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filterPrivacy="1"/>
  <bookViews>
    <workbookView minimized="1" xWindow="0" yWindow="0" windowWidth="22260" windowHeight="12648" firstSheet="8" activeTab="15"/>
  </bookViews>
  <sheets>
    <sheet name="選択無_1219_121" sheetId="1" r:id="rId1"/>
    <sheet name="選択有_1219_121" sheetId="2" r:id="rId2"/>
    <sheet name="選択無_全" sheetId="3" r:id="rId3"/>
    <sheet name="選択有_全" sheetId="4" r:id="rId4"/>
    <sheet name="角度" sheetId="17" r:id="rId5"/>
    <sheet name="角度グラフ" sheetId="18" r:id="rId6"/>
    <sheet name="角有意差" sheetId="20" r:id="rId7"/>
    <sheet name="順番かえる" sheetId="7" r:id="rId8"/>
    <sheet name="選好輝度別" sheetId="15" r:id="rId9"/>
    <sheet name="選好輝度別_グラフ" sheetId="16" r:id="rId10"/>
    <sheet name="20_40比較" sheetId="5" r:id="rId11"/>
    <sheet name="年齢の違いF検定" sheetId="14" r:id="rId12"/>
    <sheet name="20_40グラフ" sheetId="6" r:id="rId13"/>
    <sheet name="F検定" sheetId="13" r:id="rId14"/>
    <sheet name="有意差" sheetId="12" r:id="rId15"/>
    <sheet name="選好輝度_グラフ" sheetId="9" r:id="rId16"/>
    <sheet name="使用できるデータ" sheetId="10" r:id="rId17"/>
    <sheet name="使用できるデータグラフ" sheetId="1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F12" i="20" s="1"/>
  <c r="E13" i="20"/>
  <c r="E4" i="20"/>
  <c r="F4" i="20" s="1"/>
  <c r="K15" i="20"/>
  <c r="K14" i="20"/>
  <c r="K13" i="20"/>
  <c r="F13" i="20"/>
  <c r="K12" i="20"/>
  <c r="K11" i="20"/>
  <c r="F11" i="20"/>
  <c r="K10" i="20"/>
  <c r="F10" i="20"/>
  <c r="K9" i="20"/>
  <c r="F9" i="20"/>
  <c r="K8" i="20"/>
  <c r="F8" i="20"/>
  <c r="K7" i="20"/>
  <c r="F7" i="20"/>
  <c r="K6" i="20"/>
  <c r="F6" i="20"/>
  <c r="F5" i="20"/>
  <c r="AF26" i="17" l="1"/>
  <c r="AF27" i="17"/>
  <c r="AF28" i="17"/>
  <c r="AF29" i="17"/>
  <c r="AF30" i="17"/>
  <c r="AF31" i="17"/>
  <c r="AF32" i="17"/>
  <c r="AF33" i="17"/>
  <c r="AF34" i="17"/>
  <c r="AF35" i="17"/>
  <c r="AF4" i="17"/>
  <c r="AF5" i="17"/>
  <c r="AF6" i="17"/>
  <c r="AF7" i="17"/>
  <c r="AF8" i="17"/>
  <c r="AF9" i="17"/>
  <c r="AF10" i="17"/>
  <c r="AF11" i="17"/>
  <c r="AF12" i="17"/>
  <c r="AF14" i="17"/>
  <c r="AF15" i="17"/>
  <c r="AF16" i="17"/>
  <c r="AF17" i="17"/>
  <c r="AF18" i="17"/>
  <c r="AF19" i="17"/>
  <c r="AF20" i="17"/>
  <c r="AF21" i="17"/>
  <c r="AF22" i="17"/>
  <c r="AF23" i="17"/>
  <c r="AF3" i="17"/>
  <c r="K4" i="17"/>
  <c r="K5" i="17"/>
  <c r="K6" i="17"/>
  <c r="K7" i="17"/>
  <c r="K8" i="17"/>
  <c r="K9" i="17"/>
  <c r="K10" i="17"/>
  <c r="K11" i="17"/>
  <c r="K12" i="17"/>
  <c r="K14" i="17"/>
  <c r="K15" i="17"/>
  <c r="K16" i="17"/>
  <c r="K17" i="17"/>
  <c r="K18" i="17"/>
  <c r="K19" i="17"/>
  <c r="K20" i="17"/>
  <c r="K21" i="17"/>
  <c r="K22" i="17"/>
  <c r="K23" i="17"/>
  <c r="K26" i="17"/>
  <c r="K27" i="17"/>
  <c r="K28" i="17"/>
  <c r="K29" i="17"/>
  <c r="K30" i="17"/>
  <c r="K31" i="17"/>
  <c r="K32" i="17"/>
  <c r="K33" i="17"/>
  <c r="K34" i="17"/>
  <c r="K35" i="17"/>
  <c r="K3" i="17"/>
  <c r="AG5" i="15" l="1"/>
  <c r="AG6" i="15"/>
  <c r="AG7" i="15"/>
  <c r="AG8" i="15"/>
  <c r="AG9" i="15"/>
  <c r="AG10" i="15"/>
  <c r="AG11" i="15"/>
  <c r="AG12" i="15"/>
  <c r="AG13" i="15"/>
  <c r="AG15" i="15"/>
  <c r="AG16" i="15"/>
  <c r="AG17" i="15"/>
  <c r="AG18" i="15"/>
  <c r="AG19" i="15"/>
  <c r="AG20" i="15"/>
  <c r="AG21" i="15"/>
  <c r="AG22" i="15"/>
  <c r="AG23" i="15"/>
  <c r="AG24" i="15"/>
  <c r="AG25" i="15"/>
  <c r="AG28" i="15"/>
  <c r="AG29" i="15"/>
  <c r="AG30" i="15"/>
  <c r="AG31" i="15"/>
  <c r="AG32" i="15"/>
  <c r="AG33" i="15"/>
  <c r="AG34" i="15"/>
  <c r="AG35" i="15"/>
  <c r="AG36" i="15"/>
  <c r="AG37" i="15"/>
  <c r="AG4" i="15"/>
  <c r="T28" i="15"/>
  <c r="T29" i="15"/>
  <c r="T30" i="15"/>
  <c r="T31" i="15"/>
  <c r="T32" i="15"/>
  <c r="T33" i="15"/>
  <c r="T34" i="15"/>
  <c r="T35" i="15"/>
  <c r="T36" i="15"/>
  <c r="T37" i="15"/>
  <c r="T5" i="15"/>
  <c r="T6" i="15"/>
  <c r="T7" i="15"/>
  <c r="T8" i="15"/>
  <c r="T9" i="15"/>
  <c r="T10" i="15"/>
  <c r="T11" i="15"/>
  <c r="T12" i="15"/>
  <c r="T13" i="15"/>
  <c r="T15" i="15"/>
  <c r="T16" i="15"/>
  <c r="T17" i="15"/>
  <c r="T18" i="15"/>
  <c r="T19" i="15"/>
  <c r="T20" i="15"/>
  <c r="T21" i="15"/>
  <c r="T22" i="15"/>
  <c r="T23" i="15"/>
  <c r="T24" i="15"/>
  <c r="T25" i="15"/>
  <c r="T4" i="15"/>
  <c r="E25" i="15"/>
  <c r="E28" i="15"/>
  <c r="E29" i="15"/>
  <c r="E30" i="15"/>
  <c r="E31" i="15"/>
  <c r="E32" i="15"/>
  <c r="E33" i="15"/>
  <c r="E34" i="15"/>
  <c r="E35" i="15"/>
  <c r="E36" i="15"/>
  <c r="E37" i="15"/>
  <c r="E5" i="15"/>
  <c r="E6" i="15"/>
  <c r="E7" i="15"/>
  <c r="E8" i="15"/>
  <c r="E9" i="15"/>
  <c r="E10" i="15"/>
  <c r="E11" i="15"/>
  <c r="E12" i="15"/>
  <c r="E13" i="15"/>
  <c r="E15" i="15"/>
  <c r="E16" i="15"/>
  <c r="E17" i="15"/>
  <c r="E18" i="15"/>
  <c r="E19" i="15"/>
  <c r="E20" i="15"/>
  <c r="E21" i="15"/>
  <c r="E22" i="15"/>
  <c r="E23" i="15"/>
  <c r="E24" i="15"/>
  <c r="E4" i="15"/>
  <c r="R45" i="14" l="1"/>
  <c r="P45" i="14"/>
  <c r="R44" i="14"/>
  <c r="P44" i="14"/>
  <c r="R43" i="14"/>
  <c r="P43" i="14"/>
  <c r="R42" i="14"/>
  <c r="P42" i="14"/>
  <c r="R41" i="14"/>
  <c r="P41" i="14"/>
  <c r="R40" i="14"/>
  <c r="P40" i="14"/>
  <c r="R39" i="14"/>
  <c r="P39" i="14"/>
  <c r="R38" i="14"/>
  <c r="P38" i="14"/>
  <c r="R37" i="14"/>
  <c r="P37" i="14"/>
  <c r="R36" i="14"/>
  <c r="P36" i="14"/>
  <c r="R7" i="14"/>
  <c r="R8" i="14"/>
  <c r="R9" i="14"/>
  <c r="R10" i="14"/>
  <c r="R11" i="14"/>
  <c r="R12" i="14"/>
  <c r="R13" i="14"/>
  <c r="R14" i="14"/>
  <c r="R15" i="14"/>
  <c r="R6" i="14"/>
  <c r="P7" i="14"/>
  <c r="P8" i="14"/>
  <c r="P9" i="14"/>
  <c r="P10" i="14"/>
  <c r="P11" i="14"/>
  <c r="P12" i="14"/>
  <c r="P13" i="14"/>
  <c r="P14" i="14"/>
  <c r="P15" i="14"/>
  <c r="P6" i="14"/>
  <c r="F16" i="14" l="1"/>
  <c r="G16" i="14" s="1"/>
  <c r="F17" i="14"/>
  <c r="G17" i="14"/>
  <c r="F18" i="14"/>
  <c r="G18" i="14" s="1"/>
  <c r="F19" i="14"/>
  <c r="G19" i="14"/>
  <c r="F20" i="14"/>
  <c r="G20" i="14" s="1"/>
  <c r="F21" i="14"/>
  <c r="G21" i="14"/>
  <c r="F22" i="14"/>
  <c r="G22" i="14" s="1"/>
  <c r="F23" i="14"/>
  <c r="G23" i="14"/>
  <c r="F24" i="14"/>
  <c r="G24" i="14" s="1"/>
  <c r="F15" i="14"/>
  <c r="G15" i="14"/>
  <c r="B16" i="14"/>
  <c r="C16" i="14"/>
  <c r="B17" i="14"/>
  <c r="C17" i="14" s="1"/>
  <c r="B18" i="14"/>
  <c r="C18" i="14"/>
  <c r="B19" i="14"/>
  <c r="C19" i="14" s="1"/>
  <c r="B20" i="14"/>
  <c r="C20" i="14"/>
  <c r="B21" i="14"/>
  <c r="C21" i="14" s="1"/>
  <c r="B22" i="14"/>
  <c r="C22" i="14"/>
  <c r="B23" i="14"/>
  <c r="C23" i="14" s="1"/>
  <c r="B24" i="14"/>
  <c r="C24" i="14" s="1"/>
  <c r="B15" i="14"/>
  <c r="C15" i="14" s="1"/>
  <c r="F4" i="14"/>
  <c r="F5" i="14"/>
  <c r="F6" i="14"/>
  <c r="F7" i="14"/>
  <c r="G7" i="14" s="1"/>
  <c r="F8" i="14"/>
  <c r="F9" i="14"/>
  <c r="F10" i="14"/>
  <c r="F11" i="14"/>
  <c r="G11" i="14" s="1"/>
  <c r="F12" i="14"/>
  <c r="G12" i="14" s="1"/>
  <c r="F3" i="14"/>
  <c r="G3" i="14" s="1"/>
  <c r="B4" i="14"/>
  <c r="B5" i="14"/>
  <c r="B6" i="14"/>
  <c r="C6" i="14" s="1"/>
  <c r="B7" i="14"/>
  <c r="C7" i="14" s="1"/>
  <c r="B8" i="14"/>
  <c r="B9" i="14"/>
  <c r="C9" i="14" s="1"/>
  <c r="B10" i="14"/>
  <c r="C10" i="14" s="1"/>
  <c r="B11" i="14"/>
  <c r="C11" i="14" s="1"/>
  <c r="B12" i="14"/>
  <c r="C4" i="14"/>
  <c r="B3" i="14"/>
  <c r="C3" i="14" s="1"/>
  <c r="C12" i="14"/>
  <c r="G10" i="14"/>
  <c r="G9" i="14"/>
  <c r="G8" i="14"/>
  <c r="C8" i="14"/>
  <c r="G6" i="14"/>
  <c r="G5" i="14"/>
  <c r="C5" i="14"/>
  <c r="G4" i="14"/>
  <c r="V5" i="5"/>
  <c r="F3" i="13" l="1"/>
  <c r="F4" i="13"/>
  <c r="F5" i="13"/>
  <c r="F6" i="13"/>
  <c r="F7" i="13"/>
  <c r="F8" i="13"/>
  <c r="G8" i="13" s="1"/>
  <c r="F9" i="13"/>
  <c r="F10" i="13"/>
  <c r="G10" i="13" s="1"/>
  <c r="F11" i="13"/>
  <c r="F2" i="13"/>
  <c r="G2" i="13" s="1"/>
  <c r="B3" i="13"/>
  <c r="B4" i="13"/>
  <c r="B5" i="13"/>
  <c r="C5" i="13" s="1"/>
  <c r="B6" i="13"/>
  <c r="C6" i="13" s="1"/>
  <c r="B7" i="13"/>
  <c r="B8" i="13"/>
  <c r="B9" i="13"/>
  <c r="C9" i="13" s="1"/>
  <c r="B10" i="13"/>
  <c r="C10" i="13" s="1"/>
  <c r="B11" i="13"/>
  <c r="B2" i="13"/>
  <c r="C2" i="13" s="1"/>
  <c r="M34" i="13"/>
  <c r="M33" i="13"/>
  <c r="M32" i="13"/>
  <c r="M31" i="13"/>
  <c r="M30" i="13"/>
  <c r="M29" i="13"/>
  <c r="M28" i="13"/>
  <c r="M27" i="13"/>
  <c r="M26" i="13"/>
  <c r="M25" i="13"/>
  <c r="G5" i="13"/>
  <c r="G6" i="13"/>
  <c r="G9" i="13"/>
  <c r="C11" i="13"/>
  <c r="M19" i="13"/>
  <c r="M18" i="13"/>
  <c r="M17" i="13"/>
  <c r="M16" i="13"/>
  <c r="M15" i="13"/>
  <c r="M14" i="13"/>
  <c r="M13" i="13"/>
  <c r="M12" i="13"/>
  <c r="M11" i="13"/>
  <c r="M10" i="13"/>
  <c r="G3" i="13"/>
  <c r="G4" i="13"/>
  <c r="G7" i="13"/>
  <c r="G11" i="13"/>
  <c r="C3" i="13"/>
  <c r="C4" i="13"/>
  <c r="C7" i="13"/>
  <c r="C8" i="13"/>
  <c r="C28" i="1"/>
  <c r="S4" i="9"/>
  <c r="K14" i="12"/>
  <c r="K13" i="12"/>
  <c r="K10" i="12"/>
  <c r="K7" i="12"/>
  <c r="K6" i="12"/>
  <c r="K8" i="12"/>
  <c r="K9" i="12"/>
  <c r="K11" i="12"/>
  <c r="K12" i="12"/>
  <c r="K15" i="12"/>
  <c r="F8" i="12" l="1"/>
  <c r="F12" i="12"/>
  <c r="E5" i="12"/>
  <c r="F5" i="12" s="1"/>
  <c r="E6" i="12"/>
  <c r="F6" i="12" s="1"/>
  <c r="E7" i="12"/>
  <c r="F7" i="12" s="1"/>
  <c r="E8" i="12"/>
  <c r="E9" i="12"/>
  <c r="F9" i="12" s="1"/>
  <c r="E10" i="12"/>
  <c r="F10" i="12" s="1"/>
  <c r="E11" i="12"/>
  <c r="F11" i="12" s="1"/>
  <c r="E12" i="12"/>
  <c r="E13" i="12"/>
  <c r="F13" i="12" s="1"/>
  <c r="E4" i="12"/>
  <c r="F4" i="12" s="1"/>
  <c r="AI22" i="9" l="1"/>
  <c r="AI23" i="9"/>
  <c r="AI24" i="9"/>
  <c r="AI25" i="9"/>
  <c r="AI26" i="9"/>
  <c r="AI27" i="9"/>
  <c r="AI28" i="9"/>
  <c r="AI29" i="9"/>
  <c r="AI30" i="9"/>
  <c r="AI21" i="9"/>
  <c r="AG17" i="6" l="1"/>
  <c r="AI17" i="6"/>
  <c r="AG18" i="6"/>
  <c r="AI18" i="6"/>
  <c r="AG19" i="6"/>
  <c r="AI19" i="6"/>
  <c r="AG20" i="6"/>
  <c r="AI20" i="6"/>
  <c r="AG21" i="6"/>
  <c r="AI21" i="6"/>
  <c r="AG22" i="6"/>
  <c r="AI22" i="6"/>
  <c r="AG23" i="6"/>
  <c r="AI23" i="6"/>
  <c r="AG24" i="6"/>
  <c r="AI24" i="6"/>
  <c r="AG25" i="6"/>
  <c r="AI25" i="6"/>
  <c r="AG26" i="6"/>
  <c r="AI26" i="6"/>
  <c r="AG31" i="6"/>
  <c r="AI31" i="6"/>
  <c r="AG32" i="6"/>
  <c r="AI32" i="6"/>
  <c r="AI33" i="6"/>
  <c r="AI34" i="6"/>
  <c r="AI35" i="6"/>
  <c r="AI36" i="6"/>
  <c r="AI37" i="6"/>
  <c r="AI38" i="6"/>
  <c r="AI39" i="6"/>
  <c r="AI40" i="6"/>
  <c r="AG33" i="6"/>
  <c r="AG34" i="6"/>
  <c r="AG35" i="6"/>
  <c r="AG36" i="6"/>
  <c r="AG37" i="6"/>
  <c r="AG38" i="6"/>
  <c r="AG39" i="6"/>
  <c r="AG40" i="6"/>
  <c r="S5" i="9" l="1"/>
  <c r="S6" i="9"/>
  <c r="S7" i="9"/>
  <c r="S8" i="9"/>
  <c r="S9" i="9"/>
  <c r="S10" i="9"/>
  <c r="S11" i="9"/>
  <c r="S12" i="9"/>
  <c r="S13" i="9"/>
  <c r="AK6" i="10" l="1"/>
  <c r="AK7" i="10"/>
  <c r="AK8" i="10"/>
  <c r="AK9" i="10"/>
  <c r="AK10" i="10"/>
  <c r="AK11" i="10"/>
  <c r="AK12" i="10"/>
  <c r="AK13" i="10"/>
  <c r="AK14" i="10"/>
  <c r="AK16" i="10"/>
  <c r="AK17" i="10"/>
  <c r="AK18" i="10"/>
  <c r="AK19" i="10"/>
  <c r="AK20" i="10"/>
  <c r="AK21" i="10"/>
  <c r="AK22" i="10"/>
  <c r="AK23" i="10"/>
  <c r="AK24" i="10"/>
  <c r="AK25" i="10"/>
  <c r="AK5" i="10"/>
  <c r="U4" i="11"/>
  <c r="S5" i="11"/>
  <c r="S6" i="11"/>
  <c r="S7" i="11"/>
  <c r="S8" i="11"/>
  <c r="S9" i="11"/>
  <c r="S10" i="11"/>
  <c r="S11" i="11"/>
  <c r="S12" i="11"/>
  <c r="S13" i="11"/>
  <c r="S4" i="11"/>
  <c r="T13" i="11" l="1"/>
  <c r="U13" i="11" s="1"/>
  <c r="T12" i="11"/>
  <c r="U12" i="11" s="1"/>
  <c r="T11" i="11"/>
  <c r="U11" i="11" s="1"/>
  <c r="T10" i="11"/>
  <c r="U10" i="11" s="1"/>
  <c r="T9" i="11"/>
  <c r="U9" i="11" s="1"/>
  <c r="T8" i="11"/>
  <c r="U8" i="11" s="1"/>
  <c r="T7" i="11"/>
  <c r="U7" i="11" s="1"/>
  <c r="T6" i="11"/>
  <c r="U6" i="11" s="1"/>
  <c r="T5" i="11"/>
  <c r="U5" i="11" s="1"/>
  <c r="T4" i="11"/>
  <c r="AI5" i="10"/>
  <c r="AJ5" i="10" s="1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" i="10"/>
  <c r="V50" i="10"/>
  <c r="U50" i="10"/>
  <c r="T50" i="10"/>
  <c r="V49" i="10"/>
  <c r="U49" i="10"/>
  <c r="T49" i="10"/>
  <c r="V48" i="10"/>
  <c r="U48" i="10"/>
  <c r="T48" i="10"/>
  <c r="V47" i="10"/>
  <c r="U47" i="10"/>
  <c r="T47" i="10"/>
  <c r="V46" i="10"/>
  <c r="U46" i="10"/>
  <c r="T46" i="10"/>
  <c r="V45" i="10"/>
  <c r="U45" i="10"/>
  <c r="T45" i="10"/>
  <c r="V44" i="10"/>
  <c r="U44" i="10"/>
  <c r="T44" i="10"/>
  <c r="V43" i="10"/>
  <c r="U43" i="10"/>
  <c r="T43" i="10"/>
  <c r="V42" i="10"/>
  <c r="U42" i="10"/>
  <c r="T42" i="10"/>
  <c r="V41" i="10"/>
  <c r="U41" i="10"/>
  <c r="T41" i="10"/>
  <c r="V39" i="10"/>
  <c r="U39" i="10"/>
  <c r="T39" i="10"/>
  <c r="V38" i="10"/>
  <c r="U38" i="10"/>
  <c r="T38" i="10"/>
  <c r="V37" i="10"/>
  <c r="U37" i="10"/>
  <c r="T37" i="10"/>
  <c r="V36" i="10"/>
  <c r="U36" i="10"/>
  <c r="T36" i="10"/>
  <c r="V35" i="10"/>
  <c r="U35" i="10"/>
  <c r="T35" i="10"/>
  <c r="V34" i="10"/>
  <c r="U34" i="10"/>
  <c r="T34" i="10"/>
  <c r="V33" i="10"/>
  <c r="U33" i="10"/>
  <c r="T33" i="10"/>
  <c r="V32" i="10"/>
  <c r="U32" i="10"/>
  <c r="T32" i="10"/>
  <c r="V31" i="10"/>
  <c r="U31" i="10"/>
  <c r="T31" i="10"/>
  <c r="V30" i="10"/>
  <c r="U30" i="10"/>
  <c r="T30" i="10"/>
  <c r="AI25" i="10"/>
  <c r="AJ25" i="10" s="1"/>
  <c r="V25" i="10"/>
  <c r="U25" i="10"/>
  <c r="T25" i="10"/>
  <c r="AI24" i="10"/>
  <c r="AJ24" i="10" s="1"/>
  <c r="V24" i="10"/>
  <c r="U24" i="10"/>
  <c r="T24" i="10"/>
  <c r="AI23" i="10"/>
  <c r="AJ23" i="10" s="1"/>
  <c r="V23" i="10"/>
  <c r="U23" i="10"/>
  <c r="T23" i="10"/>
  <c r="AI22" i="10"/>
  <c r="AJ22" i="10" s="1"/>
  <c r="V22" i="10"/>
  <c r="U22" i="10"/>
  <c r="T22" i="10"/>
  <c r="AI21" i="10"/>
  <c r="AJ21" i="10" s="1"/>
  <c r="V21" i="10"/>
  <c r="U21" i="10"/>
  <c r="T21" i="10"/>
  <c r="AI20" i="10"/>
  <c r="AJ20" i="10" s="1"/>
  <c r="V20" i="10"/>
  <c r="U20" i="10"/>
  <c r="T20" i="10"/>
  <c r="AI19" i="10"/>
  <c r="AJ19" i="10" s="1"/>
  <c r="V19" i="10"/>
  <c r="U19" i="10"/>
  <c r="T19" i="10"/>
  <c r="AI18" i="10"/>
  <c r="AJ18" i="10" s="1"/>
  <c r="V18" i="10"/>
  <c r="U18" i="10"/>
  <c r="T18" i="10"/>
  <c r="AI17" i="10"/>
  <c r="AJ17" i="10" s="1"/>
  <c r="V17" i="10"/>
  <c r="U17" i="10"/>
  <c r="T17" i="10"/>
  <c r="AI16" i="10"/>
  <c r="AJ16" i="10" s="1"/>
  <c r="V16" i="10"/>
  <c r="U16" i="10"/>
  <c r="T16" i="10"/>
  <c r="AI14" i="10"/>
  <c r="AJ14" i="10" s="1"/>
  <c r="V14" i="10"/>
  <c r="U14" i="10"/>
  <c r="T14" i="10"/>
  <c r="AI13" i="10"/>
  <c r="AJ13" i="10" s="1"/>
  <c r="V13" i="10"/>
  <c r="U13" i="10"/>
  <c r="T13" i="10"/>
  <c r="AI12" i="10"/>
  <c r="AJ12" i="10" s="1"/>
  <c r="V12" i="10"/>
  <c r="U12" i="10"/>
  <c r="T12" i="10"/>
  <c r="AI11" i="10"/>
  <c r="AJ11" i="10" s="1"/>
  <c r="V11" i="10"/>
  <c r="U11" i="10"/>
  <c r="T11" i="10"/>
  <c r="AI10" i="10"/>
  <c r="AJ10" i="10" s="1"/>
  <c r="V10" i="10"/>
  <c r="U10" i="10"/>
  <c r="T10" i="10"/>
  <c r="AI9" i="10"/>
  <c r="AJ9" i="10" s="1"/>
  <c r="V9" i="10"/>
  <c r="U9" i="10"/>
  <c r="T9" i="10"/>
  <c r="AI8" i="10"/>
  <c r="AJ8" i="10" s="1"/>
  <c r="V8" i="10"/>
  <c r="U8" i="10"/>
  <c r="T8" i="10"/>
  <c r="AI7" i="10"/>
  <c r="AJ7" i="10" s="1"/>
  <c r="V7" i="10"/>
  <c r="U7" i="10"/>
  <c r="T7" i="10"/>
  <c r="AI6" i="10"/>
  <c r="AJ6" i="10" s="1"/>
  <c r="V6" i="10"/>
  <c r="U6" i="10"/>
  <c r="T6" i="10"/>
  <c r="V5" i="10"/>
  <c r="U5" i="10"/>
  <c r="T5" i="10"/>
  <c r="T5" i="9" l="1"/>
  <c r="U5" i="9" s="1"/>
  <c r="T6" i="9"/>
  <c r="U6" i="9" s="1"/>
  <c r="T9" i="9"/>
  <c r="U9" i="9" s="1"/>
  <c r="T10" i="9"/>
  <c r="U10" i="9" s="1"/>
  <c r="T11" i="9"/>
  <c r="U11" i="9" s="1"/>
  <c r="T12" i="9"/>
  <c r="U12" i="9" s="1"/>
  <c r="T13" i="9"/>
  <c r="U13" i="9" s="1"/>
  <c r="T4" i="9"/>
  <c r="U4" i="9" s="1"/>
  <c r="T8" i="9"/>
  <c r="U8" i="9" s="1"/>
  <c r="T7" i="9"/>
  <c r="U7" i="9" s="1"/>
  <c r="AI16" i="4" l="1"/>
  <c r="AI6" i="4"/>
  <c r="AI7" i="4"/>
  <c r="AI8" i="4"/>
  <c r="AI9" i="4"/>
  <c r="AJ9" i="4" s="1"/>
  <c r="AI10" i="4"/>
  <c r="AI11" i="4"/>
  <c r="AI12" i="4"/>
  <c r="AI13" i="4"/>
  <c r="AJ13" i="4" s="1"/>
  <c r="AI14" i="4"/>
  <c r="AI17" i="4"/>
  <c r="AJ17" i="4" s="1"/>
  <c r="AI18" i="4"/>
  <c r="AI19" i="4"/>
  <c r="AI20" i="4"/>
  <c r="AI21" i="4"/>
  <c r="AJ21" i="4" s="1"/>
  <c r="AI22" i="4"/>
  <c r="AI23" i="4"/>
  <c r="AI24" i="4"/>
  <c r="AI25" i="4"/>
  <c r="AJ25" i="4" s="1"/>
  <c r="AI5" i="4"/>
  <c r="AJ5" i="4" s="1"/>
  <c r="AE50" i="4"/>
  <c r="AD50" i="4"/>
  <c r="AC50" i="4"/>
  <c r="AF50" i="4" s="1"/>
  <c r="AE49" i="4"/>
  <c r="AD49" i="4"/>
  <c r="AC49" i="4"/>
  <c r="AF49" i="4" s="1"/>
  <c r="AE48" i="4"/>
  <c r="AD48" i="4"/>
  <c r="AC48" i="4"/>
  <c r="AF48" i="4" s="1"/>
  <c r="AE47" i="4"/>
  <c r="AD47" i="4"/>
  <c r="AC47" i="4"/>
  <c r="AF47" i="4" s="1"/>
  <c r="AE46" i="4"/>
  <c r="AD46" i="4"/>
  <c r="AC46" i="4"/>
  <c r="AF46" i="4" s="1"/>
  <c r="AE45" i="4"/>
  <c r="AD45" i="4"/>
  <c r="AC45" i="4"/>
  <c r="AF45" i="4" s="1"/>
  <c r="AE44" i="4"/>
  <c r="AD44" i="4"/>
  <c r="AC44" i="4"/>
  <c r="AF44" i="4" s="1"/>
  <c r="AE43" i="4"/>
  <c r="AD43" i="4"/>
  <c r="AC43" i="4"/>
  <c r="AF43" i="4" s="1"/>
  <c r="AE42" i="4"/>
  <c r="AD42" i="4"/>
  <c r="AC42" i="4"/>
  <c r="AF42" i="4" s="1"/>
  <c r="AE41" i="4"/>
  <c r="AD41" i="4"/>
  <c r="AC41" i="4"/>
  <c r="AF41" i="4" s="1"/>
  <c r="AE39" i="4"/>
  <c r="AD39" i="4"/>
  <c r="AC39" i="4"/>
  <c r="AF39" i="4" s="1"/>
  <c r="AE38" i="4"/>
  <c r="AD38" i="4"/>
  <c r="AC38" i="4"/>
  <c r="AF38" i="4" s="1"/>
  <c r="AE37" i="4"/>
  <c r="AD37" i="4"/>
  <c r="AC37" i="4"/>
  <c r="AF37" i="4" s="1"/>
  <c r="AE36" i="4"/>
  <c r="AD36" i="4"/>
  <c r="AC36" i="4"/>
  <c r="AF36" i="4" s="1"/>
  <c r="AE35" i="4"/>
  <c r="AD35" i="4"/>
  <c r="AC35" i="4"/>
  <c r="AF35" i="4" s="1"/>
  <c r="AE34" i="4"/>
  <c r="AD34" i="4"/>
  <c r="AC34" i="4"/>
  <c r="AF34" i="4" s="1"/>
  <c r="AE33" i="4"/>
  <c r="AD33" i="4"/>
  <c r="AC33" i="4"/>
  <c r="AF33" i="4" s="1"/>
  <c r="AE32" i="4"/>
  <c r="AD32" i="4"/>
  <c r="AC32" i="4"/>
  <c r="AF32" i="4" s="1"/>
  <c r="AE31" i="4"/>
  <c r="AD31" i="4"/>
  <c r="AC31" i="4"/>
  <c r="AF31" i="4" s="1"/>
  <c r="AE30" i="4"/>
  <c r="AD30" i="4"/>
  <c r="AC30" i="4"/>
  <c r="AF30" i="4" s="1"/>
  <c r="AJ24" i="4"/>
  <c r="AJ23" i="4"/>
  <c r="AJ22" i="4"/>
  <c r="AJ20" i="4"/>
  <c r="AJ19" i="4"/>
  <c r="AJ18" i="4"/>
  <c r="AJ16" i="4"/>
  <c r="AJ14" i="4"/>
  <c r="AJ12" i="4"/>
  <c r="AJ11" i="4"/>
  <c r="AJ10" i="4"/>
  <c r="AJ8" i="4"/>
  <c r="AJ7" i="4"/>
  <c r="AJ6" i="4"/>
  <c r="AC6" i="4"/>
  <c r="AF6" i="4" s="1"/>
  <c r="AD6" i="4"/>
  <c r="AE6" i="4"/>
  <c r="AC7" i="4"/>
  <c r="AF7" i="4" s="1"/>
  <c r="AD7" i="4"/>
  <c r="AE7" i="4"/>
  <c r="AC8" i="4"/>
  <c r="AF8" i="4" s="1"/>
  <c r="AD8" i="4"/>
  <c r="AE8" i="4"/>
  <c r="AC9" i="4"/>
  <c r="AF9" i="4" s="1"/>
  <c r="AD9" i="4"/>
  <c r="AE9" i="4"/>
  <c r="AC10" i="4"/>
  <c r="AF10" i="4" s="1"/>
  <c r="AD10" i="4"/>
  <c r="AE10" i="4"/>
  <c r="AC11" i="4"/>
  <c r="AF11" i="4" s="1"/>
  <c r="AD11" i="4"/>
  <c r="AE11" i="4"/>
  <c r="AC12" i="4"/>
  <c r="AF12" i="4" s="1"/>
  <c r="AD12" i="4"/>
  <c r="AE12" i="4"/>
  <c r="AC13" i="4"/>
  <c r="AF13" i="4" s="1"/>
  <c r="AD13" i="4"/>
  <c r="AE13" i="4"/>
  <c r="AC14" i="4"/>
  <c r="AF14" i="4" s="1"/>
  <c r="AD14" i="4"/>
  <c r="AE14" i="4"/>
  <c r="AC16" i="4"/>
  <c r="AF16" i="4" s="1"/>
  <c r="AD16" i="4"/>
  <c r="AE16" i="4"/>
  <c r="AC17" i="4"/>
  <c r="AF17" i="4" s="1"/>
  <c r="AD17" i="4"/>
  <c r="AE17" i="4"/>
  <c r="AC18" i="4"/>
  <c r="AF18" i="4" s="1"/>
  <c r="AD18" i="4"/>
  <c r="AE18" i="4"/>
  <c r="AC19" i="4"/>
  <c r="AF19" i="4" s="1"/>
  <c r="AD19" i="4"/>
  <c r="AE19" i="4"/>
  <c r="AC20" i="4"/>
  <c r="AF20" i="4" s="1"/>
  <c r="AD20" i="4"/>
  <c r="AE20" i="4"/>
  <c r="AC21" i="4"/>
  <c r="AF21" i="4" s="1"/>
  <c r="AD21" i="4"/>
  <c r="AE21" i="4"/>
  <c r="AC22" i="4"/>
  <c r="AF22" i="4" s="1"/>
  <c r="AD22" i="4"/>
  <c r="AE22" i="4"/>
  <c r="AC23" i="4"/>
  <c r="AF23" i="4" s="1"/>
  <c r="AD23" i="4"/>
  <c r="AE23" i="4"/>
  <c r="AC24" i="4"/>
  <c r="AF24" i="4" s="1"/>
  <c r="AD24" i="4"/>
  <c r="AE24" i="4"/>
  <c r="AC25" i="4"/>
  <c r="AF25" i="4" s="1"/>
  <c r="AD25" i="4"/>
  <c r="AE25" i="4"/>
  <c r="AE5" i="4"/>
  <c r="AD5" i="4"/>
  <c r="AC5" i="4"/>
  <c r="AF5" i="4" s="1"/>
  <c r="T3" i="6" l="1"/>
  <c r="T4" i="6"/>
  <c r="T5" i="6"/>
  <c r="T6" i="6"/>
  <c r="T7" i="6"/>
  <c r="T8" i="6"/>
  <c r="T9" i="6"/>
  <c r="T10" i="6"/>
  <c r="T11" i="6"/>
  <c r="T12" i="6"/>
  <c r="AE4" i="6" l="1"/>
  <c r="AF4" i="6" s="1"/>
  <c r="AG4" i="6" s="1"/>
  <c r="AE5" i="6"/>
  <c r="AE6" i="6"/>
  <c r="AF6" i="6" s="1"/>
  <c r="AG6" i="6" s="1"/>
  <c r="AE7" i="6"/>
  <c r="AF7" i="6" s="1"/>
  <c r="AG7" i="6" s="1"/>
  <c r="AE8" i="6"/>
  <c r="AF8" i="6" s="1"/>
  <c r="AG8" i="6" s="1"/>
  <c r="AE9" i="6"/>
  <c r="AE10" i="6"/>
  <c r="AF10" i="6" s="1"/>
  <c r="AG10" i="6" s="1"/>
  <c r="AE11" i="6"/>
  <c r="AF11" i="6" s="1"/>
  <c r="AG11" i="6" s="1"/>
  <c r="AE12" i="6"/>
  <c r="AF12" i="6" s="1"/>
  <c r="AG12" i="6" s="1"/>
  <c r="AE3" i="6"/>
  <c r="AF3" i="6" s="1"/>
  <c r="AG3" i="6" s="1"/>
  <c r="AF9" i="6"/>
  <c r="AG9" i="6" s="1"/>
  <c r="AF5" i="6"/>
  <c r="AA4" i="6"/>
  <c r="AB4" i="6" s="1"/>
  <c r="AC4" i="6" s="1"/>
  <c r="AA5" i="6"/>
  <c r="AB5" i="6" s="1"/>
  <c r="AA6" i="6"/>
  <c r="AB6" i="6" s="1"/>
  <c r="AC6" i="6" s="1"/>
  <c r="AA7" i="6"/>
  <c r="AB7" i="6" s="1"/>
  <c r="AC7" i="6" s="1"/>
  <c r="AA8" i="6"/>
  <c r="AB8" i="6" s="1"/>
  <c r="AC8" i="6" s="1"/>
  <c r="AA9" i="6"/>
  <c r="AB9" i="6" s="1"/>
  <c r="AC9" i="6" s="1"/>
  <c r="AA10" i="6"/>
  <c r="AB10" i="6" s="1"/>
  <c r="AC10" i="6" s="1"/>
  <c r="AA11" i="6"/>
  <c r="AB11" i="6" s="1"/>
  <c r="AC11" i="6" s="1"/>
  <c r="AA12" i="6"/>
  <c r="AB12" i="6" s="1"/>
  <c r="AC12" i="6" s="1"/>
  <c r="AA3" i="6"/>
  <c r="AB3" i="6" s="1"/>
  <c r="AC3" i="6" s="1"/>
  <c r="U4" i="6"/>
  <c r="U5" i="6"/>
  <c r="U6" i="6"/>
  <c r="U7" i="6"/>
  <c r="U8" i="6"/>
  <c r="U9" i="6"/>
  <c r="U10" i="6"/>
  <c r="U11" i="6"/>
  <c r="U12" i="6"/>
  <c r="U3" i="6"/>
  <c r="X4" i="6"/>
  <c r="Y4" i="6" s="1"/>
  <c r="X5" i="6"/>
  <c r="Y5" i="6" s="1"/>
  <c r="X6" i="6"/>
  <c r="Y6" i="6" s="1"/>
  <c r="X7" i="6"/>
  <c r="Y7" i="6" s="1"/>
  <c r="X8" i="6"/>
  <c r="Y8" i="6" s="1"/>
  <c r="X9" i="6"/>
  <c r="Y9" i="6" s="1"/>
  <c r="X10" i="6"/>
  <c r="Y10" i="6" s="1"/>
  <c r="X11" i="6"/>
  <c r="Y11" i="6" s="1"/>
  <c r="X12" i="6"/>
  <c r="Y12" i="6" s="1"/>
  <c r="X3" i="6"/>
  <c r="Y3" i="6" s="1"/>
  <c r="W6" i="5"/>
  <c r="W7" i="5"/>
  <c r="W8" i="5"/>
  <c r="W9" i="5"/>
  <c r="W10" i="5"/>
  <c r="W11" i="5"/>
  <c r="W12" i="5"/>
  <c r="W13" i="5"/>
  <c r="W14" i="5"/>
  <c r="W16" i="5"/>
  <c r="W17" i="5"/>
  <c r="W18" i="5"/>
  <c r="W19" i="5"/>
  <c r="W20" i="5"/>
  <c r="W21" i="5"/>
  <c r="W22" i="5"/>
  <c r="W23" i="5"/>
  <c r="W24" i="5"/>
  <c r="W25" i="5"/>
  <c r="W5" i="5"/>
  <c r="V16" i="5"/>
  <c r="V17" i="5"/>
  <c r="V18" i="5"/>
  <c r="V19" i="5"/>
  <c r="V20" i="5"/>
  <c r="V21" i="5"/>
  <c r="V22" i="5"/>
  <c r="V23" i="5"/>
  <c r="V24" i="5"/>
  <c r="V25" i="5"/>
  <c r="V6" i="5"/>
  <c r="V7" i="5"/>
  <c r="V8" i="5"/>
  <c r="V9" i="5"/>
  <c r="V10" i="5"/>
  <c r="V11" i="5"/>
  <c r="V12" i="5"/>
  <c r="V13" i="5"/>
  <c r="V14" i="5"/>
  <c r="L32" i="5" l="1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L40" i="5"/>
  <c r="M40" i="5"/>
  <c r="N40" i="5"/>
  <c r="O40" i="5"/>
  <c r="L42" i="5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31" i="5"/>
  <c r="N31" i="5"/>
  <c r="M31" i="5"/>
  <c r="L31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5" i="5"/>
  <c r="R6" i="5"/>
  <c r="R7" i="5"/>
  <c r="R8" i="5"/>
  <c r="R9" i="5"/>
  <c r="R10" i="5"/>
  <c r="R11" i="5"/>
  <c r="R12" i="5"/>
  <c r="R13" i="5"/>
  <c r="R14" i="5"/>
  <c r="R16" i="5"/>
  <c r="R17" i="5"/>
  <c r="R18" i="5"/>
  <c r="R19" i="5"/>
  <c r="R20" i="5"/>
  <c r="R21" i="5"/>
  <c r="R22" i="5"/>
  <c r="R23" i="5"/>
  <c r="R24" i="5"/>
  <c r="R25" i="5"/>
  <c r="R5" i="5"/>
  <c r="Q6" i="5"/>
  <c r="Q7" i="5"/>
  <c r="Q8" i="5"/>
  <c r="Q9" i="5"/>
  <c r="Q10" i="5"/>
  <c r="Q11" i="5"/>
  <c r="Q12" i="5"/>
  <c r="Q13" i="5"/>
  <c r="Q14" i="5"/>
  <c r="Q16" i="5"/>
  <c r="Q17" i="5"/>
  <c r="Q18" i="5"/>
  <c r="Q19" i="5"/>
  <c r="Q20" i="5"/>
  <c r="Q21" i="5"/>
  <c r="Q22" i="5"/>
  <c r="Q23" i="5"/>
  <c r="Q24" i="5"/>
  <c r="Q25" i="5"/>
  <c r="Q5" i="5"/>
  <c r="P6" i="5"/>
  <c r="P7" i="5"/>
  <c r="P8" i="5"/>
  <c r="P9" i="5"/>
  <c r="P10" i="5"/>
  <c r="P11" i="5"/>
  <c r="P12" i="5"/>
  <c r="P13" i="5"/>
  <c r="P14" i="5"/>
  <c r="P16" i="5"/>
  <c r="P17" i="5"/>
  <c r="P18" i="5"/>
  <c r="P19" i="5"/>
  <c r="P20" i="5"/>
  <c r="P21" i="5"/>
  <c r="P22" i="5"/>
  <c r="P23" i="5"/>
  <c r="P24" i="5"/>
  <c r="P25" i="5"/>
  <c r="P5" i="5"/>
  <c r="AE6" i="3" l="1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F5" i="3"/>
  <c r="AE5" i="3"/>
  <c r="AD6" i="3"/>
  <c r="AD7" i="3"/>
  <c r="AD8" i="3"/>
  <c r="AD9" i="3"/>
  <c r="AD10" i="3"/>
  <c r="AD11" i="3"/>
  <c r="AD12" i="3"/>
  <c r="AD13" i="3"/>
  <c r="AD14" i="3"/>
  <c r="AD16" i="3"/>
  <c r="AD17" i="3"/>
  <c r="AD18" i="3"/>
  <c r="AD19" i="3"/>
  <c r="AD20" i="3"/>
  <c r="AD21" i="3"/>
  <c r="AD22" i="3"/>
  <c r="AD23" i="3"/>
  <c r="AD24" i="3"/>
  <c r="AD25" i="3"/>
  <c r="AD5" i="3"/>
  <c r="AC6" i="3"/>
  <c r="AC7" i="3"/>
  <c r="AC8" i="3"/>
  <c r="AC9" i="3"/>
  <c r="AC10" i="3"/>
  <c r="AC11" i="3"/>
  <c r="AC12" i="3"/>
  <c r="AC13" i="3"/>
  <c r="AC14" i="3"/>
  <c r="AC16" i="3"/>
  <c r="AC17" i="3"/>
  <c r="AC18" i="3"/>
  <c r="AC19" i="3"/>
  <c r="AC20" i="3"/>
  <c r="AC21" i="3"/>
  <c r="AC22" i="3"/>
  <c r="AC23" i="3"/>
  <c r="AC24" i="3"/>
  <c r="AC25" i="3"/>
  <c r="AC5" i="3"/>
  <c r="X43" i="2"/>
  <c r="X44" i="2"/>
  <c r="X45" i="2"/>
  <c r="X46" i="2"/>
  <c r="X47" i="2"/>
  <c r="X48" i="2"/>
  <c r="X42" i="2"/>
  <c r="Y43" i="2"/>
  <c r="Z43" i="2"/>
  <c r="AA43" i="2"/>
  <c r="AB43" i="2"/>
  <c r="AC43" i="2"/>
  <c r="AD43" i="2"/>
  <c r="AE43" i="2"/>
  <c r="AF43" i="2"/>
  <c r="AG43" i="2"/>
  <c r="Y44" i="2"/>
  <c r="Z44" i="2"/>
  <c r="AA44" i="2"/>
  <c r="AB44" i="2"/>
  <c r="AC44" i="2"/>
  <c r="AD44" i="2"/>
  <c r="AE44" i="2"/>
  <c r="AF44" i="2"/>
  <c r="AG44" i="2"/>
  <c r="Y45" i="2"/>
  <c r="Z45" i="2"/>
  <c r="AA45" i="2"/>
  <c r="AB45" i="2"/>
  <c r="AC45" i="2"/>
  <c r="AD45" i="2"/>
  <c r="AE45" i="2"/>
  <c r="AF45" i="2"/>
  <c r="AG45" i="2"/>
  <c r="Y46" i="2"/>
  <c r="Z46" i="2"/>
  <c r="AA46" i="2"/>
  <c r="AB46" i="2"/>
  <c r="AC46" i="2"/>
  <c r="AD46" i="2"/>
  <c r="AE46" i="2"/>
  <c r="AF46" i="2"/>
  <c r="AG46" i="2"/>
  <c r="Y47" i="2"/>
  <c r="Z47" i="2"/>
  <c r="AA47" i="2"/>
  <c r="AB47" i="2"/>
  <c r="AC47" i="2"/>
  <c r="AD47" i="2"/>
  <c r="AE47" i="2"/>
  <c r="AF47" i="2"/>
  <c r="AG47" i="2"/>
  <c r="Y48" i="2"/>
  <c r="Z48" i="2"/>
  <c r="AA48" i="2"/>
  <c r="AB48" i="2"/>
  <c r="AC48" i="2"/>
  <c r="AD48" i="2"/>
  <c r="AE48" i="2"/>
  <c r="AF48" i="2"/>
  <c r="AG48" i="2"/>
  <c r="AG42" i="2"/>
  <c r="AF42" i="2"/>
  <c r="AE42" i="2"/>
  <c r="AD42" i="2"/>
  <c r="AC42" i="2"/>
  <c r="AB42" i="2"/>
  <c r="AA42" i="2"/>
  <c r="Z42" i="2"/>
  <c r="Y42" i="2"/>
  <c r="AE10" i="2"/>
  <c r="AE8" i="2"/>
  <c r="AE6" i="2"/>
  <c r="Y6" i="2"/>
  <c r="AF11" i="2" s="1"/>
  <c r="Z6" i="2"/>
  <c r="AA6" i="2"/>
  <c r="AB6" i="2"/>
  <c r="Y7" i="2"/>
  <c r="AG10" i="2" s="1"/>
  <c r="Z7" i="2"/>
  <c r="AG11" i="2" s="1"/>
  <c r="AA7" i="2"/>
  <c r="AB7" i="2"/>
  <c r="Y8" i="2"/>
  <c r="AH10" i="2" s="1"/>
  <c r="Z8" i="2"/>
  <c r="AA8" i="2"/>
  <c r="AB8" i="2"/>
  <c r="Y9" i="2"/>
  <c r="AI11" i="2" s="1"/>
  <c r="Z9" i="2"/>
  <c r="AI10" i="2" s="1"/>
  <c r="AA9" i="2"/>
  <c r="AB9" i="2"/>
  <c r="Y10" i="2"/>
  <c r="AJ11" i="2" s="1"/>
  <c r="Z10" i="2"/>
  <c r="AA10" i="2"/>
  <c r="AB10" i="2"/>
  <c r="Y11" i="2"/>
  <c r="AK10" i="2" s="1"/>
  <c r="Z11" i="2"/>
  <c r="AK11" i="2" s="1"/>
  <c r="AA11" i="2"/>
  <c r="AB11" i="2"/>
  <c r="Y12" i="2"/>
  <c r="AL10" i="2" s="1"/>
  <c r="Z12" i="2"/>
  <c r="AA12" i="2"/>
  <c r="AB12" i="2"/>
  <c r="Y13" i="2"/>
  <c r="AM11" i="2" s="1"/>
  <c r="Z13" i="2"/>
  <c r="AM10" i="2" s="1"/>
  <c r="AA13" i="2"/>
  <c r="AB13" i="2"/>
  <c r="Y14" i="2"/>
  <c r="AN11" i="2" s="1"/>
  <c r="Z14" i="2"/>
  <c r="AA14" i="2"/>
  <c r="AB14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Y25" i="2"/>
  <c r="Z25" i="2"/>
  <c r="AA25" i="2"/>
  <c r="AB25" i="2"/>
  <c r="AB5" i="2"/>
  <c r="AA5" i="2"/>
  <c r="Z5" i="2"/>
  <c r="Y5" i="2"/>
  <c r="AE11" i="2" s="1"/>
  <c r="Z30" i="2"/>
  <c r="Z31" i="2"/>
  <c r="Z32" i="2"/>
  <c r="Z33" i="2"/>
  <c r="Z34" i="2"/>
  <c r="Z35" i="2"/>
  <c r="Z36" i="2"/>
  <c r="Z37" i="2"/>
  <c r="Z38" i="2"/>
  <c r="Z29" i="2"/>
  <c r="C29" i="1"/>
  <c r="C30" i="1"/>
  <c r="C31" i="1"/>
  <c r="C32" i="1"/>
  <c r="C33" i="1"/>
  <c r="C34" i="1"/>
  <c r="C35" i="1"/>
  <c r="C36" i="1"/>
  <c r="C37" i="1"/>
  <c r="X29" i="2"/>
  <c r="X30" i="2"/>
  <c r="X31" i="2"/>
  <c r="X32" i="2"/>
  <c r="X33" i="2"/>
  <c r="X34" i="2"/>
  <c r="X35" i="2"/>
  <c r="X36" i="2"/>
  <c r="X37" i="2"/>
  <c r="X38" i="2"/>
  <c r="Z29" i="1"/>
  <c r="Z30" i="1"/>
  <c r="Z31" i="1"/>
  <c r="Z32" i="1"/>
  <c r="Z33" i="1"/>
  <c r="Z34" i="1"/>
  <c r="Z35" i="1"/>
  <c r="Z36" i="1"/>
  <c r="Z37" i="1"/>
  <c r="Z28" i="1"/>
  <c r="Z48" i="1"/>
  <c r="AA48" i="1"/>
  <c r="AB48" i="1"/>
  <c r="AC48" i="1"/>
  <c r="AD48" i="1"/>
  <c r="AE48" i="1"/>
  <c r="AF48" i="1"/>
  <c r="AG48" i="1"/>
  <c r="AH48" i="1"/>
  <c r="AI48" i="1"/>
  <c r="Z49" i="1"/>
  <c r="AA49" i="1"/>
  <c r="AB49" i="1"/>
  <c r="AC49" i="1"/>
  <c r="AD49" i="1"/>
  <c r="AE49" i="1"/>
  <c r="AF49" i="1"/>
  <c r="AG49" i="1"/>
  <c r="AH49" i="1"/>
  <c r="AI49" i="1"/>
  <c r="Z50" i="1"/>
  <c r="AA50" i="1"/>
  <c r="AB50" i="1"/>
  <c r="AC50" i="1"/>
  <c r="AD50" i="1"/>
  <c r="AE50" i="1"/>
  <c r="AF50" i="1"/>
  <c r="AG50" i="1"/>
  <c r="AH50" i="1"/>
  <c r="AI50" i="1"/>
  <c r="Z51" i="1"/>
  <c r="AA51" i="1"/>
  <c r="AB51" i="1"/>
  <c r="AC51" i="1"/>
  <c r="AD51" i="1"/>
  <c r="AE51" i="1"/>
  <c r="AF51" i="1"/>
  <c r="AG51" i="1"/>
  <c r="AH51" i="1"/>
  <c r="AI51" i="1"/>
  <c r="Z52" i="1"/>
  <c r="AA52" i="1"/>
  <c r="AB52" i="1"/>
  <c r="AC52" i="1"/>
  <c r="AD52" i="1"/>
  <c r="AE52" i="1"/>
  <c r="AF52" i="1"/>
  <c r="AG52" i="1"/>
  <c r="AH52" i="1"/>
  <c r="AI52" i="1"/>
  <c r="Z53" i="1"/>
  <c r="AA53" i="1"/>
  <c r="AB53" i="1"/>
  <c r="AC53" i="1"/>
  <c r="AD53" i="1"/>
  <c r="AE53" i="1"/>
  <c r="AF53" i="1"/>
  <c r="AG53" i="1"/>
  <c r="AH53" i="1"/>
  <c r="AI53" i="1"/>
  <c r="AI47" i="1"/>
  <c r="AH47" i="1"/>
  <c r="AG47" i="1"/>
  <c r="AF47" i="1"/>
  <c r="AE47" i="1"/>
  <c r="AD47" i="1"/>
  <c r="AC47" i="1"/>
  <c r="AB47" i="1"/>
  <c r="AA47" i="1"/>
  <c r="Z47" i="1"/>
  <c r="AG6" i="1"/>
  <c r="AH6" i="1"/>
  <c r="AI6" i="1"/>
  <c r="AJ6" i="1"/>
  <c r="AK6" i="1"/>
  <c r="AL6" i="1"/>
  <c r="AM6" i="1"/>
  <c r="AN6" i="1"/>
  <c r="AG7" i="1"/>
  <c r="AH7" i="1"/>
  <c r="AI7" i="1"/>
  <c r="AJ7" i="1"/>
  <c r="AK7" i="1"/>
  <c r="AL7" i="1"/>
  <c r="AM7" i="1"/>
  <c r="AN7" i="1"/>
  <c r="AG8" i="1"/>
  <c r="AH8" i="1"/>
  <c r="AI8" i="1"/>
  <c r="AJ8" i="1"/>
  <c r="AK8" i="1"/>
  <c r="AL8" i="1"/>
  <c r="AM8" i="1"/>
  <c r="AN8" i="1"/>
  <c r="AG9" i="1"/>
  <c r="AH9" i="1"/>
  <c r="AI9" i="1"/>
  <c r="AJ9" i="1"/>
  <c r="AK9" i="1"/>
  <c r="AL9" i="1"/>
  <c r="AM9" i="1"/>
  <c r="AN9" i="1"/>
  <c r="AG10" i="1"/>
  <c r="AH10" i="1"/>
  <c r="AI10" i="1"/>
  <c r="AJ10" i="1"/>
  <c r="AK10" i="1"/>
  <c r="AL10" i="1"/>
  <c r="AM10" i="1"/>
  <c r="AN10" i="1"/>
  <c r="AG11" i="1"/>
  <c r="AH11" i="1"/>
  <c r="AI11" i="1"/>
  <c r="AJ11" i="1"/>
  <c r="AK11" i="1"/>
  <c r="AL11" i="1"/>
  <c r="AM11" i="1"/>
  <c r="AN11" i="1"/>
  <c r="AN5" i="1"/>
  <c r="AM5" i="1"/>
  <c r="AL5" i="1"/>
  <c r="AK5" i="1"/>
  <c r="AJ5" i="1"/>
  <c r="AI5" i="1"/>
  <c r="AH5" i="1"/>
  <c r="AG5" i="1"/>
  <c r="AF6" i="1"/>
  <c r="AF7" i="1"/>
  <c r="AF8" i="1"/>
  <c r="AF9" i="1"/>
  <c r="AF10" i="1"/>
  <c r="AF11" i="1"/>
  <c r="AF5" i="1"/>
  <c r="AE5" i="1"/>
  <c r="AE6" i="1"/>
  <c r="AE7" i="1"/>
  <c r="AE8" i="1"/>
  <c r="AE9" i="1"/>
  <c r="AE10" i="1"/>
  <c r="AE11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5" i="1"/>
  <c r="AB6" i="1"/>
  <c r="AB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5" i="1"/>
  <c r="AI6" i="2" l="1"/>
  <c r="AG9" i="2"/>
  <c r="AH5" i="2"/>
  <c r="AL5" i="2"/>
  <c r="AF6" i="2"/>
  <c r="AJ6" i="2"/>
  <c r="AN6" i="2"/>
  <c r="AH7" i="2"/>
  <c r="AL7" i="2"/>
  <c r="AF8" i="2"/>
  <c r="AJ8" i="2"/>
  <c r="AN8" i="2"/>
  <c r="AH9" i="2"/>
  <c r="AL9" i="2"/>
  <c r="AF10" i="2"/>
  <c r="AJ10" i="2"/>
  <c r="AN10" i="2"/>
  <c r="AH11" i="2"/>
  <c r="AL11" i="2"/>
  <c r="AG5" i="2"/>
  <c r="AK5" i="2"/>
  <c r="AM6" i="2"/>
  <c r="AG7" i="2"/>
  <c r="AK7" i="2"/>
  <c r="AI8" i="2"/>
  <c r="AM8" i="2"/>
  <c r="AK9" i="2"/>
  <c r="AE5" i="2"/>
  <c r="AI5" i="2"/>
  <c r="AM5" i="2"/>
  <c r="AG6" i="2"/>
  <c r="AK6" i="2"/>
  <c r="AE7" i="2"/>
  <c r="AI7" i="2"/>
  <c r="AM7" i="2"/>
  <c r="AG8" i="2"/>
  <c r="AK8" i="2"/>
  <c r="AE9" i="2"/>
  <c r="AI9" i="2"/>
  <c r="AM9" i="2"/>
  <c r="AF5" i="2"/>
  <c r="AJ5" i="2"/>
  <c r="AN5" i="2"/>
  <c r="AH6" i="2"/>
  <c r="AL6" i="2"/>
  <c r="AF7" i="2"/>
  <c r="AJ7" i="2"/>
  <c r="AN7" i="2"/>
  <c r="AH8" i="2"/>
  <c r="AL8" i="2"/>
  <c r="AF9" i="2"/>
  <c r="AJ9" i="2"/>
  <c r="AN9" i="2"/>
</calcChain>
</file>

<file path=xl/sharedStrings.xml><?xml version="1.0" encoding="utf-8"?>
<sst xmlns="http://schemas.openxmlformats.org/spreadsheetml/2006/main" count="1326" uniqueCount="111">
  <si>
    <t>選択無し</t>
    <rPh sb="0" eb="2">
      <t>センタク</t>
    </rPh>
    <rPh sb="2" eb="3">
      <t>ナ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</si>
  <si>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</si>
  <si>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</si>
  <si>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無窓</t>
    <rPh sb="0" eb="2">
      <t>ムソウ</t>
    </rPh>
    <phoneticPr fontId="1"/>
  </si>
  <si>
    <t>被験者1</t>
    <rPh sb="0" eb="3">
      <t>ヒケンシャ</t>
    </rPh>
    <phoneticPr fontId="1"/>
  </si>
  <si>
    <t>被験者2</t>
    <rPh sb="0" eb="3">
      <t>ヒケンシャ</t>
    </rPh>
    <phoneticPr fontId="1"/>
  </si>
  <si>
    <t>被験者3</t>
    <rPh sb="0" eb="3">
      <t>ヒケンシャ</t>
    </rPh>
    <phoneticPr fontId="1"/>
  </si>
  <si>
    <t>被験者5</t>
    <rPh sb="0" eb="3">
      <t>ヒケンシャ</t>
    </rPh>
    <phoneticPr fontId="1"/>
  </si>
  <si>
    <t>被験者6</t>
    <rPh sb="0" eb="3">
      <t>ヒケンシャ</t>
    </rPh>
    <phoneticPr fontId="1"/>
  </si>
  <si>
    <t>被験者7</t>
    <rPh sb="0" eb="3">
      <t>ヒケンシャ</t>
    </rPh>
    <phoneticPr fontId="1"/>
  </si>
  <si>
    <t>被験者8</t>
    <rPh sb="0" eb="3">
      <t>ヒケンシャ</t>
    </rPh>
    <phoneticPr fontId="1"/>
  </si>
  <si>
    <t>快適である</t>
    <rPh sb="0" eb="2">
      <t>カイテキ</t>
    </rPh>
    <phoneticPr fontId="1"/>
  </si>
  <si>
    <t>雰囲気が明るい</t>
    <rPh sb="0" eb="3">
      <t>フンイキ</t>
    </rPh>
    <rPh sb="4" eb="5">
      <t>アカ</t>
    </rPh>
    <phoneticPr fontId="1"/>
  </si>
  <si>
    <t>リラックスできる</t>
  </si>
  <si>
    <t>気分転換できる</t>
    <rPh sb="0" eb="2">
      <t>キブン</t>
    </rPh>
    <rPh sb="2" eb="4">
      <t>テンカン</t>
    </rPh>
    <phoneticPr fontId="1"/>
  </si>
  <si>
    <t>居心地が良い</t>
    <rPh sb="0" eb="3">
      <t>イゴコチ</t>
    </rPh>
    <rPh sb="4" eb="5">
      <t>ヨ</t>
    </rPh>
    <phoneticPr fontId="1"/>
  </si>
  <si>
    <t>疲れを癒せる</t>
    <rPh sb="0" eb="1">
      <t>ツカ</t>
    </rPh>
    <rPh sb="3" eb="4">
      <t>イヤ</t>
    </rPh>
    <phoneticPr fontId="1"/>
  </si>
  <si>
    <t>外との繋がりを感じる</t>
    <rPh sb="0" eb="1">
      <t>ソト</t>
    </rPh>
    <rPh sb="3" eb="4">
      <t>ツナ</t>
    </rPh>
    <rPh sb="7" eb="8">
      <t>カン</t>
    </rPh>
    <phoneticPr fontId="1"/>
  </si>
  <si>
    <t>空間に変化がある</t>
    <rPh sb="0" eb="2">
      <t>クウカン</t>
    </rPh>
    <rPh sb="3" eb="5">
      <t>ヘンカ</t>
    </rPh>
    <phoneticPr fontId="1"/>
  </si>
  <si>
    <t>開放感がある</t>
    <rPh sb="0" eb="3">
      <t>カイホウカン</t>
    </rPh>
    <phoneticPr fontId="1"/>
  </si>
  <si>
    <t>集中した</t>
    <rPh sb="0" eb="2">
      <t>シュウチュウ</t>
    </rPh>
    <phoneticPr fontId="1"/>
  </si>
  <si>
    <t>擬似窓</t>
    <rPh sb="0" eb="2">
      <t>ギジ</t>
    </rPh>
    <rPh sb="2" eb="3">
      <t>マド</t>
    </rPh>
    <phoneticPr fontId="1"/>
  </si>
  <si>
    <t>選択有り</t>
    <rPh sb="0" eb="2">
      <t>センタク</t>
    </rPh>
    <rPh sb="2" eb="3">
      <t>アリ</t>
    </rPh>
    <phoneticPr fontId="1"/>
  </si>
  <si>
    <t>午前</t>
    <rPh sb="0" eb="2">
      <t>ゴゼン</t>
    </rPh>
    <phoneticPr fontId="2"/>
  </si>
  <si>
    <t>午後</t>
    <rPh sb="0" eb="2">
      <t>ゴゴ</t>
    </rPh>
    <phoneticPr fontId="2"/>
  </si>
  <si>
    <t>被験者1</t>
    <rPh sb="0" eb="3">
      <t>ヒケンシャ</t>
    </rPh>
    <phoneticPr fontId="2"/>
  </si>
  <si>
    <t>被験者2</t>
    <rPh sb="0" eb="3">
      <t>ヒケンシャ</t>
    </rPh>
    <phoneticPr fontId="2"/>
  </si>
  <si>
    <t>被験者3</t>
    <rPh sb="0" eb="3">
      <t>ヒケンシャ</t>
    </rPh>
    <phoneticPr fontId="2"/>
  </si>
  <si>
    <t>被験者4</t>
    <rPh sb="0" eb="3">
      <t>ヒケンシャ</t>
    </rPh>
    <phoneticPr fontId="1"/>
  </si>
  <si>
    <t>被験者4</t>
    <rPh sb="0" eb="3">
      <t>ヒケンシャ</t>
    </rPh>
    <phoneticPr fontId="2"/>
  </si>
  <si>
    <t>被験者5</t>
    <rPh sb="0" eb="3">
      <t>ヒケンシャ</t>
    </rPh>
    <phoneticPr fontId="2"/>
  </si>
  <si>
    <t>被験者6</t>
    <rPh sb="0" eb="3">
      <t>ヒケンシャ</t>
    </rPh>
    <phoneticPr fontId="2"/>
  </si>
  <si>
    <t>被験者7</t>
    <rPh sb="0" eb="3">
      <t>ヒケンシャ</t>
    </rPh>
    <phoneticPr fontId="2"/>
  </si>
  <si>
    <t>被験者8</t>
    <rPh sb="0" eb="3">
      <t>ヒケンシャ</t>
    </rPh>
    <phoneticPr fontId="2"/>
  </si>
  <si>
    <t>平均</t>
    <rPh sb="0" eb="2">
      <t>ヘイキン</t>
    </rPh>
    <phoneticPr fontId="2"/>
  </si>
  <si>
    <t>標準偏差</t>
    <rPh sb="0" eb="4">
      <t>ヒョウジュンヘンサ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</si>
  <si>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</si>
  <si>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</si>
  <si>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x</t>
    <phoneticPr fontId="2"/>
  </si>
  <si>
    <t>無窓</t>
    <rPh sb="0" eb="2">
      <t>ムソウ</t>
    </rPh>
    <phoneticPr fontId="2"/>
  </si>
  <si>
    <t>快適である</t>
    <rPh sb="0" eb="2">
      <t>カイテキ</t>
    </rPh>
    <phoneticPr fontId="2"/>
  </si>
  <si>
    <t>F検定</t>
    <rPh sb="1" eb="3">
      <t>ケンテイ</t>
    </rPh>
    <phoneticPr fontId="2"/>
  </si>
  <si>
    <t>選択有</t>
    <rPh sb="0" eb="2">
      <t>センタク</t>
    </rPh>
    <rPh sb="2" eb="3">
      <t>アリ</t>
    </rPh>
    <phoneticPr fontId="2"/>
  </si>
  <si>
    <t>擬似窓</t>
    <rPh sb="0" eb="2">
      <t>ギジ</t>
    </rPh>
    <rPh sb="2" eb="3">
      <t>マド</t>
    </rPh>
    <phoneticPr fontId="2"/>
  </si>
  <si>
    <t>無窓と擬似窓</t>
    <rPh sb="0" eb="2">
      <t>ムソウ</t>
    </rPh>
    <phoneticPr fontId="2"/>
  </si>
  <si>
    <t>擬似窓同士</t>
    <rPh sb="0" eb="2">
      <t>ギジ</t>
    </rPh>
    <rPh sb="2" eb="3">
      <t>マド</t>
    </rPh>
    <rPh sb="3" eb="5">
      <t>ドウシ</t>
    </rPh>
    <phoneticPr fontId="2"/>
  </si>
  <si>
    <t>78歳</t>
    <rPh sb="2" eb="3">
      <t>サイ</t>
    </rPh>
    <phoneticPr fontId="2"/>
  </si>
  <si>
    <t>22歳</t>
    <rPh sb="2" eb="3">
      <t>サイ</t>
    </rPh>
    <phoneticPr fontId="2"/>
  </si>
  <si>
    <t>45歳</t>
    <rPh sb="2" eb="3">
      <t>サイ</t>
    </rPh>
    <phoneticPr fontId="2"/>
  </si>
  <si>
    <t>46歳</t>
    <rPh sb="2" eb="3">
      <t>サイ</t>
    </rPh>
    <phoneticPr fontId="2"/>
  </si>
  <si>
    <t>36歳</t>
    <rPh sb="2" eb="3">
      <t>サイ</t>
    </rPh>
    <phoneticPr fontId="2"/>
  </si>
  <si>
    <t>33歳</t>
    <rPh sb="2" eb="3">
      <t>サイ</t>
    </rPh>
    <phoneticPr fontId="2"/>
  </si>
  <si>
    <t>20代</t>
    <rPh sb="2" eb="3">
      <t>ダイ</t>
    </rPh>
    <phoneticPr fontId="2"/>
  </si>
  <si>
    <t>40代</t>
    <rPh sb="2" eb="3">
      <t>ダイ</t>
    </rPh>
    <phoneticPr fontId="2"/>
  </si>
  <si>
    <t>雰囲気が明るい</t>
    <rPh sb="0" eb="3">
      <t>フンイキ</t>
    </rPh>
    <rPh sb="4" eb="5">
      <t>アカ</t>
    </rPh>
    <phoneticPr fontId="2"/>
  </si>
  <si>
    <t>リラックスできる</t>
    <phoneticPr fontId="2"/>
  </si>
  <si>
    <t>気分転換できる</t>
    <rPh sb="0" eb="2">
      <t>キブン</t>
    </rPh>
    <rPh sb="2" eb="4">
      <t>テンカン</t>
    </rPh>
    <phoneticPr fontId="2"/>
  </si>
  <si>
    <t>居心地が良い</t>
    <rPh sb="0" eb="3">
      <t>イゴコチ</t>
    </rPh>
    <rPh sb="4" eb="5">
      <t>ヨ</t>
    </rPh>
    <phoneticPr fontId="2"/>
  </si>
  <si>
    <t>疲れを癒せる</t>
    <rPh sb="0" eb="1">
      <t>ツカ</t>
    </rPh>
    <rPh sb="3" eb="4">
      <t>イヤ</t>
    </rPh>
    <phoneticPr fontId="2"/>
  </si>
  <si>
    <t>外との繋がりを感じる</t>
    <rPh sb="0" eb="1">
      <t>ソト</t>
    </rPh>
    <rPh sb="3" eb="4">
      <t>ツナ</t>
    </rPh>
    <rPh sb="7" eb="8">
      <t>カン</t>
    </rPh>
    <phoneticPr fontId="2"/>
  </si>
  <si>
    <t>空間に変化がある</t>
    <rPh sb="0" eb="2">
      <t>クウカン</t>
    </rPh>
    <rPh sb="3" eb="5">
      <t>ヘンカ</t>
    </rPh>
    <phoneticPr fontId="2"/>
  </si>
  <si>
    <t>開放感がある</t>
    <rPh sb="0" eb="3">
      <t>カイホウカン</t>
    </rPh>
    <phoneticPr fontId="2"/>
  </si>
  <si>
    <t>集中した</t>
    <rPh sb="0" eb="2">
      <t>シュウチュウ</t>
    </rPh>
    <phoneticPr fontId="2"/>
  </si>
  <si>
    <t>40歳代</t>
    <rPh sb="2" eb="3">
      <t>サイ</t>
    </rPh>
    <rPh sb="3" eb="4">
      <t>ダイ</t>
    </rPh>
    <phoneticPr fontId="2"/>
  </si>
  <si>
    <t>20歳代</t>
    <rPh sb="2" eb="3">
      <t>サイ</t>
    </rPh>
    <rPh sb="3" eb="4">
      <t>ダイ</t>
    </rPh>
    <phoneticPr fontId="2"/>
  </si>
  <si>
    <t>擬似窓（20歳代）</t>
    <rPh sb="0" eb="2">
      <t>ギジ</t>
    </rPh>
    <rPh sb="2" eb="3">
      <t>マド</t>
    </rPh>
    <rPh sb="6" eb="7">
      <t>サイ</t>
    </rPh>
    <rPh sb="7" eb="8">
      <t>ダイ</t>
    </rPh>
    <phoneticPr fontId="2"/>
  </si>
  <si>
    <t>擬似窓（40歳代）</t>
    <rPh sb="0" eb="2">
      <t>ギジ</t>
    </rPh>
    <rPh sb="2" eb="3">
      <t>マド</t>
    </rPh>
    <rPh sb="6" eb="7">
      <t>サイ</t>
    </rPh>
    <rPh sb="7" eb="8">
      <t>ダイ</t>
    </rPh>
    <phoneticPr fontId="2"/>
  </si>
  <si>
    <t>無窓（20歳代）</t>
    <rPh sb="0" eb="2">
      <t>ムソウ</t>
    </rPh>
    <rPh sb="5" eb="6">
      <t>サイ</t>
    </rPh>
    <rPh sb="6" eb="7">
      <t>ダイ</t>
    </rPh>
    <phoneticPr fontId="2"/>
  </si>
  <si>
    <t>無窓（40歳代）</t>
    <phoneticPr fontId="2"/>
  </si>
  <si>
    <t>無窓　（40歳代）</t>
    <phoneticPr fontId="2"/>
  </si>
  <si>
    <t>無窓　（20歳代）</t>
    <rPh sb="0" eb="2">
      <t>ムソウ</t>
    </rPh>
    <rPh sb="6" eb="7">
      <t>サイ</t>
    </rPh>
    <rPh sb="7" eb="8">
      <t>ダイ</t>
    </rPh>
    <phoneticPr fontId="2"/>
  </si>
  <si>
    <t>有意差</t>
    <rPh sb="0" eb="2">
      <t>ユウイ</t>
    </rPh>
    <rPh sb="2" eb="3">
      <t>サ</t>
    </rPh>
    <phoneticPr fontId="2"/>
  </si>
  <si>
    <t>等分散</t>
    <rPh sb="0" eb="3">
      <t>トウブンサン</t>
    </rPh>
    <phoneticPr fontId="2"/>
  </si>
  <si>
    <t>等分散である</t>
    <rPh sb="0" eb="3">
      <t>トウブンサン</t>
    </rPh>
    <phoneticPr fontId="2"/>
  </si>
  <si>
    <t>対応のない2群におけるT検定</t>
    <rPh sb="12" eb="14">
      <t>ケンテイ</t>
    </rPh>
    <phoneticPr fontId="2"/>
  </si>
  <si>
    <t>〇</t>
    <phoneticPr fontId="2"/>
  </si>
  <si>
    <t>×</t>
    <phoneticPr fontId="2"/>
  </si>
  <si>
    <t>△</t>
    <phoneticPr fontId="2"/>
  </si>
  <si>
    <t>20歳代と40歳代（無窓）</t>
    <rPh sb="2" eb="4">
      <t>サイダイ</t>
    </rPh>
    <rPh sb="7" eb="8">
      <t>サイ</t>
    </rPh>
    <rPh sb="8" eb="9">
      <t>ダイ</t>
    </rPh>
    <rPh sb="10" eb="12">
      <t>ムソウ</t>
    </rPh>
    <phoneticPr fontId="2"/>
  </si>
  <si>
    <t>20歳代と40歳代（擬似窓）</t>
    <rPh sb="2" eb="4">
      <t>サイダイ</t>
    </rPh>
    <rPh sb="7" eb="8">
      <t>サイ</t>
    </rPh>
    <rPh sb="8" eb="9">
      <t>ダイ</t>
    </rPh>
    <rPh sb="10" eb="12">
      <t>ギジ</t>
    </rPh>
    <rPh sb="12" eb="13">
      <t>マド</t>
    </rPh>
    <phoneticPr fontId="2"/>
  </si>
  <si>
    <t>40歳代（擬似窓と無窓）</t>
    <rPh sb="2" eb="3">
      <t>サイ</t>
    </rPh>
    <rPh sb="3" eb="4">
      <t>ダイ</t>
    </rPh>
    <rPh sb="5" eb="7">
      <t>ギジ</t>
    </rPh>
    <rPh sb="7" eb="8">
      <t>マド</t>
    </rPh>
    <rPh sb="9" eb="11">
      <t>ムソウ</t>
    </rPh>
    <phoneticPr fontId="2"/>
  </si>
  <si>
    <t>20歳代（擬似窓と無窓）</t>
    <rPh sb="2" eb="3">
      <t>サイ</t>
    </rPh>
    <rPh sb="3" eb="4">
      <t>ダイ</t>
    </rPh>
    <rPh sb="5" eb="7">
      <t>ギジ</t>
    </rPh>
    <rPh sb="7" eb="8">
      <t>マド</t>
    </rPh>
    <rPh sb="9" eb="11">
      <t>ムソウ</t>
    </rPh>
    <phoneticPr fontId="2"/>
  </si>
  <si>
    <t>＊＊：P&lt;0.01，＊：&lt;P&lt;0.05，N.S.：非有意</t>
    <rPh sb="25" eb="26">
      <t>ヒ</t>
    </rPh>
    <rPh sb="26" eb="28">
      <t>ユウイ</t>
    </rPh>
    <phoneticPr fontId="2"/>
  </si>
  <si>
    <t>擬似窓（選好輝度）</t>
    <rPh sb="0" eb="2">
      <t>ギジ</t>
    </rPh>
    <rPh sb="2" eb="3">
      <t>マド</t>
    </rPh>
    <rPh sb="4" eb="8">
      <t>センコウキド</t>
    </rPh>
    <phoneticPr fontId="2"/>
  </si>
  <si>
    <t>擬似窓（標準輝度）</t>
    <rPh sb="0" eb="2">
      <t>ギジ</t>
    </rPh>
    <rPh sb="2" eb="3">
      <t>マド</t>
    </rPh>
    <rPh sb="4" eb="6">
      <t>ヒョウジュン</t>
    </rPh>
    <rPh sb="6" eb="8">
      <t>キド</t>
    </rPh>
    <phoneticPr fontId="2"/>
  </si>
  <si>
    <t>無窓（標準輝度）</t>
    <rPh sb="0" eb="2">
      <t>ムソウ</t>
    </rPh>
    <rPh sb="3" eb="5">
      <t>ヒョウジュン</t>
    </rPh>
    <rPh sb="5" eb="7">
      <t>キド</t>
    </rPh>
    <phoneticPr fontId="2"/>
  </si>
  <si>
    <t>対応のある2群におけるT検定</t>
    <rPh sb="12" eb="14">
      <t>ケンテイ</t>
    </rPh>
    <phoneticPr fontId="2"/>
  </si>
  <si>
    <t>擬似窓間</t>
    <rPh sb="0" eb="2">
      <t>ギジ</t>
    </rPh>
    <rPh sb="2" eb="3">
      <t>マド</t>
    </rPh>
    <rPh sb="3" eb="4">
      <t>カン</t>
    </rPh>
    <phoneticPr fontId="2"/>
  </si>
  <si>
    <t>検定</t>
    <rPh sb="0" eb="2">
      <t>ケンテイ</t>
    </rPh>
    <phoneticPr fontId="2"/>
  </si>
  <si>
    <t>片側確率（%）</t>
    <rPh sb="0" eb="2">
      <t>カタガワ</t>
    </rPh>
    <rPh sb="2" eb="4">
      <t>カクリツ</t>
    </rPh>
    <phoneticPr fontId="2"/>
  </si>
  <si>
    <t>選好輝度環境と標準輝度環境（擬似窓）</t>
    <rPh sb="0" eb="2">
      <t>センコウ</t>
    </rPh>
    <rPh sb="2" eb="4">
      <t>キド</t>
    </rPh>
    <rPh sb="4" eb="6">
      <t>カンキョウ</t>
    </rPh>
    <rPh sb="7" eb="9">
      <t>ヒョウジュン</t>
    </rPh>
    <rPh sb="9" eb="11">
      <t>キド</t>
    </rPh>
    <rPh sb="11" eb="13">
      <t>カンキョウ</t>
    </rPh>
    <rPh sb="14" eb="16">
      <t>ギジ</t>
    </rPh>
    <rPh sb="16" eb="17">
      <t>マド</t>
    </rPh>
    <phoneticPr fontId="2"/>
  </si>
  <si>
    <t>擬似窓と無窓</t>
    <rPh sb="0" eb="2">
      <t>ギジ</t>
    </rPh>
    <rPh sb="2" eb="3">
      <t>マド</t>
    </rPh>
    <rPh sb="4" eb="6">
      <t>ムソウ</t>
    </rPh>
    <phoneticPr fontId="2"/>
  </si>
  <si>
    <t>無窓空間と擬似窓空間</t>
    <rPh sb="0" eb="2">
      <t>ムソウ</t>
    </rPh>
    <rPh sb="2" eb="4">
      <t>クウカン</t>
    </rPh>
    <rPh sb="5" eb="7">
      <t>ギジ</t>
    </rPh>
    <rPh sb="7" eb="8">
      <t>マド</t>
    </rPh>
    <rPh sb="8" eb="10">
      <t>クウカン</t>
    </rPh>
    <phoneticPr fontId="2"/>
  </si>
  <si>
    <t>無窓空間</t>
    <rPh sb="0" eb="2">
      <t>ムソウ</t>
    </rPh>
    <rPh sb="2" eb="4">
      <t>クウカン</t>
    </rPh>
    <phoneticPr fontId="2"/>
  </si>
  <si>
    <t>擬似窓空間</t>
    <rPh sb="0" eb="2">
      <t>ギジ</t>
    </rPh>
    <rPh sb="2" eb="3">
      <t>マド</t>
    </rPh>
    <rPh sb="3" eb="4">
      <t>クウ</t>
    </rPh>
    <rPh sb="4" eb="5">
      <t>カン</t>
    </rPh>
    <phoneticPr fontId="2"/>
  </si>
  <si>
    <t>両側確率（%）</t>
    <rPh sb="0" eb="2">
      <t>リョウガワ</t>
    </rPh>
    <rPh sb="2" eb="4">
      <t>カクリツ</t>
    </rPh>
    <phoneticPr fontId="2"/>
  </si>
  <si>
    <t>20歳代と40歳代（擬似窓）</t>
    <rPh sb="2" eb="4">
      <t>サイダイ</t>
    </rPh>
    <rPh sb="7" eb="8">
      <t>サイ</t>
    </rPh>
    <rPh sb="8" eb="9">
      <t>ダイ</t>
    </rPh>
    <rPh sb="10" eb="12">
      <t>ギジ</t>
    </rPh>
    <rPh sb="12" eb="13">
      <t>マド</t>
    </rPh>
    <phoneticPr fontId="2"/>
  </si>
  <si>
    <t>20歳代と40歳代（無窓）</t>
    <rPh sb="2" eb="4">
      <t>サイダイ</t>
    </rPh>
    <rPh sb="7" eb="8">
      <t>サイ</t>
    </rPh>
    <rPh sb="8" eb="9">
      <t>ダイ</t>
    </rPh>
    <rPh sb="10" eb="11">
      <t>ム</t>
    </rPh>
    <rPh sb="11" eb="12">
      <t>マド</t>
    </rPh>
    <phoneticPr fontId="2"/>
  </si>
  <si>
    <t>検定</t>
    <rPh sb="0" eb="2">
      <t>ケンテイ</t>
    </rPh>
    <phoneticPr fontId="2"/>
  </si>
  <si>
    <t>40歳代（擬似窓と無窓）</t>
    <rPh sb="2" eb="3">
      <t>サイ</t>
    </rPh>
    <rPh sb="3" eb="4">
      <t>ダイ</t>
    </rPh>
    <rPh sb="5" eb="7">
      <t>ギジ</t>
    </rPh>
    <rPh sb="7" eb="8">
      <t>マド</t>
    </rPh>
    <rPh sb="9" eb="10">
      <t>ム</t>
    </rPh>
    <rPh sb="10" eb="11">
      <t>マド</t>
    </rPh>
    <phoneticPr fontId="2"/>
  </si>
  <si>
    <t>20歳代（擬似窓と無窓）</t>
    <rPh sb="2" eb="4">
      <t>サイダイ</t>
    </rPh>
    <rPh sb="5" eb="7">
      <t>ギジ</t>
    </rPh>
    <rPh sb="7" eb="8">
      <t>マド</t>
    </rPh>
    <rPh sb="9" eb="11">
      <t>ムソウ</t>
    </rPh>
    <phoneticPr fontId="2"/>
  </si>
  <si>
    <t>あり</t>
    <phoneticPr fontId="2"/>
  </si>
  <si>
    <t>変化なし被験者</t>
    <rPh sb="0" eb="2">
      <t>ヘンカ</t>
    </rPh>
    <rPh sb="4" eb="7">
      <t>ヒケンシャ</t>
    </rPh>
    <phoneticPr fontId="2"/>
  </si>
  <si>
    <t>上昇</t>
    <rPh sb="0" eb="2">
      <t>ジョウショウ</t>
    </rPh>
    <phoneticPr fontId="2"/>
  </si>
  <si>
    <t>低下</t>
    <rPh sb="0" eb="2">
      <t>テイカ</t>
    </rPh>
    <phoneticPr fontId="2"/>
  </si>
  <si>
    <t>擬似窓（選好輝度）</t>
    <rPh sb="0" eb="2">
      <t>ギジ</t>
    </rPh>
    <rPh sb="2" eb="3">
      <t>マド</t>
    </rPh>
    <rPh sb="4" eb="6">
      <t>センコウ</t>
    </rPh>
    <rPh sb="6" eb="8">
      <t>キド</t>
    </rPh>
    <phoneticPr fontId="2"/>
  </si>
  <si>
    <t>変化なし</t>
    <rPh sb="0" eb="2">
      <t>ヘンカ</t>
    </rPh>
    <phoneticPr fontId="2"/>
  </si>
  <si>
    <t>選択なし</t>
    <rPh sb="0" eb="2">
      <t>センタク</t>
    </rPh>
    <phoneticPr fontId="1"/>
  </si>
  <si>
    <t>角</t>
    <rPh sb="0" eb="1">
      <t>カド</t>
    </rPh>
    <phoneticPr fontId="2"/>
  </si>
  <si>
    <t>中央</t>
    <rPh sb="0" eb="2">
      <t>チュウオウ</t>
    </rPh>
    <phoneticPr fontId="2"/>
  </si>
  <si>
    <t>擬似窓(標準輝度)</t>
    <rPh sb="0" eb="2">
      <t>ギジ</t>
    </rPh>
    <rPh sb="2" eb="3">
      <t>マド</t>
    </rPh>
    <rPh sb="4" eb="6">
      <t>ヒョウジュン</t>
    </rPh>
    <rPh sb="6" eb="8">
      <t>キド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</si>
</sst>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"/>
  </numFmts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0070C0"/>
      <name val="Yu Gothic"/>
      <family val="2"/>
      <scheme val="minor"/>
    </font>
    <font>
      <sz val="11"/>
      <color rgb="FFFF66FF"/>
      <name val="Yu Gothic"/>
      <family val="2"/>
      <scheme val="minor"/>
    </font>
    <font>
      <sz val="11"/>
      <color rgb="FF0070C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66FF"/>
      <name val="Yu Gothic"/>
      <family val="3"/>
      <charset val="128"/>
      <scheme val="minor"/>
    </font>
    <font>
      <sz val="11"/>
      <color rgb="FFFF33CC"/>
      <name val="Yu Gothic"/>
      <family val="2"/>
      <scheme val="minor"/>
    </font>
    <font>
      <sz val="11"/>
      <color rgb="FFFF33CC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00B0F0"/>
      <name val="Yu Gothic"/>
      <family val="2"/>
      <scheme val="minor"/>
    </font>
    <font>
      <sz val="11"/>
      <color rgb="FF00B0F0"/>
      <name val="Yu Gothic"/>
      <family val="3"/>
      <charset val="128"/>
      <scheme val="minor"/>
    </font>
    <font>
      <sz val="11"/>
      <color theme="8" tint="-0.249977111117893"/>
      <name val="Yu Gothic"/>
      <family val="2"/>
      <scheme val="minor"/>
    </font>
    <font>
      <sz val="11"/>
      <color theme="8" tint="-0.249977111117893"/>
      <name val="Yu Gothic"/>
      <family val="3"/>
      <charset val="128"/>
      <scheme val="minor"/>
    </font>
    <font>
      <sz val="11"/>
      <color rgb="FFC00000"/>
      <name val="Yu Gothic"/>
      <family val="2"/>
      <scheme val="minor"/>
    </font>
    <font>
      <sz val="11"/>
      <color theme="8" tint="0.3999755851924192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10" xfId="0" applyNumberFormat="1" applyBorder="1"/>
    <xf numFmtId="0" fontId="0" fillId="0" borderId="14" xfId="0" applyBorder="1" applyAlignment="1">
      <alignment horizontal="center"/>
    </xf>
    <xf numFmtId="176" fontId="0" fillId="0" borderId="15" xfId="0" applyNumberFormat="1" applyBorder="1"/>
    <xf numFmtId="0" fontId="0" fillId="0" borderId="17" xfId="0" applyBorder="1" applyAlignment="1">
      <alignment horizontal="center"/>
    </xf>
    <xf numFmtId="176" fontId="0" fillId="0" borderId="18" xfId="0" applyNumberFormat="1" applyBorder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2" xfId="0" applyNumberFormat="1" applyBorder="1"/>
    <xf numFmtId="0" fontId="0" fillId="0" borderId="23" xfId="0" applyBorder="1" applyAlignment="1">
      <alignment horizontal="center"/>
    </xf>
    <xf numFmtId="176" fontId="0" fillId="0" borderId="0" xfId="0" applyNumberFormat="1" applyBorder="1"/>
    <xf numFmtId="0" fontId="0" fillId="0" borderId="0" xfId="0" applyBorder="1" applyAlignment="1"/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177" fontId="0" fillId="0" borderId="10" xfId="0" applyNumberFormat="1" applyBorder="1"/>
    <xf numFmtId="177" fontId="0" fillId="0" borderId="15" xfId="0" applyNumberFormat="1" applyBorder="1"/>
    <xf numFmtId="177" fontId="0" fillId="0" borderId="18" xfId="0" applyNumberFormat="1" applyBorder="1"/>
    <xf numFmtId="177" fontId="0" fillId="0" borderId="24" xfId="0" applyNumberFormat="1" applyBorder="1"/>
    <xf numFmtId="0" fontId="0" fillId="0" borderId="28" xfId="0" applyBorder="1" applyAlignment="1">
      <alignment horizontal="center"/>
    </xf>
    <xf numFmtId="177" fontId="0" fillId="0" borderId="12" xfId="0" applyNumberFormat="1" applyBorder="1"/>
    <xf numFmtId="177" fontId="0" fillId="0" borderId="13" xfId="0" applyNumberFormat="1" applyBorder="1"/>
    <xf numFmtId="177" fontId="0" fillId="0" borderId="19" xfId="0" applyNumberFormat="1" applyBorder="1"/>
    <xf numFmtId="177" fontId="0" fillId="0" borderId="25" xfId="0" applyNumberFormat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000A8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1973767744868E-2"/>
          <c:y val="0.2375850317543052"/>
          <c:w val="0.89720754321375662"/>
          <c:h val="0.73031432346958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選択無_1219_121!$AE$4</c:f>
              <c:strCache>
                <c:ptCount val="1"/>
                <c:pt idx="0">
                  <c:v>快適である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選択無_1219_121!$AE$5:$AE$11</c:f>
              <c:numCache>
                <c:formatCode>General</c:formatCode>
                <c:ptCount val="7"/>
                <c:pt idx="0">
                  <c:v>1.7813399815296113E-3</c:v>
                </c:pt>
                <c:pt idx="1">
                  <c:v>4.8257256370422975E-2</c:v>
                </c:pt>
                <c:pt idx="2">
                  <c:v>0.30808365221134071</c:v>
                </c:pt>
                <c:pt idx="3">
                  <c:v>0.46351617853457333</c:v>
                </c:pt>
                <c:pt idx="4">
                  <c:v>0.16434305529581719</c:v>
                </c:pt>
                <c:pt idx="5">
                  <c:v>1.3731817789733983E-2</c:v>
                </c:pt>
                <c:pt idx="6">
                  <c:v>2.703926757417778E-4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D-4307-A4F9-76A2CE5EB8DA}"/>
            </c:ext>
          </c:extLst>
        </c:ser>
        <c:ser>
          <c:idx val="1"/>
          <c:order val="1"/>
          <c:tx>
            <c:strRef>
              <c:f>選択無_1219_121!$AF$4</c:f>
              <c:strCache>
                <c:ptCount val="1"/>
                <c:pt idx="0">
                  <c:v>雰囲気が明るい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選択無_1219_121!$AF$5:$AF$11</c:f>
              <c:numCache>
                <c:formatCode>General</c:formatCode>
                <c:ptCount val="7"/>
                <c:pt idx="0">
                  <c:v>1.086227225038604E-3</c:v>
                </c:pt>
                <c:pt idx="1">
                  <c:v>2.5062099352265672E-2</c:v>
                </c:pt>
                <c:pt idx="2">
                  <c:v>0.18217744290782262</c:v>
                </c:pt>
                <c:pt idx="3">
                  <c:v>0.41720753891537382</c:v>
                </c:pt>
                <c:pt idx="4">
                  <c:v>0.30101634911079039</c:v>
                </c:pt>
                <c:pt idx="5">
                  <c:v>6.8423992537890624E-2</c:v>
                </c:pt>
                <c:pt idx="6">
                  <c:v>4.9001246772298664E-3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D-4307-A4F9-76A2CE5EB8DA}"/>
            </c:ext>
          </c:extLst>
        </c:ser>
        <c:ser>
          <c:idx val="2"/>
          <c:order val="2"/>
          <c:tx>
            <c:strRef>
              <c:f>選択無_1219_121!$AG$4</c:f>
              <c:strCache>
                <c:ptCount val="1"/>
                <c:pt idx="0">
                  <c:v>リラックスできる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選択無_1219_121!$AG$5:$AG$11</c:f>
              <c:numCache>
                <c:formatCode>General</c:formatCode>
                <c:ptCount val="7"/>
                <c:pt idx="0">
                  <c:v>8.6865113509671931E-4</c:v>
                </c:pt>
                <c:pt idx="1">
                  <c:v>2.7362851534985876E-2</c:v>
                </c:pt>
                <c:pt idx="2">
                  <c:v>0.22202190622277646</c:v>
                </c:pt>
                <c:pt idx="3">
                  <c:v>0.46403293989648342</c:v>
                </c:pt>
                <c:pt idx="4">
                  <c:v>0.24981603116471551</c:v>
                </c:pt>
                <c:pt idx="5">
                  <c:v>3.4642586398509319E-2</c:v>
                </c:pt>
                <c:pt idx="6">
                  <c:v>1.2374248222762831E-3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D-4307-A4F9-76A2CE5EB8DA}"/>
            </c:ext>
          </c:extLst>
        </c:ser>
        <c:ser>
          <c:idx val="3"/>
          <c:order val="3"/>
          <c:tx>
            <c:strRef>
              <c:f>選択無_1219_121!$AH$4</c:f>
              <c:strCache>
                <c:ptCount val="1"/>
                <c:pt idx="0">
                  <c:v>気分転換できる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選択無_1219_121!$AH$5:$AH$11</c:f>
              <c:numCache>
                <c:formatCode>General</c:formatCode>
                <c:ptCount val="7"/>
                <c:pt idx="0">
                  <c:v>2.9530993950099689E-6</c:v>
                </c:pt>
                <c:pt idx="1">
                  <c:v>1.1001762041619985E-3</c:v>
                </c:pt>
                <c:pt idx="2">
                  <c:v>5.7776462160958782E-2</c:v>
                </c:pt>
                <c:pt idx="3">
                  <c:v>0.42770483316899577</c:v>
                </c:pt>
                <c:pt idx="4">
                  <c:v>0.44631541390528418</c:v>
                </c:pt>
                <c:pt idx="5">
                  <c:v>6.5651420728501511E-2</c:v>
                </c:pt>
                <c:pt idx="6">
                  <c:v>1.3612907295846468E-3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D-4307-A4F9-76A2CE5EB8DA}"/>
            </c:ext>
          </c:extLst>
        </c:ser>
        <c:ser>
          <c:idx val="4"/>
          <c:order val="4"/>
          <c:tx>
            <c:strRef>
              <c:f>選択無_1219_121!$AI$4</c:f>
              <c:strCache>
                <c:ptCount val="1"/>
                <c:pt idx="0">
                  <c:v>居心地が良い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選択無_1219_121!$AI$5:$AI$11</c:f>
              <c:numCache>
                <c:formatCode>General</c:formatCode>
                <c:ptCount val="7"/>
                <c:pt idx="0">
                  <c:v>3.6932143355569696E-3</c:v>
                </c:pt>
                <c:pt idx="1">
                  <c:v>5.0407175508998418E-2</c:v>
                </c:pt>
                <c:pt idx="2">
                  <c:v>0.24184943287852612</c:v>
                </c:pt>
                <c:pt idx="3">
                  <c:v>0.4079083949699755</c:v>
                </c:pt>
                <c:pt idx="4">
                  <c:v>0.24184943287852612</c:v>
                </c:pt>
                <c:pt idx="5">
                  <c:v>5.0407175508998418E-2</c:v>
                </c:pt>
                <c:pt idx="6">
                  <c:v>3.6932143355569696E-3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0D-4307-A4F9-76A2CE5EB8DA}"/>
            </c:ext>
          </c:extLst>
        </c:ser>
        <c:ser>
          <c:idx val="5"/>
          <c:order val="5"/>
          <c:tx>
            <c:strRef>
              <c:f>選択無_1219_121!$AJ$4</c:f>
              <c:strCache>
                <c:ptCount val="1"/>
                <c:pt idx="0">
                  <c:v>疲れを癒せる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選択無_1219_121!$AJ$5:$AJ$11</c:f>
              <c:numCache>
                <c:formatCode>General</c:formatCode>
                <c:ptCount val="7"/>
                <c:pt idx="0">
                  <c:v>2.2404558491248639E-4</c:v>
                </c:pt>
                <c:pt idx="1">
                  <c:v>7.0253902422760511E-3</c:v>
                </c:pt>
                <c:pt idx="2">
                  <c:v>7.7120111608908998E-2</c:v>
                </c:pt>
                <c:pt idx="3">
                  <c:v>0.29636572712162207</c:v>
                </c:pt>
                <c:pt idx="4">
                  <c:v>0.39870477883967609</c:v>
                </c:pt>
                <c:pt idx="5">
                  <c:v>0.18777511497862531</c:v>
                </c:pt>
                <c:pt idx="6">
                  <c:v>3.0959059947688262E-2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0D-4307-A4F9-76A2CE5EB8DA}"/>
            </c:ext>
          </c:extLst>
        </c:ser>
        <c:ser>
          <c:idx val="6"/>
          <c:order val="6"/>
          <c:tx>
            <c:strRef>
              <c:f>選択無_1219_121!$AK$4</c:f>
              <c:strCache>
                <c:ptCount val="1"/>
                <c:pt idx="0">
                  <c:v>外との繋がりを感じる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選択無_1219_121!$AK$5:$AK$11</c:f>
              <c:numCache>
                <c:formatCode>General</c:formatCode>
                <c:ptCount val="7"/>
                <c:pt idx="0">
                  <c:v>4.0738729780341533E-5</c:v>
                </c:pt>
                <c:pt idx="1">
                  <c:v>1.2564911507680135E-3</c:v>
                </c:pt>
                <c:pt idx="2">
                  <c:v>1.7259342934627969E-2</c:v>
                </c:pt>
                <c:pt idx="3">
                  <c:v>0.10558493454109423</c:v>
                </c:pt>
                <c:pt idx="4">
                  <c:v>0.28766864332613523</c:v>
                </c:pt>
                <c:pt idx="5">
                  <c:v>0.34905669197458133</c:v>
                </c:pt>
                <c:pt idx="6">
                  <c:v>0.18863066035029036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0D-4307-A4F9-76A2CE5EB8DA}"/>
            </c:ext>
          </c:extLst>
        </c:ser>
        <c:ser>
          <c:idx val="7"/>
          <c:order val="7"/>
          <c:tx>
            <c:strRef>
              <c:f>選択無_1219_121!$AL$4</c:f>
              <c:strCache>
                <c:ptCount val="1"/>
                <c:pt idx="0">
                  <c:v>空間に変化がある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選択無_1219_121!$AL$5:$AL$11</c:f>
              <c:numCache>
                <c:formatCode>General</c:formatCode>
                <c:ptCount val="7"/>
                <c:pt idx="0">
                  <c:v>2.9731168760688254E-4</c:v>
                </c:pt>
                <c:pt idx="1">
                  <c:v>5.1051907025398448E-3</c:v>
                </c:pt>
                <c:pt idx="2">
                  <c:v>4.2217163979570371E-2</c:v>
                </c:pt>
                <c:pt idx="3">
                  <c:v>0.16812923591493203</c:v>
                </c:pt>
                <c:pt idx="4">
                  <c:v>0.32245901374432101</c:v>
                </c:pt>
                <c:pt idx="5">
                  <c:v>0.29783991658312742</c:v>
                </c:pt>
                <c:pt idx="6">
                  <c:v>0.13248550941810303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0D-4307-A4F9-76A2CE5EB8DA}"/>
            </c:ext>
          </c:extLst>
        </c:ser>
        <c:ser>
          <c:idx val="8"/>
          <c:order val="8"/>
          <c:tx>
            <c:strRef>
              <c:f>選択無_1219_121!$AM$4</c:f>
              <c:strCache>
                <c:ptCount val="1"/>
                <c:pt idx="0">
                  <c:v>開放感がある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選択無_1219_121!$AM$5:$AM$11</c:f>
              <c:numCache>
                <c:formatCode>General</c:formatCode>
                <c:ptCount val="7"/>
                <c:pt idx="0">
                  <c:v>1.3297409842848469E-4</c:v>
                </c:pt>
                <c:pt idx="1">
                  <c:v>3.9570888746180899E-3</c:v>
                </c:pt>
                <c:pt idx="2">
                  <c:v>4.6246657340270926E-2</c:v>
                </c:pt>
                <c:pt idx="3">
                  <c:v>0.21226612153825755</c:v>
                </c:pt>
                <c:pt idx="4">
                  <c:v>0.38262805921546494</c:v>
                </c:pt>
                <c:pt idx="5">
                  <c:v>0.27087488414384431</c:v>
                </c:pt>
                <c:pt idx="6">
                  <c:v>7.5310660346832883E-2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0D-4307-A4F9-76A2CE5EB8DA}"/>
            </c:ext>
          </c:extLst>
        </c:ser>
        <c:ser>
          <c:idx val="9"/>
          <c:order val="9"/>
          <c:tx>
            <c:strRef>
              <c:f>選択無_1219_121!$AN$4</c:f>
              <c:strCache>
                <c:ptCount val="1"/>
                <c:pt idx="0">
                  <c:v>集中した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選択無_1219_121!$AN$5:$AN$11</c:f>
              <c:numCache>
                <c:formatCode>General</c:formatCode>
                <c:ptCount val="7"/>
                <c:pt idx="0">
                  <c:v>3.5714697320997441E-2</c:v>
                </c:pt>
                <c:pt idx="1">
                  <c:v>0.17021526337502332</c:v>
                </c:pt>
                <c:pt idx="2">
                  <c:v>0.34845795081701958</c:v>
                </c:pt>
                <c:pt idx="3">
                  <c:v>0.30640976764420391</c:v>
                </c:pt>
                <c:pt idx="4">
                  <c:v>0.11573245948638414</c:v>
                </c:pt>
                <c:pt idx="5">
                  <c:v>1.8776217599579481E-2</c:v>
                </c:pt>
                <c:pt idx="6">
                  <c:v>1.3084628202395896E-3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0D-4307-A4F9-76A2CE5EB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4376"/>
        <c:axId val="640734704"/>
      </c:scatterChart>
      <c:valAx>
        <c:axId val="640734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704"/>
        <c:crosses val="autoZero"/>
        <c:crossBetween val="midCat"/>
      </c:valAx>
      <c:valAx>
        <c:axId val="6407347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625535059060955E-2"/>
          <c:y val="1.4567661626485156E-2"/>
          <c:w val="0.97965663434404571"/>
          <c:h val="0.18060435940856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134874646187019"/>
          <c:y val="0.10766343484732671"/>
          <c:w val="0.27533041596714652"/>
          <c:h val="0.78434108339391684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'20_40グラフ'!$G$2</c:f>
              <c:strCache>
                <c:ptCount val="1"/>
                <c:pt idx="0">
                  <c:v>擬似窓（40歳代）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'20_40グラフ'!$G$3:$G$12</c:f>
              <c:numCache>
                <c:formatCode>General</c:formatCode>
                <c:ptCount val="10"/>
                <c:pt idx="0">
                  <c:v>3.2</c:v>
                </c:pt>
                <c:pt idx="1">
                  <c:v>3.1</c:v>
                </c:pt>
                <c:pt idx="2">
                  <c:v>3.2</c:v>
                </c:pt>
                <c:pt idx="3">
                  <c:v>2.9</c:v>
                </c:pt>
                <c:pt idx="4">
                  <c:v>2.7</c:v>
                </c:pt>
                <c:pt idx="5">
                  <c:v>3.1</c:v>
                </c:pt>
                <c:pt idx="6">
                  <c:v>2.8</c:v>
                </c:pt>
                <c:pt idx="7">
                  <c:v>2.9</c:v>
                </c:pt>
                <c:pt idx="8">
                  <c:v>2.8</c:v>
                </c:pt>
                <c:pt idx="9">
                  <c:v>3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D-421E-9767-6EA8C2837CE6}"/>
            </c:ext>
          </c:extLst>
        </c:ser>
        <c:ser>
          <c:idx val="0"/>
          <c:order val="1"/>
          <c:tx>
            <c:strRef>
              <c:f>'20_40グラフ'!$H$2</c:f>
              <c:strCache>
                <c:ptCount val="1"/>
                <c:pt idx="0">
                  <c:v>擬似窓（20歳代）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'20_40グラフ'!$H$3:$H$12</c:f>
              <c:numCache>
                <c:formatCode>General</c:formatCode>
                <c:ptCount val="10"/>
                <c:pt idx="0">
                  <c:v>3.7142857142857144</c:v>
                </c:pt>
                <c:pt idx="1">
                  <c:v>3.0714285714285698</c:v>
                </c:pt>
                <c:pt idx="2">
                  <c:v>3.4285714285714284</c:v>
                </c:pt>
                <c:pt idx="3">
                  <c:v>3.8571428571428572</c:v>
                </c:pt>
                <c:pt idx="4">
                  <c:v>3.1428571428571428</c:v>
                </c:pt>
                <c:pt idx="5">
                  <c:v>4.0714285714285712</c:v>
                </c:pt>
                <c:pt idx="6">
                  <c:v>3.1428571428571428</c:v>
                </c:pt>
                <c:pt idx="7">
                  <c:v>3.2857142857142856</c:v>
                </c:pt>
                <c:pt idx="8">
                  <c:v>3.0714285714285716</c:v>
                </c:pt>
                <c:pt idx="9">
                  <c:v>3.5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D-421E-9767-6EA8C2837CE6}"/>
            </c:ext>
          </c:extLst>
        </c:ser>
        <c:ser>
          <c:idx val="2"/>
          <c:order val="2"/>
          <c:tx>
            <c:strRef>
              <c:f>'20_40グラフ'!$J$2</c:f>
              <c:strCache>
                <c:ptCount val="1"/>
                <c:pt idx="0">
                  <c:v>無窓　（40歳代）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'20_40グラフ'!$J$3:$J$12</c:f>
              <c:numCache>
                <c:formatCode>General</c:formatCode>
                <c:ptCount val="10"/>
                <c:pt idx="0">
                  <c:v>4.2</c:v>
                </c:pt>
                <c:pt idx="1">
                  <c:v>3.7</c:v>
                </c:pt>
                <c:pt idx="2">
                  <c:v>3.1</c:v>
                </c:pt>
                <c:pt idx="3">
                  <c:v>3.7</c:v>
                </c:pt>
                <c:pt idx="4">
                  <c:v>4.0999999999999996</c:v>
                </c:pt>
                <c:pt idx="5">
                  <c:v>4.5</c:v>
                </c:pt>
                <c:pt idx="6">
                  <c:v>5.5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4.2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D-421E-9767-6EA8C2837CE6}"/>
            </c:ext>
          </c:extLst>
        </c:ser>
        <c:ser>
          <c:idx val="3"/>
          <c:order val="3"/>
          <c:tx>
            <c:strRef>
              <c:f>'20_40グラフ'!$K$2</c:f>
              <c:strCache>
                <c:ptCount val="1"/>
                <c:pt idx="0">
                  <c:v>無窓　（20歳代）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'20_40グラフ'!$K$3:$K$12</c:f>
              <c:numCache>
                <c:formatCode>General</c:formatCode>
                <c:ptCount val="10"/>
                <c:pt idx="0">
                  <c:v>4.0714285714285712</c:v>
                </c:pt>
                <c:pt idx="1">
                  <c:v>4.0714285714285712</c:v>
                </c:pt>
                <c:pt idx="2">
                  <c:v>3.5714285714285716</c:v>
                </c:pt>
                <c:pt idx="3">
                  <c:v>4.1428571428571432</c:v>
                </c:pt>
                <c:pt idx="4">
                  <c:v>4.4285714285714288</c:v>
                </c:pt>
                <c:pt idx="5">
                  <c:v>4.8571428571428568</c:v>
                </c:pt>
                <c:pt idx="6">
                  <c:v>5.8571428571428568</c:v>
                </c:pt>
                <c:pt idx="7">
                  <c:v>5.7142857142857144</c:v>
                </c:pt>
                <c:pt idx="8">
                  <c:v>5</c:v>
                </c:pt>
                <c:pt idx="9">
                  <c:v>4.7857142857142856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1D-421E-9767-6EA8C283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11996518557933"/>
          <c:y val="0.90203483928068551"/>
          <c:w val="0.67620067393613126"/>
          <c:h val="9.7965160719314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6931415583896"/>
          <c:y val="0.11958500375133574"/>
          <c:w val="0.3182166935050536"/>
          <c:h val="0.43531536562882472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選好輝度_グラフ!$G$2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選好輝度_グラフ!$G$3:$G$8</c:f>
              <c:numCache>
                <c:formatCode>General</c:formatCode>
                <c:ptCount val="6"/>
                <c:pt idx="0">
                  <c:v>2.7037037037037037</c:v>
                </c:pt>
                <c:pt idx="1">
                  <c:v>2.3703703703703702</c:v>
                </c:pt>
                <c:pt idx="2">
                  <c:v>2.5555555555555554</c:v>
                </c:pt>
                <c:pt idx="3">
                  <c:v>2.5925925925925926</c:v>
                </c:pt>
                <c:pt idx="4">
                  <c:v>2.4074074074074074</c:v>
                </c:pt>
                <c:pt idx="5">
                  <c:v>3.1111111111111112</c:v>
                </c:pt>
              </c:numCache>
            </c:numRef>
          </c:xVal>
          <c:yVal>
            <c:numRef>
              <c:f>選好輝度_グラフ!$I$3:$I$8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10C-842F-BE443560B9BC}"/>
            </c:ext>
          </c:extLst>
        </c:ser>
        <c:ser>
          <c:idx val="0"/>
          <c:order val="1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選好輝度_グラフ!$H$3:$H$8</c:f>
              <c:numCache>
                <c:formatCode>General</c:formatCode>
                <c:ptCount val="6"/>
                <c:pt idx="0">
                  <c:v>3.4444444444444446</c:v>
                </c:pt>
                <c:pt idx="1">
                  <c:v>3.0370370370370372</c:v>
                </c:pt>
                <c:pt idx="2">
                  <c:v>3.2592592592592591</c:v>
                </c:pt>
                <c:pt idx="3">
                  <c:v>3.4814814814814814</c:v>
                </c:pt>
                <c:pt idx="4">
                  <c:v>3</c:v>
                </c:pt>
                <c:pt idx="5">
                  <c:v>3.6666666666666665</c:v>
                </c:pt>
              </c:numCache>
            </c:numRef>
          </c:xVal>
          <c:yVal>
            <c:numRef>
              <c:f>選好輝度_グラフ!$I$3:$I$8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C-410C-842F-BE443560B9BC}"/>
            </c:ext>
          </c:extLst>
        </c:ser>
        <c:ser>
          <c:idx val="3"/>
          <c:order val="2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選好輝度_グラフ!$J$3:$J$8</c:f>
              <c:numCache>
                <c:formatCode>General</c:formatCode>
                <c:ptCount val="6"/>
                <c:pt idx="0">
                  <c:v>4</c:v>
                </c:pt>
                <c:pt idx="1">
                  <c:v>3.8148148148148149</c:v>
                </c:pt>
                <c:pt idx="2">
                  <c:v>3.2962962962962963</c:v>
                </c:pt>
                <c:pt idx="3">
                  <c:v>3.925925925925926</c:v>
                </c:pt>
                <c:pt idx="4">
                  <c:v>4.2592592592592595</c:v>
                </c:pt>
                <c:pt idx="5">
                  <c:v>4.666666666666667</c:v>
                </c:pt>
              </c:numCache>
            </c:numRef>
          </c:xVal>
          <c:yVal>
            <c:numRef>
              <c:f>選好輝度_グラフ!$I$3:$I$8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C-410C-842F-BE443560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55754343937104056"/>
          <c:w val="0.94599066889343097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3367564359004529"/>
          <c:h val="0.43531536562882472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選好輝度_グラフ!$G$2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選好輝度_グラフ!$G$9:$G$12</c:f>
              <c:numCache>
                <c:formatCode>General</c:formatCode>
                <c:ptCount val="4"/>
                <c:pt idx="0">
                  <c:v>2.4814814814814814</c:v>
                </c:pt>
                <c:pt idx="1">
                  <c:v>2.8148148148148149</c:v>
                </c:pt>
                <c:pt idx="2">
                  <c:v>2.5925925925925926</c:v>
                </c:pt>
                <c:pt idx="3">
                  <c:v>2.7777777777777777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4-4D43-AD32-717225F4A88A}"/>
            </c:ext>
          </c:extLst>
        </c:ser>
        <c:ser>
          <c:idx val="0"/>
          <c:order val="1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選好輝度_グラフ!$H$9:$H$12</c:f>
              <c:numCache>
                <c:formatCode>General</c:formatCode>
                <c:ptCount val="4"/>
                <c:pt idx="0">
                  <c:v>3.0370370370370372</c:v>
                </c:pt>
                <c:pt idx="1">
                  <c:v>3.1111111111111112</c:v>
                </c:pt>
                <c:pt idx="2">
                  <c:v>3</c:v>
                </c:pt>
                <c:pt idx="3">
                  <c:v>3.2592592592592591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4-4D43-AD32-717225F4A88A}"/>
            </c:ext>
          </c:extLst>
        </c:ser>
        <c:ser>
          <c:idx val="3"/>
          <c:order val="2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選好輝度_グラフ!$J$9:$J$12</c:f>
              <c:numCache>
                <c:formatCode>General</c:formatCode>
                <c:ptCount val="4"/>
                <c:pt idx="0">
                  <c:v>5.7407407407407405</c:v>
                </c:pt>
                <c:pt idx="1">
                  <c:v>5.4444444444444446</c:v>
                </c:pt>
                <c:pt idx="2">
                  <c:v>5.1111111111111107</c:v>
                </c:pt>
                <c:pt idx="3">
                  <c:v>4.4814814814814818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4-4D43-AD32-717225F4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55828250321789274"/>
          <c:w val="0.94599066889343097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00090684534744"/>
          <c:y val="0.11958500375133574"/>
          <c:w val="0.30506288995500758"/>
          <c:h val="0.43531536562882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rgbClr val="1000A8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1000A8"/>
                </a:solidFill>
              </a:ln>
              <a:effectLst/>
            </c:spPr>
          </c:marker>
          <c:xVal>
            <c:numRef>
              <c:f>選好輝度_グラフ!$H$9:$H$12</c:f>
              <c:numCache>
                <c:formatCode>General</c:formatCode>
                <c:ptCount val="4"/>
                <c:pt idx="0">
                  <c:v>3.0370370370370372</c:v>
                </c:pt>
                <c:pt idx="1">
                  <c:v>3.1111111111111112</c:v>
                </c:pt>
                <c:pt idx="2">
                  <c:v>3</c:v>
                </c:pt>
                <c:pt idx="3">
                  <c:v>3.2592592592592591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E-4146-B466-C633FD260FE4}"/>
            </c:ext>
          </c:extLst>
        </c:ser>
        <c:ser>
          <c:idx val="3"/>
          <c:order val="1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選好輝度_グラフ!$J$9:$J$12</c:f>
              <c:numCache>
                <c:formatCode>General</c:formatCode>
                <c:ptCount val="4"/>
                <c:pt idx="0">
                  <c:v>5.7407407407407405</c:v>
                </c:pt>
                <c:pt idx="1">
                  <c:v>5.4444444444444446</c:v>
                </c:pt>
                <c:pt idx="2">
                  <c:v>5.1111111111111107</c:v>
                </c:pt>
                <c:pt idx="3">
                  <c:v>4.4814814814814818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E-4146-B466-C633FD26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384620271169775E-2"/>
          <c:y val="0.5575434048975344"/>
          <c:w val="0.88110171122482039"/>
          <c:h val="7.314776137503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00090684534744"/>
          <c:y val="0.11958500375133574"/>
          <c:w val="0.30506288995500758"/>
          <c:h val="0.43531536562882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rgbClr val="1000A8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1000A8"/>
                </a:solidFill>
              </a:ln>
              <a:effectLst/>
            </c:spPr>
          </c:marker>
          <c:xVal>
            <c:numRef>
              <c:f>選好輝度_グラフ!$H$3:$H$8</c:f>
              <c:numCache>
                <c:formatCode>General</c:formatCode>
                <c:ptCount val="6"/>
                <c:pt idx="0">
                  <c:v>3.4444444444444446</c:v>
                </c:pt>
                <c:pt idx="1">
                  <c:v>3.0370370370370372</c:v>
                </c:pt>
                <c:pt idx="2">
                  <c:v>3.2592592592592591</c:v>
                </c:pt>
                <c:pt idx="3">
                  <c:v>3.4814814814814814</c:v>
                </c:pt>
                <c:pt idx="4">
                  <c:v>3</c:v>
                </c:pt>
                <c:pt idx="5">
                  <c:v>3.6666666666666665</c:v>
                </c:pt>
              </c:numCache>
            </c:numRef>
          </c:xVal>
          <c:yVal>
            <c:numRef>
              <c:f>選好輝度_グラフ!$I$3:$I$8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8-4B99-8128-A24610491F68}"/>
            </c:ext>
          </c:extLst>
        </c:ser>
        <c:ser>
          <c:idx val="3"/>
          <c:order val="1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選好輝度_グラフ!$J$3:$J$8</c:f>
              <c:numCache>
                <c:formatCode>General</c:formatCode>
                <c:ptCount val="6"/>
                <c:pt idx="0">
                  <c:v>4</c:v>
                </c:pt>
                <c:pt idx="1">
                  <c:v>3.8148148148148149</c:v>
                </c:pt>
                <c:pt idx="2">
                  <c:v>3.2962962962962963</c:v>
                </c:pt>
                <c:pt idx="3">
                  <c:v>3.925925925925926</c:v>
                </c:pt>
                <c:pt idx="4">
                  <c:v>4.2592592592592595</c:v>
                </c:pt>
                <c:pt idx="5">
                  <c:v>4.666666666666667</c:v>
                </c:pt>
              </c:numCache>
            </c:numRef>
          </c:xVal>
          <c:yVal>
            <c:numRef>
              <c:f>選好輝度_グラフ!$I$3:$I$8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8-4B99-8128-A2461049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384620271169775E-2"/>
          <c:y val="0.5575434048975344"/>
          <c:w val="0.88110171122482039"/>
          <c:h val="7.314776137503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00090684534744"/>
          <c:y val="0.11958500375133574"/>
          <c:w val="0.30506288995500758"/>
          <c:h val="0.43531536562882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rgbClr val="1000A8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1000A8"/>
                </a:solidFill>
              </a:ln>
              <a:effectLst/>
            </c:spPr>
          </c:marker>
          <c:xVal>
            <c:numRef>
              <c:f>選好輝度_グラフ!$H$9:$H$12</c:f>
              <c:numCache>
                <c:formatCode>General</c:formatCode>
                <c:ptCount val="4"/>
                <c:pt idx="0">
                  <c:v>3.0370370370370372</c:v>
                </c:pt>
                <c:pt idx="1">
                  <c:v>3.1111111111111112</c:v>
                </c:pt>
                <c:pt idx="2">
                  <c:v>3</c:v>
                </c:pt>
                <c:pt idx="3">
                  <c:v>3.2592592592592591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6B6-AFA9-9B5115CFCFFD}"/>
            </c:ext>
          </c:extLst>
        </c:ser>
        <c:ser>
          <c:idx val="3"/>
          <c:order val="1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選好輝度_グラフ!$J$9:$J$12</c:f>
              <c:numCache>
                <c:formatCode>General</c:formatCode>
                <c:ptCount val="4"/>
                <c:pt idx="0">
                  <c:v>5.7407407407407405</c:v>
                </c:pt>
                <c:pt idx="1">
                  <c:v>5.4444444444444446</c:v>
                </c:pt>
                <c:pt idx="2">
                  <c:v>5.1111111111111107</c:v>
                </c:pt>
                <c:pt idx="3">
                  <c:v>4.4814814814814818</c:v>
                </c:pt>
              </c:numCache>
            </c:numRef>
          </c:xVal>
          <c:yVal>
            <c:numRef>
              <c:f>選好輝度_グラフ!$I$3:$I$6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6B6-AFA9-9B5115CF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4.384620271169775E-2"/>
          <c:y val="0.5575434048975344"/>
          <c:w val="0.88110171122482039"/>
          <c:h val="7.314776137503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13487717276304"/>
          <c:y val="0.11958499781514842"/>
          <c:w val="0.27533041596714652"/>
          <c:h val="0.78434108339391684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選好輝度_グラフ!$G$2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選好輝度_グラフ!$G$3:$G$12</c:f>
              <c:numCache>
                <c:formatCode>General</c:formatCode>
                <c:ptCount val="10"/>
                <c:pt idx="0">
                  <c:v>2.7037037037037037</c:v>
                </c:pt>
                <c:pt idx="1">
                  <c:v>2.3703703703703702</c:v>
                </c:pt>
                <c:pt idx="2">
                  <c:v>2.5555555555555554</c:v>
                </c:pt>
                <c:pt idx="3">
                  <c:v>2.5925925925925926</c:v>
                </c:pt>
                <c:pt idx="4">
                  <c:v>2.4074074074074074</c:v>
                </c:pt>
                <c:pt idx="5">
                  <c:v>3.1111111111111112</c:v>
                </c:pt>
                <c:pt idx="6">
                  <c:v>2.4814814814814814</c:v>
                </c:pt>
                <c:pt idx="7">
                  <c:v>2.8148148148148149</c:v>
                </c:pt>
                <c:pt idx="8">
                  <c:v>2.5925925925925926</c:v>
                </c:pt>
                <c:pt idx="9">
                  <c:v>2.7777777777777777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53F-9277-43327C4F1D90}"/>
            </c:ext>
          </c:extLst>
        </c:ser>
        <c:ser>
          <c:idx val="0"/>
          <c:order val="1"/>
          <c:tx>
            <c:strRef>
              <c:f>選好輝度_グラフ!$H$2</c:f>
              <c:strCache>
                <c:ptCount val="1"/>
                <c:pt idx="0">
                  <c:v>擬似窓(標準輝度)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選好輝度_グラフ!$H$3:$H$12</c:f>
              <c:numCache>
                <c:formatCode>General</c:formatCode>
                <c:ptCount val="10"/>
                <c:pt idx="0">
                  <c:v>3.4444444444444446</c:v>
                </c:pt>
                <c:pt idx="1">
                  <c:v>3.0370370370370372</c:v>
                </c:pt>
                <c:pt idx="2">
                  <c:v>3.2592592592592591</c:v>
                </c:pt>
                <c:pt idx="3">
                  <c:v>3.4814814814814814</c:v>
                </c:pt>
                <c:pt idx="4">
                  <c:v>3</c:v>
                </c:pt>
                <c:pt idx="5">
                  <c:v>3.6666666666666665</c:v>
                </c:pt>
                <c:pt idx="6">
                  <c:v>3.0370370370370372</c:v>
                </c:pt>
                <c:pt idx="7">
                  <c:v>3.1111111111111112</c:v>
                </c:pt>
                <c:pt idx="8">
                  <c:v>3</c:v>
                </c:pt>
                <c:pt idx="9">
                  <c:v>3.2592592592592591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53F-9277-43327C4F1D90}"/>
            </c:ext>
          </c:extLst>
        </c:ser>
        <c:ser>
          <c:idx val="2"/>
          <c:order val="2"/>
          <c:tx>
            <c:strRef>
              <c:f>選好輝度_グラフ!$J$2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12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選好輝度_グラフ!$J$3:$J$12</c:f>
              <c:numCache>
                <c:formatCode>General</c:formatCode>
                <c:ptCount val="10"/>
                <c:pt idx="0">
                  <c:v>4</c:v>
                </c:pt>
                <c:pt idx="1">
                  <c:v>3.8148148148148149</c:v>
                </c:pt>
                <c:pt idx="2">
                  <c:v>3.2962962962962963</c:v>
                </c:pt>
                <c:pt idx="3">
                  <c:v>3.925925925925926</c:v>
                </c:pt>
                <c:pt idx="4">
                  <c:v>4.2592592592592595</c:v>
                </c:pt>
                <c:pt idx="5">
                  <c:v>4.666666666666667</c:v>
                </c:pt>
                <c:pt idx="6">
                  <c:v>5.7407407407407405</c:v>
                </c:pt>
                <c:pt idx="7">
                  <c:v>5.4444444444444446</c:v>
                </c:pt>
                <c:pt idx="8">
                  <c:v>5.1111111111111107</c:v>
                </c:pt>
                <c:pt idx="9">
                  <c:v>4.4814814814814818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53F-9277-43327C4F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9975923410819464E-3"/>
          <c:y val="0.90884720222080395"/>
          <c:w val="0.99800240765891801"/>
          <c:h val="9.0592184998031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bg1"/>
                </a:solidFill>
              </a:rPr>
              <a:t>グラフ 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使用できるデータグラフ!$G$2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使用できるデータグラフ!$G$3:$G$12</c:f>
              <c:numCache>
                <c:formatCode>General</c:formatCode>
                <c:ptCount val="10"/>
                <c:pt idx="0">
                  <c:v>2.6666666666666665</c:v>
                </c:pt>
                <c:pt idx="1">
                  <c:v>2.5555555555555554</c:v>
                </c:pt>
                <c:pt idx="2">
                  <c:v>2.7777777777777777</c:v>
                </c:pt>
                <c:pt idx="3">
                  <c:v>2.6111111111111112</c:v>
                </c:pt>
                <c:pt idx="4">
                  <c:v>2.9444444444444446</c:v>
                </c:pt>
                <c:pt idx="5">
                  <c:v>2.5555555555555554</c:v>
                </c:pt>
                <c:pt idx="6">
                  <c:v>2.7222222222222223</c:v>
                </c:pt>
                <c:pt idx="7">
                  <c:v>2.7222222222222223</c:v>
                </c:pt>
                <c:pt idx="8">
                  <c:v>3.1666666666666665</c:v>
                </c:pt>
                <c:pt idx="9">
                  <c:v>2.7777777777777777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4FC-A41F-A8D4F8A72D29}"/>
            </c:ext>
          </c:extLst>
        </c:ser>
        <c:ser>
          <c:idx val="0"/>
          <c:order val="1"/>
          <c:tx>
            <c:strRef>
              <c:f>使用できるデータグラフ!$H$2</c:f>
              <c:strCache>
                <c:ptCount val="1"/>
                <c:pt idx="0">
                  <c:v>擬似窓（標準輝度）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使用できるデータグラフ!$H$3:$H$12</c:f>
              <c:numCache>
                <c:formatCode>General</c:formatCode>
                <c:ptCount val="10"/>
                <c:pt idx="0">
                  <c:v>3.0555555555555554</c:v>
                </c:pt>
                <c:pt idx="1">
                  <c:v>3.1111111111111112</c:v>
                </c:pt>
                <c:pt idx="2">
                  <c:v>3.5555555555555554</c:v>
                </c:pt>
                <c:pt idx="3">
                  <c:v>3.3888888888888888</c:v>
                </c:pt>
                <c:pt idx="4">
                  <c:v>3.5</c:v>
                </c:pt>
                <c:pt idx="5">
                  <c:v>3.2222222222222223</c:v>
                </c:pt>
                <c:pt idx="6">
                  <c:v>3.1111111111111112</c:v>
                </c:pt>
                <c:pt idx="7">
                  <c:v>3.1111111111111112</c:v>
                </c:pt>
                <c:pt idx="8">
                  <c:v>3.6666666666666665</c:v>
                </c:pt>
                <c:pt idx="9">
                  <c:v>3.2777777777777777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4-44FC-A41F-A8D4F8A72D29}"/>
            </c:ext>
          </c:extLst>
        </c:ser>
        <c:ser>
          <c:idx val="2"/>
          <c:order val="2"/>
          <c:tx>
            <c:strRef>
              <c:f>使用できるデータグラフ!$J$2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使用できるデータグラフ!$J$3:$J$12</c:f>
              <c:numCache>
                <c:formatCode>General</c:formatCode>
                <c:ptCount val="10"/>
                <c:pt idx="0">
                  <c:v>4.4444444444444446</c:v>
                </c:pt>
                <c:pt idx="1">
                  <c:v>3.7222222222222223</c:v>
                </c:pt>
                <c:pt idx="2">
                  <c:v>3.9444444444444446</c:v>
                </c:pt>
                <c:pt idx="3">
                  <c:v>3.5555555555555554</c:v>
                </c:pt>
                <c:pt idx="4">
                  <c:v>4.166666666666667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5.333333333333333</c:v>
                </c:pt>
                <c:pt idx="8">
                  <c:v>4.7222222222222223</c:v>
                </c:pt>
                <c:pt idx="9">
                  <c:v>4.5555555555555554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4-44FC-A41F-A8D4F8A7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2487159946065014E-2"/>
          <c:y val="0.85948345083117994"/>
          <c:w val="0.95461402127741735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1973767744868E-2"/>
          <c:y val="0.2375850317543052"/>
          <c:w val="0.89720754321375662"/>
          <c:h val="0.73031432346958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選択無_1219_121!$AE$4</c:f>
              <c:strCache>
                <c:ptCount val="1"/>
                <c:pt idx="0">
                  <c:v>快適である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選択無_1219_121!$Z$47:$Z$53</c:f>
              <c:numCache>
                <c:formatCode>General</c:formatCode>
                <c:ptCount val="7"/>
                <c:pt idx="0">
                  <c:v>1.9131207519269881E-2</c:v>
                </c:pt>
                <c:pt idx="1">
                  <c:v>0.22488892586842923</c:v>
                </c:pt>
                <c:pt idx="2">
                  <c:v>0.51134023416854502</c:v>
                </c:pt>
                <c:pt idx="3">
                  <c:v>0.22488892586842923</c:v>
                </c:pt>
                <c:pt idx="4">
                  <c:v>1.9131207519269881E-2</c:v>
                </c:pt>
                <c:pt idx="5">
                  <c:v>3.1479868052365108E-4</c:v>
                </c:pt>
                <c:pt idx="6">
                  <c:v>1.0019351951372555E-6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46-488F-89D6-D901DB5750DC}"/>
            </c:ext>
          </c:extLst>
        </c:ser>
        <c:ser>
          <c:idx val="1"/>
          <c:order val="1"/>
          <c:tx>
            <c:strRef>
              <c:f>選択無_1219_121!$AF$4</c:f>
              <c:strCache>
                <c:ptCount val="1"/>
                <c:pt idx="0">
                  <c:v>雰囲気が明るい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選択無_1219_121!$AA$47:$AA$53</c:f>
              <c:numCache>
                <c:formatCode>General</c:formatCode>
                <c:ptCount val="7"/>
                <c:pt idx="0">
                  <c:v>4.2892531375429123E-2</c:v>
                </c:pt>
                <c:pt idx="1">
                  <c:v>0.24073523436136954</c:v>
                </c:pt>
                <c:pt idx="2">
                  <c:v>0.42781793388739525</c:v>
                </c:pt>
                <c:pt idx="3">
                  <c:v>0.24073523436136954</c:v>
                </c:pt>
                <c:pt idx="4">
                  <c:v>4.2892531375429123E-2</c:v>
                </c:pt>
                <c:pt idx="5">
                  <c:v>2.4198310337463554E-3</c:v>
                </c:pt>
                <c:pt idx="6">
                  <c:v>4.3226468135163517E-5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46-488F-89D6-D901DB5750DC}"/>
            </c:ext>
          </c:extLst>
        </c:ser>
        <c:ser>
          <c:idx val="2"/>
          <c:order val="2"/>
          <c:tx>
            <c:strRef>
              <c:f>選択無_1219_121!$AG$4</c:f>
              <c:strCache>
                <c:ptCount val="1"/>
                <c:pt idx="0">
                  <c:v>リラックスできる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選択無_1219_121!$AB$47:$AB$53</c:f>
              <c:numCache>
                <c:formatCode>General</c:formatCode>
                <c:ptCount val="7"/>
                <c:pt idx="0">
                  <c:v>2.4251289868602696E-2</c:v>
                </c:pt>
                <c:pt idx="1">
                  <c:v>0.14205386162677378</c:v>
                </c:pt>
                <c:pt idx="2">
                  <c:v>0.34048180850022336</c:v>
                </c:pt>
                <c:pt idx="3">
                  <c:v>0.33393154692420512</c:v>
                </c:pt>
                <c:pt idx="4">
                  <c:v>0.13401198897162736</c:v>
                </c:pt>
                <c:pt idx="5">
                  <c:v>2.2006578426524249E-2</c:v>
                </c:pt>
                <c:pt idx="6">
                  <c:v>1.4787135830045457E-3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46-488F-89D6-D901DB5750DC}"/>
            </c:ext>
          </c:extLst>
        </c:ser>
        <c:ser>
          <c:idx val="3"/>
          <c:order val="3"/>
          <c:tx>
            <c:strRef>
              <c:f>選択無_1219_121!$AH$4</c:f>
              <c:strCache>
                <c:ptCount val="1"/>
                <c:pt idx="0">
                  <c:v>気分転換できる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選択無_1219_121!$AC$47:$AC$53</c:f>
              <c:numCache>
                <c:formatCode>General</c:formatCode>
                <c:ptCount val="7"/>
                <c:pt idx="0">
                  <c:v>3.8031433353172134E-2</c:v>
                </c:pt>
                <c:pt idx="1">
                  <c:v>0.17820086928581902</c:v>
                </c:pt>
                <c:pt idx="2">
                  <c:v>0.35475333608207266</c:v>
                </c:pt>
                <c:pt idx="3">
                  <c:v>0.30004935922648324</c:v>
                </c:pt>
                <c:pt idx="4">
                  <c:v>0.10782226841459869</c:v>
                </c:pt>
                <c:pt idx="5">
                  <c:v>1.6461665429181364E-2</c:v>
                </c:pt>
                <c:pt idx="6">
                  <c:v>1.0677968182067502E-3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46-488F-89D6-D901DB5750DC}"/>
            </c:ext>
          </c:extLst>
        </c:ser>
        <c:ser>
          <c:idx val="4"/>
          <c:order val="4"/>
          <c:tx>
            <c:strRef>
              <c:f>選択無_1219_121!$AI$4</c:f>
              <c:strCache>
                <c:ptCount val="1"/>
                <c:pt idx="0">
                  <c:v>居心地が良い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選択無_1219_121!$AD$47:$AD$53</c:f>
              <c:numCache>
                <c:formatCode>General</c:formatCode>
                <c:ptCount val="7"/>
                <c:pt idx="0">
                  <c:v>8.4744836693977851E-3</c:v>
                </c:pt>
                <c:pt idx="1">
                  <c:v>0.11016846649780372</c:v>
                </c:pt>
                <c:pt idx="2">
                  <c:v>0.39165958652097776</c:v>
                </c:pt>
                <c:pt idx="3">
                  <c:v>0.38077429052837103</c:v>
                </c:pt>
                <c:pt idx="4">
                  <c:v>0.10123574280896724</c:v>
                </c:pt>
                <c:pt idx="5">
                  <c:v>7.3605036042961071E-3</c:v>
                </c:pt>
                <c:pt idx="6">
                  <c:v>1.463486043952272E-4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46-488F-89D6-D901DB5750DC}"/>
            </c:ext>
          </c:extLst>
        </c:ser>
        <c:ser>
          <c:idx val="5"/>
          <c:order val="5"/>
          <c:tx>
            <c:strRef>
              <c:f>選択無_1219_121!$AJ$4</c:f>
              <c:strCache>
                <c:ptCount val="1"/>
                <c:pt idx="0">
                  <c:v>疲れを癒せる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選択無_1219_121!$AE$47:$AE$53</c:f>
              <c:numCache>
                <c:formatCode>General</c:formatCode>
                <c:ptCount val="7"/>
                <c:pt idx="0">
                  <c:v>1.9699466885251017E-2</c:v>
                </c:pt>
                <c:pt idx="1">
                  <c:v>0.11327727357825379</c:v>
                </c:pt>
                <c:pt idx="2">
                  <c:v>0.29365300131288646</c:v>
                </c:pt>
                <c:pt idx="3">
                  <c:v>0.34318590471990273</c:v>
                </c:pt>
                <c:pt idx="4">
                  <c:v>0.18081222170420064</c:v>
                </c:pt>
                <c:pt idx="5">
                  <c:v>4.294666700165127E-2</c:v>
                </c:pt>
                <c:pt idx="6">
                  <c:v>4.5986937538149879E-3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46-488F-89D6-D901DB5750DC}"/>
            </c:ext>
          </c:extLst>
        </c:ser>
        <c:ser>
          <c:idx val="6"/>
          <c:order val="6"/>
          <c:tx>
            <c:strRef>
              <c:f>選択無_1219_121!$AK$4</c:f>
              <c:strCache>
                <c:ptCount val="1"/>
                <c:pt idx="0">
                  <c:v>外との繋がりを感じる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選択無_1219_121!$AF$47:$AF$53</c:f>
              <c:numCache>
                <c:formatCode>General</c:formatCode>
                <c:ptCount val="7"/>
                <c:pt idx="0">
                  <c:v>4.9299146042595832E-2</c:v>
                </c:pt>
                <c:pt idx="1">
                  <c:v>0.23143713333966973</c:v>
                </c:pt>
                <c:pt idx="2">
                  <c:v>0.39894192310052828</c:v>
                </c:pt>
                <c:pt idx="3">
                  <c:v>0.25250460508768896</c:v>
                </c:pt>
                <c:pt idx="4">
                  <c:v>5.8682947583048345E-2</c:v>
                </c:pt>
                <c:pt idx="5">
                  <c:v>5.0076910523271937E-3</c:v>
                </c:pt>
                <c:pt idx="6">
                  <c:v>1.569083753086996E-4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46-488F-89D6-D901DB5750DC}"/>
            </c:ext>
          </c:extLst>
        </c:ser>
        <c:ser>
          <c:idx val="7"/>
          <c:order val="7"/>
          <c:tx>
            <c:strRef>
              <c:f>選択無_1219_121!$AL$4</c:f>
              <c:strCache>
                <c:ptCount val="1"/>
                <c:pt idx="0">
                  <c:v>空間に変化がある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選択無_1219_121!$AG$47:$AG$53</c:f>
              <c:numCache>
                <c:formatCode>General</c:formatCode>
                <c:ptCount val="7"/>
                <c:pt idx="0">
                  <c:v>1.9893269162498142E-2</c:v>
                </c:pt>
                <c:pt idx="1">
                  <c:v>0.184058899678812</c:v>
                </c:pt>
                <c:pt idx="2">
                  <c:v>0.45078227236188145</c:v>
                </c:pt>
                <c:pt idx="3">
                  <c:v>0.29223765876885077</c:v>
                </c:pt>
                <c:pt idx="4">
                  <c:v>5.0149300043601734E-2</c:v>
                </c:pt>
                <c:pt idx="5">
                  <c:v>2.2779957841452614E-3</c:v>
                </c:pt>
                <c:pt idx="6">
                  <c:v>2.7390521474714468E-5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46-488F-89D6-D901DB5750DC}"/>
            </c:ext>
          </c:extLst>
        </c:ser>
        <c:ser>
          <c:idx val="8"/>
          <c:order val="8"/>
          <c:tx>
            <c:strRef>
              <c:f>選択無_1219_121!$AM$4</c:f>
              <c:strCache>
                <c:ptCount val="1"/>
                <c:pt idx="0">
                  <c:v>開放感がある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選択無_1219_121!$AH$47:$AH$53</c:f>
              <c:numCache>
                <c:formatCode>General</c:formatCode>
                <c:ptCount val="7"/>
                <c:pt idx="0">
                  <c:v>2.7288797890411824E-2</c:v>
                </c:pt>
                <c:pt idx="1">
                  <c:v>0.21146029701731317</c:v>
                </c:pt>
                <c:pt idx="2">
                  <c:v>0.45094903698162481</c:v>
                </c:pt>
                <c:pt idx="3">
                  <c:v>0.26465510925112656</c:v>
                </c:pt>
                <c:pt idx="4">
                  <c:v>4.2745194174867274E-2</c:v>
                </c:pt>
                <c:pt idx="5">
                  <c:v>1.8999776785180653E-3</c:v>
                </c:pt>
                <c:pt idx="6">
                  <c:v>2.324148620759344E-5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46-488F-89D6-D901DB5750DC}"/>
            </c:ext>
          </c:extLst>
        </c:ser>
        <c:ser>
          <c:idx val="9"/>
          <c:order val="9"/>
          <c:tx>
            <c:strRef>
              <c:f>選択無_1219_121!$AN$4</c:f>
              <c:strCache>
                <c:ptCount val="1"/>
                <c:pt idx="0">
                  <c:v>集中した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選択無_1219_121!$AI$47:$AI$53</c:f>
              <c:numCache>
                <c:formatCode>General</c:formatCode>
                <c:ptCount val="7"/>
                <c:pt idx="0">
                  <c:v>4.294666700165127E-2</c:v>
                </c:pt>
                <c:pt idx="1">
                  <c:v>0.18081222170420064</c:v>
                </c:pt>
                <c:pt idx="2">
                  <c:v>0.34318590471990273</c:v>
                </c:pt>
                <c:pt idx="3">
                  <c:v>0.29365300131288646</c:v>
                </c:pt>
                <c:pt idx="4">
                  <c:v>0.11327727357825379</c:v>
                </c:pt>
                <c:pt idx="5">
                  <c:v>1.9699466885251017E-2</c:v>
                </c:pt>
                <c:pt idx="6">
                  <c:v>1.5444345229268974E-3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46-488F-89D6-D901DB57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4376"/>
        <c:axId val="640734704"/>
      </c:scatterChart>
      <c:valAx>
        <c:axId val="640734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704"/>
        <c:crosses val="autoZero"/>
        <c:crossBetween val="midCat"/>
      </c:valAx>
      <c:valAx>
        <c:axId val="6407347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625535059060955E-2"/>
          <c:y val="1.4567661626485156E-2"/>
          <c:w val="0.97965663434404571"/>
          <c:h val="0.18060435940856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1973767744868E-2"/>
          <c:y val="0.2375850317543052"/>
          <c:w val="0.89720754321375662"/>
          <c:h val="0.73031432346958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選択無_1219_121!$AE$4</c:f>
              <c:strCache>
                <c:ptCount val="1"/>
                <c:pt idx="0">
                  <c:v>快適である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選択有_1219_121!$AE$5:$AE$11</c:f>
              <c:numCache>
                <c:formatCode>General</c:formatCode>
                <c:ptCount val="7"/>
                <c:pt idx="0">
                  <c:v>0.12789461468620891</c:v>
                </c:pt>
                <c:pt idx="1">
                  <c:v>0.34416918108832401</c:v>
                </c:pt>
                <c:pt idx="2">
                  <c:v>0.35149504450975166</c:v>
                </c:pt>
                <c:pt idx="3">
                  <c:v>0.13623664565877036</c:v>
                </c:pt>
                <c:pt idx="4">
                  <c:v>2.0039929305873859E-2</c:v>
                </c:pt>
                <c:pt idx="5">
                  <c:v>1.1187316777339505E-3</c:v>
                </c:pt>
                <c:pt idx="6">
                  <c:v>2.370190175182471E-5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6-45C3-B735-D2BA3BB31870}"/>
            </c:ext>
          </c:extLst>
        </c:ser>
        <c:ser>
          <c:idx val="1"/>
          <c:order val="1"/>
          <c:tx>
            <c:strRef>
              <c:f>選択無_1219_121!$AF$4</c:f>
              <c:strCache>
                <c:ptCount val="1"/>
                <c:pt idx="0">
                  <c:v>雰囲気が明るい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選択有_1219_121!$AF$5:$AF$11</c:f>
              <c:numCache>
                <c:formatCode>General</c:formatCode>
                <c:ptCount val="7"/>
                <c:pt idx="0">
                  <c:v>6.7711614126136369E-2</c:v>
                </c:pt>
                <c:pt idx="1">
                  <c:v>0.23072665403938644</c:v>
                </c:pt>
                <c:pt idx="2">
                  <c:v>0.35528325605018357</c:v>
                </c:pt>
                <c:pt idx="3">
                  <c:v>0.24722596663112051</c:v>
                </c:pt>
                <c:pt idx="4">
                  <c:v>7.774201588202527E-2</c:v>
                </c:pt>
                <c:pt idx="5">
                  <c:v>1.1047395015467702E-2</c:v>
                </c:pt>
                <c:pt idx="6">
                  <c:v>7.0942475573383917E-4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6-45C3-B735-D2BA3BB31870}"/>
            </c:ext>
          </c:extLst>
        </c:ser>
        <c:ser>
          <c:idx val="2"/>
          <c:order val="2"/>
          <c:tx>
            <c:strRef>
              <c:f>選択無_1219_121!$AG$4</c:f>
              <c:strCache>
                <c:ptCount val="1"/>
                <c:pt idx="0">
                  <c:v>リラックスできる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選択有_1219_121!$AG$5:$AG$11</c:f>
              <c:numCache>
                <c:formatCode>General</c:formatCode>
                <c:ptCount val="7"/>
                <c:pt idx="0">
                  <c:v>3.4913238592591711E-2</c:v>
                </c:pt>
                <c:pt idx="1">
                  <c:v>0.1831562101660239</c:v>
                </c:pt>
                <c:pt idx="2">
                  <c:v>0.3748521070601909</c:v>
                </c:pt>
                <c:pt idx="3">
                  <c:v>0.29929885792686245</c:v>
                </c:pt>
                <c:pt idx="4">
                  <c:v>9.3230273534161467E-2</c:v>
                </c:pt>
                <c:pt idx="5">
                  <c:v>1.1329628061287834E-2</c:v>
                </c:pt>
                <c:pt idx="6">
                  <c:v>5.3713214341764273E-4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6-45C3-B735-D2BA3BB31870}"/>
            </c:ext>
          </c:extLst>
        </c:ser>
        <c:ser>
          <c:idx val="3"/>
          <c:order val="3"/>
          <c:tx>
            <c:strRef>
              <c:f>選択無_1219_121!$AH$4</c:f>
              <c:strCache>
                <c:ptCount val="1"/>
                <c:pt idx="0">
                  <c:v>気分転換できる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選択有_1219_121!$AH$5:$AH$11</c:f>
              <c:numCache>
                <c:formatCode>General</c:formatCode>
                <c:ptCount val="7"/>
                <c:pt idx="0">
                  <c:v>1.0543695739425671E-4</c:v>
                </c:pt>
                <c:pt idx="1">
                  <c:v>8.5801750948932762E-3</c:v>
                </c:pt>
                <c:pt idx="2">
                  <c:v>0.14190775192807478</c:v>
                </c:pt>
                <c:pt idx="3">
                  <c:v>0.47700482673502165</c:v>
                </c:pt>
                <c:pt idx="4">
                  <c:v>0.32587129845228646</c:v>
                </c:pt>
                <c:pt idx="5">
                  <c:v>4.5245577159235453E-2</c:v>
                </c:pt>
                <c:pt idx="6">
                  <c:v>1.2767704947451368E-3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C6-45C3-B735-D2BA3BB31870}"/>
            </c:ext>
          </c:extLst>
        </c:ser>
        <c:ser>
          <c:idx val="4"/>
          <c:order val="4"/>
          <c:tx>
            <c:strRef>
              <c:f>選択無_1219_121!$AI$4</c:f>
              <c:strCache>
                <c:ptCount val="1"/>
                <c:pt idx="0">
                  <c:v>居心地が良い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選択有_1219_121!$AI$5:$AI$11</c:f>
              <c:numCache>
                <c:formatCode>General</c:formatCode>
                <c:ptCount val="7"/>
                <c:pt idx="0">
                  <c:v>2.9403171427369604E-2</c:v>
                </c:pt>
                <c:pt idx="1">
                  <c:v>0.17881202213055311</c:v>
                </c:pt>
                <c:pt idx="2">
                  <c:v>0.39008858643509076</c:v>
                </c:pt>
                <c:pt idx="3">
                  <c:v>0.30527677351761129</c:v>
                </c:pt>
                <c:pt idx="4">
                  <c:v>8.5701470321480969E-2</c:v>
                </c:pt>
                <c:pt idx="5">
                  <c:v>8.6307149501389253E-3</c:v>
                </c:pt>
                <c:pt idx="6">
                  <c:v>3.1179508440499554E-4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6-45C3-B735-D2BA3BB31870}"/>
            </c:ext>
          </c:extLst>
        </c:ser>
        <c:ser>
          <c:idx val="5"/>
          <c:order val="5"/>
          <c:tx>
            <c:strRef>
              <c:f>選択無_1219_121!$AJ$4</c:f>
              <c:strCache>
                <c:ptCount val="1"/>
                <c:pt idx="0">
                  <c:v>疲れを癒せる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選択有_1219_121!$AJ$5:$AJ$11</c:f>
              <c:numCache>
                <c:formatCode>General</c:formatCode>
                <c:ptCount val="7"/>
                <c:pt idx="0">
                  <c:v>3.9421283329431778E-3</c:v>
                </c:pt>
                <c:pt idx="1">
                  <c:v>4.7893679187903986E-2</c:v>
                </c:pt>
                <c:pt idx="2">
                  <c:v>0.22160972599520409</c:v>
                </c:pt>
                <c:pt idx="3">
                  <c:v>0.39053737807311456</c:v>
                </c:pt>
                <c:pt idx="4">
                  <c:v>0.2621196438545445</c:v>
                </c:pt>
                <c:pt idx="5">
                  <c:v>6.7003841969036748E-2</c:v>
                </c:pt>
                <c:pt idx="6">
                  <c:v>6.523234869478662E-3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C6-45C3-B735-D2BA3BB31870}"/>
            </c:ext>
          </c:extLst>
        </c:ser>
        <c:ser>
          <c:idx val="6"/>
          <c:order val="6"/>
          <c:tx>
            <c:strRef>
              <c:f>選択無_1219_121!$AK$4</c:f>
              <c:strCache>
                <c:ptCount val="1"/>
                <c:pt idx="0">
                  <c:v>外との繋がりを感じる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選択有_1219_121!$AK$5:$AK$11</c:f>
              <c:numCache>
                <c:formatCode>General</c:formatCode>
                <c:ptCount val="7"/>
                <c:pt idx="0">
                  <c:v>5.3791799427852362E-4</c:v>
                </c:pt>
                <c:pt idx="1">
                  <c:v>7.7434004287139863E-3</c:v>
                </c:pt>
                <c:pt idx="2">
                  <c:v>5.4850742411030079E-2</c:v>
                </c:pt>
                <c:pt idx="3">
                  <c:v>0.19119144183775116</c:v>
                </c:pt>
                <c:pt idx="4">
                  <c:v>0.32793633052144872</c:v>
                </c:pt>
                <c:pt idx="5">
                  <c:v>0.27678704771214807</c:v>
                </c:pt>
                <c:pt idx="6">
                  <c:v>0.11495745491180315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C6-45C3-B735-D2BA3BB31870}"/>
            </c:ext>
          </c:extLst>
        </c:ser>
        <c:ser>
          <c:idx val="7"/>
          <c:order val="7"/>
          <c:tx>
            <c:strRef>
              <c:f>選択無_1219_121!$AL$4</c:f>
              <c:strCache>
                <c:ptCount val="1"/>
                <c:pt idx="0">
                  <c:v>空間に変化がある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選択有_1219_121!$AL$5:$AL$11</c:f>
              <c:numCache>
                <c:formatCode>General</c:formatCode>
                <c:ptCount val="7"/>
                <c:pt idx="0">
                  <c:v>2.7388479196827288E-3</c:v>
                </c:pt>
                <c:pt idx="1">
                  <c:v>1.91934114727026E-2</c:v>
                </c:pt>
                <c:pt idx="2">
                  <c:v>7.966532279289755E-2</c:v>
                </c:pt>
                <c:pt idx="3">
                  <c:v>0.19584809728652611</c:v>
                </c:pt>
                <c:pt idx="4">
                  <c:v>0.28516898066127422</c:v>
                </c:pt>
                <c:pt idx="5">
                  <c:v>0.24593373191548204</c:v>
                </c:pt>
                <c:pt idx="6">
                  <c:v>0.12562231921042996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C6-45C3-B735-D2BA3BB31870}"/>
            </c:ext>
          </c:extLst>
        </c:ser>
        <c:ser>
          <c:idx val="8"/>
          <c:order val="8"/>
          <c:tx>
            <c:strRef>
              <c:f>選択無_1219_121!$AM$4</c:f>
              <c:strCache>
                <c:ptCount val="1"/>
                <c:pt idx="0">
                  <c:v>開放感がある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選択有_1219_121!$AM$5:$AM$11</c:f>
              <c:numCache>
                <c:formatCode>General</c:formatCode>
                <c:ptCount val="7"/>
                <c:pt idx="0">
                  <c:v>2.2404558491248639E-4</c:v>
                </c:pt>
                <c:pt idx="1">
                  <c:v>7.0253902422760511E-3</c:v>
                </c:pt>
                <c:pt idx="2">
                  <c:v>7.7120111608908998E-2</c:v>
                </c:pt>
                <c:pt idx="3">
                  <c:v>0.29636572712162207</c:v>
                </c:pt>
                <c:pt idx="4">
                  <c:v>0.39870477883967609</c:v>
                </c:pt>
                <c:pt idx="5">
                  <c:v>0.18777511497862531</c:v>
                </c:pt>
                <c:pt idx="6">
                  <c:v>3.0959059947688262E-2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C6-45C3-B735-D2BA3BB31870}"/>
            </c:ext>
          </c:extLst>
        </c:ser>
        <c:ser>
          <c:idx val="9"/>
          <c:order val="9"/>
          <c:tx>
            <c:strRef>
              <c:f>選択無_1219_121!$AN$4</c:f>
              <c:strCache>
                <c:ptCount val="1"/>
                <c:pt idx="0">
                  <c:v>集中した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選択有_1219_121!$AN$5:$AN$11</c:f>
              <c:numCache>
                <c:formatCode>General</c:formatCode>
                <c:ptCount val="7"/>
                <c:pt idx="0">
                  <c:v>0.1432890855131729</c:v>
                </c:pt>
                <c:pt idx="1">
                  <c:v>0.3157872871518384</c:v>
                </c:pt>
                <c:pt idx="2">
                  <c:v>0.32114145970541091</c:v>
                </c:pt>
                <c:pt idx="3">
                  <c:v>0.15070175679500877</c:v>
                </c:pt>
                <c:pt idx="4">
                  <c:v>3.2633259648230419E-2</c:v>
                </c:pt>
                <c:pt idx="5">
                  <c:v>3.2607897798524925E-3</c:v>
                </c:pt>
                <c:pt idx="6">
                  <c:v>1.5035066355293845E-4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C6-45C3-B735-D2BA3BB3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4376"/>
        <c:axId val="640734704"/>
      </c:scatterChart>
      <c:valAx>
        <c:axId val="640734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704"/>
        <c:crosses val="autoZero"/>
        <c:crossBetween val="midCat"/>
      </c:valAx>
      <c:valAx>
        <c:axId val="6407347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625535059060955E-2"/>
          <c:y val="1.4567661626485156E-2"/>
          <c:w val="0.97965663434404571"/>
          <c:h val="0.18060435940856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1973767744868E-2"/>
          <c:y val="0.2375850317543052"/>
          <c:w val="0.89720754321375662"/>
          <c:h val="0.73031432346958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選択無_1219_121!$AE$4</c:f>
              <c:strCache>
                <c:ptCount val="1"/>
                <c:pt idx="0">
                  <c:v>快適である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選択有_1219_121!$X$42:$X$48</c:f>
              <c:numCache>
                <c:formatCode>General</c:formatCode>
                <c:ptCount val="7"/>
                <c:pt idx="0">
                  <c:v>0.1582112128327573</c:v>
                </c:pt>
                <c:pt idx="1">
                  <c:v>0.3537316019318591</c:v>
                </c:pt>
                <c:pt idx="2">
                  <c:v>0.32067096684831481</c:v>
                </c:pt>
                <c:pt idx="3">
                  <c:v>0.11786764350501923</c:v>
                </c:pt>
                <c:pt idx="4">
                  <c:v>1.7566237080668758E-2</c:v>
                </c:pt>
                <c:pt idx="5">
                  <c:v>1.0614805923844799E-3</c:v>
                </c:pt>
                <c:pt idx="6">
                  <c:v>2.6007257382724034E-5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E-46DE-8033-1B307D1E6657}"/>
            </c:ext>
          </c:extLst>
        </c:ser>
        <c:ser>
          <c:idx val="1"/>
          <c:order val="1"/>
          <c:tx>
            <c:strRef>
              <c:f>選択無_1219_121!$AF$4</c:f>
              <c:strCache>
                <c:ptCount val="1"/>
                <c:pt idx="0">
                  <c:v>雰囲気が明るい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選択有_1219_121!$Y$42:$Y$48</c:f>
              <c:numCache>
                <c:formatCode>General</c:formatCode>
                <c:ptCount val="7"/>
                <c:pt idx="0">
                  <c:v>0.14681682292282663</c:v>
                </c:pt>
                <c:pt idx="1">
                  <c:v>0.33040336751359817</c:v>
                </c:pt>
                <c:pt idx="2">
                  <c:v>0.32450117446928212</c:v>
                </c:pt>
                <c:pt idx="3">
                  <c:v>0.13908850707893183</c:v>
                </c:pt>
                <c:pt idx="4">
                  <c:v>2.6017728828579573E-2</c:v>
                </c:pt>
                <c:pt idx="5">
                  <c:v>2.1239812810027814E-3</c:v>
                </c:pt>
                <c:pt idx="6">
                  <c:v>7.5671989397772316E-5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E-46DE-8033-1B307D1E6657}"/>
            </c:ext>
          </c:extLst>
        </c:ser>
        <c:ser>
          <c:idx val="2"/>
          <c:order val="2"/>
          <c:tx>
            <c:strRef>
              <c:f>選択無_1219_121!$AG$4</c:f>
              <c:strCache>
                <c:ptCount val="1"/>
                <c:pt idx="0">
                  <c:v>リラックスできる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選択有_1219_121!$Z$42:$Z$48</c:f>
              <c:numCache>
                <c:formatCode>General</c:formatCode>
                <c:ptCount val="7"/>
                <c:pt idx="0">
                  <c:v>9.4598825642974088E-2</c:v>
                </c:pt>
                <c:pt idx="1">
                  <c:v>0.32984421653532114</c:v>
                </c:pt>
                <c:pt idx="2">
                  <c:v>0.38900005627655271</c:v>
                </c:pt>
                <c:pt idx="3">
                  <c:v>0.15517012741691463</c:v>
                </c:pt>
                <c:pt idx="4">
                  <c:v>2.0935543087660304E-2</c:v>
                </c:pt>
                <c:pt idx="5">
                  <c:v>9.5538409734563013E-4</c:v>
                </c:pt>
                <c:pt idx="6">
                  <c:v>1.4746516691940968E-5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E-46DE-8033-1B307D1E6657}"/>
            </c:ext>
          </c:extLst>
        </c:ser>
        <c:ser>
          <c:idx val="3"/>
          <c:order val="3"/>
          <c:tx>
            <c:strRef>
              <c:f>選択無_1219_121!$AH$4</c:f>
              <c:strCache>
                <c:ptCount val="1"/>
                <c:pt idx="0">
                  <c:v>気分転換できる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選択有_1219_121!$AA$42:$AA$48</c:f>
              <c:numCache>
                <c:formatCode>General</c:formatCode>
                <c:ptCount val="7"/>
                <c:pt idx="0">
                  <c:v>5.1147647442827696E-2</c:v>
                </c:pt>
                <c:pt idx="1">
                  <c:v>0.25296830795586733</c:v>
                </c:pt>
                <c:pt idx="2">
                  <c:v>0.41750710423712911</c:v>
                </c:pt>
                <c:pt idx="3">
                  <c:v>0.229942328363933</c:v>
                </c:pt>
                <c:pt idx="4">
                  <c:v>4.2260173966174944E-2</c:v>
                </c:pt>
                <c:pt idx="5">
                  <c:v>2.5917967286189308E-3</c:v>
                </c:pt>
                <c:pt idx="6">
                  <c:v>5.3042977565710643E-5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E-46DE-8033-1B307D1E6657}"/>
            </c:ext>
          </c:extLst>
        </c:ser>
        <c:ser>
          <c:idx val="4"/>
          <c:order val="4"/>
          <c:tx>
            <c:strRef>
              <c:f>選択無_1219_121!$AI$4</c:f>
              <c:strCache>
                <c:ptCount val="1"/>
                <c:pt idx="0">
                  <c:v>居心地が良い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選択有_1219_121!$AB$42:$AB$48</c:f>
              <c:numCache>
                <c:formatCode>General</c:formatCode>
                <c:ptCount val="7"/>
                <c:pt idx="0">
                  <c:v>8.5701470321480969E-2</c:v>
                </c:pt>
                <c:pt idx="1">
                  <c:v>0.30527677351761129</c:v>
                </c:pt>
                <c:pt idx="2">
                  <c:v>0.39008858643509076</c:v>
                </c:pt>
                <c:pt idx="3">
                  <c:v>0.17881202213055311</c:v>
                </c:pt>
                <c:pt idx="4">
                  <c:v>2.9403171427369604E-2</c:v>
                </c:pt>
                <c:pt idx="5">
                  <c:v>1.7344254114941969E-3</c:v>
                </c:pt>
                <c:pt idx="6">
                  <c:v>3.6701268098652307E-5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E-46DE-8033-1B307D1E6657}"/>
            </c:ext>
          </c:extLst>
        </c:ser>
        <c:ser>
          <c:idx val="5"/>
          <c:order val="5"/>
          <c:tx>
            <c:strRef>
              <c:f>選択無_1219_121!$AJ$4</c:f>
              <c:strCache>
                <c:ptCount val="1"/>
                <c:pt idx="0">
                  <c:v>疲れを癒せる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選択有_1219_121!$AC$42:$AC$48</c:f>
              <c:numCache>
                <c:formatCode>General</c:formatCode>
                <c:ptCount val="7"/>
                <c:pt idx="0">
                  <c:v>3.6774562437486863E-2</c:v>
                </c:pt>
                <c:pt idx="1">
                  <c:v>0.19183287492362533</c:v>
                </c:pt>
                <c:pt idx="2">
                  <c:v>0.38246018252190928</c:v>
                </c:pt>
                <c:pt idx="3">
                  <c:v>0.29143190255339535</c:v>
                </c:pt>
                <c:pt idx="4">
                  <c:v>8.4874186776856944E-2</c:v>
                </c:pt>
                <c:pt idx="5">
                  <c:v>9.4471722030914067E-3</c:v>
                </c:pt>
                <c:pt idx="6">
                  <c:v>4.0189787363762477E-4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9E-46DE-8033-1B307D1E6657}"/>
            </c:ext>
          </c:extLst>
        </c:ser>
        <c:ser>
          <c:idx val="6"/>
          <c:order val="6"/>
          <c:tx>
            <c:strRef>
              <c:f>選択無_1219_121!$AK$4</c:f>
              <c:strCache>
                <c:ptCount val="1"/>
                <c:pt idx="0">
                  <c:v>外との繋がりを感じる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選択有_1219_121!$AD$42:$AD$48</c:f>
              <c:numCache>
                <c:formatCode>General</c:formatCode>
                <c:ptCount val="7"/>
                <c:pt idx="0">
                  <c:v>0.13963760732562125</c:v>
                </c:pt>
                <c:pt idx="1">
                  <c:v>0.3028049924481469</c:v>
                </c:pt>
                <c:pt idx="2">
                  <c:v>0.31750041293892894</c:v>
                </c:pt>
                <c:pt idx="3">
                  <c:v>0.16097046117175426</c:v>
                </c:pt>
                <c:pt idx="4">
                  <c:v>3.9461056877948597E-2</c:v>
                </c:pt>
                <c:pt idx="5">
                  <c:v>4.6774792297994416E-3</c:v>
                </c:pt>
                <c:pt idx="6">
                  <c:v>2.6808693734522949E-4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9E-46DE-8033-1B307D1E6657}"/>
            </c:ext>
          </c:extLst>
        </c:ser>
        <c:ser>
          <c:idx val="7"/>
          <c:order val="7"/>
          <c:tx>
            <c:strRef>
              <c:f>選択無_1219_121!$AL$4</c:f>
              <c:strCache>
                <c:ptCount val="1"/>
                <c:pt idx="0">
                  <c:v>空間に変化がある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選択有_1219_121!$AE$42:$AE$48</c:f>
              <c:numCache>
                <c:formatCode>General</c:formatCode>
                <c:ptCount val="7"/>
                <c:pt idx="0">
                  <c:v>5.8682947583048345E-2</c:v>
                </c:pt>
                <c:pt idx="1">
                  <c:v>0.25250460508768896</c:v>
                </c:pt>
                <c:pt idx="2">
                  <c:v>0.39894192310052828</c:v>
                </c:pt>
                <c:pt idx="3">
                  <c:v>0.23143713333966973</c:v>
                </c:pt>
                <c:pt idx="4">
                  <c:v>4.9299146042595832E-2</c:v>
                </c:pt>
                <c:pt idx="5">
                  <c:v>3.8559264588906347E-3</c:v>
                </c:pt>
                <c:pt idx="6">
                  <c:v>1.1073912275994114E-4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9E-46DE-8033-1B307D1E6657}"/>
            </c:ext>
          </c:extLst>
        </c:ser>
        <c:ser>
          <c:idx val="8"/>
          <c:order val="8"/>
          <c:tx>
            <c:strRef>
              <c:f>選択無_1219_121!$AM$4</c:f>
              <c:strCache>
                <c:ptCount val="1"/>
                <c:pt idx="0">
                  <c:v>開放感がある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選択有_1219_121!$AF$42:$AF$48</c:f>
              <c:numCache>
                <c:formatCode>General</c:formatCode>
                <c:ptCount val="7"/>
                <c:pt idx="0">
                  <c:v>0.12203866157220379</c:v>
                </c:pt>
                <c:pt idx="1">
                  <c:v>0.28173815305174094</c:v>
                </c:pt>
                <c:pt idx="2">
                  <c:v>0.32307447396912686</c:v>
                </c:pt>
                <c:pt idx="3">
                  <c:v>0.18402142266863467</c:v>
                </c:pt>
                <c:pt idx="4">
                  <c:v>5.2064640900121688E-2</c:v>
                </c:pt>
                <c:pt idx="5">
                  <c:v>7.3168832626532765E-3</c:v>
                </c:pt>
                <c:pt idx="6">
                  <c:v>5.1076147247194642E-4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9E-46DE-8033-1B307D1E6657}"/>
            </c:ext>
          </c:extLst>
        </c:ser>
        <c:ser>
          <c:idx val="9"/>
          <c:order val="9"/>
          <c:tx>
            <c:strRef>
              <c:f>選択無_1219_121!$AN$4</c:f>
              <c:strCache>
                <c:ptCount val="1"/>
                <c:pt idx="0">
                  <c:v>集中した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選択無_1219_121!$AD$5:$AD$11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選択有_1219_121!$AG$42:$AG$48</c:f>
              <c:numCache>
                <c:formatCode>General</c:formatCode>
                <c:ptCount val="7"/>
                <c:pt idx="0">
                  <c:v>0.12839998790877646</c:v>
                </c:pt>
                <c:pt idx="1">
                  <c:v>0.30496424641740072</c:v>
                </c:pt>
                <c:pt idx="2">
                  <c:v>0.33195612430060417</c:v>
                </c:pt>
                <c:pt idx="3">
                  <c:v>0.16559997249340369</c:v>
                </c:pt>
                <c:pt idx="4">
                  <c:v>3.7860613838741328E-2</c:v>
                </c:pt>
                <c:pt idx="5">
                  <c:v>3.9670060000420908E-3</c:v>
                </c:pt>
                <c:pt idx="6">
                  <c:v>1.904960081561664E-4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9E-46DE-8033-1B307D1E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4376"/>
        <c:axId val="640734704"/>
      </c:scatterChart>
      <c:valAx>
        <c:axId val="640734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704"/>
        <c:crosses val="autoZero"/>
        <c:crossBetween val="midCat"/>
      </c:valAx>
      <c:valAx>
        <c:axId val="64073470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4073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625535059060955E-2"/>
          <c:y val="1.4567661626485156E-2"/>
          <c:w val="0.97965663434404571"/>
          <c:h val="0.18060435940856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v>擬似窓（角）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角度グラフ!$C$2:$C$11</c:f>
              <c:numCache>
                <c:formatCode>General</c:formatCode>
                <c:ptCount val="10"/>
                <c:pt idx="0">
                  <c:v>3.3333333333333335</c:v>
                </c:pt>
                <c:pt idx="1">
                  <c:v>3</c:v>
                </c:pt>
                <c:pt idx="2">
                  <c:v>2.8888888888888888</c:v>
                </c:pt>
                <c:pt idx="3">
                  <c:v>3.3333333333333335</c:v>
                </c:pt>
                <c:pt idx="4">
                  <c:v>2.8888888888888888</c:v>
                </c:pt>
                <c:pt idx="5">
                  <c:v>3.6666666666666665</c:v>
                </c:pt>
                <c:pt idx="6">
                  <c:v>2.6666666666666665</c:v>
                </c:pt>
                <c:pt idx="7">
                  <c:v>3.1111111111111112</c:v>
                </c:pt>
                <c:pt idx="8">
                  <c:v>2.7777777777777777</c:v>
                </c:pt>
                <c:pt idx="9">
                  <c:v>3.2222222222222223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6-48C2-826C-347941105246}"/>
            </c:ext>
          </c:extLst>
        </c:ser>
        <c:ser>
          <c:idx val="0"/>
          <c:order val="1"/>
          <c:tx>
            <c:v>擬似窓（中央）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角度グラフ!$C$14:$C$23</c:f>
              <c:numCache>
                <c:formatCode>General</c:formatCode>
                <c:ptCount val="10"/>
                <c:pt idx="0">
                  <c:v>3.5</c:v>
                </c:pt>
                <c:pt idx="1">
                  <c:v>3.3888888888888888</c:v>
                </c:pt>
                <c:pt idx="2">
                  <c:v>3.1111111111111112</c:v>
                </c:pt>
                <c:pt idx="3">
                  <c:v>3.5555555555555554</c:v>
                </c:pt>
                <c:pt idx="4">
                  <c:v>3.0555555555555554</c:v>
                </c:pt>
                <c:pt idx="5">
                  <c:v>3.6666666666666665</c:v>
                </c:pt>
                <c:pt idx="6">
                  <c:v>3.2222222222222223</c:v>
                </c:pt>
                <c:pt idx="7">
                  <c:v>3.1111111111111112</c:v>
                </c:pt>
                <c:pt idx="8">
                  <c:v>3.1111111111111112</c:v>
                </c:pt>
                <c:pt idx="9">
                  <c:v>3.2777777777777777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6-48C2-826C-34794110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59150814909398"/>
          <c:y val="0.85948345083117994"/>
          <c:w val="0.67977473311973391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選好輝度別_グラフ!$B$1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選好輝度別_グラフ!$B$2:$B$11</c:f>
              <c:numCache>
                <c:formatCode>General</c:formatCode>
                <c:ptCount val="10"/>
                <c:pt idx="0">
                  <c:v>1.6666666666666667</c:v>
                </c:pt>
                <c:pt idx="1">
                  <c:v>2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1.3333333333333333</c:v>
                </c:pt>
                <c:pt idx="5">
                  <c:v>2.6666666666666665</c:v>
                </c:pt>
                <c:pt idx="6">
                  <c:v>1.6666666666666667</c:v>
                </c:pt>
                <c:pt idx="7">
                  <c:v>3</c:v>
                </c:pt>
                <c:pt idx="8">
                  <c:v>1.3333333333333333</c:v>
                </c:pt>
                <c:pt idx="9">
                  <c:v>2.3333333333333335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C-4887-AB8B-0FC2859BFE41}"/>
            </c:ext>
          </c:extLst>
        </c:ser>
        <c:ser>
          <c:idx val="0"/>
          <c:order val="1"/>
          <c:tx>
            <c:strRef>
              <c:f>選好輝度別_グラフ!$C$1</c:f>
              <c:strCache>
                <c:ptCount val="1"/>
                <c:pt idx="0">
                  <c:v>擬似窓（標準輝度）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選好輝度別_グラフ!$C$2:$C$11</c:f>
              <c:numCache>
                <c:formatCode>General</c:formatCode>
                <c:ptCount val="10"/>
                <c:pt idx="0">
                  <c:v>3.3333333333333335</c:v>
                </c:pt>
                <c:pt idx="1">
                  <c:v>3</c:v>
                </c:pt>
                <c:pt idx="2">
                  <c:v>2.6666666666666665</c:v>
                </c:pt>
                <c:pt idx="3">
                  <c:v>3.6666666666666665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2.6666666666666665</c:v>
                </c:pt>
                <c:pt idx="7">
                  <c:v>3.6666666666666665</c:v>
                </c:pt>
                <c:pt idx="8">
                  <c:v>2.6666666666666665</c:v>
                </c:pt>
                <c:pt idx="9">
                  <c:v>4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C-4887-AB8B-0FC2859BFE41}"/>
            </c:ext>
          </c:extLst>
        </c:ser>
        <c:ser>
          <c:idx val="2"/>
          <c:order val="2"/>
          <c:tx>
            <c:strRef>
              <c:f>選好輝度別_グラフ!$D$1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選好輝度別_グラフ!$D$2:$D$11</c:f>
              <c:numCache>
                <c:formatCode>General</c:formatCode>
                <c:ptCount val="10"/>
                <c:pt idx="0">
                  <c:v>3.3333333333333335</c:v>
                </c:pt>
                <c:pt idx="1">
                  <c:v>3.3333333333333335</c:v>
                </c:pt>
                <c:pt idx="2">
                  <c:v>4</c:v>
                </c:pt>
                <c:pt idx="3">
                  <c:v>3.6666666666666665</c:v>
                </c:pt>
                <c:pt idx="4">
                  <c:v>4</c:v>
                </c:pt>
                <c:pt idx="5">
                  <c:v>4.333333333333333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</c:v>
                </c:pt>
                <c:pt idx="9">
                  <c:v>4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C-4887-AB8B-0FC2859B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59150814909398"/>
          <c:y val="0.85948345083117994"/>
          <c:w val="0.67977473311973391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選好輝度別_グラフ!$B$1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選好輝度別_グラフ!$B$15:$B$24</c:f>
              <c:numCache>
                <c:formatCode>General</c:formatCode>
                <c:ptCount val="10"/>
                <c:pt idx="0">
                  <c:v>2.9230769230769229</c:v>
                </c:pt>
                <c:pt idx="1">
                  <c:v>3</c:v>
                </c:pt>
                <c:pt idx="2">
                  <c:v>2.4615384615384617</c:v>
                </c:pt>
                <c:pt idx="3">
                  <c:v>2.8461538461538463</c:v>
                </c:pt>
                <c:pt idx="4">
                  <c:v>2.4615384615384617</c:v>
                </c:pt>
                <c:pt idx="5">
                  <c:v>3.2307692307692308</c:v>
                </c:pt>
                <c:pt idx="6">
                  <c:v>2.6923076923076925</c:v>
                </c:pt>
                <c:pt idx="7">
                  <c:v>2.9230769230769229</c:v>
                </c:pt>
                <c:pt idx="8">
                  <c:v>2.8461538461538463</c:v>
                </c:pt>
                <c:pt idx="9">
                  <c:v>2.8461538461538463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4-4D14-80AA-C41BE73B3708}"/>
            </c:ext>
          </c:extLst>
        </c:ser>
        <c:ser>
          <c:idx val="0"/>
          <c:order val="1"/>
          <c:tx>
            <c:strRef>
              <c:f>選好輝度別_グラフ!$C$1</c:f>
              <c:strCache>
                <c:ptCount val="1"/>
                <c:pt idx="0">
                  <c:v>擬似窓（標準輝度）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選好輝度別_グラフ!$C$15:$C$24</c:f>
              <c:numCache>
                <c:formatCode>General</c:formatCode>
                <c:ptCount val="10"/>
                <c:pt idx="0">
                  <c:v>3.3076923076923075</c:v>
                </c:pt>
                <c:pt idx="1">
                  <c:v>3.3076923076923075</c:v>
                </c:pt>
                <c:pt idx="2">
                  <c:v>2.7692307692307692</c:v>
                </c:pt>
                <c:pt idx="3">
                  <c:v>3.2307692307692308</c:v>
                </c:pt>
                <c:pt idx="4">
                  <c:v>3</c:v>
                </c:pt>
                <c:pt idx="5">
                  <c:v>3.4615384615384617</c:v>
                </c:pt>
                <c:pt idx="6">
                  <c:v>2.8461538461538463</c:v>
                </c:pt>
                <c:pt idx="7">
                  <c:v>2.8461538461538463</c:v>
                </c:pt>
                <c:pt idx="8">
                  <c:v>3</c:v>
                </c:pt>
                <c:pt idx="9">
                  <c:v>3.1538461538461537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4D14-80AA-C41BE73B3708}"/>
            </c:ext>
          </c:extLst>
        </c:ser>
        <c:ser>
          <c:idx val="2"/>
          <c:order val="2"/>
          <c:tx>
            <c:strRef>
              <c:f>選好輝度別_グラフ!$D$1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選好輝度別_グラフ!$D$15:$D$24</c:f>
              <c:numCache>
                <c:formatCode>General</c:formatCode>
                <c:ptCount val="10"/>
                <c:pt idx="0">
                  <c:v>3.6923076923076925</c:v>
                </c:pt>
                <c:pt idx="1">
                  <c:v>3.0769230769230771</c:v>
                </c:pt>
                <c:pt idx="2">
                  <c:v>3.6153846153846154</c:v>
                </c:pt>
                <c:pt idx="3">
                  <c:v>3.9230769230769229</c:v>
                </c:pt>
                <c:pt idx="4">
                  <c:v>3.9230769230769229</c:v>
                </c:pt>
                <c:pt idx="5">
                  <c:v>4.6923076923076925</c:v>
                </c:pt>
                <c:pt idx="6">
                  <c:v>5.8461538461538458</c:v>
                </c:pt>
                <c:pt idx="7">
                  <c:v>5.2307692307692308</c:v>
                </c:pt>
                <c:pt idx="8">
                  <c:v>4.8461538461538458</c:v>
                </c:pt>
                <c:pt idx="9">
                  <c:v>4.384615384615385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4D14-80AA-C41BE73B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59150814909398"/>
          <c:y val="0.85948345083117994"/>
          <c:w val="0.67977473311973391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選好輝度別_グラフ!$B$1</c:f>
              <c:strCache>
                <c:ptCount val="1"/>
                <c:pt idx="0">
                  <c:v>擬似窓（選好輝度）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選好輝度別_グラフ!$B$27:$B$36</c:f>
              <c:numCache>
                <c:formatCode>General</c:formatCode>
                <c:ptCount val="10"/>
                <c:pt idx="0">
                  <c:v>2.7272727272727271</c:v>
                </c:pt>
                <c:pt idx="1">
                  <c:v>2.1818181818181817</c:v>
                </c:pt>
                <c:pt idx="2">
                  <c:v>2.4545454545454546</c:v>
                </c:pt>
                <c:pt idx="3">
                  <c:v>2.5454545454545454</c:v>
                </c:pt>
                <c:pt idx="4">
                  <c:v>2.6363636363636362</c:v>
                </c:pt>
                <c:pt idx="5">
                  <c:v>3.0909090909090908</c:v>
                </c:pt>
                <c:pt idx="6">
                  <c:v>2.4545454545454546</c:v>
                </c:pt>
                <c:pt idx="7">
                  <c:v>2.6363636363636362</c:v>
                </c:pt>
                <c:pt idx="8">
                  <c:v>2.6363636363636362</c:v>
                </c:pt>
                <c:pt idx="9">
                  <c:v>2.8181818181818183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3-41CA-8DA6-329B0EB8AB2C}"/>
            </c:ext>
          </c:extLst>
        </c:ser>
        <c:ser>
          <c:idx val="0"/>
          <c:order val="1"/>
          <c:tx>
            <c:strRef>
              <c:f>選好輝度別_グラフ!$C$1</c:f>
              <c:strCache>
                <c:ptCount val="1"/>
                <c:pt idx="0">
                  <c:v>擬似窓（標準輝度）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選好輝度別_グラフ!$C$27:$C$36</c:f>
              <c:numCache>
                <c:formatCode>General</c:formatCode>
                <c:ptCount val="10"/>
                <c:pt idx="0">
                  <c:v>3.6363636363636362</c:v>
                </c:pt>
                <c:pt idx="1">
                  <c:v>3.2727272727272729</c:v>
                </c:pt>
                <c:pt idx="2">
                  <c:v>3.4545454545454546</c:v>
                </c:pt>
                <c:pt idx="3">
                  <c:v>3.7272727272727271</c:v>
                </c:pt>
                <c:pt idx="4">
                  <c:v>2.9090909090909092</c:v>
                </c:pt>
                <c:pt idx="5">
                  <c:v>3.7272727272727271</c:v>
                </c:pt>
                <c:pt idx="6">
                  <c:v>3.3636363636363638</c:v>
                </c:pt>
                <c:pt idx="7">
                  <c:v>3.2727272727272729</c:v>
                </c:pt>
                <c:pt idx="8">
                  <c:v>3.0909090909090908</c:v>
                </c:pt>
                <c:pt idx="9">
                  <c:v>3.1818181818181817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3-41CA-8DA6-329B0EB8AB2C}"/>
            </c:ext>
          </c:extLst>
        </c:ser>
        <c:ser>
          <c:idx val="2"/>
          <c:order val="2"/>
          <c:tx>
            <c:strRef>
              <c:f>選好輝度別_グラフ!$D$1</c:f>
              <c:strCache>
                <c:ptCount val="1"/>
                <c:pt idx="0">
                  <c:v>無窓（標準輝度）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選好輝度別_グラフ!$D$27:$D$36</c:f>
              <c:numCache>
                <c:formatCode>General</c:formatCode>
                <c:ptCount val="10"/>
                <c:pt idx="0">
                  <c:v>4.5454545454545459</c:v>
                </c:pt>
                <c:pt idx="1">
                  <c:v>3.5454545454545454</c:v>
                </c:pt>
                <c:pt idx="2">
                  <c:v>4</c:v>
                </c:pt>
                <c:pt idx="3">
                  <c:v>4</c:v>
                </c:pt>
                <c:pt idx="4">
                  <c:v>4.7272727272727275</c:v>
                </c:pt>
                <c:pt idx="5">
                  <c:v>4.7272727272727275</c:v>
                </c:pt>
                <c:pt idx="6">
                  <c:v>5.6363636363636367</c:v>
                </c:pt>
                <c:pt idx="7">
                  <c:v>5.6363636363636367</c:v>
                </c:pt>
                <c:pt idx="8">
                  <c:v>5.4545454545454541</c:v>
                </c:pt>
                <c:pt idx="9">
                  <c:v>4.7272727272727275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3-41CA-8DA6-329B0EB8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59150814909398"/>
          <c:y val="0.85948345083117994"/>
          <c:w val="0.67977473311973391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15339749198019"/>
          <c:y val="0.11958500375133574"/>
          <c:w val="0.45329850925497056"/>
          <c:h val="0.72358567065546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'20_40グラフ'!$A$2</c:f>
              <c:strCache>
                <c:ptCount val="1"/>
                <c:pt idx="0">
                  <c:v>擬似窓（40歳代）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'20_40グラフ'!$G$3:$G$12</c:f>
              <c:numCache>
                <c:formatCode>General</c:formatCode>
                <c:ptCount val="10"/>
                <c:pt idx="0">
                  <c:v>3.2</c:v>
                </c:pt>
                <c:pt idx="1">
                  <c:v>3.1</c:v>
                </c:pt>
                <c:pt idx="2">
                  <c:v>3.2</c:v>
                </c:pt>
                <c:pt idx="3">
                  <c:v>2.9</c:v>
                </c:pt>
                <c:pt idx="4">
                  <c:v>2.7</c:v>
                </c:pt>
                <c:pt idx="5">
                  <c:v>3.1</c:v>
                </c:pt>
                <c:pt idx="6">
                  <c:v>2.8</c:v>
                </c:pt>
                <c:pt idx="7">
                  <c:v>2.9</c:v>
                </c:pt>
                <c:pt idx="8">
                  <c:v>2.8</c:v>
                </c:pt>
                <c:pt idx="9">
                  <c:v>3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2-4873-A47E-A0200C6A1B12}"/>
            </c:ext>
          </c:extLst>
        </c:ser>
        <c:ser>
          <c:idx val="0"/>
          <c:order val="1"/>
          <c:tx>
            <c:strRef>
              <c:f>'20_40グラフ'!$H$2</c:f>
              <c:strCache>
                <c:ptCount val="1"/>
                <c:pt idx="0">
                  <c:v>擬似窓（20歳代）</c:v>
                </c:pt>
              </c:strCache>
            </c:strRef>
          </c:tx>
          <c:spPr>
            <a:ln w="28575" cap="rnd">
              <a:solidFill>
                <a:srgbClr val="F1600F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19050">
                <a:solidFill>
                  <a:srgbClr val="F1600F"/>
                </a:solidFill>
              </a:ln>
              <a:effectLst/>
            </c:spPr>
          </c:marker>
          <c:xVal>
            <c:numRef>
              <c:f>'20_40グラフ'!$H$3:$H$12</c:f>
              <c:numCache>
                <c:formatCode>General</c:formatCode>
                <c:ptCount val="10"/>
                <c:pt idx="0">
                  <c:v>3.7142857142857144</c:v>
                </c:pt>
                <c:pt idx="1">
                  <c:v>3.0714285714285698</c:v>
                </c:pt>
                <c:pt idx="2">
                  <c:v>3.4285714285714284</c:v>
                </c:pt>
                <c:pt idx="3">
                  <c:v>3.8571428571428572</c:v>
                </c:pt>
                <c:pt idx="4">
                  <c:v>3.1428571428571428</c:v>
                </c:pt>
                <c:pt idx="5">
                  <c:v>4.0714285714285712</c:v>
                </c:pt>
                <c:pt idx="6">
                  <c:v>3.1428571428571428</c:v>
                </c:pt>
                <c:pt idx="7">
                  <c:v>3.2857142857142856</c:v>
                </c:pt>
                <c:pt idx="8">
                  <c:v>3.0714285714285716</c:v>
                </c:pt>
                <c:pt idx="9">
                  <c:v>3.5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2-4873-A47E-A0200C6A1B12}"/>
            </c:ext>
          </c:extLst>
        </c:ser>
        <c:ser>
          <c:idx val="2"/>
          <c:order val="2"/>
          <c:tx>
            <c:strRef>
              <c:f>'20_40グラフ'!$J$2</c:f>
              <c:strCache>
                <c:ptCount val="1"/>
                <c:pt idx="0">
                  <c:v>無窓　（40歳代）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'20_40グラフ'!$J$3:$J$12</c:f>
              <c:numCache>
                <c:formatCode>General</c:formatCode>
                <c:ptCount val="10"/>
                <c:pt idx="0">
                  <c:v>4.2</c:v>
                </c:pt>
                <c:pt idx="1">
                  <c:v>3.7</c:v>
                </c:pt>
                <c:pt idx="2">
                  <c:v>3.1</c:v>
                </c:pt>
                <c:pt idx="3">
                  <c:v>3.7</c:v>
                </c:pt>
                <c:pt idx="4">
                  <c:v>4.0999999999999996</c:v>
                </c:pt>
                <c:pt idx="5">
                  <c:v>4.5</c:v>
                </c:pt>
                <c:pt idx="6">
                  <c:v>5.5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4.2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2-4873-A47E-A0200C6A1B12}"/>
            </c:ext>
          </c:extLst>
        </c:ser>
        <c:ser>
          <c:idx val="3"/>
          <c:order val="3"/>
          <c:tx>
            <c:strRef>
              <c:f>'20_40グラフ'!$K$2</c:f>
              <c:strCache>
                <c:ptCount val="1"/>
                <c:pt idx="0">
                  <c:v>無窓　（20歳代）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'20_40グラフ'!$K$3:$K$12</c:f>
              <c:numCache>
                <c:formatCode>General</c:formatCode>
                <c:ptCount val="10"/>
                <c:pt idx="0">
                  <c:v>4.0714285714285712</c:v>
                </c:pt>
                <c:pt idx="1">
                  <c:v>4.0714285714285712</c:v>
                </c:pt>
                <c:pt idx="2">
                  <c:v>3.5714285714285716</c:v>
                </c:pt>
                <c:pt idx="3">
                  <c:v>4.1428571428571432</c:v>
                </c:pt>
                <c:pt idx="4">
                  <c:v>4.4285714285714288</c:v>
                </c:pt>
                <c:pt idx="5">
                  <c:v>4.8571428571428568</c:v>
                </c:pt>
                <c:pt idx="6">
                  <c:v>5.8571428571428568</c:v>
                </c:pt>
                <c:pt idx="7">
                  <c:v>5.7142857142857144</c:v>
                </c:pt>
                <c:pt idx="8">
                  <c:v>5</c:v>
                </c:pt>
                <c:pt idx="9">
                  <c:v>4.7857142857142856</c:v>
                </c:pt>
              </c:numCache>
            </c:numRef>
          </c:xVal>
          <c:yVal>
            <c:numRef>
              <c:f>'20_40グラフ'!$I$3:$I$12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2-4873-A47E-A0200C6A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4168"/>
        <c:axId val="654436792"/>
      </c:scatterChart>
      <c:valAx>
        <c:axId val="654434168"/>
        <c:scaling>
          <c:orientation val="minMax"/>
          <c:max val="7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4436792"/>
        <c:crosses val="autoZero"/>
        <c:crossBetween val="midCat"/>
      </c:valAx>
      <c:valAx>
        <c:axId val="65443679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5443416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459150814909398"/>
          <c:y val="0.85948345083117994"/>
          <c:w val="0.67977473311973391"/>
          <c:h val="0.1266657641330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18.emf"/><Relationship Id="rId7" Type="http://schemas.openxmlformats.org/officeDocument/2006/relationships/chart" Target="../charts/chart14.xml"/><Relationship Id="rId2" Type="http://schemas.openxmlformats.org/officeDocument/2006/relationships/chart" Target="../charts/chart11.xml"/><Relationship Id="rId1" Type="http://schemas.openxmlformats.org/officeDocument/2006/relationships/image" Target="../media/image17.emf"/><Relationship Id="rId6" Type="http://schemas.openxmlformats.org/officeDocument/2006/relationships/image" Target="../media/image19.emf"/><Relationship Id="rId11" Type="http://schemas.openxmlformats.org/officeDocument/2006/relationships/image" Target="../media/image21.emf"/><Relationship Id="rId5" Type="http://schemas.openxmlformats.org/officeDocument/2006/relationships/chart" Target="../charts/chart13.xml"/><Relationship Id="rId10" Type="http://schemas.openxmlformats.org/officeDocument/2006/relationships/image" Target="../media/image20.emf"/><Relationship Id="rId4" Type="http://schemas.openxmlformats.org/officeDocument/2006/relationships/chart" Target="../charts/chart12.xml"/><Relationship Id="rId9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7" Type="http://schemas.openxmlformats.org/officeDocument/2006/relationships/image" Target="../media/image14.emf"/><Relationship Id="rId2" Type="http://schemas.openxmlformats.org/officeDocument/2006/relationships/image" Target="../media/image10.png"/><Relationship Id="rId1" Type="http://schemas.openxmlformats.org/officeDocument/2006/relationships/chart" Target="../charts/chart9.xml"/><Relationship Id="rId6" Type="http://schemas.openxmlformats.org/officeDocument/2006/relationships/chart" Target="../charts/chart10.xml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14855</xdr:colOff>
      <xdr:row>45</xdr:row>
      <xdr:rowOff>15182</xdr:rowOff>
    </xdr:from>
    <xdr:to>
      <xdr:col>56</xdr:col>
      <xdr:colOff>145964</xdr:colOff>
      <xdr:row>76</xdr:row>
      <xdr:rowOff>51691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178340</xdr:colOff>
      <xdr:row>45</xdr:row>
      <xdr:rowOff>3975</xdr:rowOff>
    </xdr:from>
    <xdr:to>
      <xdr:col>23</xdr:col>
      <xdr:colOff>654721</xdr:colOff>
      <xdr:row>76</xdr:row>
      <xdr:rowOff>40484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431322</xdr:colOff>
      <xdr:row>51</xdr:row>
      <xdr:rowOff>100640</xdr:rowOff>
    </xdr:from>
    <xdr:to>
      <xdr:col>44</xdr:col>
      <xdr:colOff>243266</xdr:colOff>
      <xdr:row>84</xdr:row>
      <xdr:rowOff>138741</xdr:rowOff>
    </xdr:to>
    <xdr:pic>
      <xdr:nvPicPr>
        <xdr:cNvPr id="186" name="図 185">
          <a:extLst>
            <a:ext uri="{FF2B5EF4-FFF2-40B4-BE49-F238E27FC236}">
              <a16:creationId xmlns:a16="http://schemas.microsoft.com/office/drawing/2014/main" id="{4ED5A69C-D9CE-4B17-ABC8-074425289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3397" y="11875697"/>
          <a:ext cx="12162095" cy="762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435430</xdr:colOff>
      <xdr:row>14</xdr:row>
      <xdr:rowOff>167898</xdr:rowOff>
    </xdr:from>
    <xdr:to>
      <xdr:col>17</xdr:col>
      <xdr:colOff>7525</xdr:colOff>
      <xdr:row>42</xdr:row>
      <xdr:rowOff>133046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pSpPr/>
      </xdr:nvGrpSpPr>
      <xdr:grpSpPr>
        <a:xfrm>
          <a:off x="3129011" y="3393107"/>
          <a:ext cx="8326235" cy="6468730"/>
          <a:chOff x="11527793" y="719028"/>
          <a:chExt cx="8434079" cy="6224098"/>
        </a:xfrm>
      </xdr:grpSpPr>
      <xdr:sp macro="" textlink="">
        <xdr:nvSpPr>
          <xdr:cNvPr id="36" name="テキスト ボックス 54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 txBox="1"/>
        </xdr:nvSpPr>
        <xdr:spPr>
          <a:xfrm>
            <a:off x="16400929" y="770643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GrpSpPr>
            <a:grpSpLocks noChangeAspect="1"/>
          </xdr:cNvGrpSpPr>
        </xdr:nvGrpSpPr>
        <xdr:grpSpPr>
          <a:xfrm>
            <a:off x="11527793" y="719028"/>
            <a:ext cx="8434079" cy="6224098"/>
            <a:chOff x="135453" y="1252140"/>
            <a:chExt cx="8549943" cy="6278011"/>
          </a:xfrm>
        </xdr:grpSpPr>
        <xdr:grpSp>
          <xdr:nvGrpSpPr>
            <xdr:cNvPr id="40" name="グループ化 39">
              <a:extLst>
                <a:ext uri="{FF2B5EF4-FFF2-40B4-BE49-F238E27FC236}">
                  <a16:creationId xmlns:a16="http://schemas.microsoft.com/office/drawing/2014/main" id="{00000000-0008-0000-0600-000028000000}"/>
                </a:ext>
              </a:extLst>
            </xdr:cNvPr>
            <xdr:cNvGrpSpPr/>
          </xdr:nvGrpSpPr>
          <xdr:grpSpPr>
            <a:xfrm>
              <a:off x="135453" y="1303677"/>
              <a:ext cx="8549943" cy="6226474"/>
              <a:chOff x="-208867" y="-236255"/>
              <a:chExt cx="6632527" cy="4941405"/>
            </a:xfrm>
          </xdr:grpSpPr>
          <xdr:grpSp>
            <xdr:nvGrpSpPr>
              <xdr:cNvPr id="42" name="グループ化 41">
                <a:extLst>
                  <a:ext uri="{FF2B5EF4-FFF2-40B4-BE49-F238E27FC236}">
                    <a16:creationId xmlns:a16="http://schemas.microsoft.com/office/drawing/2014/main" id="{00000000-0008-0000-0600-00002A000000}"/>
                  </a:ext>
                </a:extLst>
              </xdr:cNvPr>
              <xdr:cNvGrpSpPr/>
            </xdr:nvGrpSpPr>
            <xdr:grpSpPr>
              <a:xfrm>
                <a:off x="-208867" y="-236255"/>
                <a:ext cx="6632527" cy="4941405"/>
                <a:chOff x="-208867" y="-236255"/>
                <a:chExt cx="6632527" cy="4941405"/>
              </a:xfrm>
            </xdr:grpSpPr>
            <xdr:grpSp>
              <xdr:nvGrpSpPr>
                <xdr:cNvPr id="44" name="グループ化 43">
                  <a:extLst>
                    <a:ext uri="{FF2B5EF4-FFF2-40B4-BE49-F238E27FC236}">
                      <a16:creationId xmlns:a16="http://schemas.microsoft.com/office/drawing/2014/main" id="{00000000-0008-0000-0600-00002C000000}"/>
                    </a:ext>
                  </a:extLst>
                </xdr:cNvPr>
                <xdr:cNvGrpSpPr/>
              </xdr:nvGrpSpPr>
              <xdr:grpSpPr>
                <a:xfrm>
                  <a:off x="-208867" y="-236255"/>
                  <a:ext cx="6632527" cy="4941405"/>
                  <a:chOff x="-208867" y="-163718"/>
                  <a:chExt cx="6632527" cy="3424265"/>
                </a:xfrm>
              </xdr:grpSpPr>
              <xdr:graphicFrame macro="">
                <xdr:nvGraphicFramePr>
                  <xdr:cNvPr id="46" name="グラフ 45">
                    <a:extLst>
                      <a:ext uri="{FF2B5EF4-FFF2-40B4-BE49-F238E27FC236}">
                        <a16:creationId xmlns:a16="http://schemas.microsoft.com/office/drawing/2014/main" id="{00000000-0008-0000-0600-00002E000000}"/>
                      </a:ext>
                    </a:extLst>
                  </xdr:cNvPr>
                  <xdr:cNvGraphicFramePr/>
                </xdr:nvGraphicFramePr>
                <xdr:xfrm>
                  <a:off x="-208867" y="0"/>
                  <a:ext cx="6632527" cy="3260547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sp macro="" textlink="">
                <xdr:nvSpPr>
                  <xdr:cNvPr id="47" name="テキスト ボックス 36">
                    <a:extLst>
                      <a:ext uri="{FF2B5EF4-FFF2-40B4-BE49-F238E27FC236}">
                        <a16:creationId xmlns:a16="http://schemas.microsoft.com/office/drawing/2014/main" id="{00000000-0008-0000-0600-00002F000000}"/>
                      </a:ext>
                    </a:extLst>
                  </xdr:cNvPr>
                  <xdr:cNvSpPr txBox="1"/>
                </xdr:nvSpPr>
                <xdr:spPr>
                  <a:xfrm>
                    <a:off x="514988" y="89343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48" name="テキスト ボックス 37">
                    <a:extLst>
                      <a:ext uri="{FF2B5EF4-FFF2-40B4-BE49-F238E27FC236}">
                        <a16:creationId xmlns:a16="http://schemas.microsoft.com/office/drawing/2014/main" id="{00000000-0008-0000-0600-000030000000}"/>
                      </a:ext>
                    </a:extLst>
                  </xdr:cNvPr>
                  <xdr:cNvSpPr txBox="1"/>
                </xdr:nvSpPr>
                <xdr:spPr>
                  <a:xfrm>
                    <a:off x="-81999" y="1348108"/>
                    <a:ext cx="178887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49" name="テキスト ボックス 38">
                    <a:extLst>
                      <a:ext uri="{FF2B5EF4-FFF2-40B4-BE49-F238E27FC236}">
                        <a16:creationId xmlns:a16="http://schemas.microsoft.com/office/drawing/2014/main" id="{00000000-0008-0000-0600-000031000000}"/>
                      </a:ext>
                    </a:extLst>
                  </xdr:cNvPr>
                  <xdr:cNvSpPr txBox="1"/>
                </xdr:nvSpPr>
                <xdr:spPr>
                  <a:xfrm>
                    <a:off x="-169830" y="1116907"/>
                    <a:ext cx="187671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51" name="テキスト ボックス 40">
                    <a:extLst>
                      <a:ext uri="{FF2B5EF4-FFF2-40B4-BE49-F238E27FC236}">
                        <a16:creationId xmlns:a16="http://schemas.microsoft.com/office/drawing/2014/main" id="{00000000-0008-0000-0600-000033000000}"/>
                      </a:ext>
                    </a:extLst>
                  </xdr:cNvPr>
                  <xdr:cNvSpPr txBox="1"/>
                </xdr:nvSpPr>
                <xdr:spPr>
                  <a:xfrm>
                    <a:off x="327660" y="40298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52" name="テキスト ボックス 41">
                    <a:extLst>
                      <a:ext uri="{FF2B5EF4-FFF2-40B4-BE49-F238E27FC236}">
                        <a16:creationId xmlns:a16="http://schemas.microsoft.com/office/drawing/2014/main" id="{00000000-0008-0000-0600-000034000000}"/>
                      </a:ext>
                    </a:extLst>
                  </xdr:cNvPr>
                  <xdr:cNvSpPr txBox="1"/>
                </xdr:nvSpPr>
                <xdr:spPr>
                  <a:xfrm>
                    <a:off x="327660" y="15853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56" name="テキスト ボックス 45">
                    <a:extLst>
                      <a:ext uri="{FF2B5EF4-FFF2-40B4-BE49-F238E27FC236}">
                        <a16:creationId xmlns:a16="http://schemas.microsoft.com/office/drawing/2014/main" id="{00000000-0008-0000-0600-000038000000}"/>
                      </a:ext>
                    </a:extLst>
                  </xdr:cNvPr>
                  <xdr:cNvSpPr txBox="1"/>
                </xdr:nvSpPr>
                <xdr:spPr>
                  <a:xfrm>
                    <a:off x="3879107" y="893437"/>
                    <a:ext cx="1337244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57" name="テキスト ボックス 46">
                    <a:extLst>
                      <a:ext uri="{FF2B5EF4-FFF2-40B4-BE49-F238E27FC236}">
                        <a16:creationId xmlns:a16="http://schemas.microsoft.com/office/drawing/2014/main" id="{00000000-0008-0000-0600-000039000000}"/>
                      </a:ext>
                    </a:extLst>
                  </xdr:cNvPr>
                  <xdr:cNvSpPr txBox="1"/>
                </xdr:nvSpPr>
                <xdr:spPr>
                  <a:xfrm>
                    <a:off x="3879107" y="134810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58" name="テキスト ボックス 47">
                    <a:extLst>
                      <a:ext uri="{FF2B5EF4-FFF2-40B4-BE49-F238E27FC236}">
                        <a16:creationId xmlns:a16="http://schemas.microsoft.com/office/drawing/2014/main" id="{00000000-0008-0000-0600-00003A000000}"/>
                      </a:ext>
                    </a:extLst>
                  </xdr:cNvPr>
                  <xdr:cNvSpPr txBox="1"/>
                </xdr:nvSpPr>
                <xdr:spPr>
                  <a:xfrm>
                    <a:off x="3879107" y="1116907"/>
                    <a:ext cx="2138355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60" name="テキスト ボックス 49">
                    <a:extLst>
                      <a:ext uri="{FF2B5EF4-FFF2-40B4-BE49-F238E27FC236}">
                        <a16:creationId xmlns:a16="http://schemas.microsoft.com/office/drawing/2014/main" id="{00000000-0008-0000-0600-00003C000000}"/>
                      </a:ext>
                    </a:extLst>
                  </xdr:cNvPr>
                  <xdr:cNvSpPr txBox="1"/>
                </xdr:nvSpPr>
                <xdr:spPr>
                  <a:xfrm>
                    <a:off x="3879106" y="402988"/>
                    <a:ext cx="150336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61" name="テキスト ボックス 50">
                    <a:extLst>
                      <a:ext uri="{FF2B5EF4-FFF2-40B4-BE49-F238E27FC236}">
                        <a16:creationId xmlns:a16="http://schemas.microsoft.com/office/drawing/2014/main" id="{00000000-0008-0000-0600-00003D000000}"/>
                      </a:ext>
                    </a:extLst>
                  </xdr:cNvPr>
                  <xdr:cNvSpPr txBox="1"/>
                </xdr:nvSpPr>
                <xdr:spPr>
                  <a:xfrm>
                    <a:off x="3879107" y="15853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65" name="テキスト ボックス 54">
                    <a:extLst>
                      <a:ext uri="{FF2B5EF4-FFF2-40B4-BE49-F238E27FC236}">
                        <a16:creationId xmlns:a16="http://schemas.microsoft.com/office/drawing/2014/main" id="{00000000-0008-0000-0600-000041000000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66" name="テキスト ボックス 56">
                    <a:extLst>
                      <a:ext uri="{FF2B5EF4-FFF2-40B4-BE49-F238E27FC236}">
                        <a16:creationId xmlns:a16="http://schemas.microsoft.com/office/drawing/2014/main" id="{00000000-0008-0000-0600-000042000000}"/>
                      </a:ext>
                    </a:extLst>
                  </xdr:cNvPr>
                  <xdr:cNvSpPr txBox="1"/>
                </xdr:nvSpPr>
                <xdr:spPr>
                  <a:xfrm>
                    <a:off x="2961728" y="14878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20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45" name="テキスト ボックス 34">
                  <a:extLst>
                    <a:ext uri="{FF2B5EF4-FFF2-40B4-BE49-F238E27FC236}">
                      <a16:creationId xmlns:a16="http://schemas.microsoft.com/office/drawing/2014/main" id="{00000000-0008-0000-0600-00002D000000}"/>
                    </a:ext>
                  </a:extLst>
                </xdr:cNvPr>
                <xdr:cNvSpPr txBox="1"/>
              </xdr:nvSpPr>
              <xdr:spPr>
                <a:xfrm>
                  <a:off x="0" y="914706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20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43" name="テキスト ボックス 32">
                <a:extLst>
                  <a:ext uri="{FF2B5EF4-FFF2-40B4-BE49-F238E27FC236}">
                    <a16:creationId xmlns:a16="http://schemas.microsoft.com/office/drawing/2014/main" id="{00000000-0008-0000-0600-00002B000000}"/>
                  </a:ext>
                </a:extLst>
              </xdr:cNvPr>
              <xdr:cNvSpPr txBox="1"/>
            </xdr:nvSpPr>
            <xdr:spPr>
              <a:xfrm>
                <a:off x="3872240" y="914706"/>
                <a:ext cx="1503361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41" name="テキスト ボックス 34">
              <a:extLst>
                <a:ext uri="{FF2B5EF4-FFF2-40B4-BE49-F238E27FC236}">
                  <a16:creationId xmlns:a16="http://schemas.microsoft.com/office/drawing/2014/main" id="{00000000-0008-0000-0600-000029000000}"/>
                </a:ext>
              </a:extLst>
            </xdr:cNvPr>
            <xdr:cNvSpPr txBox="1"/>
          </xdr:nvSpPr>
          <xdr:spPr>
            <a:xfrm>
              <a:off x="3539572" y="1252140"/>
              <a:ext cx="810326" cy="1301213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lnSpc>
                  <a:spcPts val="2000"/>
                </a:lnSpc>
              </a:pPr>
              <a:r>
                <a:rPr kumimoji="1" lang="ja-JP" altLang="en-US" sz="20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 sz="20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pPr>
                <a:lnSpc>
                  <a:spcPts val="2000"/>
                </a:lnSpc>
              </a:pPr>
              <a:r>
                <a:rPr kumimoji="1" lang="ja-JP" altLang="en-US" sz="20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38" name="テキスト ボックス 56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SpPr txBox="1"/>
        </xdr:nvSpPr>
        <xdr:spPr>
          <a:xfrm>
            <a:off x="14621069" y="1094760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3</xdr:col>
      <xdr:colOff>210799</xdr:colOff>
      <xdr:row>76</xdr:row>
      <xdr:rowOff>157613</xdr:rowOff>
    </xdr:from>
    <xdr:to>
      <xdr:col>16</xdr:col>
      <xdr:colOff>200880</xdr:colOff>
      <xdr:row>105</xdr:row>
      <xdr:rowOff>125923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6062" y="17523192"/>
          <a:ext cx="8679555" cy="6558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16057</xdr:colOff>
      <xdr:row>38</xdr:row>
      <xdr:rowOff>80496</xdr:rowOff>
    </xdr:from>
    <xdr:to>
      <xdr:col>29</xdr:col>
      <xdr:colOff>64438</xdr:colOff>
      <xdr:row>66</xdr:row>
      <xdr:rowOff>177024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GrpSpPr/>
      </xdr:nvGrpSpPr>
      <xdr:grpSpPr>
        <a:xfrm>
          <a:off x="10790383" y="8887798"/>
          <a:ext cx="8802520" cy="6546947"/>
          <a:chOff x="11105853" y="719028"/>
          <a:chExt cx="8922756" cy="6224098"/>
        </a:xfrm>
      </xdr:grpSpPr>
      <xdr:sp macro="" textlink="">
        <xdr:nvSpPr>
          <xdr:cNvPr id="71" name="テキスト ボックス 54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 txBox="1"/>
        </xdr:nvSpPr>
        <xdr:spPr>
          <a:xfrm>
            <a:off x="16400929" y="770643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72" name="グループ化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GrpSpPr>
            <a:grpSpLocks noChangeAspect="1"/>
          </xdr:cNvGrpSpPr>
        </xdr:nvGrpSpPr>
        <xdr:grpSpPr>
          <a:xfrm>
            <a:off x="11105853" y="719028"/>
            <a:ext cx="8922756" cy="6224098"/>
            <a:chOff x="-292283" y="1252140"/>
            <a:chExt cx="9045333" cy="6278011"/>
          </a:xfrm>
        </xdr:grpSpPr>
        <xdr:grpSp>
          <xdr:nvGrpSpPr>
            <xdr:cNvPr id="78" name="グループ化 77">
              <a:extLst>
                <a:ext uri="{FF2B5EF4-FFF2-40B4-BE49-F238E27FC236}">
                  <a16:creationId xmlns:a16="http://schemas.microsoft.com/office/drawing/2014/main" id="{00000000-0008-0000-0600-00004E000000}"/>
                </a:ext>
              </a:extLst>
            </xdr:cNvPr>
            <xdr:cNvGrpSpPr/>
          </xdr:nvGrpSpPr>
          <xdr:grpSpPr>
            <a:xfrm>
              <a:off x="-292283" y="1303677"/>
              <a:ext cx="9045333" cy="6226474"/>
              <a:chOff x="-540678" y="-163718"/>
              <a:chExt cx="7016820" cy="3424265"/>
            </a:xfrm>
          </xdr:grpSpPr>
          <xdr:graphicFrame macro="">
            <xdr:nvGraphicFramePr>
              <xdr:cNvPr id="80" name="グラフ 79">
                <a:extLst>
                  <a:ext uri="{FF2B5EF4-FFF2-40B4-BE49-F238E27FC236}">
                    <a16:creationId xmlns:a16="http://schemas.microsoft.com/office/drawing/2014/main" id="{00000000-0008-0000-0600-000050000000}"/>
                  </a:ext>
                </a:extLst>
              </xdr:cNvPr>
              <xdr:cNvGraphicFramePr/>
            </xdr:nvGraphicFramePr>
            <xdr:xfrm>
              <a:off x="0" y="0"/>
              <a:ext cx="6423660" cy="3260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4" name="テキスト ボックス 39">
                <a:extLst>
                  <a:ext uri="{FF2B5EF4-FFF2-40B4-BE49-F238E27FC236}">
                    <a16:creationId xmlns:a16="http://schemas.microsoft.com/office/drawing/2014/main" id="{00000000-0008-0000-0600-000054000000}"/>
                  </a:ext>
                </a:extLst>
              </xdr:cNvPr>
              <xdr:cNvSpPr txBox="1"/>
            </xdr:nvSpPr>
            <xdr:spPr>
              <a:xfrm>
                <a:off x="-121035" y="1511634"/>
                <a:ext cx="1827916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気分転換できる</a:t>
                </a:r>
              </a:p>
            </xdr:txBody>
          </xdr:sp>
          <xdr:sp macro="" textlink="">
            <xdr:nvSpPr>
              <xdr:cNvPr id="87" name="テキスト ボックス 42">
                <a:extLst>
                  <a:ext uri="{FF2B5EF4-FFF2-40B4-BE49-F238E27FC236}">
                    <a16:creationId xmlns:a16="http://schemas.microsoft.com/office/drawing/2014/main" id="{00000000-0008-0000-0600-000057000000}"/>
                  </a:ext>
                </a:extLst>
              </xdr:cNvPr>
              <xdr:cNvSpPr txBox="1"/>
            </xdr:nvSpPr>
            <xdr:spPr>
              <a:xfrm>
                <a:off x="-540678" y="438257"/>
                <a:ext cx="2247558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外との繋がりを感じる</a:t>
                </a:r>
              </a:p>
            </xdr:txBody>
          </xdr:sp>
          <xdr:sp macro="" textlink="">
            <xdr:nvSpPr>
              <xdr:cNvPr id="88" name="テキスト ボックス 43">
                <a:extLst>
                  <a:ext uri="{FF2B5EF4-FFF2-40B4-BE49-F238E27FC236}">
                    <a16:creationId xmlns:a16="http://schemas.microsoft.com/office/drawing/2014/main" id="{00000000-0008-0000-0600-000058000000}"/>
                  </a:ext>
                </a:extLst>
              </xdr:cNvPr>
              <xdr:cNvSpPr txBox="1"/>
            </xdr:nvSpPr>
            <xdr:spPr>
              <a:xfrm>
                <a:off x="-122197" y="780879"/>
                <a:ext cx="1829077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空間に変化がある</a:t>
                </a:r>
              </a:p>
            </xdr:txBody>
          </xdr:sp>
          <xdr:sp macro="" textlink="">
            <xdr:nvSpPr>
              <xdr:cNvPr id="89" name="テキスト ボックス 44">
                <a:extLst>
                  <a:ext uri="{FF2B5EF4-FFF2-40B4-BE49-F238E27FC236}">
                    <a16:creationId xmlns:a16="http://schemas.microsoft.com/office/drawing/2014/main" id="{00000000-0008-0000-0600-000059000000}"/>
                  </a:ext>
                </a:extLst>
              </xdr:cNvPr>
              <xdr:cNvSpPr txBox="1"/>
            </xdr:nvSpPr>
            <xdr:spPr>
              <a:xfrm>
                <a:off x="327660" y="1159238"/>
                <a:ext cx="1379220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開放感がある</a:t>
                </a:r>
              </a:p>
            </xdr:txBody>
          </xdr:sp>
          <xdr:sp macro="" textlink="">
            <xdr:nvSpPr>
              <xdr:cNvPr id="93" name="テキスト ボックス 48">
                <a:extLst>
                  <a:ext uri="{FF2B5EF4-FFF2-40B4-BE49-F238E27FC236}">
                    <a16:creationId xmlns:a16="http://schemas.microsoft.com/office/drawing/2014/main" id="{00000000-0008-0000-0600-00005D000000}"/>
                  </a:ext>
                </a:extLst>
              </xdr:cNvPr>
              <xdr:cNvSpPr txBox="1"/>
            </xdr:nvSpPr>
            <xdr:spPr>
              <a:xfrm>
                <a:off x="3879105" y="1511634"/>
                <a:ext cx="2317335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気分転換できない</a:t>
                </a:r>
              </a:p>
            </xdr:txBody>
          </xdr:sp>
          <xdr:sp macro="" textlink="">
            <xdr:nvSpPr>
              <xdr:cNvPr id="96" name="テキスト ボックス 51">
                <a:extLst>
                  <a:ext uri="{FF2B5EF4-FFF2-40B4-BE49-F238E27FC236}">
                    <a16:creationId xmlns:a16="http://schemas.microsoft.com/office/drawing/2014/main" id="{00000000-0008-0000-0600-000060000000}"/>
                  </a:ext>
                </a:extLst>
              </xdr:cNvPr>
              <xdr:cNvSpPr txBox="1"/>
            </xdr:nvSpPr>
            <xdr:spPr>
              <a:xfrm>
                <a:off x="3879107" y="438257"/>
                <a:ext cx="2597035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外との繋がりを感じない</a:t>
                </a:r>
              </a:p>
            </xdr:txBody>
          </xdr:sp>
          <xdr:sp macro="" textlink="">
            <xdr:nvSpPr>
              <xdr:cNvPr id="97" name="テキスト ボックス 52">
                <a:extLst>
                  <a:ext uri="{FF2B5EF4-FFF2-40B4-BE49-F238E27FC236}">
                    <a16:creationId xmlns:a16="http://schemas.microsoft.com/office/drawing/2014/main" id="{00000000-0008-0000-0600-000061000000}"/>
                  </a:ext>
                </a:extLst>
              </xdr:cNvPr>
              <xdr:cNvSpPr txBox="1"/>
            </xdr:nvSpPr>
            <xdr:spPr>
              <a:xfrm>
                <a:off x="3879106" y="780879"/>
                <a:ext cx="1798320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空間に変化がない</a:t>
                </a:r>
              </a:p>
            </xdr:txBody>
          </xdr:sp>
          <xdr:sp macro="" textlink="">
            <xdr:nvSpPr>
              <xdr:cNvPr id="98" name="テキスト ボックス 53">
                <a:extLst>
                  <a:ext uri="{FF2B5EF4-FFF2-40B4-BE49-F238E27FC236}">
                    <a16:creationId xmlns:a16="http://schemas.microsoft.com/office/drawing/2014/main" id="{00000000-0008-0000-0600-000062000000}"/>
                  </a:ext>
                </a:extLst>
              </xdr:cNvPr>
              <xdr:cNvSpPr txBox="1"/>
            </xdr:nvSpPr>
            <xdr:spPr>
              <a:xfrm>
                <a:off x="3879106" y="1159238"/>
                <a:ext cx="1379220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閉塞感がある</a:t>
                </a:r>
              </a:p>
            </xdr:txBody>
          </xdr:sp>
          <xdr:sp macro="" textlink="">
            <xdr:nvSpPr>
              <xdr:cNvPr id="99" name="テキスト ボックス 54">
                <a:extLst>
                  <a:ext uri="{FF2B5EF4-FFF2-40B4-BE49-F238E27FC236}">
                    <a16:creationId xmlns:a16="http://schemas.microsoft.com/office/drawing/2014/main" id="{00000000-0008-0000-0600-000063000000}"/>
                  </a:ext>
                </a:extLst>
              </xdr:cNvPr>
              <xdr:cNvSpPr txBox="1"/>
            </xdr:nvSpPr>
            <xdr:spPr>
              <a:xfrm>
                <a:off x="1445943" y="-163718"/>
                <a:ext cx="42764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sp macro="" textlink="">
            <xdr:nvSpPr>
              <xdr:cNvPr id="100" name="テキスト ボックス 56">
                <a:extLst>
                  <a:ext uri="{FF2B5EF4-FFF2-40B4-BE49-F238E27FC236}">
                    <a16:creationId xmlns:a16="http://schemas.microsoft.com/office/drawing/2014/main" id="{00000000-0008-0000-0600-000064000000}"/>
                  </a:ext>
                </a:extLst>
              </xdr:cNvPr>
              <xdr:cNvSpPr txBox="1"/>
            </xdr:nvSpPr>
            <xdr:spPr>
              <a:xfrm>
                <a:off x="2961728" y="14878"/>
                <a:ext cx="30086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0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やや</a:t>
                </a:r>
              </a:p>
            </xdr:txBody>
          </xdr:sp>
        </xdr:grpSp>
        <xdr:sp macro="" textlink="">
          <xdr:nvSpPr>
            <xdr:cNvPr id="75" name="テキスト ボックス 34">
              <a:extLst>
                <a:ext uri="{FF2B5EF4-FFF2-40B4-BE49-F238E27FC236}">
                  <a16:creationId xmlns:a16="http://schemas.microsoft.com/office/drawing/2014/main" id="{00000000-0008-0000-0600-00004B000000}"/>
                </a:ext>
              </a:extLst>
            </xdr:cNvPr>
            <xdr:cNvSpPr txBox="1"/>
          </xdr:nvSpPr>
          <xdr:spPr>
            <a:xfrm>
              <a:off x="3539572" y="1252140"/>
              <a:ext cx="810326" cy="1301213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lnSpc>
                  <a:spcPts val="2000"/>
                </a:lnSpc>
              </a:pPr>
              <a:r>
                <a:rPr kumimoji="1" lang="ja-JP" altLang="en-US" sz="20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 sz="20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pPr>
                <a:lnSpc>
                  <a:spcPts val="2000"/>
                </a:lnSpc>
              </a:pPr>
              <a:r>
                <a:rPr kumimoji="1" lang="ja-JP" altLang="en-US" sz="20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73" name="テキスト ボックス 56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 txBox="1"/>
        </xdr:nvSpPr>
        <xdr:spPr>
          <a:xfrm>
            <a:off x="14621069" y="1094760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15</xdr:col>
      <xdr:colOff>631031</xdr:colOff>
      <xdr:row>15</xdr:row>
      <xdr:rowOff>68152</xdr:rowOff>
    </xdr:from>
    <xdr:to>
      <xdr:col>28</xdr:col>
      <xdr:colOff>652745</xdr:colOff>
      <xdr:row>43</xdr:row>
      <xdr:rowOff>85896</xdr:rowOff>
    </xdr:to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GrpSpPr/>
      </xdr:nvGrpSpPr>
      <xdr:grpSpPr>
        <a:xfrm>
          <a:off x="10731961" y="3523733"/>
          <a:ext cx="8775854" cy="6521326"/>
          <a:chOff x="0" y="105686"/>
          <a:chExt cx="8434079" cy="6145558"/>
        </a:xfrm>
      </xdr:grpSpPr>
      <xdr:sp macro="" textlink="">
        <xdr:nvSpPr>
          <xdr:cNvPr id="125" name="テキスト ボックス 5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 txBox="1"/>
        </xdr:nvSpPr>
        <xdr:spPr>
          <a:xfrm>
            <a:off x="4993851" y="200796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GrpSpPr>
            <a:grpSpLocks noChangeAspect="1"/>
          </xdr:cNvGrpSpPr>
        </xdr:nvGrpSpPr>
        <xdr:grpSpPr>
          <a:xfrm>
            <a:off x="0" y="105686"/>
            <a:ext cx="8434079" cy="6145558"/>
            <a:chOff x="0" y="106603"/>
            <a:chExt cx="8549943" cy="6198788"/>
          </a:xfrm>
        </xdr:grpSpPr>
        <xdr:grpSp>
          <xdr:nvGrpSpPr>
            <xdr:cNvPr id="132" name="グループ化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0" y="192887"/>
              <a:ext cx="8549943" cy="6112504"/>
              <a:chOff x="0" y="129265"/>
              <a:chExt cx="6632527" cy="3361593"/>
            </a:xfrm>
          </xdr:grpSpPr>
          <xdr:graphicFrame macro="">
            <xdr:nvGraphicFramePr>
              <xdr:cNvPr id="134" name="グラ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GraphicFramePr/>
            </xdr:nvGraphicFramePr>
            <xdr:xfrm>
              <a:off x="0" y="230312"/>
              <a:ext cx="6632527" cy="326054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45" name="テキスト ボックス 54">
                <a:extLst>
                  <a:ext uri="{FF2B5EF4-FFF2-40B4-BE49-F238E27FC236}">
                    <a16:creationId xmlns:a16="http://schemas.microsoft.com/office/drawing/2014/main" id="{00000000-0008-0000-0600-000091000000}"/>
                  </a:ext>
                </a:extLst>
              </xdr:cNvPr>
              <xdr:cNvSpPr txBox="1"/>
            </xdr:nvSpPr>
            <xdr:spPr>
              <a:xfrm>
                <a:off x="1915194" y="129265"/>
                <a:ext cx="42764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sp macro="" textlink="">
            <xdr:nvSpPr>
              <xdr:cNvPr id="146" name="テキスト ボックス 56">
                <a:extLst>
                  <a:ext uri="{FF2B5EF4-FFF2-40B4-BE49-F238E27FC236}">
                    <a16:creationId xmlns:a16="http://schemas.microsoft.com/office/drawing/2014/main" id="{00000000-0008-0000-0600-000092000000}"/>
                  </a:ext>
                </a:extLst>
              </xdr:cNvPr>
              <xdr:cNvSpPr txBox="1"/>
            </xdr:nvSpPr>
            <xdr:spPr>
              <a:xfrm>
                <a:off x="3379418" y="277748"/>
                <a:ext cx="30086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やや</a:t>
                </a:r>
              </a:p>
            </xdr:txBody>
          </xdr:sp>
        </xdr:grpSp>
        <xdr:sp macro="" textlink="">
          <xdr:nvSpPr>
            <xdr:cNvPr id="129" name="テキスト ボックス 34">
              <a:extLst>
                <a:ext uri="{FF2B5EF4-FFF2-40B4-BE49-F238E27FC236}">
                  <a16:creationId xmlns:a16="http://schemas.microsoft.com/office/drawing/2014/main" id="{00000000-0008-0000-0600-000081000000}"/>
                </a:ext>
              </a:extLst>
            </xdr:cNvPr>
            <xdr:cNvSpPr txBox="1"/>
          </xdr:nvSpPr>
          <xdr:spPr>
            <a:xfrm>
              <a:off x="3650824" y="106603"/>
              <a:ext cx="810326" cy="1737872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 sz="18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127" name="テキスト ボックス 5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 txBox="1"/>
        </xdr:nvSpPr>
        <xdr:spPr>
          <a:xfrm>
            <a:off x="3445614" y="461574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32</xdr:col>
      <xdr:colOff>0</xdr:colOff>
      <xdr:row>33</xdr:row>
      <xdr:rowOff>0</xdr:rowOff>
    </xdr:from>
    <xdr:to>
      <xdr:col>35</xdr:col>
      <xdr:colOff>7620</xdr:colOff>
      <xdr:row>47</xdr:row>
      <xdr:rowOff>68580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9B843C39-75D2-4BD3-B1F4-879F4E68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7920" y="7620000"/>
          <a:ext cx="492252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60</xdr:row>
      <xdr:rowOff>0</xdr:rowOff>
    </xdr:from>
    <xdr:to>
      <xdr:col>30</xdr:col>
      <xdr:colOff>21714</xdr:colOff>
      <xdr:row>88</xdr:row>
      <xdr:rowOff>52381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9350EB4B-BC22-4731-95C6-50573AAB1468}"/>
            </a:ext>
          </a:extLst>
        </xdr:cNvPr>
        <xdr:cNvGrpSpPr/>
      </xdr:nvGrpSpPr>
      <xdr:grpSpPr>
        <a:xfrm>
          <a:off x="11447721" y="13875488"/>
          <a:ext cx="8775853" cy="6502800"/>
          <a:chOff x="0" y="105686"/>
          <a:chExt cx="8434079" cy="6145558"/>
        </a:xfrm>
      </xdr:grpSpPr>
      <xdr:sp macro="" textlink="">
        <xdr:nvSpPr>
          <xdr:cNvPr id="90" name="テキスト ボックス 54">
            <a:extLst>
              <a:ext uri="{FF2B5EF4-FFF2-40B4-BE49-F238E27FC236}">
                <a16:creationId xmlns:a16="http://schemas.microsoft.com/office/drawing/2014/main" id="{2594FE30-705D-47EB-B787-CE6DC099AE11}"/>
              </a:ext>
            </a:extLst>
          </xdr:cNvPr>
          <xdr:cNvSpPr txBox="1"/>
        </xdr:nvSpPr>
        <xdr:spPr>
          <a:xfrm>
            <a:off x="4993851" y="200796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91" name="グループ化 90">
            <a:extLst>
              <a:ext uri="{FF2B5EF4-FFF2-40B4-BE49-F238E27FC236}">
                <a16:creationId xmlns:a16="http://schemas.microsoft.com/office/drawing/2014/main" id="{1556042A-1AD5-4260-B3A5-CBA94D515069}"/>
              </a:ext>
            </a:extLst>
          </xdr:cNvPr>
          <xdr:cNvGrpSpPr>
            <a:grpSpLocks noChangeAspect="1"/>
          </xdr:cNvGrpSpPr>
        </xdr:nvGrpSpPr>
        <xdr:grpSpPr>
          <a:xfrm>
            <a:off x="0" y="105686"/>
            <a:ext cx="8434079" cy="6145558"/>
            <a:chOff x="0" y="106603"/>
            <a:chExt cx="8549943" cy="6198788"/>
          </a:xfrm>
        </xdr:grpSpPr>
        <xdr:grpSp>
          <xdr:nvGrpSpPr>
            <xdr:cNvPr id="94" name="グループ化 93">
              <a:extLst>
                <a:ext uri="{FF2B5EF4-FFF2-40B4-BE49-F238E27FC236}">
                  <a16:creationId xmlns:a16="http://schemas.microsoft.com/office/drawing/2014/main" id="{07E886B1-5F38-42ED-8820-3EB4A3EA117A}"/>
                </a:ext>
              </a:extLst>
            </xdr:cNvPr>
            <xdr:cNvGrpSpPr/>
          </xdr:nvGrpSpPr>
          <xdr:grpSpPr>
            <a:xfrm>
              <a:off x="0" y="192887"/>
              <a:ext cx="8549943" cy="6112504"/>
              <a:chOff x="0" y="129265"/>
              <a:chExt cx="6632527" cy="3361593"/>
            </a:xfrm>
          </xdr:grpSpPr>
          <xdr:graphicFrame macro="">
            <xdr:nvGraphicFramePr>
              <xdr:cNvPr id="101" name="グラフ 100">
                <a:extLst>
                  <a:ext uri="{FF2B5EF4-FFF2-40B4-BE49-F238E27FC236}">
                    <a16:creationId xmlns:a16="http://schemas.microsoft.com/office/drawing/2014/main" id="{E27F552C-EF86-4CAB-8D0B-B612E4BC1507}"/>
                  </a:ext>
                </a:extLst>
              </xdr:cNvPr>
              <xdr:cNvGraphicFramePr/>
            </xdr:nvGraphicFramePr>
            <xdr:xfrm>
              <a:off x="0" y="230312"/>
              <a:ext cx="6632527" cy="326054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sp macro="" textlink="">
            <xdr:nvSpPr>
              <xdr:cNvPr id="102" name="テキスト ボックス 54">
                <a:extLst>
                  <a:ext uri="{FF2B5EF4-FFF2-40B4-BE49-F238E27FC236}">
                    <a16:creationId xmlns:a16="http://schemas.microsoft.com/office/drawing/2014/main" id="{059051F4-6A54-40FA-9B77-F54CBEE9109D}"/>
                  </a:ext>
                </a:extLst>
              </xdr:cNvPr>
              <xdr:cNvSpPr txBox="1"/>
            </xdr:nvSpPr>
            <xdr:spPr>
              <a:xfrm>
                <a:off x="1915194" y="129265"/>
                <a:ext cx="42764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sp macro="" textlink="">
            <xdr:nvSpPr>
              <xdr:cNvPr id="103" name="テキスト ボックス 56">
                <a:extLst>
                  <a:ext uri="{FF2B5EF4-FFF2-40B4-BE49-F238E27FC236}">
                    <a16:creationId xmlns:a16="http://schemas.microsoft.com/office/drawing/2014/main" id="{421CE23C-4806-40A7-87B7-4AB76441E0E5}"/>
                  </a:ext>
                </a:extLst>
              </xdr:cNvPr>
              <xdr:cNvSpPr txBox="1"/>
            </xdr:nvSpPr>
            <xdr:spPr>
              <a:xfrm>
                <a:off x="3379418" y="277748"/>
                <a:ext cx="30086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やや</a:t>
                </a:r>
              </a:p>
            </xdr:txBody>
          </xdr:sp>
        </xdr:grpSp>
        <xdr:sp macro="" textlink="">
          <xdr:nvSpPr>
            <xdr:cNvPr id="95" name="テキスト ボックス 34">
              <a:extLst>
                <a:ext uri="{FF2B5EF4-FFF2-40B4-BE49-F238E27FC236}">
                  <a16:creationId xmlns:a16="http://schemas.microsoft.com/office/drawing/2014/main" id="{44498440-EFB5-48D8-999D-BEB0F5175820}"/>
                </a:ext>
              </a:extLst>
            </xdr:cNvPr>
            <xdr:cNvSpPr txBox="1"/>
          </xdr:nvSpPr>
          <xdr:spPr>
            <a:xfrm>
              <a:off x="3650824" y="106603"/>
              <a:ext cx="810326" cy="1737872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 sz="18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92" name="テキスト ボックス 56">
            <a:extLst>
              <a:ext uri="{FF2B5EF4-FFF2-40B4-BE49-F238E27FC236}">
                <a16:creationId xmlns:a16="http://schemas.microsoft.com/office/drawing/2014/main" id="{4854E1DD-3102-492A-B65D-F446A036D38A}"/>
              </a:ext>
            </a:extLst>
          </xdr:cNvPr>
          <xdr:cNvSpPr txBox="1"/>
        </xdr:nvSpPr>
        <xdr:spPr>
          <a:xfrm>
            <a:off x="3445614" y="461574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>
    <xdr:from>
      <xdr:col>19</xdr:col>
      <xdr:colOff>38938</xdr:colOff>
      <xdr:row>68</xdr:row>
      <xdr:rowOff>100812</xdr:rowOff>
    </xdr:from>
    <xdr:to>
      <xdr:col>21</xdr:col>
      <xdr:colOff>186169</xdr:colOff>
      <xdr:row>70</xdr:row>
      <xdr:rowOff>169578</xdr:rowOff>
    </xdr:to>
    <xdr:sp macro="" textlink="">
      <xdr:nvSpPr>
        <xdr:cNvPr id="104" name="テキスト ボックス 36">
          <a:extLst>
            <a:ext uri="{FF2B5EF4-FFF2-40B4-BE49-F238E27FC236}">
              <a16:creationId xmlns:a16="http://schemas.microsoft.com/office/drawing/2014/main" id="{958C84C9-065D-4286-BC4F-E225E92B1A9E}"/>
            </a:ext>
          </a:extLst>
        </xdr:cNvPr>
        <xdr:cNvSpPr txBox="1"/>
      </xdr:nvSpPr>
      <xdr:spPr>
        <a:xfrm>
          <a:off x="12762029" y="15837267"/>
          <a:ext cx="1486504" cy="530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快適である</a:t>
          </a:r>
        </a:p>
      </xdr:txBody>
    </xdr:sp>
    <xdr:clientData/>
  </xdr:twoCellAnchor>
  <xdr:twoCellAnchor>
    <xdr:from>
      <xdr:col>17</xdr:col>
      <xdr:colOff>630776</xdr:colOff>
      <xdr:row>72</xdr:row>
      <xdr:rowOff>94183</xdr:rowOff>
    </xdr:from>
    <xdr:to>
      <xdr:col>21</xdr:col>
      <xdr:colOff>186169</xdr:colOff>
      <xdr:row>74</xdr:row>
      <xdr:rowOff>162950</xdr:rowOff>
    </xdr:to>
    <xdr:sp macro="" textlink="">
      <xdr:nvSpPr>
        <xdr:cNvPr id="105" name="テキスト ボックス 37">
          <a:extLst>
            <a:ext uri="{FF2B5EF4-FFF2-40B4-BE49-F238E27FC236}">
              <a16:creationId xmlns:a16="http://schemas.microsoft.com/office/drawing/2014/main" id="{AC32796E-77E8-4442-A7F9-2FF76BCB5C24}"/>
            </a:ext>
          </a:extLst>
        </xdr:cNvPr>
        <xdr:cNvSpPr txBox="1"/>
      </xdr:nvSpPr>
      <xdr:spPr>
        <a:xfrm>
          <a:off x="12014594" y="16754274"/>
          <a:ext cx="2233939" cy="53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雰囲気が明るい</a:t>
          </a:r>
        </a:p>
      </xdr:txBody>
    </xdr:sp>
    <xdr:clientData/>
  </xdr:twoCellAnchor>
  <xdr:twoCellAnchor>
    <xdr:from>
      <xdr:col>17</xdr:col>
      <xdr:colOff>521659</xdr:colOff>
      <xdr:row>70</xdr:row>
      <xdr:rowOff>96124</xdr:rowOff>
    </xdr:from>
    <xdr:to>
      <xdr:col>21</xdr:col>
      <xdr:colOff>186169</xdr:colOff>
      <xdr:row>72</xdr:row>
      <xdr:rowOff>164891</xdr:rowOff>
    </xdr:to>
    <xdr:sp macro="" textlink="">
      <xdr:nvSpPr>
        <xdr:cNvPr id="106" name="テキスト ボックス 38">
          <a:extLst>
            <a:ext uri="{FF2B5EF4-FFF2-40B4-BE49-F238E27FC236}">
              <a16:creationId xmlns:a16="http://schemas.microsoft.com/office/drawing/2014/main" id="{7A80A3C3-DB5D-42C8-ABA6-F43E5540052A}"/>
            </a:ext>
          </a:extLst>
        </xdr:cNvPr>
        <xdr:cNvSpPr txBox="1"/>
      </xdr:nvSpPr>
      <xdr:spPr>
        <a:xfrm>
          <a:off x="11905477" y="16294397"/>
          <a:ext cx="2343056" cy="53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リラックスできる</a:t>
          </a:r>
        </a:p>
      </xdr:txBody>
    </xdr:sp>
    <xdr:clientData/>
  </xdr:twoCellAnchor>
  <xdr:twoCellAnchor>
    <xdr:from>
      <xdr:col>18</xdr:col>
      <xdr:colOff>472961</xdr:colOff>
      <xdr:row>64</xdr:row>
      <xdr:rowOff>134382</xdr:rowOff>
    </xdr:from>
    <xdr:to>
      <xdr:col>21</xdr:col>
      <xdr:colOff>186169</xdr:colOff>
      <xdr:row>66</xdr:row>
      <xdr:rowOff>190882</xdr:rowOff>
    </xdr:to>
    <xdr:sp macro="" textlink="">
      <xdr:nvSpPr>
        <xdr:cNvPr id="107" name="テキスト ボックス 40">
          <a:extLst>
            <a:ext uri="{FF2B5EF4-FFF2-40B4-BE49-F238E27FC236}">
              <a16:creationId xmlns:a16="http://schemas.microsoft.com/office/drawing/2014/main" id="{C78E55F7-5139-4311-BB1D-6639DA690DCB}"/>
            </a:ext>
          </a:extLst>
        </xdr:cNvPr>
        <xdr:cNvSpPr txBox="1"/>
      </xdr:nvSpPr>
      <xdr:spPr>
        <a:xfrm>
          <a:off x="12526416" y="14947200"/>
          <a:ext cx="1722117" cy="51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居心地が良い</a:t>
          </a:r>
        </a:p>
      </xdr:txBody>
    </xdr:sp>
    <xdr:clientData/>
  </xdr:twoCellAnchor>
  <xdr:twoCellAnchor>
    <xdr:from>
      <xdr:col>18</xdr:col>
      <xdr:colOff>472961</xdr:colOff>
      <xdr:row>74</xdr:row>
      <xdr:rowOff>91854</xdr:rowOff>
    </xdr:from>
    <xdr:to>
      <xdr:col>21</xdr:col>
      <xdr:colOff>186169</xdr:colOff>
      <xdr:row>76</xdr:row>
      <xdr:rowOff>136808</xdr:rowOff>
    </xdr:to>
    <xdr:sp macro="" textlink="">
      <xdr:nvSpPr>
        <xdr:cNvPr id="108" name="テキスト ボックス 41">
          <a:extLst>
            <a:ext uri="{FF2B5EF4-FFF2-40B4-BE49-F238E27FC236}">
              <a16:creationId xmlns:a16="http://schemas.microsoft.com/office/drawing/2014/main" id="{7A0FE6BA-16FE-449B-8EA1-0CB8D9285ADF}"/>
            </a:ext>
          </a:extLst>
        </xdr:cNvPr>
        <xdr:cNvSpPr txBox="1"/>
      </xdr:nvSpPr>
      <xdr:spPr>
        <a:xfrm>
          <a:off x="12526416" y="17213763"/>
          <a:ext cx="1722117" cy="506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疲れを癒せる</a:t>
          </a:r>
        </a:p>
      </xdr:txBody>
    </xdr:sp>
    <xdr:clientData/>
  </xdr:twoCellAnchor>
  <xdr:twoCellAnchor>
    <xdr:from>
      <xdr:col>25</xdr:col>
      <xdr:colOff>217811</xdr:colOff>
      <xdr:row>68</xdr:row>
      <xdr:rowOff>100812</xdr:rowOff>
    </xdr:from>
    <xdr:to>
      <xdr:col>27</xdr:col>
      <xdr:colOff>545620</xdr:colOff>
      <xdr:row>70</xdr:row>
      <xdr:rowOff>169578</xdr:rowOff>
    </xdr:to>
    <xdr:sp macro="" textlink="">
      <xdr:nvSpPr>
        <xdr:cNvPr id="109" name="テキスト ボックス 45">
          <a:extLst>
            <a:ext uri="{FF2B5EF4-FFF2-40B4-BE49-F238E27FC236}">
              <a16:creationId xmlns:a16="http://schemas.microsoft.com/office/drawing/2014/main" id="{287391FE-6E85-439B-89AB-B73F30697918}"/>
            </a:ext>
          </a:extLst>
        </xdr:cNvPr>
        <xdr:cNvSpPr txBox="1"/>
      </xdr:nvSpPr>
      <xdr:spPr>
        <a:xfrm>
          <a:off x="16958720" y="15837267"/>
          <a:ext cx="1667082" cy="530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不快である</a:t>
          </a:r>
        </a:p>
      </xdr:txBody>
    </xdr:sp>
    <xdr:clientData/>
  </xdr:twoCellAnchor>
  <xdr:twoCellAnchor>
    <xdr:from>
      <xdr:col>25</xdr:col>
      <xdr:colOff>229356</xdr:colOff>
      <xdr:row>72</xdr:row>
      <xdr:rowOff>94183</xdr:rowOff>
    </xdr:from>
    <xdr:to>
      <xdr:col>28</xdr:col>
      <xdr:colOff>168444</xdr:colOff>
      <xdr:row>74</xdr:row>
      <xdr:rowOff>149003</xdr:rowOff>
    </xdr:to>
    <xdr:sp macro="" textlink="">
      <xdr:nvSpPr>
        <xdr:cNvPr id="110" name="テキスト ボックス 46">
          <a:extLst>
            <a:ext uri="{FF2B5EF4-FFF2-40B4-BE49-F238E27FC236}">
              <a16:creationId xmlns:a16="http://schemas.microsoft.com/office/drawing/2014/main" id="{48EE1031-0164-44D0-A0EB-554D9607D57F}"/>
            </a:ext>
          </a:extLst>
        </xdr:cNvPr>
        <xdr:cNvSpPr txBox="1"/>
      </xdr:nvSpPr>
      <xdr:spPr>
        <a:xfrm>
          <a:off x="16970265" y="16754274"/>
          <a:ext cx="1947997" cy="516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雰囲気が暗い</a:t>
          </a:r>
        </a:p>
      </xdr:txBody>
    </xdr:sp>
    <xdr:clientData/>
  </xdr:twoCellAnchor>
  <xdr:twoCellAnchor>
    <xdr:from>
      <xdr:col>25</xdr:col>
      <xdr:colOff>217811</xdr:colOff>
      <xdr:row>70</xdr:row>
      <xdr:rowOff>96124</xdr:rowOff>
    </xdr:from>
    <xdr:to>
      <xdr:col>29</xdr:col>
      <xdr:colOff>207371</xdr:colOff>
      <xdr:row>72</xdr:row>
      <xdr:rowOff>164891</xdr:rowOff>
    </xdr:to>
    <xdr:sp macro="" textlink="">
      <xdr:nvSpPr>
        <xdr:cNvPr id="111" name="テキスト ボックス 47">
          <a:extLst>
            <a:ext uri="{FF2B5EF4-FFF2-40B4-BE49-F238E27FC236}">
              <a16:creationId xmlns:a16="http://schemas.microsoft.com/office/drawing/2014/main" id="{5FD599B3-9009-4D57-AB8F-E6C016002710}"/>
            </a:ext>
          </a:extLst>
        </xdr:cNvPr>
        <xdr:cNvSpPr txBox="1"/>
      </xdr:nvSpPr>
      <xdr:spPr>
        <a:xfrm>
          <a:off x="16958720" y="16294397"/>
          <a:ext cx="2668106" cy="53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リラックスできない</a:t>
          </a:r>
        </a:p>
      </xdr:txBody>
    </xdr:sp>
    <xdr:clientData/>
  </xdr:twoCellAnchor>
  <xdr:twoCellAnchor>
    <xdr:from>
      <xdr:col>25</xdr:col>
      <xdr:colOff>217810</xdr:colOff>
      <xdr:row>64</xdr:row>
      <xdr:rowOff>134382</xdr:rowOff>
    </xdr:from>
    <xdr:to>
      <xdr:col>28</xdr:col>
      <xdr:colOff>85244</xdr:colOff>
      <xdr:row>66</xdr:row>
      <xdr:rowOff>190882</xdr:rowOff>
    </xdr:to>
    <xdr:sp macro="" textlink="">
      <xdr:nvSpPr>
        <xdr:cNvPr id="112" name="テキスト ボックス 49">
          <a:extLst>
            <a:ext uri="{FF2B5EF4-FFF2-40B4-BE49-F238E27FC236}">
              <a16:creationId xmlns:a16="http://schemas.microsoft.com/office/drawing/2014/main" id="{F83AE3D4-FC42-4317-9DCD-C8B4C0C2647A}"/>
            </a:ext>
          </a:extLst>
        </xdr:cNvPr>
        <xdr:cNvSpPr txBox="1"/>
      </xdr:nvSpPr>
      <xdr:spPr>
        <a:xfrm>
          <a:off x="16958719" y="14947200"/>
          <a:ext cx="1876343" cy="518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居心地が悪い</a:t>
          </a:r>
        </a:p>
      </xdr:txBody>
    </xdr:sp>
    <xdr:clientData/>
  </xdr:twoCellAnchor>
  <xdr:twoCellAnchor>
    <xdr:from>
      <xdr:col>25</xdr:col>
      <xdr:colOff>217811</xdr:colOff>
      <xdr:row>74</xdr:row>
      <xdr:rowOff>91854</xdr:rowOff>
    </xdr:from>
    <xdr:to>
      <xdr:col>28</xdr:col>
      <xdr:colOff>339478</xdr:colOff>
      <xdr:row>76</xdr:row>
      <xdr:rowOff>136808</xdr:rowOff>
    </xdr:to>
    <xdr:sp macro="" textlink="">
      <xdr:nvSpPr>
        <xdr:cNvPr id="113" name="テキスト ボックス 50">
          <a:extLst>
            <a:ext uri="{FF2B5EF4-FFF2-40B4-BE49-F238E27FC236}">
              <a16:creationId xmlns:a16="http://schemas.microsoft.com/office/drawing/2014/main" id="{90468230-F0C5-4C92-9996-0A678C5A1633}"/>
            </a:ext>
          </a:extLst>
        </xdr:cNvPr>
        <xdr:cNvSpPr txBox="1"/>
      </xdr:nvSpPr>
      <xdr:spPr>
        <a:xfrm>
          <a:off x="16958720" y="17213763"/>
          <a:ext cx="2130576" cy="506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疲れを癒せない</a:t>
          </a:r>
        </a:p>
      </xdr:txBody>
    </xdr:sp>
    <xdr:clientData/>
  </xdr:twoCellAnchor>
  <xdr:twoCellAnchor>
    <xdr:from>
      <xdr:col>18</xdr:col>
      <xdr:colOff>65896</xdr:colOff>
      <xdr:row>66</xdr:row>
      <xdr:rowOff>142671</xdr:rowOff>
    </xdr:from>
    <xdr:to>
      <xdr:col>21</xdr:col>
      <xdr:colOff>186169</xdr:colOff>
      <xdr:row>68</xdr:row>
      <xdr:rowOff>211437</xdr:rowOff>
    </xdr:to>
    <xdr:sp macro="" textlink="">
      <xdr:nvSpPr>
        <xdr:cNvPr id="114" name="テキスト ボックス 34">
          <a:extLst>
            <a:ext uri="{FF2B5EF4-FFF2-40B4-BE49-F238E27FC236}">
              <a16:creationId xmlns:a16="http://schemas.microsoft.com/office/drawing/2014/main" id="{15556FBC-47DA-44BF-9BE7-2A5BACE135D2}"/>
            </a:ext>
          </a:extLst>
        </xdr:cNvPr>
        <xdr:cNvSpPr txBox="1"/>
      </xdr:nvSpPr>
      <xdr:spPr>
        <a:xfrm>
          <a:off x="12119351" y="15417307"/>
          <a:ext cx="2129182" cy="53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集中した</a:t>
          </a:r>
        </a:p>
      </xdr:txBody>
    </xdr:sp>
    <xdr:clientData/>
  </xdr:twoCellAnchor>
  <xdr:twoCellAnchor>
    <xdr:from>
      <xdr:col>25</xdr:col>
      <xdr:colOff>209280</xdr:colOff>
      <xdr:row>66</xdr:row>
      <xdr:rowOff>142671</xdr:rowOff>
    </xdr:from>
    <xdr:to>
      <xdr:col>28</xdr:col>
      <xdr:colOff>76714</xdr:colOff>
      <xdr:row>68</xdr:row>
      <xdr:rowOff>211437</xdr:rowOff>
    </xdr:to>
    <xdr:sp macro="" textlink="">
      <xdr:nvSpPr>
        <xdr:cNvPr id="115" name="テキスト ボックス 32">
          <a:extLst>
            <a:ext uri="{FF2B5EF4-FFF2-40B4-BE49-F238E27FC236}">
              <a16:creationId xmlns:a16="http://schemas.microsoft.com/office/drawing/2014/main" id="{0C713D5E-3513-4161-B99E-11477D1556A1}"/>
            </a:ext>
          </a:extLst>
        </xdr:cNvPr>
        <xdr:cNvSpPr txBox="1"/>
      </xdr:nvSpPr>
      <xdr:spPr>
        <a:xfrm>
          <a:off x="16950189" y="15417307"/>
          <a:ext cx="1876343" cy="530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散漫した</a:t>
          </a:r>
        </a:p>
      </xdr:txBody>
    </xdr:sp>
    <xdr:clientData/>
  </xdr:twoCellAnchor>
  <xdr:twoCellAnchor>
    <xdr:from>
      <xdr:col>18</xdr:col>
      <xdr:colOff>669635</xdr:colOff>
      <xdr:row>83</xdr:row>
      <xdr:rowOff>0</xdr:rowOff>
    </xdr:from>
    <xdr:to>
      <xdr:col>32</xdr:col>
      <xdr:colOff>21713</xdr:colOff>
      <xdr:row>111</xdr:row>
      <xdr:rowOff>52380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85DDA516-DE0B-4D0A-8E32-1321D731C0B0}"/>
            </a:ext>
          </a:extLst>
        </xdr:cNvPr>
        <xdr:cNvGrpSpPr/>
      </xdr:nvGrpSpPr>
      <xdr:grpSpPr>
        <a:xfrm>
          <a:off x="12790751" y="19174047"/>
          <a:ext cx="8779613" cy="6502798"/>
          <a:chOff x="-1" y="105686"/>
          <a:chExt cx="8434079" cy="6145557"/>
        </a:xfrm>
      </xdr:grpSpPr>
      <xdr:sp macro="" textlink="">
        <xdr:nvSpPr>
          <xdr:cNvPr id="130" name="テキスト ボックス 54">
            <a:extLst>
              <a:ext uri="{FF2B5EF4-FFF2-40B4-BE49-F238E27FC236}">
                <a16:creationId xmlns:a16="http://schemas.microsoft.com/office/drawing/2014/main" id="{5D8997AF-124B-4302-B8D3-A3557D59052D}"/>
              </a:ext>
            </a:extLst>
          </xdr:cNvPr>
          <xdr:cNvSpPr txBox="1"/>
        </xdr:nvSpPr>
        <xdr:spPr>
          <a:xfrm>
            <a:off x="4993851" y="200796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131" name="グループ化 130">
            <a:extLst>
              <a:ext uri="{FF2B5EF4-FFF2-40B4-BE49-F238E27FC236}">
                <a16:creationId xmlns:a16="http://schemas.microsoft.com/office/drawing/2014/main" id="{7C1485B6-E647-4526-8E5A-1B190D03A05D}"/>
              </a:ext>
            </a:extLst>
          </xdr:cNvPr>
          <xdr:cNvGrpSpPr>
            <a:grpSpLocks noChangeAspect="1"/>
          </xdr:cNvGrpSpPr>
        </xdr:nvGrpSpPr>
        <xdr:grpSpPr>
          <a:xfrm>
            <a:off x="-1" y="105686"/>
            <a:ext cx="8434079" cy="6145557"/>
            <a:chOff x="-1" y="106603"/>
            <a:chExt cx="8549943" cy="6198787"/>
          </a:xfrm>
        </xdr:grpSpPr>
        <xdr:grpSp>
          <xdr:nvGrpSpPr>
            <xdr:cNvPr id="135" name="グループ化 134">
              <a:extLst>
                <a:ext uri="{FF2B5EF4-FFF2-40B4-BE49-F238E27FC236}">
                  <a16:creationId xmlns:a16="http://schemas.microsoft.com/office/drawing/2014/main" id="{FBF36978-2F8D-43A0-A572-DC15984B3123}"/>
                </a:ext>
              </a:extLst>
            </xdr:cNvPr>
            <xdr:cNvGrpSpPr/>
          </xdr:nvGrpSpPr>
          <xdr:grpSpPr>
            <a:xfrm>
              <a:off x="-1" y="192887"/>
              <a:ext cx="8549943" cy="6112503"/>
              <a:chOff x="-1" y="129265"/>
              <a:chExt cx="6632527" cy="3361592"/>
            </a:xfrm>
          </xdr:grpSpPr>
          <xdr:graphicFrame macro="">
            <xdr:nvGraphicFramePr>
              <xdr:cNvPr id="137" name="グラフ 136">
                <a:extLst>
                  <a:ext uri="{FF2B5EF4-FFF2-40B4-BE49-F238E27FC236}">
                    <a16:creationId xmlns:a16="http://schemas.microsoft.com/office/drawing/2014/main" id="{A70CC0B0-3F70-45F1-B74F-A188DD06C107}"/>
                  </a:ext>
                </a:extLst>
              </xdr:cNvPr>
              <xdr:cNvGraphicFramePr/>
            </xdr:nvGraphicFramePr>
            <xdr:xfrm>
              <a:off x="-1" y="230312"/>
              <a:ext cx="6632527" cy="326054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sp macro="" textlink="">
            <xdr:nvSpPr>
              <xdr:cNvPr id="138" name="テキスト ボックス 54">
                <a:extLst>
                  <a:ext uri="{FF2B5EF4-FFF2-40B4-BE49-F238E27FC236}">
                    <a16:creationId xmlns:a16="http://schemas.microsoft.com/office/drawing/2014/main" id="{51881C86-384E-4C7C-B3D5-881701DA1154}"/>
                  </a:ext>
                </a:extLst>
              </xdr:cNvPr>
              <xdr:cNvSpPr txBox="1"/>
            </xdr:nvSpPr>
            <xdr:spPr>
              <a:xfrm>
                <a:off x="1915194" y="129265"/>
                <a:ext cx="42764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sp macro="" textlink="">
            <xdr:nvSpPr>
              <xdr:cNvPr id="139" name="テキスト ボックス 56">
                <a:extLst>
                  <a:ext uri="{FF2B5EF4-FFF2-40B4-BE49-F238E27FC236}">
                    <a16:creationId xmlns:a16="http://schemas.microsoft.com/office/drawing/2014/main" id="{C1A409CC-F262-4014-BACB-2BCC49511918}"/>
                  </a:ext>
                </a:extLst>
              </xdr:cNvPr>
              <xdr:cNvSpPr txBox="1"/>
            </xdr:nvSpPr>
            <xdr:spPr>
              <a:xfrm>
                <a:off x="3379418" y="277748"/>
                <a:ext cx="300862" cy="28194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やや</a:t>
                </a:r>
              </a:p>
            </xdr:txBody>
          </xdr:sp>
        </xdr:grpSp>
        <xdr:sp macro="" textlink="">
          <xdr:nvSpPr>
            <xdr:cNvPr id="136" name="テキスト ボックス 34">
              <a:extLst>
                <a:ext uri="{FF2B5EF4-FFF2-40B4-BE49-F238E27FC236}">
                  <a16:creationId xmlns:a16="http://schemas.microsoft.com/office/drawing/2014/main" id="{7D9111A3-5EA7-45D7-B762-6C59200459FB}"/>
                </a:ext>
              </a:extLst>
            </xdr:cNvPr>
            <xdr:cNvSpPr txBox="1"/>
          </xdr:nvSpPr>
          <xdr:spPr>
            <a:xfrm>
              <a:off x="3650824" y="106603"/>
              <a:ext cx="810326" cy="1737872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 sz="18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pPr>
                <a:lnSpc>
                  <a:spcPts val="2000"/>
                </a:lnSpc>
              </a:pPr>
              <a:r>
                <a:rPr kumimoji="1" lang="ja-JP" altLang="en-US" sz="1800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133" name="テキスト ボックス 56">
            <a:extLst>
              <a:ext uri="{FF2B5EF4-FFF2-40B4-BE49-F238E27FC236}">
                <a16:creationId xmlns:a16="http://schemas.microsoft.com/office/drawing/2014/main" id="{BB3FEE61-563D-446A-B016-54FE617488FB}"/>
              </a:ext>
            </a:extLst>
          </xdr:cNvPr>
          <xdr:cNvSpPr txBox="1"/>
        </xdr:nvSpPr>
        <xdr:spPr>
          <a:xfrm>
            <a:off x="3445614" y="461574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>
    <xdr:from>
      <xdr:col>19</xdr:col>
      <xdr:colOff>578176</xdr:colOff>
      <xdr:row>96</xdr:row>
      <xdr:rowOff>193569</xdr:rowOff>
    </xdr:from>
    <xdr:to>
      <xdr:col>23</xdr:col>
      <xdr:colOff>180001</xdr:colOff>
      <xdr:row>99</xdr:row>
      <xdr:rowOff>36694</xdr:rowOff>
    </xdr:to>
    <xdr:sp macro="" textlink="">
      <xdr:nvSpPr>
        <xdr:cNvPr id="140" name="テキスト ボックス 39">
          <a:extLst>
            <a:ext uri="{FF2B5EF4-FFF2-40B4-BE49-F238E27FC236}">
              <a16:creationId xmlns:a16="http://schemas.microsoft.com/office/drawing/2014/main" id="{9CDCF92B-FDF1-4C2E-871F-0FBC6FAB2FA5}"/>
            </a:ext>
          </a:extLst>
        </xdr:cNvPr>
        <xdr:cNvSpPr txBox="1"/>
      </xdr:nvSpPr>
      <xdr:spPr>
        <a:xfrm>
          <a:off x="13301267" y="22395478"/>
          <a:ext cx="2280370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気分転換できる</a:t>
          </a:r>
        </a:p>
      </xdr:txBody>
    </xdr:sp>
    <xdr:clientData/>
  </xdr:twoCellAnchor>
  <xdr:twoCellAnchor>
    <xdr:from>
      <xdr:col>19</xdr:col>
      <xdr:colOff>54663</xdr:colOff>
      <xdr:row>88</xdr:row>
      <xdr:rowOff>12341</xdr:rowOff>
    </xdr:from>
    <xdr:to>
      <xdr:col>23</xdr:col>
      <xdr:colOff>180001</xdr:colOff>
      <xdr:row>90</xdr:row>
      <xdr:rowOff>86374</xdr:rowOff>
    </xdr:to>
    <xdr:sp macro="" textlink="">
      <xdr:nvSpPr>
        <xdr:cNvPr id="141" name="テキスト ボックス 42">
          <a:extLst>
            <a:ext uri="{FF2B5EF4-FFF2-40B4-BE49-F238E27FC236}">
              <a16:creationId xmlns:a16="http://schemas.microsoft.com/office/drawing/2014/main" id="{3317B5DF-596E-47ED-AFE4-DEA4B52FBB29}"/>
            </a:ext>
          </a:extLst>
        </xdr:cNvPr>
        <xdr:cNvSpPr txBox="1"/>
      </xdr:nvSpPr>
      <xdr:spPr>
        <a:xfrm>
          <a:off x="12777754" y="20366977"/>
          <a:ext cx="2803883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外との繋がりを感じる</a:t>
          </a:r>
        </a:p>
      </xdr:txBody>
    </xdr:sp>
    <xdr:clientData/>
  </xdr:twoCellAnchor>
  <xdr:twoCellAnchor>
    <xdr:from>
      <xdr:col>19</xdr:col>
      <xdr:colOff>576728</xdr:colOff>
      <xdr:row>91</xdr:row>
      <xdr:rowOff>5431</xdr:rowOff>
    </xdr:from>
    <xdr:to>
      <xdr:col>23</xdr:col>
      <xdr:colOff>180001</xdr:colOff>
      <xdr:row>93</xdr:row>
      <xdr:rowOff>79465</xdr:rowOff>
    </xdr:to>
    <xdr:sp macro="" textlink="">
      <xdr:nvSpPr>
        <xdr:cNvPr id="142" name="テキスト ボックス 43">
          <a:extLst>
            <a:ext uri="{FF2B5EF4-FFF2-40B4-BE49-F238E27FC236}">
              <a16:creationId xmlns:a16="http://schemas.microsoft.com/office/drawing/2014/main" id="{382DE5C5-9F96-4E09-B3CA-3068CBF5F6A5}"/>
            </a:ext>
          </a:extLst>
        </xdr:cNvPr>
        <xdr:cNvSpPr txBox="1"/>
      </xdr:nvSpPr>
      <xdr:spPr>
        <a:xfrm>
          <a:off x="13299819" y="21052795"/>
          <a:ext cx="2281818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空間に変化がある</a:t>
          </a:r>
        </a:p>
      </xdr:txBody>
    </xdr:sp>
    <xdr:clientData/>
  </xdr:twoCellAnchor>
  <xdr:twoCellAnchor>
    <xdr:from>
      <xdr:col>20</xdr:col>
      <xdr:colOff>468299</xdr:colOff>
      <xdr:row>93</xdr:row>
      <xdr:rowOff>216537</xdr:rowOff>
    </xdr:from>
    <xdr:to>
      <xdr:col>23</xdr:col>
      <xdr:colOff>180001</xdr:colOff>
      <xdr:row>96</xdr:row>
      <xdr:rowOff>59662</xdr:rowOff>
    </xdr:to>
    <xdr:sp macro="" textlink="">
      <xdr:nvSpPr>
        <xdr:cNvPr id="143" name="テキスト ボックス 44">
          <a:extLst>
            <a:ext uri="{FF2B5EF4-FFF2-40B4-BE49-F238E27FC236}">
              <a16:creationId xmlns:a16="http://schemas.microsoft.com/office/drawing/2014/main" id="{71D1C84F-3A12-4A56-92FA-E150E5AFC48D}"/>
            </a:ext>
          </a:extLst>
        </xdr:cNvPr>
        <xdr:cNvSpPr txBox="1"/>
      </xdr:nvSpPr>
      <xdr:spPr>
        <a:xfrm>
          <a:off x="13861026" y="21725719"/>
          <a:ext cx="1720611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開放感がある</a:t>
          </a:r>
        </a:p>
      </xdr:txBody>
    </xdr:sp>
    <xdr:clientData/>
  </xdr:twoCellAnchor>
  <xdr:twoCellAnchor>
    <xdr:from>
      <xdr:col>27</xdr:col>
      <xdr:colOff>211359</xdr:colOff>
      <xdr:row>96</xdr:row>
      <xdr:rowOff>193569</xdr:rowOff>
    </xdr:from>
    <xdr:to>
      <xdr:col>31</xdr:col>
      <xdr:colOff>423746</xdr:colOff>
      <xdr:row>99</xdr:row>
      <xdr:rowOff>36694</xdr:rowOff>
    </xdr:to>
    <xdr:sp macro="" textlink="">
      <xdr:nvSpPr>
        <xdr:cNvPr id="144" name="テキスト ボックス 48">
          <a:extLst>
            <a:ext uri="{FF2B5EF4-FFF2-40B4-BE49-F238E27FC236}">
              <a16:creationId xmlns:a16="http://schemas.microsoft.com/office/drawing/2014/main" id="{3D2C857B-7EB9-47C0-B9F0-D6253A56F9FB}"/>
            </a:ext>
          </a:extLst>
        </xdr:cNvPr>
        <xdr:cNvSpPr txBox="1"/>
      </xdr:nvSpPr>
      <xdr:spPr>
        <a:xfrm>
          <a:off x="18291541" y="22395478"/>
          <a:ext cx="2890932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気分転換できない</a:t>
          </a:r>
        </a:p>
      </xdr:txBody>
    </xdr:sp>
    <xdr:clientData/>
  </xdr:twoCellAnchor>
  <xdr:twoCellAnchor>
    <xdr:from>
      <xdr:col>27</xdr:col>
      <xdr:colOff>211362</xdr:colOff>
      <xdr:row>88</xdr:row>
      <xdr:rowOff>12341</xdr:rowOff>
    </xdr:from>
    <xdr:to>
      <xdr:col>32</xdr:col>
      <xdr:colOff>103044</xdr:colOff>
      <xdr:row>90</xdr:row>
      <xdr:rowOff>86374</xdr:rowOff>
    </xdr:to>
    <xdr:sp macro="" textlink="">
      <xdr:nvSpPr>
        <xdr:cNvPr id="147" name="テキスト ボックス 51">
          <a:extLst>
            <a:ext uri="{FF2B5EF4-FFF2-40B4-BE49-F238E27FC236}">
              <a16:creationId xmlns:a16="http://schemas.microsoft.com/office/drawing/2014/main" id="{8ED24CC1-975F-453A-8C8B-70C3A8C7DEB8}"/>
            </a:ext>
          </a:extLst>
        </xdr:cNvPr>
        <xdr:cNvSpPr txBox="1"/>
      </xdr:nvSpPr>
      <xdr:spPr>
        <a:xfrm>
          <a:off x="18291544" y="20366977"/>
          <a:ext cx="3239864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外との繋がりを感じない</a:t>
          </a:r>
        </a:p>
      </xdr:txBody>
    </xdr:sp>
    <xdr:clientData/>
  </xdr:twoCellAnchor>
  <xdr:twoCellAnchor>
    <xdr:from>
      <xdr:col>27</xdr:col>
      <xdr:colOff>211360</xdr:colOff>
      <xdr:row>91</xdr:row>
      <xdr:rowOff>5431</xdr:rowOff>
    </xdr:from>
    <xdr:to>
      <xdr:col>30</xdr:col>
      <xdr:colOff>445899</xdr:colOff>
      <xdr:row>93</xdr:row>
      <xdr:rowOff>79465</xdr:rowOff>
    </xdr:to>
    <xdr:sp macro="" textlink="">
      <xdr:nvSpPr>
        <xdr:cNvPr id="148" name="テキスト ボックス 52">
          <a:extLst>
            <a:ext uri="{FF2B5EF4-FFF2-40B4-BE49-F238E27FC236}">
              <a16:creationId xmlns:a16="http://schemas.microsoft.com/office/drawing/2014/main" id="{3F4BEEF0-AE24-4920-8B18-CBA4619B349D}"/>
            </a:ext>
          </a:extLst>
        </xdr:cNvPr>
        <xdr:cNvSpPr txBox="1"/>
      </xdr:nvSpPr>
      <xdr:spPr>
        <a:xfrm>
          <a:off x="18291542" y="21052795"/>
          <a:ext cx="2243448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空間に変化がない</a:t>
          </a:r>
        </a:p>
      </xdr:txBody>
    </xdr:sp>
    <xdr:clientData/>
  </xdr:twoCellAnchor>
  <xdr:twoCellAnchor>
    <xdr:from>
      <xdr:col>27</xdr:col>
      <xdr:colOff>211360</xdr:colOff>
      <xdr:row>93</xdr:row>
      <xdr:rowOff>216537</xdr:rowOff>
    </xdr:from>
    <xdr:to>
      <xdr:col>29</xdr:col>
      <xdr:colOff>592698</xdr:colOff>
      <xdr:row>96</xdr:row>
      <xdr:rowOff>59662</xdr:rowOff>
    </xdr:to>
    <xdr:sp macro="" textlink="">
      <xdr:nvSpPr>
        <xdr:cNvPr id="149" name="テキスト ボックス 53">
          <a:extLst>
            <a:ext uri="{FF2B5EF4-FFF2-40B4-BE49-F238E27FC236}">
              <a16:creationId xmlns:a16="http://schemas.microsoft.com/office/drawing/2014/main" id="{16D3DBC4-E7EA-4E88-9838-CB79C050D731}"/>
            </a:ext>
          </a:extLst>
        </xdr:cNvPr>
        <xdr:cNvSpPr txBox="1"/>
      </xdr:nvSpPr>
      <xdr:spPr>
        <a:xfrm>
          <a:off x="18291542" y="21725719"/>
          <a:ext cx="1720611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閉塞感がある</a:t>
          </a:r>
        </a:p>
      </xdr:txBody>
    </xdr:sp>
    <xdr:clientData/>
  </xdr:twoCellAnchor>
  <xdr:twoCellAnchor>
    <xdr:from>
      <xdr:col>16</xdr:col>
      <xdr:colOff>535053</xdr:colOff>
      <xdr:row>29</xdr:row>
      <xdr:rowOff>19594</xdr:rowOff>
    </xdr:from>
    <xdr:to>
      <xdr:col>20</xdr:col>
      <xdr:colOff>136878</xdr:colOff>
      <xdr:row>31</xdr:row>
      <xdr:rowOff>93628</xdr:rowOff>
    </xdr:to>
    <xdr:sp macro="" textlink="">
      <xdr:nvSpPr>
        <xdr:cNvPr id="476" name="テキスト ボックス 39">
          <a:extLst>
            <a:ext uri="{FF2B5EF4-FFF2-40B4-BE49-F238E27FC236}">
              <a16:creationId xmlns:a16="http://schemas.microsoft.com/office/drawing/2014/main" id="{919381D6-3A51-4CA2-9E1D-108577B4679D}"/>
            </a:ext>
          </a:extLst>
        </xdr:cNvPr>
        <xdr:cNvSpPr txBox="1"/>
      </xdr:nvSpPr>
      <xdr:spPr>
        <a:xfrm>
          <a:off x="11249235" y="6739049"/>
          <a:ext cx="2280370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気分転換できる</a:t>
          </a:r>
        </a:p>
      </xdr:txBody>
    </xdr:sp>
    <xdr:clientData/>
  </xdr:twoCellAnchor>
  <xdr:twoCellAnchor>
    <xdr:from>
      <xdr:col>16</xdr:col>
      <xdr:colOff>11540</xdr:colOff>
      <xdr:row>20</xdr:row>
      <xdr:rowOff>69275</xdr:rowOff>
    </xdr:from>
    <xdr:to>
      <xdr:col>20</xdr:col>
      <xdr:colOff>136878</xdr:colOff>
      <xdr:row>22</xdr:row>
      <xdr:rowOff>143309</xdr:rowOff>
    </xdr:to>
    <xdr:sp macro="" textlink="">
      <xdr:nvSpPr>
        <xdr:cNvPr id="477" name="テキスト ボックス 42">
          <a:extLst>
            <a:ext uri="{FF2B5EF4-FFF2-40B4-BE49-F238E27FC236}">
              <a16:creationId xmlns:a16="http://schemas.microsoft.com/office/drawing/2014/main" id="{ED110E3B-1868-4163-A06F-A86E1C42C7F5}"/>
            </a:ext>
          </a:extLst>
        </xdr:cNvPr>
        <xdr:cNvSpPr txBox="1"/>
      </xdr:nvSpPr>
      <xdr:spPr>
        <a:xfrm>
          <a:off x="10725722" y="4710548"/>
          <a:ext cx="2803883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外との繋がりを感じる</a:t>
          </a:r>
        </a:p>
      </xdr:txBody>
    </xdr:sp>
    <xdr:clientData/>
  </xdr:twoCellAnchor>
  <xdr:twoCellAnchor>
    <xdr:from>
      <xdr:col>16</xdr:col>
      <xdr:colOff>533605</xdr:colOff>
      <xdr:row>23</xdr:row>
      <xdr:rowOff>62366</xdr:rowOff>
    </xdr:from>
    <xdr:to>
      <xdr:col>20</xdr:col>
      <xdr:colOff>136878</xdr:colOff>
      <xdr:row>25</xdr:row>
      <xdr:rowOff>136400</xdr:rowOff>
    </xdr:to>
    <xdr:sp macro="" textlink="">
      <xdr:nvSpPr>
        <xdr:cNvPr id="478" name="テキスト ボックス 43">
          <a:extLst>
            <a:ext uri="{FF2B5EF4-FFF2-40B4-BE49-F238E27FC236}">
              <a16:creationId xmlns:a16="http://schemas.microsoft.com/office/drawing/2014/main" id="{A4FAF5A0-E5AE-4E13-85C0-462C602F104D}"/>
            </a:ext>
          </a:extLst>
        </xdr:cNvPr>
        <xdr:cNvSpPr txBox="1"/>
      </xdr:nvSpPr>
      <xdr:spPr>
        <a:xfrm>
          <a:off x="11247787" y="5396366"/>
          <a:ext cx="2281818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空間に変化がある</a:t>
          </a:r>
        </a:p>
      </xdr:txBody>
    </xdr:sp>
    <xdr:clientData/>
  </xdr:twoCellAnchor>
  <xdr:twoCellAnchor>
    <xdr:from>
      <xdr:col>17</xdr:col>
      <xdr:colOff>425176</xdr:colOff>
      <xdr:row>26</xdr:row>
      <xdr:rowOff>42563</xdr:rowOff>
    </xdr:from>
    <xdr:to>
      <xdr:col>20</xdr:col>
      <xdr:colOff>136878</xdr:colOff>
      <xdr:row>28</xdr:row>
      <xdr:rowOff>116597</xdr:rowOff>
    </xdr:to>
    <xdr:sp macro="" textlink="">
      <xdr:nvSpPr>
        <xdr:cNvPr id="479" name="テキスト ボックス 44">
          <a:extLst>
            <a:ext uri="{FF2B5EF4-FFF2-40B4-BE49-F238E27FC236}">
              <a16:creationId xmlns:a16="http://schemas.microsoft.com/office/drawing/2014/main" id="{DFCE2199-66DB-42CE-8334-23DA968526F1}"/>
            </a:ext>
          </a:extLst>
        </xdr:cNvPr>
        <xdr:cNvSpPr txBox="1"/>
      </xdr:nvSpPr>
      <xdr:spPr>
        <a:xfrm>
          <a:off x="11808994" y="6069290"/>
          <a:ext cx="1720611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開放感がある</a:t>
          </a:r>
        </a:p>
      </xdr:txBody>
    </xdr:sp>
    <xdr:clientData/>
  </xdr:twoCellAnchor>
  <xdr:twoCellAnchor>
    <xdr:from>
      <xdr:col>24</xdr:col>
      <xdr:colOff>168236</xdr:colOff>
      <xdr:row>29</xdr:row>
      <xdr:rowOff>19594</xdr:rowOff>
    </xdr:from>
    <xdr:to>
      <xdr:col>28</xdr:col>
      <xdr:colOff>380623</xdr:colOff>
      <xdr:row>31</xdr:row>
      <xdr:rowOff>93628</xdr:rowOff>
    </xdr:to>
    <xdr:sp macro="" textlink="">
      <xdr:nvSpPr>
        <xdr:cNvPr id="480" name="テキスト ボックス 48">
          <a:extLst>
            <a:ext uri="{FF2B5EF4-FFF2-40B4-BE49-F238E27FC236}">
              <a16:creationId xmlns:a16="http://schemas.microsoft.com/office/drawing/2014/main" id="{6606FA3D-00AD-4FDC-AD7C-AF49020FE4E5}"/>
            </a:ext>
          </a:extLst>
        </xdr:cNvPr>
        <xdr:cNvSpPr txBox="1"/>
      </xdr:nvSpPr>
      <xdr:spPr>
        <a:xfrm>
          <a:off x="16239509" y="6739049"/>
          <a:ext cx="2890932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気分転換できない</a:t>
          </a:r>
        </a:p>
      </xdr:txBody>
    </xdr:sp>
    <xdr:clientData/>
  </xdr:twoCellAnchor>
  <xdr:twoCellAnchor>
    <xdr:from>
      <xdr:col>24</xdr:col>
      <xdr:colOff>168239</xdr:colOff>
      <xdr:row>20</xdr:row>
      <xdr:rowOff>69275</xdr:rowOff>
    </xdr:from>
    <xdr:to>
      <xdr:col>29</xdr:col>
      <xdr:colOff>59921</xdr:colOff>
      <xdr:row>22</xdr:row>
      <xdr:rowOff>143309</xdr:rowOff>
    </xdr:to>
    <xdr:sp macro="" textlink="">
      <xdr:nvSpPr>
        <xdr:cNvPr id="481" name="テキスト ボックス 51">
          <a:extLst>
            <a:ext uri="{FF2B5EF4-FFF2-40B4-BE49-F238E27FC236}">
              <a16:creationId xmlns:a16="http://schemas.microsoft.com/office/drawing/2014/main" id="{1C6D8506-E505-4726-A5F3-E3DAECC49167}"/>
            </a:ext>
          </a:extLst>
        </xdr:cNvPr>
        <xdr:cNvSpPr txBox="1"/>
      </xdr:nvSpPr>
      <xdr:spPr>
        <a:xfrm>
          <a:off x="16239512" y="4710548"/>
          <a:ext cx="3239864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外との繋がりを感じない</a:t>
          </a:r>
        </a:p>
      </xdr:txBody>
    </xdr:sp>
    <xdr:clientData/>
  </xdr:twoCellAnchor>
  <xdr:twoCellAnchor>
    <xdr:from>
      <xdr:col>24</xdr:col>
      <xdr:colOff>168237</xdr:colOff>
      <xdr:row>23</xdr:row>
      <xdr:rowOff>62366</xdr:rowOff>
    </xdr:from>
    <xdr:to>
      <xdr:col>27</xdr:col>
      <xdr:colOff>402776</xdr:colOff>
      <xdr:row>25</xdr:row>
      <xdr:rowOff>136400</xdr:rowOff>
    </xdr:to>
    <xdr:sp macro="" textlink="">
      <xdr:nvSpPr>
        <xdr:cNvPr id="482" name="テキスト ボックス 52">
          <a:extLst>
            <a:ext uri="{FF2B5EF4-FFF2-40B4-BE49-F238E27FC236}">
              <a16:creationId xmlns:a16="http://schemas.microsoft.com/office/drawing/2014/main" id="{A195B49A-82D7-42B2-9232-CB5608D1EE32}"/>
            </a:ext>
          </a:extLst>
        </xdr:cNvPr>
        <xdr:cNvSpPr txBox="1"/>
      </xdr:nvSpPr>
      <xdr:spPr>
        <a:xfrm>
          <a:off x="16239510" y="5396366"/>
          <a:ext cx="2243448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空間に変化がない</a:t>
          </a:r>
        </a:p>
      </xdr:txBody>
    </xdr:sp>
    <xdr:clientData/>
  </xdr:twoCellAnchor>
  <xdr:twoCellAnchor>
    <xdr:from>
      <xdr:col>24</xdr:col>
      <xdr:colOff>168237</xdr:colOff>
      <xdr:row>26</xdr:row>
      <xdr:rowOff>42563</xdr:rowOff>
    </xdr:from>
    <xdr:to>
      <xdr:col>26</xdr:col>
      <xdr:colOff>549576</xdr:colOff>
      <xdr:row>28</xdr:row>
      <xdr:rowOff>116597</xdr:rowOff>
    </xdr:to>
    <xdr:sp macro="" textlink="">
      <xdr:nvSpPr>
        <xdr:cNvPr id="483" name="テキスト ボックス 53">
          <a:extLst>
            <a:ext uri="{FF2B5EF4-FFF2-40B4-BE49-F238E27FC236}">
              <a16:creationId xmlns:a16="http://schemas.microsoft.com/office/drawing/2014/main" id="{41E36620-7533-402F-9C77-4EE461A28CF0}"/>
            </a:ext>
          </a:extLst>
        </xdr:cNvPr>
        <xdr:cNvSpPr txBox="1"/>
      </xdr:nvSpPr>
      <xdr:spPr>
        <a:xfrm>
          <a:off x="16239510" y="6069290"/>
          <a:ext cx="1720611" cy="535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000">
              <a:latin typeface="ＭＳ ゴシック" panose="020B0609070205080204" pitchFamily="49" charset="-128"/>
              <a:ea typeface="ＭＳ ゴシック" panose="020B0609070205080204" pitchFamily="49" charset="-128"/>
            </a:rPr>
            <a:t>閉塞感がある</a:t>
          </a:r>
        </a:p>
      </xdr:txBody>
    </xdr:sp>
    <xdr:clientData/>
  </xdr:twoCellAnchor>
  <xdr:twoCellAnchor>
    <xdr:from>
      <xdr:col>1</xdr:col>
      <xdr:colOff>388189</xdr:colOff>
      <xdr:row>40</xdr:row>
      <xdr:rowOff>72143</xdr:rowOff>
    </xdr:from>
    <xdr:to>
      <xdr:col>19</xdr:col>
      <xdr:colOff>347346</xdr:colOff>
      <xdr:row>72</xdr:row>
      <xdr:rowOff>111849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1B3360AD-0BE4-48CC-BA12-EC202395D3BE}"/>
            </a:ext>
          </a:extLst>
        </xdr:cNvPr>
        <xdr:cNvGrpSpPr/>
      </xdr:nvGrpSpPr>
      <xdr:grpSpPr>
        <a:xfrm>
          <a:off x="1061584" y="9340190"/>
          <a:ext cx="12080274" cy="7411612"/>
          <a:chOff x="1055114" y="9257648"/>
          <a:chExt cx="10485677" cy="7310727"/>
        </a:xfrm>
      </xdr:grpSpPr>
      <xdr:grpSp>
        <xdr:nvGrpSpPr>
          <xdr:cNvPr id="2" name="グループ化 1">
            <a:extLst>
              <a:ext uri="{FF2B5EF4-FFF2-40B4-BE49-F238E27FC236}">
                <a16:creationId xmlns:a16="http://schemas.microsoft.com/office/drawing/2014/main" id="{3FD75510-212D-4C4D-80ED-6586755932BB}"/>
              </a:ext>
            </a:extLst>
          </xdr:cNvPr>
          <xdr:cNvGrpSpPr/>
        </xdr:nvGrpSpPr>
        <xdr:grpSpPr>
          <a:xfrm>
            <a:off x="1055114" y="9257648"/>
            <a:ext cx="10485677" cy="7310727"/>
            <a:chOff x="1055114" y="9257648"/>
            <a:chExt cx="10485677" cy="7310727"/>
          </a:xfrm>
        </xdr:grpSpPr>
        <xdr:grpSp>
          <xdr:nvGrpSpPr>
            <xdr:cNvPr id="116" name="グループ化 115">
              <a:extLst>
                <a:ext uri="{FF2B5EF4-FFF2-40B4-BE49-F238E27FC236}">
                  <a16:creationId xmlns:a16="http://schemas.microsoft.com/office/drawing/2014/main" id="{614424D0-C7E3-4938-8975-361A0C5C5F17}"/>
                </a:ext>
              </a:extLst>
            </xdr:cNvPr>
            <xdr:cNvGrpSpPr/>
          </xdr:nvGrpSpPr>
          <xdr:grpSpPr>
            <a:xfrm>
              <a:off x="1055114" y="9257648"/>
              <a:ext cx="10485677" cy="7310727"/>
              <a:chOff x="2880989" y="2920185"/>
              <a:chExt cx="10731585" cy="7168229"/>
            </a:xfrm>
          </xdr:grpSpPr>
          <xdr:sp macro="" textlink="">
            <xdr:nvSpPr>
              <xdr:cNvPr id="117" name="テキスト ボックス 54">
                <a:extLst>
                  <a:ext uri="{FF2B5EF4-FFF2-40B4-BE49-F238E27FC236}">
                    <a16:creationId xmlns:a16="http://schemas.microsoft.com/office/drawing/2014/main" id="{F0B44D94-BA70-4A68-A817-527ADE90DDE2}"/>
                  </a:ext>
                </a:extLst>
              </xdr:cNvPr>
              <xdr:cNvSpPr txBox="1"/>
            </xdr:nvSpPr>
            <xdr:spPr>
              <a:xfrm>
                <a:off x="9085493" y="2972911"/>
                <a:ext cx="553789" cy="12187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grpSp>
            <xdr:nvGrpSpPr>
              <xdr:cNvPr id="118" name="グループ化 117">
                <a:extLst>
                  <a:ext uri="{FF2B5EF4-FFF2-40B4-BE49-F238E27FC236}">
                    <a16:creationId xmlns:a16="http://schemas.microsoft.com/office/drawing/2014/main" id="{DB766595-AC77-4AE9-B6B4-9A91FC45EADE}"/>
                  </a:ext>
                </a:extLst>
              </xdr:cNvPr>
              <xdr:cNvGrpSpPr>
                <a:grpSpLocks noChangeAspect="1"/>
              </xdr:cNvGrpSpPr>
            </xdr:nvGrpSpPr>
            <xdr:grpSpPr>
              <a:xfrm>
                <a:off x="2880989" y="2920185"/>
                <a:ext cx="10731585" cy="7168229"/>
                <a:chOff x="-695357" y="1193912"/>
                <a:chExt cx="10829521" cy="7078129"/>
              </a:xfrm>
            </xdr:grpSpPr>
            <xdr:grpSp>
              <xdr:nvGrpSpPr>
                <xdr:cNvPr id="120" name="グループ化 119">
                  <a:extLst>
                    <a:ext uri="{FF2B5EF4-FFF2-40B4-BE49-F238E27FC236}">
                      <a16:creationId xmlns:a16="http://schemas.microsoft.com/office/drawing/2014/main" id="{4168C2B3-1698-452A-BFD1-FC7773AA2720}"/>
                    </a:ext>
                  </a:extLst>
                </xdr:cNvPr>
                <xdr:cNvGrpSpPr/>
              </xdr:nvGrpSpPr>
              <xdr:grpSpPr>
                <a:xfrm>
                  <a:off x="-695357" y="1688170"/>
                  <a:ext cx="10829521" cy="6583871"/>
                  <a:chOff x="-853360" y="68885"/>
                  <a:chExt cx="8400887" cy="5225040"/>
                </a:xfrm>
              </xdr:grpSpPr>
              <xdr:grpSp>
                <xdr:nvGrpSpPr>
                  <xdr:cNvPr id="122" name="グループ化 121">
                    <a:extLst>
                      <a:ext uri="{FF2B5EF4-FFF2-40B4-BE49-F238E27FC236}">
                        <a16:creationId xmlns:a16="http://schemas.microsoft.com/office/drawing/2014/main" id="{D9C52A0F-E8B2-49AF-9141-9794A24EEE51}"/>
                      </a:ext>
                    </a:extLst>
                  </xdr:cNvPr>
                  <xdr:cNvGrpSpPr/>
                </xdr:nvGrpSpPr>
                <xdr:grpSpPr>
                  <a:xfrm>
                    <a:off x="-853360" y="68885"/>
                    <a:ext cx="8400887" cy="5225040"/>
                    <a:chOff x="-853360" y="68885"/>
                    <a:chExt cx="8400887" cy="5225040"/>
                  </a:xfrm>
                </xdr:grpSpPr>
                <xdr:grpSp>
                  <xdr:nvGrpSpPr>
                    <xdr:cNvPr id="150" name="グループ化 149">
                      <a:extLst>
                        <a:ext uri="{FF2B5EF4-FFF2-40B4-BE49-F238E27FC236}">
                          <a16:creationId xmlns:a16="http://schemas.microsoft.com/office/drawing/2014/main" id="{87E784BB-B1C2-436D-B70C-59168E1E0DA8}"/>
                        </a:ext>
                      </a:extLst>
                    </xdr:cNvPr>
                    <xdr:cNvGrpSpPr/>
                  </xdr:nvGrpSpPr>
                  <xdr:grpSpPr>
                    <a:xfrm>
                      <a:off x="-853360" y="68885"/>
                      <a:ext cx="8400887" cy="5225040"/>
                      <a:chOff x="-853360" y="47734"/>
                      <a:chExt cx="8400887" cy="3620818"/>
                    </a:xfrm>
                  </xdr:grpSpPr>
                  <xdr:graphicFrame macro="">
                    <xdr:nvGraphicFramePr>
                      <xdr:cNvPr id="152" name="グラフ 151">
                        <a:extLst>
                          <a:ext uri="{FF2B5EF4-FFF2-40B4-BE49-F238E27FC236}">
                            <a16:creationId xmlns:a16="http://schemas.microsoft.com/office/drawing/2014/main" id="{9C3FA5CA-3F54-406F-BBAA-10E2371EF4B1}"/>
                          </a:ext>
                        </a:extLst>
                      </xdr:cNvPr>
                      <xdr:cNvGraphicFramePr/>
                    </xdr:nvGraphicFramePr>
                    <xdr:xfrm>
                      <a:off x="-634162" y="106899"/>
                      <a:ext cx="7970867" cy="3561653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9"/>
                      </a:graphicData>
                    </a:graphic>
                  </xdr:graphicFrame>
                  <xdr:sp macro="" textlink="">
                    <xdr:nvSpPr>
                      <xdr:cNvPr id="153" name="テキスト ボックス 36">
                        <a:extLst>
                          <a:ext uri="{FF2B5EF4-FFF2-40B4-BE49-F238E27FC236}">
                            <a16:creationId xmlns:a16="http://schemas.microsoft.com/office/drawing/2014/main" id="{BDC6E355-5F1E-48C7-9E0A-A295802A687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2589" y="801181"/>
                        <a:ext cx="171200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快適である</a:t>
                        </a:r>
                      </a:p>
                    </xdr:txBody>
                  </xdr:sp>
                  <xdr:sp macro="" textlink="">
                    <xdr:nvSpPr>
                      <xdr:cNvPr id="154" name="テキスト ボックス 37">
                        <a:extLst>
                          <a:ext uri="{FF2B5EF4-FFF2-40B4-BE49-F238E27FC236}">
                            <a16:creationId xmlns:a16="http://schemas.microsoft.com/office/drawing/2014/main" id="{D47465FF-D799-4E9D-A6C1-E03810A7799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101042" y="1655886"/>
                        <a:ext cx="222563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雰囲気が明るい</a:t>
                        </a:r>
                      </a:p>
                    </xdr:txBody>
                  </xdr:sp>
                  <xdr:sp macro="" textlink="">
                    <xdr:nvSpPr>
                      <xdr:cNvPr id="155" name="テキスト ボックス 38">
                        <a:extLst>
                          <a:ext uri="{FF2B5EF4-FFF2-40B4-BE49-F238E27FC236}">
                            <a16:creationId xmlns:a16="http://schemas.microsoft.com/office/drawing/2014/main" id="{9E4BAA82-A8F8-419A-AF72-87B9B6B7DE6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327131" y="1379265"/>
                        <a:ext cx="245172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リラックスできる</a:t>
                        </a:r>
                      </a:p>
                    </xdr:txBody>
                  </xdr:sp>
                  <xdr:sp macro="" textlink="">
                    <xdr:nvSpPr>
                      <xdr:cNvPr id="156" name="テキスト ボックス 39">
                        <a:extLst>
                          <a:ext uri="{FF2B5EF4-FFF2-40B4-BE49-F238E27FC236}">
                            <a16:creationId xmlns:a16="http://schemas.microsoft.com/office/drawing/2014/main" id="{1F3956BF-B45C-415A-9B30-EC4D3743AC9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55446" y="3048331"/>
                        <a:ext cx="218004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気分転換できる</a:t>
                        </a:r>
                      </a:p>
                    </xdr:txBody>
                  </xdr:sp>
                  <xdr:sp macro="" textlink="">
                    <xdr:nvSpPr>
                      <xdr:cNvPr id="157" name="テキスト ボックス 40">
                        <a:extLst>
                          <a:ext uri="{FF2B5EF4-FFF2-40B4-BE49-F238E27FC236}">
                            <a16:creationId xmlns:a16="http://schemas.microsoft.com/office/drawing/2014/main" id="{FB6477BA-6502-4666-ADB4-854C4EC000B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531454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居心地が良い</a:t>
                        </a:r>
                      </a:p>
                    </xdr:txBody>
                  </xdr:sp>
                  <xdr:sp macro="" textlink="">
                    <xdr:nvSpPr>
                      <xdr:cNvPr id="158" name="テキスト ボックス 41">
                        <a:extLst>
                          <a:ext uri="{FF2B5EF4-FFF2-40B4-BE49-F238E27FC236}">
                            <a16:creationId xmlns:a16="http://schemas.microsoft.com/office/drawing/2014/main" id="{8ABF8335-85BC-42C9-A32D-BA5E98222A8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1932781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疲れを癒せる</a:t>
                        </a:r>
                      </a:p>
                    </xdr:txBody>
                  </xdr:sp>
                  <xdr:sp macro="" textlink="">
                    <xdr:nvSpPr>
                      <xdr:cNvPr id="159" name="テキスト ボックス 42">
                        <a:extLst>
                          <a:ext uri="{FF2B5EF4-FFF2-40B4-BE49-F238E27FC236}">
                            <a16:creationId xmlns:a16="http://schemas.microsoft.com/office/drawing/2014/main" id="{2C63303D-EDCA-4E1C-A51E-D8620F2DF0E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853360" y="2216862"/>
                        <a:ext cx="2977955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外との繋がりを感じる</a:t>
                        </a:r>
                      </a:p>
                    </xdr:txBody>
                  </xdr:sp>
                  <xdr:sp macro="" textlink="">
                    <xdr:nvSpPr>
                      <xdr:cNvPr id="160" name="テキスト ボックス 43">
                        <a:extLst>
                          <a:ext uri="{FF2B5EF4-FFF2-40B4-BE49-F238E27FC236}">
                            <a16:creationId xmlns:a16="http://schemas.microsoft.com/office/drawing/2014/main" id="{68294D6B-1A0E-4ED3-A452-5B8A8688022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502651" y="2493379"/>
                        <a:ext cx="262724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空間に変化がある</a:t>
                        </a:r>
                      </a:p>
                    </xdr:txBody>
                  </xdr:sp>
                  <xdr:sp macro="" textlink="">
                    <xdr:nvSpPr>
                      <xdr:cNvPr id="161" name="テキスト ボックス 44">
                        <a:extLst>
                          <a:ext uri="{FF2B5EF4-FFF2-40B4-BE49-F238E27FC236}">
                            <a16:creationId xmlns:a16="http://schemas.microsoft.com/office/drawing/2014/main" id="{E767A302-9642-436E-BA45-E3C286508C1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2775677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開放感がある</a:t>
                        </a:r>
                      </a:p>
                    </xdr:txBody>
                  </xdr:sp>
                  <xdr:sp macro="" textlink="">
                    <xdr:nvSpPr>
                      <xdr:cNvPr id="162" name="テキスト ボックス 45">
                        <a:extLst>
                          <a:ext uri="{FF2B5EF4-FFF2-40B4-BE49-F238E27FC236}">
                            <a16:creationId xmlns:a16="http://schemas.microsoft.com/office/drawing/2014/main" id="{8E64DE06-43F9-4724-A7D4-DCCBC86FF93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801181"/>
                        <a:ext cx="1824867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不快である</a:t>
                        </a:r>
                      </a:p>
                    </xdr:txBody>
                  </xdr:sp>
                  <xdr:sp macro="" textlink="">
                    <xdr:nvSpPr>
                      <xdr:cNvPr id="163" name="テキスト ボックス 46">
                        <a:extLst>
                          <a:ext uri="{FF2B5EF4-FFF2-40B4-BE49-F238E27FC236}">
                            <a16:creationId xmlns:a16="http://schemas.microsoft.com/office/drawing/2014/main" id="{6C9B0443-20EC-4D27-A86F-775D95AC7B2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1655886"/>
                        <a:ext cx="1965875" cy="27439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雰囲気が暗い</a:t>
                        </a:r>
                      </a:p>
                    </xdr:txBody>
                  </xdr:sp>
                  <xdr:sp macro="" textlink="">
                    <xdr:nvSpPr>
                      <xdr:cNvPr id="164" name="テキスト ボックス 47">
                        <a:extLst>
                          <a:ext uri="{FF2B5EF4-FFF2-40B4-BE49-F238E27FC236}">
                            <a16:creationId xmlns:a16="http://schemas.microsoft.com/office/drawing/2014/main" id="{5DDE19E5-6DF8-4FB6-9239-2B156AF8CF9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19843" y="1379265"/>
                        <a:ext cx="2977191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リラックスできない</a:t>
                        </a:r>
                      </a:p>
                    </xdr:txBody>
                  </xdr:sp>
                  <xdr:sp macro="" textlink="">
                    <xdr:nvSpPr>
                      <xdr:cNvPr id="165" name="テキスト ボックス 48">
                        <a:extLst>
                          <a:ext uri="{FF2B5EF4-FFF2-40B4-BE49-F238E27FC236}">
                            <a16:creationId xmlns:a16="http://schemas.microsoft.com/office/drawing/2014/main" id="{21ECD41B-C90C-4B6D-857A-B55429EABB3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3048331"/>
                        <a:ext cx="316234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気分転換できない</a:t>
                        </a:r>
                      </a:p>
                    </xdr:txBody>
                  </xdr:sp>
                  <xdr:sp macro="" textlink="">
                    <xdr:nvSpPr>
                      <xdr:cNvPr id="166" name="テキスト ボックス 49">
                        <a:extLst>
                          <a:ext uri="{FF2B5EF4-FFF2-40B4-BE49-F238E27FC236}">
                            <a16:creationId xmlns:a16="http://schemas.microsoft.com/office/drawing/2014/main" id="{B80521A9-76A1-4BCF-B08E-FF3618753AA1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531454"/>
                        <a:ext cx="205155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居心地が悪い</a:t>
                        </a:r>
                      </a:p>
                    </xdr:txBody>
                  </xdr:sp>
                  <xdr:sp macro="" textlink="">
                    <xdr:nvSpPr>
                      <xdr:cNvPr id="167" name="テキスト ボックス 50">
                        <a:extLst>
                          <a:ext uri="{FF2B5EF4-FFF2-40B4-BE49-F238E27FC236}">
                            <a16:creationId xmlns:a16="http://schemas.microsoft.com/office/drawing/2014/main" id="{73E5948C-DFF0-4BC7-A707-3EC4D83BA2F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1932781"/>
                        <a:ext cx="2540615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疲れを癒せない</a:t>
                        </a:r>
                      </a:p>
                    </xdr:txBody>
                  </xdr:sp>
                  <xdr:sp macro="" textlink="">
                    <xdr:nvSpPr>
                      <xdr:cNvPr id="168" name="テキスト ボックス 51">
                        <a:extLst>
                          <a:ext uri="{FF2B5EF4-FFF2-40B4-BE49-F238E27FC236}">
                            <a16:creationId xmlns:a16="http://schemas.microsoft.com/office/drawing/2014/main" id="{DC8AD4D7-513E-45F4-BFD2-267919D5DBC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216862"/>
                        <a:ext cx="3307756" cy="2981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外との繋がりを感じない</a:t>
                        </a:r>
                      </a:p>
                    </xdr:txBody>
                  </xdr:sp>
                  <xdr:sp macro="" textlink="">
                    <xdr:nvSpPr>
                      <xdr:cNvPr id="169" name="テキスト ボックス 52">
                        <a:extLst>
                          <a:ext uri="{FF2B5EF4-FFF2-40B4-BE49-F238E27FC236}">
                            <a16:creationId xmlns:a16="http://schemas.microsoft.com/office/drawing/2014/main" id="{C7166157-3104-4CDB-BCA8-A3A41F71B25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493379"/>
                        <a:ext cx="267496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空間に変化がない</a:t>
                        </a:r>
                      </a:p>
                    </xdr:txBody>
                  </xdr:sp>
                  <xdr:sp macro="" textlink="">
                    <xdr:nvSpPr>
                      <xdr:cNvPr id="170" name="テキスト ボックス 53">
                        <a:extLst>
                          <a:ext uri="{FF2B5EF4-FFF2-40B4-BE49-F238E27FC236}">
                            <a16:creationId xmlns:a16="http://schemas.microsoft.com/office/drawing/2014/main" id="{190B228A-9EDB-4A49-9131-C31D32C0A9F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775677"/>
                        <a:ext cx="205155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閉塞感がある</a:t>
                        </a:r>
                      </a:p>
                    </xdr:txBody>
                  </xdr:sp>
                  <xdr:sp macro="" textlink="">
                    <xdr:nvSpPr>
                      <xdr:cNvPr id="172" name="テキスト ボックス 56">
                        <a:extLst>
                          <a:ext uri="{FF2B5EF4-FFF2-40B4-BE49-F238E27FC236}">
                            <a16:creationId xmlns:a16="http://schemas.microsoft.com/office/drawing/2014/main" id="{2BB2994A-0666-4457-8831-CA0BD437D0E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461" y="47734"/>
                        <a:ext cx="416767" cy="5021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やや</a:t>
                        </a:r>
                      </a:p>
                    </xdr:txBody>
                  </xdr:sp>
                </xdr:grpSp>
                <xdr:sp macro="" textlink="">
                  <xdr:nvSpPr>
                    <xdr:cNvPr id="151" name="テキスト ボックス 34">
                      <a:extLst>
                        <a:ext uri="{FF2B5EF4-FFF2-40B4-BE49-F238E27FC236}">
                          <a16:creationId xmlns:a16="http://schemas.microsoft.com/office/drawing/2014/main" id="{95854974-2FF3-499C-8AF7-AF29E09BE72E}"/>
                        </a:ext>
                      </a:extLst>
                    </xdr:cNvPr>
                    <xdr:cNvSpPr txBox="1"/>
                  </xdr:nvSpPr>
                  <xdr:spPr>
                    <a:xfrm>
                      <a:off x="-327131" y="1568565"/>
                      <a:ext cx="2451726" cy="40685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r"/>
                      <a:r>
                        <a:rPr kumimoji="1" lang="ja-JP" altLang="en-US" sz="2800">
                          <a:latin typeface="ＭＳ ゴシック" panose="020B0609070205080204" pitchFamily="49" charset="-128"/>
                          <a:ea typeface="ＭＳ ゴシック" panose="020B0609070205080204" pitchFamily="49" charset="-128"/>
                        </a:rPr>
                        <a:t>集中した</a:t>
                      </a:r>
                    </a:p>
                  </xdr:txBody>
                </xdr:sp>
              </xdr:grpSp>
              <xdr:sp macro="" textlink="">
                <xdr:nvSpPr>
                  <xdr:cNvPr id="123" name="テキスト ボックス 32">
                    <a:extLst>
                      <a:ext uri="{FF2B5EF4-FFF2-40B4-BE49-F238E27FC236}">
                        <a16:creationId xmlns:a16="http://schemas.microsoft.com/office/drawing/2014/main" id="{C71E3654-DEEB-447D-98A6-16B54BB33DC5}"/>
                      </a:ext>
                    </a:extLst>
                  </xdr:cNvPr>
                  <xdr:cNvSpPr txBox="1"/>
                </xdr:nvSpPr>
                <xdr:spPr>
                  <a:xfrm>
                    <a:off x="4239771" y="1568565"/>
                    <a:ext cx="1349521" cy="4068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散漫した</a:t>
                    </a:r>
                  </a:p>
                </xdr:txBody>
              </xdr:sp>
            </xdr:grpSp>
            <xdr:sp macro="" textlink="">
              <xdr:nvSpPr>
                <xdr:cNvPr id="121" name="テキスト ボックス 34">
                  <a:extLst>
                    <a:ext uri="{FF2B5EF4-FFF2-40B4-BE49-F238E27FC236}">
                      <a16:creationId xmlns:a16="http://schemas.microsoft.com/office/drawing/2014/main" id="{01F2DCEB-FDBD-4EE9-B1AE-06CD6C76DE59}"/>
                    </a:ext>
                  </a:extLst>
                </xdr:cNvPr>
                <xdr:cNvSpPr txBox="1"/>
              </xdr:nvSpPr>
              <xdr:spPr>
                <a:xfrm>
                  <a:off x="4151849" y="1193912"/>
                  <a:ext cx="685008" cy="1734376"/>
                </a:xfrm>
                <a:prstGeom prst="rect">
                  <a:avLst/>
                </a:prstGeom>
                <a:noFill/>
              </xdr:spPr>
              <xdr:txBody>
                <a:bodyPr vert="eaVert" wrap="square" rtlCol="0">
                  <a:no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2000"/>
                    </a:lnSpc>
                  </a:pPr>
                  <a:r>
                    <a:rPr kumimoji="1" lang="ja-JP" altLang="en-US" sz="2800">
                      <a:latin typeface="Arial" panose="020B0604020202020204" pitchFamily="34" charset="0"/>
                      <a:ea typeface="ＭＳ ゴシック" panose="020B0609070205080204" pitchFamily="49" charset="-128"/>
                      <a:cs typeface="Arial" panose="020B0604020202020204" pitchFamily="34" charset="0"/>
                    </a:rPr>
                    <a:t>どちら</a:t>
                  </a:r>
                  <a:endParaRPr kumimoji="1" lang="en-US" altLang="ja-JP" sz="2800">
                    <a:latin typeface="Arial" panose="020B0604020202020204" pitchFamily="34" charset="0"/>
                    <a:ea typeface="ＭＳ ゴシック" panose="020B0609070205080204" pitchFamily="49" charset="-128"/>
                    <a:cs typeface="Arial" panose="020B0604020202020204" pitchFamily="34" charset="0"/>
                  </a:endParaRPr>
                </a:p>
                <a:p>
                  <a:pPr>
                    <a:lnSpc>
                      <a:spcPts val="2000"/>
                    </a:lnSpc>
                  </a:pPr>
                  <a:r>
                    <a:rPr kumimoji="1" lang="ja-JP" altLang="en-US" sz="2800">
                      <a:latin typeface="Arial" panose="020B0604020202020204" pitchFamily="34" charset="0"/>
                      <a:ea typeface="ＭＳ ゴシック" panose="020B0609070205080204" pitchFamily="49" charset="-128"/>
                      <a:cs typeface="Arial" panose="020B0604020202020204" pitchFamily="34" charset="0"/>
                    </a:rPr>
                    <a:t>でもない</a:t>
                  </a:r>
                </a:p>
              </xdr:txBody>
            </xdr:sp>
          </xdr:grpSp>
        </xdr:grpSp>
        <xdr:sp macro="" textlink="">
          <xdr:nvSpPr>
            <xdr:cNvPr id="173" name="テキスト ボックス 54">
              <a:extLst>
                <a:ext uri="{FF2B5EF4-FFF2-40B4-BE49-F238E27FC236}">
                  <a16:creationId xmlns:a16="http://schemas.microsoft.com/office/drawing/2014/main" id="{1E9E4173-50E6-40B2-871C-10FC5523ECD7}"/>
                </a:ext>
              </a:extLst>
            </xdr:cNvPr>
            <xdr:cNvSpPr txBox="1"/>
          </xdr:nvSpPr>
          <xdr:spPr>
            <a:xfrm>
              <a:off x="4450753" y="9311419"/>
              <a:ext cx="541099" cy="1242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kumimoji="1" lang="ja-JP" altLang="en-US" sz="28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かなり</a:t>
              </a:r>
            </a:p>
          </xdr:txBody>
        </xdr:sp>
      </xdr:grpSp>
      <xdr:sp macro="" textlink="">
        <xdr:nvSpPr>
          <xdr:cNvPr id="174" name="テキスト ボックス 56">
            <a:extLst>
              <a:ext uri="{FF2B5EF4-FFF2-40B4-BE49-F238E27FC236}">
                <a16:creationId xmlns:a16="http://schemas.microsoft.com/office/drawing/2014/main" id="{C138B282-8E83-418F-B318-6F0B830B673D}"/>
              </a:ext>
            </a:extLst>
          </xdr:cNvPr>
          <xdr:cNvSpPr txBox="1"/>
        </xdr:nvSpPr>
        <xdr:spPr>
          <a:xfrm>
            <a:off x="5347372" y="9768147"/>
            <a:ext cx="520193" cy="9430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>
    <xdr:from>
      <xdr:col>33</xdr:col>
      <xdr:colOff>86281</xdr:colOff>
      <xdr:row>49</xdr:row>
      <xdr:rowOff>86269</xdr:rowOff>
    </xdr:from>
    <xdr:to>
      <xdr:col>33</xdr:col>
      <xdr:colOff>589489</xdr:colOff>
      <xdr:row>51</xdr:row>
      <xdr:rowOff>129401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FB8CE48-6B9C-4794-8914-50E9796704EC}"/>
            </a:ext>
          </a:extLst>
        </xdr:cNvPr>
        <xdr:cNvSpPr/>
      </xdr:nvSpPr>
      <xdr:spPr>
        <a:xfrm>
          <a:off x="23406356" y="11401250"/>
          <a:ext cx="503208" cy="503208"/>
        </a:xfrm>
        <a:prstGeom prst="rect">
          <a:avLst/>
        </a:prstGeom>
        <a:solidFill>
          <a:schemeClr val="bg1"/>
        </a:solidFill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690398</xdr:colOff>
      <xdr:row>49</xdr:row>
      <xdr:rowOff>86522</xdr:rowOff>
    </xdr:from>
    <xdr:to>
      <xdr:col>34</xdr:col>
      <xdr:colOff>891414</xdr:colOff>
      <xdr:row>51</xdr:row>
      <xdr:rowOff>162487</xdr:rowOff>
    </xdr:to>
    <xdr:sp macro="" textlink="">
      <xdr:nvSpPr>
        <xdr:cNvPr id="177" name="テキスト ボックス 49">
          <a:extLst>
            <a:ext uri="{FF2B5EF4-FFF2-40B4-BE49-F238E27FC236}">
              <a16:creationId xmlns:a16="http://schemas.microsoft.com/office/drawing/2014/main" id="{54632918-5E61-4A76-8652-3F4C35C1E553}"/>
            </a:ext>
          </a:extLst>
        </xdr:cNvPr>
        <xdr:cNvSpPr txBox="1"/>
      </xdr:nvSpPr>
      <xdr:spPr>
        <a:xfrm>
          <a:off x="24010473" y="11401503"/>
          <a:ext cx="2084450" cy="53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800">
              <a:latin typeface="ＭＳ ゴシック" panose="020B0609070205080204" pitchFamily="49" charset="-128"/>
              <a:ea typeface="ＭＳ ゴシック" panose="020B0609070205080204" pitchFamily="49" charset="-128"/>
            </a:rPr>
            <a:t>室内の印象</a:t>
          </a:r>
        </a:p>
      </xdr:txBody>
    </xdr:sp>
    <xdr:clientData/>
  </xdr:twoCellAnchor>
  <xdr:twoCellAnchor>
    <xdr:from>
      <xdr:col>34</xdr:col>
      <xdr:colOff>928797</xdr:colOff>
      <xdr:row>49</xdr:row>
      <xdr:rowOff>80518</xdr:rowOff>
    </xdr:from>
    <xdr:to>
      <xdr:col>35</xdr:col>
      <xdr:colOff>94910</xdr:colOff>
      <xdr:row>51</xdr:row>
      <xdr:rowOff>123650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679D9C15-2DAB-42D0-8957-99B37D5A073C}"/>
            </a:ext>
          </a:extLst>
        </xdr:cNvPr>
        <xdr:cNvSpPr/>
      </xdr:nvSpPr>
      <xdr:spPr>
        <a:xfrm>
          <a:off x="26132306" y="11395499"/>
          <a:ext cx="503208" cy="503208"/>
        </a:xfrm>
        <a:prstGeom prst="rect">
          <a:avLst/>
        </a:prstGeom>
        <a:solidFill>
          <a:schemeClr val="bg1"/>
        </a:solidFill>
        <a:ln w="3810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195819</xdr:colOff>
      <xdr:row>49</xdr:row>
      <xdr:rowOff>80771</xdr:rowOff>
    </xdr:from>
    <xdr:to>
      <xdr:col>39</xdr:col>
      <xdr:colOff>330696</xdr:colOff>
      <xdr:row>51</xdr:row>
      <xdr:rowOff>156736</xdr:rowOff>
    </xdr:to>
    <xdr:sp macro="" textlink="">
      <xdr:nvSpPr>
        <xdr:cNvPr id="179" name="テキスト ボックス 49">
          <a:extLst>
            <a:ext uri="{FF2B5EF4-FFF2-40B4-BE49-F238E27FC236}">
              <a16:creationId xmlns:a16="http://schemas.microsoft.com/office/drawing/2014/main" id="{31365631-91C7-42BE-9639-CA7B07224C30}"/>
            </a:ext>
          </a:extLst>
        </xdr:cNvPr>
        <xdr:cNvSpPr txBox="1"/>
      </xdr:nvSpPr>
      <xdr:spPr>
        <a:xfrm>
          <a:off x="26736423" y="11395752"/>
          <a:ext cx="2837820" cy="53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2800">
              <a:latin typeface="ＭＳ ゴシック" panose="020B0609070205080204" pitchFamily="49" charset="-128"/>
              <a:ea typeface="ＭＳ ゴシック" panose="020B0609070205080204" pitchFamily="49" charset="-128"/>
            </a:rPr>
            <a:t>外とのつながり</a:t>
          </a:r>
        </a:p>
      </xdr:txBody>
    </xdr:sp>
    <xdr:clientData/>
  </xdr:twoCellAnchor>
  <xdr:twoCellAnchor>
    <xdr:from>
      <xdr:col>33</xdr:col>
      <xdr:colOff>1656271</xdr:colOff>
      <xdr:row>72</xdr:row>
      <xdr:rowOff>103515</xdr:rowOff>
    </xdr:from>
    <xdr:to>
      <xdr:col>37</xdr:col>
      <xdr:colOff>230038</xdr:colOff>
      <xdr:row>81</xdr:row>
      <xdr:rowOff>158150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0C4415C3-BE1F-4B39-AA29-C33886C6BD48}"/>
            </a:ext>
          </a:extLst>
        </xdr:cNvPr>
        <xdr:cNvSpPr/>
      </xdr:nvSpPr>
      <xdr:spPr>
        <a:xfrm>
          <a:off x="24976346" y="16709364"/>
          <a:ext cx="3145767" cy="2124975"/>
        </a:xfrm>
        <a:prstGeom prst="rect">
          <a:avLst/>
        </a:prstGeom>
        <a:noFill/>
        <a:ln w="3810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1656271</xdr:colOff>
      <xdr:row>58</xdr:row>
      <xdr:rowOff>129396</xdr:rowOff>
    </xdr:from>
    <xdr:to>
      <xdr:col>37</xdr:col>
      <xdr:colOff>230038</xdr:colOff>
      <xdr:row>72</xdr:row>
      <xdr:rowOff>43132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F6B04ABA-9C6A-494B-9B69-576BAE0FCB3F}"/>
            </a:ext>
          </a:extLst>
        </xdr:cNvPr>
        <xdr:cNvSpPr/>
      </xdr:nvSpPr>
      <xdr:spPr>
        <a:xfrm>
          <a:off x="24976346" y="13514717"/>
          <a:ext cx="3145767" cy="3134264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32</xdr:col>
      <xdr:colOff>0</xdr:colOff>
      <xdr:row>86</xdr:row>
      <xdr:rowOff>0</xdr:rowOff>
    </xdr:from>
    <xdr:to>
      <xdr:col>45</xdr:col>
      <xdr:colOff>571500</xdr:colOff>
      <xdr:row>121</xdr:row>
      <xdr:rowOff>175260</xdr:rowOff>
    </xdr:to>
    <xdr:pic>
      <xdr:nvPicPr>
        <xdr:cNvPr id="185" name="図 184">
          <a:extLst>
            <a:ext uri="{FF2B5EF4-FFF2-40B4-BE49-F238E27FC236}">
              <a16:creationId xmlns:a16="http://schemas.microsoft.com/office/drawing/2014/main" id="{53B867B3-AE9F-49B5-B4AD-A49CD5BD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7920" y="19735800"/>
          <a:ext cx="12192000" cy="817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496186</xdr:colOff>
      <xdr:row>111</xdr:row>
      <xdr:rowOff>194930</xdr:rowOff>
    </xdr:from>
    <xdr:to>
      <xdr:col>21</xdr:col>
      <xdr:colOff>503806</xdr:colOff>
      <xdr:row>145</xdr:row>
      <xdr:rowOff>10278</xdr:rowOff>
    </xdr:to>
    <xdr:pic>
      <xdr:nvPicPr>
        <xdr:cNvPr id="171" name="図 170">
          <a:extLst>
            <a:ext uri="{FF2B5EF4-FFF2-40B4-BE49-F238E27FC236}">
              <a16:creationId xmlns:a16="http://schemas.microsoft.com/office/drawing/2014/main" id="{C8160F19-98C7-4358-9685-CB5A1A4FD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6372" y="25819395"/>
          <a:ext cx="12128736" cy="7647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18</xdr:col>
      <xdr:colOff>434771</xdr:colOff>
      <xdr:row>40</xdr:row>
      <xdr:rowOff>93557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3366977" y="3455581"/>
          <a:ext cx="9188910" cy="5852860"/>
          <a:chOff x="11226800" y="685800"/>
          <a:chExt cx="9185393" cy="5324694"/>
        </a:xfrm>
      </xdr:grpSpPr>
      <xdr:sp macro="" textlink="">
        <xdr:nvSpPr>
          <xdr:cNvPr id="3" name="テキスト ボックス 54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/>
        </xdr:nvSpPr>
        <xdr:spPr>
          <a:xfrm>
            <a:off x="17316556" y="770643"/>
            <a:ext cx="551270" cy="905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>
            <a:grpSpLocks noChangeAspect="1"/>
          </xdr:cNvGrpSpPr>
        </xdr:nvGrpSpPr>
        <xdr:grpSpPr>
          <a:xfrm>
            <a:off x="11226800" y="685800"/>
            <a:ext cx="9185393" cy="5324694"/>
            <a:chOff x="-169677" y="1218625"/>
            <a:chExt cx="9311579" cy="5370815"/>
          </a:xfrm>
        </xdr:grpSpPr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pSpPr/>
          </xdr:nvGrpSpPr>
          <xdr:grpSpPr>
            <a:xfrm>
              <a:off x="-169677" y="1303677"/>
              <a:ext cx="9311579" cy="5285763"/>
              <a:chOff x="-445569" y="-236255"/>
              <a:chExt cx="7223357" cy="4194845"/>
            </a:xfrm>
          </xdr:grpSpPr>
          <xdr:grpSp>
            <xdr:nvGrpSpPr>
              <xdr:cNvPr id="8" name="グループ化 7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GrpSpPr/>
            </xdr:nvGrpSpPr>
            <xdr:grpSpPr>
              <a:xfrm>
                <a:off x="-445569" y="-236255"/>
                <a:ext cx="7223357" cy="4194845"/>
                <a:chOff x="-445569" y="-236255"/>
                <a:chExt cx="7223357" cy="4194845"/>
              </a:xfrm>
            </xdr:grpSpPr>
            <xdr:grpSp>
              <xdr:nvGrpSpPr>
                <xdr:cNvPr id="10" name="グループ化 9">
                  <a:extLst>
                    <a:ext uri="{FF2B5EF4-FFF2-40B4-BE49-F238E27FC236}">
                      <a16:creationId xmlns:a16="http://schemas.microsoft.com/office/drawing/2014/main" id="{00000000-0008-0000-0900-00000A000000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223357" cy="4194845"/>
                  <a:chOff x="-445569" y="-163718"/>
                  <a:chExt cx="7223357" cy="2906918"/>
                </a:xfrm>
              </xdr:grpSpPr>
              <xdr:graphicFrame macro="">
                <xdr:nvGraphicFramePr>
                  <xdr:cNvPr id="12" name="グラフ 11">
                    <a:extLst>
                      <a:ext uri="{FF2B5EF4-FFF2-40B4-BE49-F238E27FC236}">
                        <a16:creationId xmlns:a16="http://schemas.microsoft.com/office/drawing/2014/main" id="{00000000-0008-0000-0900-00000C000000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3" name="テキスト ボックス 36">
                    <a:extLst>
                      <a:ext uri="{FF2B5EF4-FFF2-40B4-BE49-F238E27FC236}">
                        <a16:creationId xmlns:a16="http://schemas.microsoft.com/office/drawing/2014/main" id="{00000000-0008-0000-0900-00000D000000}"/>
                      </a:ext>
                    </a:extLst>
                  </xdr:cNvPr>
                  <xdr:cNvSpPr txBox="1"/>
                </xdr:nvSpPr>
                <xdr:spPr>
                  <a:xfrm>
                    <a:off x="514990" y="517563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14" name="テキスト ボックス 37">
                    <a:extLst>
                      <a:ext uri="{FF2B5EF4-FFF2-40B4-BE49-F238E27FC236}">
                        <a16:creationId xmlns:a16="http://schemas.microsoft.com/office/drawing/2014/main" id="{00000000-0008-0000-0900-00000E000000}"/>
                      </a:ext>
                    </a:extLst>
                  </xdr:cNvPr>
                  <xdr:cNvSpPr txBox="1"/>
                </xdr:nvSpPr>
                <xdr:spPr>
                  <a:xfrm>
                    <a:off x="146764" y="321177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15" name="テキスト ボックス 38">
                    <a:extLst>
                      <a:ext uri="{FF2B5EF4-FFF2-40B4-BE49-F238E27FC236}">
                        <a16:creationId xmlns:a16="http://schemas.microsoft.com/office/drawing/2014/main" id="{00000000-0008-0000-0900-00000F000000}"/>
                      </a:ext>
                    </a:extLst>
                  </xdr:cNvPr>
                  <xdr:cNvSpPr txBox="1"/>
                </xdr:nvSpPr>
                <xdr:spPr>
                  <a:xfrm>
                    <a:off x="0" y="713945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16" name="テキスト ボックス 39">
                    <a:extLst>
                      <a:ext uri="{FF2B5EF4-FFF2-40B4-BE49-F238E27FC236}">
                        <a16:creationId xmlns:a16="http://schemas.microsoft.com/office/drawing/2014/main" id="{00000000-0008-0000-0900-000010000000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17" name="テキスト ボックス 40">
                    <a:extLst>
                      <a:ext uri="{FF2B5EF4-FFF2-40B4-BE49-F238E27FC236}">
                        <a16:creationId xmlns:a16="http://schemas.microsoft.com/office/drawing/2014/main" id="{00000000-0008-0000-0900-000011000000}"/>
                      </a:ext>
                    </a:extLst>
                  </xdr:cNvPr>
                  <xdr:cNvSpPr txBox="1"/>
                </xdr:nvSpPr>
                <xdr:spPr>
                  <a:xfrm>
                    <a:off x="327660" y="1109047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18" name="テキスト ボックス 41">
                    <a:extLst>
                      <a:ext uri="{FF2B5EF4-FFF2-40B4-BE49-F238E27FC236}">
                        <a16:creationId xmlns:a16="http://schemas.microsoft.com/office/drawing/2014/main" id="{00000000-0008-0000-0900-000012000000}"/>
                      </a:ext>
                    </a:extLst>
                  </xdr:cNvPr>
                  <xdr:cNvSpPr txBox="1"/>
                </xdr:nvSpPr>
                <xdr:spPr>
                  <a:xfrm>
                    <a:off x="327660" y="191041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19" name="テキスト ボックス 42">
                    <a:extLst>
                      <a:ext uri="{FF2B5EF4-FFF2-40B4-BE49-F238E27FC236}">
                        <a16:creationId xmlns:a16="http://schemas.microsoft.com/office/drawing/2014/main" id="{00000000-0008-0000-0900-000013000000}"/>
                      </a:ext>
                    </a:extLst>
                  </xdr:cNvPr>
                  <xdr:cNvSpPr txBox="1"/>
                </xdr:nvSpPr>
                <xdr:spPr>
                  <a:xfrm>
                    <a:off x="-445569" y="1315993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20" name="テキスト ボックス 43">
                    <a:extLst>
                      <a:ext uri="{FF2B5EF4-FFF2-40B4-BE49-F238E27FC236}">
                        <a16:creationId xmlns:a16="http://schemas.microsoft.com/office/drawing/2014/main" id="{00000000-0008-0000-0900-000014000000}"/>
                      </a:ext>
                    </a:extLst>
                  </xdr:cNvPr>
                  <xdr:cNvSpPr txBox="1"/>
                </xdr:nvSpPr>
                <xdr:spPr>
                  <a:xfrm>
                    <a:off x="-122196" y="1507093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21" name="テキスト ボックス 44">
                    <a:extLst>
                      <a:ext uri="{FF2B5EF4-FFF2-40B4-BE49-F238E27FC236}">
                        <a16:creationId xmlns:a16="http://schemas.microsoft.com/office/drawing/2014/main" id="{00000000-0008-0000-0900-000015000000}"/>
                      </a:ext>
                    </a:extLst>
                  </xdr:cNvPr>
                  <xdr:cNvSpPr txBox="1"/>
                </xdr:nvSpPr>
                <xdr:spPr>
                  <a:xfrm>
                    <a:off x="327660" y="1711095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22" name="テキスト ボックス 45">
                    <a:extLst>
                      <a:ext uri="{FF2B5EF4-FFF2-40B4-BE49-F238E27FC236}">
                        <a16:creationId xmlns:a16="http://schemas.microsoft.com/office/drawing/2014/main" id="{00000000-0008-0000-0900-000016000000}"/>
                      </a:ext>
                    </a:extLst>
                  </xdr:cNvPr>
                  <xdr:cNvSpPr txBox="1"/>
                </xdr:nvSpPr>
                <xdr:spPr>
                  <a:xfrm>
                    <a:off x="4625340" y="517563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23" name="テキスト ボックス 46">
                    <a:extLst>
                      <a:ext uri="{FF2B5EF4-FFF2-40B4-BE49-F238E27FC236}">
                        <a16:creationId xmlns:a16="http://schemas.microsoft.com/office/drawing/2014/main" id="{00000000-0008-0000-0900-000017000000}"/>
                      </a:ext>
                    </a:extLst>
                  </xdr:cNvPr>
                  <xdr:cNvSpPr txBox="1"/>
                </xdr:nvSpPr>
                <xdr:spPr>
                  <a:xfrm>
                    <a:off x="4625340" y="32117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24" name="テキスト ボックス 47">
                    <a:extLst>
                      <a:ext uri="{FF2B5EF4-FFF2-40B4-BE49-F238E27FC236}">
                        <a16:creationId xmlns:a16="http://schemas.microsoft.com/office/drawing/2014/main" id="{00000000-0008-0000-0900-000018000000}"/>
                      </a:ext>
                    </a:extLst>
                  </xdr:cNvPr>
                  <xdr:cNvSpPr txBox="1"/>
                </xdr:nvSpPr>
                <xdr:spPr>
                  <a:xfrm>
                    <a:off x="4625340" y="713945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25" name="テキスト ボックス 48">
                    <a:extLst>
                      <a:ext uri="{FF2B5EF4-FFF2-40B4-BE49-F238E27FC236}">
                        <a16:creationId xmlns:a16="http://schemas.microsoft.com/office/drawing/2014/main" id="{00000000-0008-0000-0900-000019000000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26" name="テキスト ボックス 49">
                    <a:extLst>
                      <a:ext uri="{FF2B5EF4-FFF2-40B4-BE49-F238E27FC236}">
                        <a16:creationId xmlns:a16="http://schemas.microsoft.com/office/drawing/2014/main" id="{00000000-0008-0000-0900-00001A000000}"/>
                      </a:ext>
                    </a:extLst>
                  </xdr:cNvPr>
                  <xdr:cNvSpPr txBox="1"/>
                </xdr:nvSpPr>
                <xdr:spPr>
                  <a:xfrm>
                    <a:off x="4625340" y="1109047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27" name="テキスト ボックス 50">
                    <a:extLst>
                      <a:ext uri="{FF2B5EF4-FFF2-40B4-BE49-F238E27FC236}">
                        <a16:creationId xmlns:a16="http://schemas.microsoft.com/office/drawing/2014/main" id="{00000000-0008-0000-0900-00001B000000}"/>
                      </a:ext>
                    </a:extLst>
                  </xdr:cNvPr>
                  <xdr:cNvSpPr txBox="1"/>
                </xdr:nvSpPr>
                <xdr:spPr>
                  <a:xfrm>
                    <a:off x="4625340" y="1910416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28" name="テキスト ボックス 51">
                    <a:extLst>
                      <a:ext uri="{FF2B5EF4-FFF2-40B4-BE49-F238E27FC236}">
                        <a16:creationId xmlns:a16="http://schemas.microsoft.com/office/drawing/2014/main" id="{00000000-0008-0000-0900-00001C000000}"/>
                      </a:ext>
                    </a:extLst>
                  </xdr:cNvPr>
                  <xdr:cNvSpPr txBox="1"/>
                </xdr:nvSpPr>
                <xdr:spPr>
                  <a:xfrm>
                    <a:off x="4625340" y="1315993"/>
                    <a:ext cx="2152448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29" name="テキスト ボックス 52">
                    <a:extLst>
                      <a:ext uri="{FF2B5EF4-FFF2-40B4-BE49-F238E27FC236}">
                        <a16:creationId xmlns:a16="http://schemas.microsoft.com/office/drawing/2014/main" id="{00000000-0008-0000-0900-00001D000000}"/>
                      </a:ext>
                    </a:extLst>
                  </xdr:cNvPr>
                  <xdr:cNvSpPr txBox="1"/>
                </xdr:nvSpPr>
                <xdr:spPr>
                  <a:xfrm>
                    <a:off x="4625340" y="1507093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30" name="テキスト ボックス 53">
                    <a:extLst>
                      <a:ext uri="{FF2B5EF4-FFF2-40B4-BE49-F238E27FC236}">
                        <a16:creationId xmlns:a16="http://schemas.microsoft.com/office/drawing/2014/main" id="{00000000-0008-0000-0900-00001E000000}"/>
                      </a:ext>
                    </a:extLst>
                  </xdr:cNvPr>
                  <xdr:cNvSpPr txBox="1"/>
                </xdr:nvSpPr>
                <xdr:spPr>
                  <a:xfrm>
                    <a:off x="4625340" y="1711095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31" name="テキスト ボックス 54">
                    <a:extLst>
                      <a:ext uri="{FF2B5EF4-FFF2-40B4-BE49-F238E27FC236}">
                        <a16:creationId xmlns:a16="http://schemas.microsoft.com/office/drawing/2014/main" id="{00000000-0008-0000-0900-00001F000000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32" name="テキスト ボックス 56">
                    <a:extLst>
                      <a:ext uri="{FF2B5EF4-FFF2-40B4-BE49-F238E27FC236}">
                        <a16:creationId xmlns:a16="http://schemas.microsoft.com/office/drawing/2014/main" id="{00000000-0008-0000-0900-000020000000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11" name="テキスト ボックス 34">
                  <a:extLst>
                    <a:ext uri="{FF2B5EF4-FFF2-40B4-BE49-F238E27FC236}">
                      <a16:creationId xmlns:a16="http://schemas.microsoft.com/office/drawing/2014/main" id="{00000000-0008-0000-0900-00000B000000}"/>
                    </a:ext>
                  </a:extLst>
                </xdr:cNvPr>
                <xdr:cNvSpPr txBox="1"/>
              </xdr:nvSpPr>
              <xdr:spPr>
                <a:xfrm>
                  <a:off x="0" y="1324647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9" name="テキスト ボックス 32">
                <a:extLst>
                  <a:ext uri="{FF2B5EF4-FFF2-40B4-BE49-F238E27FC236}">
                    <a16:creationId xmlns:a16="http://schemas.microsoft.com/office/drawing/2014/main" id="{00000000-0008-0000-0900-000009000000}"/>
                  </a:ext>
                </a:extLst>
              </xdr:cNvPr>
              <xdr:cNvSpPr txBox="1"/>
            </xdr:nvSpPr>
            <xdr:spPr>
              <a:xfrm>
                <a:off x="4120761" y="1324647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7" name="テキスト ボックス 34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SpPr txBox="1"/>
          </xdr:nvSpPr>
          <xdr:spPr>
            <a:xfrm>
              <a:off x="3816785" y="1218625"/>
              <a:ext cx="1015663" cy="1070677"/>
            </a:xfrm>
            <a:prstGeom prst="rect">
              <a:avLst/>
            </a:prstGeom>
            <a:noFill/>
          </xdr:spPr>
          <xdr:txBody>
            <a:bodyPr vert="eaVert"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5" name="テキスト ボックス 56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14999429" y="1048323"/>
            <a:ext cx="378133" cy="5086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561477</xdr:colOff>
      <xdr:row>25</xdr:row>
      <xdr:rowOff>66844</xdr:rowOff>
    </xdr:from>
    <xdr:to>
      <xdr:col>54</xdr:col>
      <xdr:colOff>303196</xdr:colOff>
      <xdr:row>56</xdr:row>
      <xdr:rowOff>94535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147053</xdr:colOff>
      <xdr:row>26</xdr:row>
      <xdr:rowOff>93579</xdr:rowOff>
    </xdr:from>
    <xdr:to>
      <xdr:col>21</xdr:col>
      <xdr:colOff>557193</xdr:colOff>
      <xdr:row>57</xdr:row>
      <xdr:rowOff>121270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620581</xdr:colOff>
      <xdr:row>25</xdr:row>
      <xdr:rowOff>166964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405B2FA-B6C2-47EB-838F-A2DB393A6E27}"/>
            </a:ext>
          </a:extLst>
        </xdr:cNvPr>
        <xdr:cNvGrpSpPr/>
      </xdr:nvGrpSpPr>
      <xdr:grpSpPr>
        <a:xfrm>
          <a:off x="4000500" y="228600"/>
          <a:ext cx="9288331" cy="5653364"/>
          <a:chOff x="3401915" y="2979154"/>
          <a:chExt cx="9651889" cy="5405238"/>
        </a:xfrm>
      </xdr:grpSpPr>
      <xdr:sp macro="" textlink="">
        <xdr:nvSpPr>
          <xdr:cNvPr id="3" name="テキスト ボックス 54">
            <a:extLst>
              <a:ext uri="{FF2B5EF4-FFF2-40B4-BE49-F238E27FC236}">
                <a16:creationId xmlns:a16="http://schemas.microsoft.com/office/drawing/2014/main" id="{A29B7797-2D8A-4A9D-8FA2-1CBA160CFB3E}"/>
              </a:ext>
            </a:extLst>
          </xdr:cNvPr>
          <xdr:cNvSpPr txBox="1"/>
        </xdr:nvSpPr>
        <xdr:spPr>
          <a:xfrm>
            <a:off x="9519500" y="3031879"/>
            <a:ext cx="553789" cy="924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7A8418AE-5622-4895-BFEB-181CA0FFA122}"/>
              </a:ext>
            </a:extLst>
          </xdr:cNvPr>
          <xdr:cNvGrpSpPr>
            <a:grpSpLocks noChangeAspect="1"/>
          </xdr:cNvGrpSpPr>
        </xdr:nvGrpSpPr>
        <xdr:grpSpPr>
          <a:xfrm>
            <a:off x="3401915" y="2979154"/>
            <a:ext cx="9651889" cy="5405238"/>
            <a:chOff x="-169677" y="1252139"/>
            <a:chExt cx="9739972" cy="5337298"/>
          </a:xfrm>
        </xdr:grpSpPr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72A0C4F8-DD91-469F-BE71-8E1FC5FCDDFE}"/>
                </a:ext>
              </a:extLst>
            </xdr:cNvPr>
            <xdr:cNvGrpSpPr/>
          </xdr:nvGrpSpPr>
          <xdr:grpSpPr>
            <a:xfrm>
              <a:off x="-169677" y="1303676"/>
              <a:ext cx="9739972" cy="5285761"/>
              <a:chOff x="-445569" y="-236255"/>
              <a:chExt cx="7555681" cy="4194845"/>
            </a:xfrm>
          </xdr:grpSpPr>
          <xdr:grpSp>
            <xdr:nvGrpSpPr>
              <xdr:cNvPr id="8" name="グループ化 7">
                <a:extLst>
                  <a:ext uri="{FF2B5EF4-FFF2-40B4-BE49-F238E27FC236}">
                    <a16:creationId xmlns:a16="http://schemas.microsoft.com/office/drawing/2014/main" id="{EA1E0A81-6F72-4A8F-B5EC-731A99A2FA2E}"/>
                  </a:ext>
                </a:extLst>
              </xdr:cNvPr>
              <xdr:cNvGrpSpPr/>
            </xdr:nvGrpSpPr>
            <xdr:grpSpPr>
              <a:xfrm>
                <a:off x="-445569" y="-236255"/>
                <a:ext cx="7555681" cy="4194845"/>
                <a:chOff x="-445569" y="-236255"/>
                <a:chExt cx="7555681" cy="4194845"/>
              </a:xfrm>
            </xdr:grpSpPr>
            <xdr:grpSp>
              <xdr:nvGrpSpPr>
                <xdr:cNvPr id="10" name="グループ化 9">
                  <a:extLst>
                    <a:ext uri="{FF2B5EF4-FFF2-40B4-BE49-F238E27FC236}">
                      <a16:creationId xmlns:a16="http://schemas.microsoft.com/office/drawing/2014/main" id="{25FC36BE-5581-4B91-B0D5-88424F4AF988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555681" cy="4194845"/>
                  <a:chOff x="-445569" y="-163718"/>
                  <a:chExt cx="7555681" cy="2906918"/>
                </a:xfrm>
              </xdr:grpSpPr>
              <xdr:graphicFrame macro="">
                <xdr:nvGraphicFramePr>
                  <xdr:cNvPr id="12" name="グラフ 11">
                    <a:extLst>
                      <a:ext uri="{FF2B5EF4-FFF2-40B4-BE49-F238E27FC236}">
                        <a16:creationId xmlns:a16="http://schemas.microsoft.com/office/drawing/2014/main" id="{882CFB02-44F4-4125-B19E-5389B73878FC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3" name="テキスト ボックス 36">
                    <a:extLst>
                      <a:ext uri="{FF2B5EF4-FFF2-40B4-BE49-F238E27FC236}">
                        <a16:creationId xmlns:a16="http://schemas.microsoft.com/office/drawing/2014/main" id="{A8650E9E-476E-4659-8066-53381AB6820A}"/>
                      </a:ext>
                    </a:extLst>
                  </xdr:cNvPr>
                  <xdr:cNvSpPr txBox="1"/>
                </xdr:nvSpPr>
                <xdr:spPr>
                  <a:xfrm>
                    <a:off x="514990" y="71955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14" name="テキスト ボックス 37">
                    <a:extLst>
                      <a:ext uri="{FF2B5EF4-FFF2-40B4-BE49-F238E27FC236}">
                        <a16:creationId xmlns:a16="http://schemas.microsoft.com/office/drawing/2014/main" id="{1AA8CEC5-32F9-4A99-82AD-3958DA853FC2}"/>
                      </a:ext>
                    </a:extLst>
                  </xdr:cNvPr>
                  <xdr:cNvSpPr txBox="1"/>
                </xdr:nvSpPr>
                <xdr:spPr>
                  <a:xfrm>
                    <a:off x="146764" y="1129148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15" name="テキスト ボックス 38">
                    <a:extLst>
                      <a:ext uri="{FF2B5EF4-FFF2-40B4-BE49-F238E27FC236}">
                        <a16:creationId xmlns:a16="http://schemas.microsoft.com/office/drawing/2014/main" id="{C5A3DD2F-CC88-4386-A8AE-F9DD59B0D0D1}"/>
                      </a:ext>
                    </a:extLst>
                  </xdr:cNvPr>
                  <xdr:cNvSpPr txBox="1"/>
                </xdr:nvSpPr>
                <xdr:spPr>
                  <a:xfrm>
                    <a:off x="0" y="923707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16" name="テキスト ボックス 39">
                    <a:extLst>
                      <a:ext uri="{FF2B5EF4-FFF2-40B4-BE49-F238E27FC236}">
                        <a16:creationId xmlns:a16="http://schemas.microsoft.com/office/drawing/2014/main" id="{A5699E05-A003-42E9-A27E-AE0C09ECF0AC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17" name="テキスト ボックス 40">
                    <a:extLst>
                      <a:ext uri="{FF2B5EF4-FFF2-40B4-BE49-F238E27FC236}">
                        <a16:creationId xmlns:a16="http://schemas.microsoft.com/office/drawing/2014/main" id="{CCC6D305-3980-41DA-832B-9B3995ABFEA1}"/>
                      </a:ext>
                    </a:extLst>
                  </xdr:cNvPr>
                  <xdr:cNvSpPr txBox="1"/>
                </xdr:nvSpPr>
                <xdr:spPr>
                  <a:xfrm>
                    <a:off x="32766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18" name="テキスト ボックス 41">
                    <a:extLst>
                      <a:ext uri="{FF2B5EF4-FFF2-40B4-BE49-F238E27FC236}">
                        <a16:creationId xmlns:a16="http://schemas.microsoft.com/office/drawing/2014/main" id="{50AA4D8B-EE54-41E3-8119-F9CA5B1AF959}"/>
                      </a:ext>
                    </a:extLst>
                  </xdr:cNvPr>
                  <xdr:cNvSpPr txBox="1"/>
                </xdr:nvSpPr>
                <xdr:spPr>
                  <a:xfrm>
                    <a:off x="327660" y="13277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19" name="テキスト ボックス 42">
                    <a:extLst>
                      <a:ext uri="{FF2B5EF4-FFF2-40B4-BE49-F238E27FC236}">
                        <a16:creationId xmlns:a16="http://schemas.microsoft.com/office/drawing/2014/main" id="{B7D6EC44-A4AB-444C-8C1B-DB3FA4D7E23A}"/>
                      </a:ext>
                    </a:extLst>
                  </xdr:cNvPr>
                  <xdr:cNvSpPr txBox="1"/>
                </xdr:nvSpPr>
                <xdr:spPr>
                  <a:xfrm>
                    <a:off x="-445569" y="1533525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20" name="テキスト ボックス 43">
                    <a:extLst>
                      <a:ext uri="{FF2B5EF4-FFF2-40B4-BE49-F238E27FC236}">
                        <a16:creationId xmlns:a16="http://schemas.microsoft.com/office/drawing/2014/main" id="{70B33C42-227C-4E7D-8AB9-F859FAB0F6EC}"/>
                      </a:ext>
                    </a:extLst>
                  </xdr:cNvPr>
                  <xdr:cNvSpPr txBox="1"/>
                </xdr:nvSpPr>
                <xdr:spPr>
                  <a:xfrm>
                    <a:off x="-122196" y="1724625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21" name="テキスト ボックス 44">
                    <a:extLst>
                      <a:ext uri="{FF2B5EF4-FFF2-40B4-BE49-F238E27FC236}">
                        <a16:creationId xmlns:a16="http://schemas.microsoft.com/office/drawing/2014/main" id="{0E062263-B5B0-4AE4-884F-8F62EC672E4E}"/>
                      </a:ext>
                    </a:extLst>
                  </xdr:cNvPr>
                  <xdr:cNvSpPr txBox="1"/>
                </xdr:nvSpPr>
                <xdr:spPr>
                  <a:xfrm>
                    <a:off x="327660" y="192862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22" name="テキスト ボックス 45">
                    <a:extLst>
                      <a:ext uri="{FF2B5EF4-FFF2-40B4-BE49-F238E27FC236}">
                        <a16:creationId xmlns:a16="http://schemas.microsoft.com/office/drawing/2014/main" id="{06D610E4-89FB-4830-A903-3901F2FB37A1}"/>
                      </a:ext>
                    </a:extLst>
                  </xdr:cNvPr>
                  <xdr:cNvSpPr txBox="1"/>
                </xdr:nvSpPr>
                <xdr:spPr>
                  <a:xfrm>
                    <a:off x="4625340" y="719557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23" name="テキスト ボックス 46">
                    <a:extLst>
                      <a:ext uri="{FF2B5EF4-FFF2-40B4-BE49-F238E27FC236}">
                        <a16:creationId xmlns:a16="http://schemas.microsoft.com/office/drawing/2014/main" id="{1B554743-25C9-4F42-A5A6-A1E2A2F82847}"/>
                      </a:ext>
                    </a:extLst>
                  </xdr:cNvPr>
                  <xdr:cNvSpPr txBox="1"/>
                </xdr:nvSpPr>
                <xdr:spPr>
                  <a:xfrm>
                    <a:off x="4625340" y="112914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24" name="テキスト ボックス 47">
                    <a:extLst>
                      <a:ext uri="{FF2B5EF4-FFF2-40B4-BE49-F238E27FC236}">
                        <a16:creationId xmlns:a16="http://schemas.microsoft.com/office/drawing/2014/main" id="{23180C9E-8477-4ADE-88AD-AE21EF1AEAE6}"/>
                      </a:ext>
                    </a:extLst>
                  </xdr:cNvPr>
                  <xdr:cNvSpPr txBox="1"/>
                </xdr:nvSpPr>
                <xdr:spPr>
                  <a:xfrm>
                    <a:off x="4625340" y="923833"/>
                    <a:ext cx="2048370" cy="2818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25" name="テキスト ボックス 48">
                    <a:extLst>
                      <a:ext uri="{FF2B5EF4-FFF2-40B4-BE49-F238E27FC236}">
                        <a16:creationId xmlns:a16="http://schemas.microsoft.com/office/drawing/2014/main" id="{DBA8CAED-BDF5-4C36-B0B8-29130F0F7A3B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26" name="テキスト ボックス 49">
                    <a:extLst>
                      <a:ext uri="{FF2B5EF4-FFF2-40B4-BE49-F238E27FC236}">
                        <a16:creationId xmlns:a16="http://schemas.microsoft.com/office/drawing/2014/main" id="{08555969-D66C-4C3D-9457-833B931EDED1}"/>
                      </a:ext>
                    </a:extLst>
                  </xdr:cNvPr>
                  <xdr:cNvSpPr txBox="1"/>
                </xdr:nvSpPr>
                <xdr:spPr>
                  <a:xfrm>
                    <a:off x="462534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27" name="テキスト ボックス 50">
                    <a:extLst>
                      <a:ext uri="{FF2B5EF4-FFF2-40B4-BE49-F238E27FC236}">
                        <a16:creationId xmlns:a16="http://schemas.microsoft.com/office/drawing/2014/main" id="{D79CA286-4622-4140-906E-793A6852F4DE}"/>
                      </a:ext>
                    </a:extLst>
                  </xdr:cNvPr>
                  <xdr:cNvSpPr txBox="1"/>
                </xdr:nvSpPr>
                <xdr:spPr>
                  <a:xfrm>
                    <a:off x="4625340" y="13277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28" name="テキスト ボックス 51">
                    <a:extLst>
                      <a:ext uri="{FF2B5EF4-FFF2-40B4-BE49-F238E27FC236}">
                        <a16:creationId xmlns:a16="http://schemas.microsoft.com/office/drawing/2014/main" id="{8136DFD7-DDF6-4132-9C87-13F469E8195E}"/>
                      </a:ext>
                    </a:extLst>
                  </xdr:cNvPr>
                  <xdr:cNvSpPr txBox="1"/>
                </xdr:nvSpPr>
                <xdr:spPr>
                  <a:xfrm>
                    <a:off x="4625339" y="1533524"/>
                    <a:ext cx="2484773" cy="2981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29" name="テキスト ボックス 52">
                    <a:extLst>
                      <a:ext uri="{FF2B5EF4-FFF2-40B4-BE49-F238E27FC236}">
                        <a16:creationId xmlns:a16="http://schemas.microsoft.com/office/drawing/2014/main" id="{04EDB36D-AC2C-4291-A54B-5EAC6D7BC1FF}"/>
                      </a:ext>
                    </a:extLst>
                  </xdr:cNvPr>
                  <xdr:cNvSpPr txBox="1"/>
                </xdr:nvSpPr>
                <xdr:spPr>
                  <a:xfrm>
                    <a:off x="4625340" y="1724622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30" name="テキスト ボックス 53">
                    <a:extLst>
                      <a:ext uri="{FF2B5EF4-FFF2-40B4-BE49-F238E27FC236}">
                        <a16:creationId xmlns:a16="http://schemas.microsoft.com/office/drawing/2014/main" id="{CCC9B523-899D-460D-855A-269B51593961}"/>
                      </a:ext>
                    </a:extLst>
                  </xdr:cNvPr>
                  <xdr:cNvSpPr txBox="1"/>
                </xdr:nvSpPr>
                <xdr:spPr>
                  <a:xfrm>
                    <a:off x="4625340" y="192862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31" name="テキスト ボックス 54">
                    <a:extLst>
                      <a:ext uri="{FF2B5EF4-FFF2-40B4-BE49-F238E27FC236}">
                        <a16:creationId xmlns:a16="http://schemas.microsoft.com/office/drawing/2014/main" id="{B455A11B-F1A2-4B2C-8FBE-52F321D65605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32" name="テキスト ボックス 56">
                    <a:extLst>
                      <a:ext uri="{FF2B5EF4-FFF2-40B4-BE49-F238E27FC236}">
                        <a16:creationId xmlns:a16="http://schemas.microsoft.com/office/drawing/2014/main" id="{B7735221-6ACE-4538-A617-9A59AED6A5BF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11" name="テキスト ボックス 34">
                  <a:extLst>
                    <a:ext uri="{FF2B5EF4-FFF2-40B4-BE49-F238E27FC236}">
                      <a16:creationId xmlns:a16="http://schemas.microsoft.com/office/drawing/2014/main" id="{F8C5CF87-90F5-4960-BBDE-A1DA8DA79EFC}"/>
                    </a:ext>
                  </a:extLst>
                </xdr:cNvPr>
                <xdr:cNvSpPr txBox="1"/>
              </xdr:nvSpPr>
              <xdr:spPr>
                <a:xfrm>
                  <a:off x="0" y="775309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9" name="テキスト ボックス 32">
                <a:extLst>
                  <a:ext uri="{FF2B5EF4-FFF2-40B4-BE49-F238E27FC236}">
                    <a16:creationId xmlns:a16="http://schemas.microsoft.com/office/drawing/2014/main" id="{6D773AC0-7510-4F34-86FB-B29C4C376D40}"/>
                  </a:ext>
                </a:extLst>
              </xdr:cNvPr>
              <xdr:cNvSpPr txBox="1"/>
            </xdr:nvSpPr>
            <xdr:spPr>
              <a:xfrm>
                <a:off x="4120761" y="775309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7" name="テキスト ボックス 34">
              <a:extLst>
                <a:ext uri="{FF2B5EF4-FFF2-40B4-BE49-F238E27FC236}">
                  <a16:creationId xmlns:a16="http://schemas.microsoft.com/office/drawing/2014/main" id="{6E30ED36-7771-4654-B06B-2AF0438CF937}"/>
                </a:ext>
              </a:extLst>
            </xdr:cNvPr>
            <xdr:cNvSpPr txBox="1"/>
          </xdr:nvSpPr>
          <xdr:spPr>
            <a:xfrm>
              <a:off x="4128467" y="1252139"/>
              <a:ext cx="680777" cy="1070677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5" name="テキスト ボックス 56">
            <a:extLst>
              <a:ext uri="{FF2B5EF4-FFF2-40B4-BE49-F238E27FC236}">
                <a16:creationId xmlns:a16="http://schemas.microsoft.com/office/drawing/2014/main" id="{89036A56-924E-4285-A858-1ACD15DB0DF2}"/>
              </a:ext>
            </a:extLst>
          </xdr:cNvPr>
          <xdr:cNvSpPr txBox="1"/>
        </xdr:nvSpPr>
        <xdr:spPr>
          <a:xfrm>
            <a:off x="7191784" y="3315529"/>
            <a:ext cx="379861" cy="519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21</xdr:col>
      <xdr:colOff>0</xdr:colOff>
      <xdr:row>1</xdr:row>
      <xdr:rowOff>0</xdr:rowOff>
    </xdr:from>
    <xdr:to>
      <xdr:col>34</xdr:col>
      <xdr:colOff>622601</xdr:colOff>
      <xdr:row>26</xdr:row>
      <xdr:rowOff>46219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7104115-16CF-4F53-928D-4A70E2108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1760" y="228600"/>
          <a:ext cx="9339881" cy="5761219"/>
        </a:xfrm>
        <a:prstGeom prst="rect">
          <a:avLst/>
        </a:prstGeom>
      </xdr:spPr>
    </xdr:pic>
    <xdr:clientData/>
  </xdr:twoCellAnchor>
  <xdr:twoCellAnchor editAs="oneCell">
    <xdr:from>
      <xdr:col>21</xdr:col>
      <xdr:colOff>171450</xdr:colOff>
      <xdr:row>25</xdr:row>
      <xdr:rowOff>152400</xdr:rowOff>
    </xdr:from>
    <xdr:to>
      <xdr:col>35</xdr:col>
      <xdr:colOff>128059</xdr:colOff>
      <xdr:row>50</xdr:row>
      <xdr:rowOff>198619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304CD0D2-D2A4-4E0C-919E-C55D2076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73200" y="5867400"/>
          <a:ext cx="9291109" cy="5761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11</xdr:col>
      <xdr:colOff>7620</xdr:colOff>
      <xdr:row>31</xdr:row>
      <xdr:rowOff>68580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0ECFAB2-402C-4437-8BFA-96F1B56A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3947160"/>
          <a:ext cx="492252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605424</xdr:colOff>
      <xdr:row>16</xdr:row>
      <xdr:rowOff>177452</xdr:rowOff>
    </xdr:from>
    <xdr:to>
      <xdr:col>19</xdr:col>
      <xdr:colOff>165969</xdr:colOff>
      <xdr:row>31</xdr:row>
      <xdr:rowOff>16389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37E1C4-D0E9-4FCF-8E88-BCFDAAED6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4109" y="3914384"/>
          <a:ext cx="4904983" cy="328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658091</xdr:colOff>
      <xdr:row>0</xdr:row>
      <xdr:rowOff>0</xdr:rowOff>
    </xdr:from>
    <xdr:to>
      <xdr:col>20</xdr:col>
      <xdr:colOff>31337</xdr:colOff>
      <xdr:row>24</xdr:row>
      <xdr:rowOff>26287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F9FA40-752C-4D96-AD5B-B58A557088C9}"/>
            </a:ext>
          </a:extLst>
        </xdr:cNvPr>
        <xdr:cNvGrpSpPr/>
      </xdr:nvGrpSpPr>
      <xdr:grpSpPr>
        <a:xfrm>
          <a:off x="4917476" y="0"/>
          <a:ext cx="9337861" cy="5653364"/>
          <a:chOff x="3401915" y="2979154"/>
          <a:chExt cx="9651889" cy="5405238"/>
        </a:xfrm>
      </xdr:grpSpPr>
      <xdr:sp macro="" textlink="">
        <xdr:nvSpPr>
          <xdr:cNvPr id="3" name="テキスト ボックス 54">
            <a:extLst>
              <a:ext uri="{FF2B5EF4-FFF2-40B4-BE49-F238E27FC236}">
                <a16:creationId xmlns:a16="http://schemas.microsoft.com/office/drawing/2014/main" id="{32D2570E-EAC7-4812-951A-ADED7E16BB64}"/>
              </a:ext>
            </a:extLst>
          </xdr:cNvPr>
          <xdr:cNvSpPr txBox="1"/>
        </xdr:nvSpPr>
        <xdr:spPr>
          <a:xfrm>
            <a:off x="9519500" y="3031879"/>
            <a:ext cx="553789" cy="924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5C5ADF96-9EFA-4484-9E06-8E95994913C8}"/>
              </a:ext>
            </a:extLst>
          </xdr:cNvPr>
          <xdr:cNvGrpSpPr>
            <a:grpSpLocks noChangeAspect="1"/>
          </xdr:cNvGrpSpPr>
        </xdr:nvGrpSpPr>
        <xdr:grpSpPr>
          <a:xfrm>
            <a:off x="3401915" y="2979154"/>
            <a:ext cx="9651889" cy="5405238"/>
            <a:chOff x="-169677" y="1252139"/>
            <a:chExt cx="9739972" cy="5337298"/>
          </a:xfrm>
        </xdr:grpSpPr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C867FB45-C2C3-47E9-9826-6DA91A5E2C27}"/>
                </a:ext>
              </a:extLst>
            </xdr:cNvPr>
            <xdr:cNvGrpSpPr/>
          </xdr:nvGrpSpPr>
          <xdr:grpSpPr>
            <a:xfrm>
              <a:off x="-169677" y="1303676"/>
              <a:ext cx="9739972" cy="5285761"/>
              <a:chOff x="-445569" y="-236255"/>
              <a:chExt cx="7555681" cy="4194845"/>
            </a:xfrm>
          </xdr:grpSpPr>
          <xdr:grpSp>
            <xdr:nvGrpSpPr>
              <xdr:cNvPr id="8" name="グループ化 7">
                <a:extLst>
                  <a:ext uri="{FF2B5EF4-FFF2-40B4-BE49-F238E27FC236}">
                    <a16:creationId xmlns:a16="http://schemas.microsoft.com/office/drawing/2014/main" id="{554A87D6-3BF4-4351-BBDD-19018FFC9214}"/>
                  </a:ext>
                </a:extLst>
              </xdr:cNvPr>
              <xdr:cNvGrpSpPr/>
            </xdr:nvGrpSpPr>
            <xdr:grpSpPr>
              <a:xfrm>
                <a:off x="-445569" y="-236255"/>
                <a:ext cx="7555681" cy="4194845"/>
                <a:chOff x="-445569" y="-236255"/>
                <a:chExt cx="7555681" cy="4194845"/>
              </a:xfrm>
            </xdr:grpSpPr>
            <xdr:grpSp>
              <xdr:nvGrpSpPr>
                <xdr:cNvPr id="10" name="グループ化 9">
                  <a:extLst>
                    <a:ext uri="{FF2B5EF4-FFF2-40B4-BE49-F238E27FC236}">
                      <a16:creationId xmlns:a16="http://schemas.microsoft.com/office/drawing/2014/main" id="{2E4D3B45-EB84-42BC-85C5-9A4616C508F3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555681" cy="4194845"/>
                  <a:chOff x="-445569" y="-163718"/>
                  <a:chExt cx="7555681" cy="2906918"/>
                </a:xfrm>
              </xdr:grpSpPr>
              <xdr:graphicFrame macro="">
                <xdr:nvGraphicFramePr>
                  <xdr:cNvPr id="12" name="グラフ 11">
                    <a:extLst>
                      <a:ext uri="{FF2B5EF4-FFF2-40B4-BE49-F238E27FC236}">
                        <a16:creationId xmlns:a16="http://schemas.microsoft.com/office/drawing/2014/main" id="{C142F9B7-158C-427C-A74B-844E839081D5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3" name="テキスト ボックス 36">
                    <a:extLst>
                      <a:ext uri="{FF2B5EF4-FFF2-40B4-BE49-F238E27FC236}">
                        <a16:creationId xmlns:a16="http://schemas.microsoft.com/office/drawing/2014/main" id="{A84C9144-851B-4F80-8325-AB32498716CB}"/>
                      </a:ext>
                    </a:extLst>
                  </xdr:cNvPr>
                  <xdr:cNvSpPr txBox="1"/>
                </xdr:nvSpPr>
                <xdr:spPr>
                  <a:xfrm>
                    <a:off x="514990" y="71955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14" name="テキスト ボックス 37">
                    <a:extLst>
                      <a:ext uri="{FF2B5EF4-FFF2-40B4-BE49-F238E27FC236}">
                        <a16:creationId xmlns:a16="http://schemas.microsoft.com/office/drawing/2014/main" id="{79C93284-9F64-4B4C-8743-0F53A0A7EDC0}"/>
                      </a:ext>
                    </a:extLst>
                  </xdr:cNvPr>
                  <xdr:cNvSpPr txBox="1"/>
                </xdr:nvSpPr>
                <xdr:spPr>
                  <a:xfrm>
                    <a:off x="146764" y="1129148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15" name="テキスト ボックス 38">
                    <a:extLst>
                      <a:ext uri="{FF2B5EF4-FFF2-40B4-BE49-F238E27FC236}">
                        <a16:creationId xmlns:a16="http://schemas.microsoft.com/office/drawing/2014/main" id="{12C046BA-1ADB-4F3D-9CD5-953F2B43331A}"/>
                      </a:ext>
                    </a:extLst>
                  </xdr:cNvPr>
                  <xdr:cNvSpPr txBox="1"/>
                </xdr:nvSpPr>
                <xdr:spPr>
                  <a:xfrm>
                    <a:off x="0" y="923707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16" name="テキスト ボックス 39">
                    <a:extLst>
                      <a:ext uri="{FF2B5EF4-FFF2-40B4-BE49-F238E27FC236}">
                        <a16:creationId xmlns:a16="http://schemas.microsoft.com/office/drawing/2014/main" id="{CDC09ED7-C620-4623-A971-49E1116EBC90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17" name="テキスト ボックス 40">
                    <a:extLst>
                      <a:ext uri="{FF2B5EF4-FFF2-40B4-BE49-F238E27FC236}">
                        <a16:creationId xmlns:a16="http://schemas.microsoft.com/office/drawing/2014/main" id="{D895AA4B-EA65-47D9-9527-FD11D69B86B9}"/>
                      </a:ext>
                    </a:extLst>
                  </xdr:cNvPr>
                  <xdr:cNvSpPr txBox="1"/>
                </xdr:nvSpPr>
                <xdr:spPr>
                  <a:xfrm>
                    <a:off x="32766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18" name="テキスト ボックス 41">
                    <a:extLst>
                      <a:ext uri="{FF2B5EF4-FFF2-40B4-BE49-F238E27FC236}">
                        <a16:creationId xmlns:a16="http://schemas.microsoft.com/office/drawing/2014/main" id="{EDF420D5-2639-4BD6-9819-A7DAC5DFDC39}"/>
                      </a:ext>
                    </a:extLst>
                  </xdr:cNvPr>
                  <xdr:cNvSpPr txBox="1"/>
                </xdr:nvSpPr>
                <xdr:spPr>
                  <a:xfrm>
                    <a:off x="327660" y="13277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19" name="テキスト ボックス 42">
                    <a:extLst>
                      <a:ext uri="{FF2B5EF4-FFF2-40B4-BE49-F238E27FC236}">
                        <a16:creationId xmlns:a16="http://schemas.microsoft.com/office/drawing/2014/main" id="{AC505D71-722F-4B6E-99F5-2229018DAB18}"/>
                      </a:ext>
                    </a:extLst>
                  </xdr:cNvPr>
                  <xdr:cNvSpPr txBox="1"/>
                </xdr:nvSpPr>
                <xdr:spPr>
                  <a:xfrm>
                    <a:off x="-445569" y="1533525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20" name="テキスト ボックス 43">
                    <a:extLst>
                      <a:ext uri="{FF2B5EF4-FFF2-40B4-BE49-F238E27FC236}">
                        <a16:creationId xmlns:a16="http://schemas.microsoft.com/office/drawing/2014/main" id="{64526CA6-A2F5-4AC9-8DA7-E558E6C29554}"/>
                      </a:ext>
                    </a:extLst>
                  </xdr:cNvPr>
                  <xdr:cNvSpPr txBox="1"/>
                </xdr:nvSpPr>
                <xdr:spPr>
                  <a:xfrm>
                    <a:off x="-122196" y="1724625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21" name="テキスト ボックス 44">
                    <a:extLst>
                      <a:ext uri="{FF2B5EF4-FFF2-40B4-BE49-F238E27FC236}">
                        <a16:creationId xmlns:a16="http://schemas.microsoft.com/office/drawing/2014/main" id="{CE744D32-FE84-49D9-B5A4-82A1525C00CD}"/>
                      </a:ext>
                    </a:extLst>
                  </xdr:cNvPr>
                  <xdr:cNvSpPr txBox="1"/>
                </xdr:nvSpPr>
                <xdr:spPr>
                  <a:xfrm>
                    <a:off x="327660" y="192862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22" name="テキスト ボックス 45">
                    <a:extLst>
                      <a:ext uri="{FF2B5EF4-FFF2-40B4-BE49-F238E27FC236}">
                        <a16:creationId xmlns:a16="http://schemas.microsoft.com/office/drawing/2014/main" id="{66095C81-881D-47CA-A138-709A6B4B6A47}"/>
                      </a:ext>
                    </a:extLst>
                  </xdr:cNvPr>
                  <xdr:cNvSpPr txBox="1"/>
                </xdr:nvSpPr>
                <xdr:spPr>
                  <a:xfrm>
                    <a:off x="4625340" y="719557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23" name="テキスト ボックス 46">
                    <a:extLst>
                      <a:ext uri="{FF2B5EF4-FFF2-40B4-BE49-F238E27FC236}">
                        <a16:creationId xmlns:a16="http://schemas.microsoft.com/office/drawing/2014/main" id="{3DFF5A76-0DAB-4C4B-85D5-67202F6F52FD}"/>
                      </a:ext>
                    </a:extLst>
                  </xdr:cNvPr>
                  <xdr:cNvSpPr txBox="1"/>
                </xdr:nvSpPr>
                <xdr:spPr>
                  <a:xfrm>
                    <a:off x="4625340" y="112914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24" name="テキスト ボックス 47">
                    <a:extLst>
                      <a:ext uri="{FF2B5EF4-FFF2-40B4-BE49-F238E27FC236}">
                        <a16:creationId xmlns:a16="http://schemas.microsoft.com/office/drawing/2014/main" id="{D2B126FC-0909-45D6-8207-D35C4B5BAC0F}"/>
                      </a:ext>
                    </a:extLst>
                  </xdr:cNvPr>
                  <xdr:cNvSpPr txBox="1"/>
                </xdr:nvSpPr>
                <xdr:spPr>
                  <a:xfrm>
                    <a:off x="4625340" y="923833"/>
                    <a:ext cx="2048370" cy="2818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25" name="テキスト ボックス 48">
                    <a:extLst>
                      <a:ext uri="{FF2B5EF4-FFF2-40B4-BE49-F238E27FC236}">
                        <a16:creationId xmlns:a16="http://schemas.microsoft.com/office/drawing/2014/main" id="{5367D5B4-EF35-473F-AF84-D0EE98C7763E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26" name="テキスト ボックス 49">
                    <a:extLst>
                      <a:ext uri="{FF2B5EF4-FFF2-40B4-BE49-F238E27FC236}">
                        <a16:creationId xmlns:a16="http://schemas.microsoft.com/office/drawing/2014/main" id="{62F91685-E765-4AF2-875A-4FEE451945C6}"/>
                      </a:ext>
                    </a:extLst>
                  </xdr:cNvPr>
                  <xdr:cNvSpPr txBox="1"/>
                </xdr:nvSpPr>
                <xdr:spPr>
                  <a:xfrm>
                    <a:off x="462534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27" name="テキスト ボックス 50">
                    <a:extLst>
                      <a:ext uri="{FF2B5EF4-FFF2-40B4-BE49-F238E27FC236}">
                        <a16:creationId xmlns:a16="http://schemas.microsoft.com/office/drawing/2014/main" id="{D0CDCCEE-825C-402F-AF38-D40BAA1633D8}"/>
                      </a:ext>
                    </a:extLst>
                  </xdr:cNvPr>
                  <xdr:cNvSpPr txBox="1"/>
                </xdr:nvSpPr>
                <xdr:spPr>
                  <a:xfrm>
                    <a:off x="4625340" y="13277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28" name="テキスト ボックス 51">
                    <a:extLst>
                      <a:ext uri="{FF2B5EF4-FFF2-40B4-BE49-F238E27FC236}">
                        <a16:creationId xmlns:a16="http://schemas.microsoft.com/office/drawing/2014/main" id="{C928C67B-2F3E-4DD2-9026-7F96B34A8CC6}"/>
                      </a:ext>
                    </a:extLst>
                  </xdr:cNvPr>
                  <xdr:cNvSpPr txBox="1"/>
                </xdr:nvSpPr>
                <xdr:spPr>
                  <a:xfrm>
                    <a:off x="4625339" y="1533524"/>
                    <a:ext cx="2484773" cy="2981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29" name="テキスト ボックス 52">
                    <a:extLst>
                      <a:ext uri="{FF2B5EF4-FFF2-40B4-BE49-F238E27FC236}">
                        <a16:creationId xmlns:a16="http://schemas.microsoft.com/office/drawing/2014/main" id="{7751DBBD-2596-45EB-9AED-9522AAE92CF7}"/>
                      </a:ext>
                    </a:extLst>
                  </xdr:cNvPr>
                  <xdr:cNvSpPr txBox="1"/>
                </xdr:nvSpPr>
                <xdr:spPr>
                  <a:xfrm>
                    <a:off x="4625340" y="1724622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30" name="テキスト ボックス 53">
                    <a:extLst>
                      <a:ext uri="{FF2B5EF4-FFF2-40B4-BE49-F238E27FC236}">
                        <a16:creationId xmlns:a16="http://schemas.microsoft.com/office/drawing/2014/main" id="{DCBF296E-61B9-42F0-9026-09825DA9408D}"/>
                      </a:ext>
                    </a:extLst>
                  </xdr:cNvPr>
                  <xdr:cNvSpPr txBox="1"/>
                </xdr:nvSpPr>
                <xdr:spPr>
                  <a:xfrm>
                    <a:off x="4625340" y="192862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31" name="テキスト ボックス 54">
                    <a:extLst>
                      <a:ext uri="{FF2B5EF4-FFF2-40B4-BE49-F238E27FC236}">
                        <a16:creationId xmlns:a16="http://schemas.microsoft.com/office/drawing/2014/main" id="{76E95E5E-3B68-411B-84B4-202BA7A54FED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32" name="テキスト ボックス 56">
                    <a:extLst>
                      <a:ext uri="{FF2B5EF4-FFF2-40B4-BE49-F238E27FC236}">
                        <a16:creationId xmlns:a16="http://schemas.microsoft.com/office/drawing/2014/main" id="{E7AAF550-7C52-4645-8D50-4E17C881B0A0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11" name="テキスト ボックス 34">
                  <a:extLst>
                    <a:ext uri="{FF2B5EF4-FFF2-40B4-BE49-F238E27FC236}">
                      <a16:creationId xmlns:a16="http://schemas.microsoft.com/office/drawing/2014/main" id="{3DD66CE3-9C34-4923-8684-8A2CE7EB0933}"/>
                    </a:ext>
                  </a:extLst>
                </xdr:cNvPr>
                <xdr:cNvSpPr txBox="1"/>
              </xdr:nvSpPr>
              <xdr:spPr>
                <a:xfrm>
                  <a:off x="0" y="775309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9" name="テキスト ボックス 32">
                <a:extLst>
                  <a:ext uri="{FF2B5EF4-FFF2-40B4-BE49-F238E27FC236}">
                    <a16:creationId xmlns:a16="http://schemas.microsoft.com/office/drawing/2014/main" id="{75A0D689-93B3-45A7-A324-269B2BCEA5B0}"/>
                  </a:ext>
                </a:extLst>
              </xdr:cNvPr>
              <xdr:cNvSpPr txBox="1"/>
            </xdr:nvSpPr>
            <xdr:spPr>
              <a:xfrm>
                <a:off x="4120761" y="775309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7" name="テキスト ボックス 34">
              <a:extLst>
                <a:ext uri="{FF2B5EF4-FFF2-40B4-BE49-F238E27FC236}">
                  <a16:creationId xmlns:a16="http://schemas.microsoft.com/office/drawing/2014/main" id="{1B85CB63-EB22-4278-89A2-CF4D7DDFB2EA}"/>
                </a:ext>
              </a:extLst>
            </xdr:cNvPr>
            <xdr:cNvSpPr txBox="1"/>
          </xdr:nvSpPr>
          <xdr:spPr>
            <a:xfrm>
              <a:off x="4128467" y="1252139"/>
              <a:ext cx="680777" cy="1070677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5" name="テキスト ボックス 56">
            <a:extLst>
              <a:ext uri="{FF2B5EF4-FFF2-40B4-BE49-F238E27FC236}">
                <a16:creationId xmlns:a16="http://schemas.microsoft.com/office/drawing/2014/main" id="{511B09DB-FB74-45B0-844A-5EA482FD6D09}"/>
              </a:ext>
            </a:extLst>
          </xdr:cNvPr>
          <xdr:cNvSpPr txBox="1"/>
        </xdr:nvSpPr>
        <xdr:spPr>
          <a:xfrm>
            <a:off x="7191784" y="3315529"/>
            <a:ext cx="379861" cy="519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>
    <xdr:from>
      <xdr:col>6</xdr:col>
      <xdr:colOff>0</xdr:colOff>
      <xdr:row>26</xdr:row>
      <xdr:rowOff>0</xdr:rowOff>
    </xdr:from>
    <xdr:to>
      <xdr:col>20</xdr:col>
      <xdr:colOff>42882</xdr:colOff>
      <xdr:row>50</xdr:row>
      <xdr:rowOff>26286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589F6C08-A8D5-4257-8B68-7C3E6D46E10B}"/>
            </a:ext>
          </a:extLst>
        </xdr:cNvPr>
        <xdr:cNvGrpSpPr/>
      </xdr:nvGrpSpPr>
      <xdr:grpSpPr>
        <a:xfrm>
          <a:off x="4923692" y="6096000"/>
          <a:ext cx="9343190" cy="5653363"/>
          <a:chOff x="3401915" y="2979154"/>
          <a:chExt cx="9651889" cy="5405238"/>
        </a:xfrm>
      </xdr:grpSpPr>
      <xdr:sp macro="" textlink="">
        <xdr:nvSpPr>
          <xdr:cNvPr id="34" name="テキスト ボックス 54">
            <a:extLst>
              <a:ext uri="{FF2B5EF4-FFF2-40B4-BE49-F238E27FC236}">
                <a16:creationId xmlns:a16="http://schemas.microsoft.com/office/drawing/2014/main" id="{51106051-8A9A-4731-8F86-66C4CDA57B66}"/>
              </a:ext>
            </a:extLst>
          </xdr:cNvPr>
          <xdr:cNvSpPr txBox="1"/>
        </xdr:nvSpPr>
        <xdr:spPr>
          <a:xfrm>
            <a:off x="9519500" y="3031879"/>
            <a:ext cx="553789" cy="924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ACB10508-ECF6-464F-88DF-F7A241B2D291}"/>
              </a:ext>
            </a:extLst>
          </xdr:cNvPr>
          <xdr:cNvGrpSpPr>
            <a:grpSpLocks noChangeAspect="1"/>
          </xdr:cNvGrpSpPr>
        </xdr:nvGrpSpPr>
        <xdr:grpSpPr>
          <a:xfrm>
            <a:off x="3401915" y="2979154"/>
            <a:ext cx="9651889" cy="5405238"/>
            <a:chOff x="-169677" y="1252139"/>
            <a:chExt cx="9739972" cy="5337298"/>
          </a:xfrm>
        </xdr:grpSpPr>
        <xdr:grpSp>
          <xdr:nvGrpSpPr>
            <xdr:cNvPr id="37" name="グループ化 36">
              <a:extLst>
                <a:ext uri="{FF2B5EF4-FFF2-40B4-BE49-F238E27FC236}">
                  <a16:creationId xmlns:a16="http://schemas.microsoft.com/office/drawing/2014/main" id="{8177A061-5500-42AD-99F4-DB9D7E18A90C}"/>
                </a:ext>
              </a:extLst>
            </xdr:cNvPr>
            <xdr:cNvGrpSpPr/>
          </xdr:nvGrpSpPr>
          <xdr:grpSpPr>
            <a:xfrm>
              <a:off x="-169677" y="1303676"/>
              <a:ext cx="9739972" cy="5285761"/>
              <a:chOff x="-445569" y="-236255"/>
              <a:chExt cx="7555681" cy="4194845"/>
            </a:xfrm>
          </xdr:grpSpPr>
          <xdr:grpSp>
            <xdr:nvGrpSpPr>
              <xdr:cNvPr id="39" name="グループ化 38">
                <a:extLst>
                  <a:ext uri="{FF2B5EF4-FFF2-40B4-BE49-F238E27FC236}">
                    <a16:creationId xmlns:a16="http://schemas.microsoft.com/office/drawing/2014/main" id="{75CFCF8B-CC03-49F1-AF2F-FE5DD6C6F918}"/>
                  </a:ext>
                </a:extLst>
              </xdr:cNvPr>
              <xdr:cNvGrpSpPr/>
            </xdr:nvGrpSpPr>
            <xdr:grpSpPr>
              <a:xfrm>
                <a:off x="-445569" y="-236255"/>
                <a:ext cx="7555681" cy="4194845"/>
                <a:chOff x="-445569" y="-236255"/>
                <a:chExt cx="7555681" cy="4194845"/>
              </a:xfrm>
            </xdr:grpSpPr>
            <xdr:grpSp>
              <xdr:nvGrpSpPr>
                <xdr:cNvPr id="41" name="グループ化 40">
                  <a:extLst>
                    <a:ext uri="{FF2B5EF4-FFF2-40B4-BE49-F238E27FC236}">
                      <a16:creationId xmlns:a16="http://schemas.microsoft.com/office/drawing/2014/main" id="{85BFC86C-4C47-4EA2-B3F7-0C4B24F66905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555681" cy="4194845"/>
                  <a:chOff x="-445569" y="-163718"/>
                  <a:chExt cx="7555681" cy="2906918"/>
                </a:xfrm>
              </xdr:grpSpPr>
              <xdr:graphicFrame macro="">
                <xdr:nvGraphicFramePr>
                  <xdr:cNvPr id="43" name="グラフ 42">
                    <a:extLst>
                      <a:ext uri="{FF2B5EF4-FFF2-40B4-BE49-F238E27FC236}">
                        <a16:creationId xmlns:a16="http://schemas.microsoft.com/office/drawing/2014/main" id="{2FFA0EF2-AAD7-4ADE-914D-6BA99809696B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  <xdr:sp macro="" textlink="">
                <xdr:nvSpPr>
                  <xdr:cNvPr id="44" name="テキスト ボックス 36">
                    <a:extLst>
                      <a:ext uri="{FF2B5EF4-FFF2-40B4-BE49-F238E27FC236}">
                        <a16:creationId xmlns:a16="http://schemas.microsoft.com/office/drawing/2014/main" id="{11E40EE8-FA45-49ED-AFC4-002B905190F9}"/>
                      </a:ext>
                    </a:extLst>
                  </xdr:cNvPr>
                  <xdr:cNvSpPr txBox="1"/>
                </xdr:nvSpPr>
                <xdr:spPr>
                  <a:xfrm>
                    <a:off x="514990" y="71955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45" name="テキスト ボックス 37">
                    <a:extLst>
                      <a:ext uri="{FF2B5EF4-FFF2-40B4-BE49-F238E27FC236}">
                        <a16:creationId xmlns:a16="http://schemas.microsoft.com/office/drawing/2014/main" id="{D693E24E-DCA5-4129-8010-DF92D4C6600F}"/>
                      </a:ext>
                    </a:extLst>
                  </xdr:cNvPr>
                  <xdr:cNvSpPr txBox="1"/>
                </xdr:nvSpPr>
                <xdr:spPr>
                  <a:xfrm>
                    <a:off x="146764" y="1129148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46" name="テキスト ボックス 38">
                    <a:extLst>
                      <a:ext uri="{FF2B5EF4-FFF2-40B4-BE49-F238E27FC236}">
                        <a16:creationId xmlns:a16="http://schemas.microsoft.com/office/drawing/2014/main" id="{0BCF49DB-7D6A-4FB0-8FD5-0561B20D4D74}"/>
                      </a:ext>
                    </a:extLst>
                  </xdr:cNvPr>
                  <xdr:cNvSpPr txBox="1"/>
                </xdr:nvSpPr>
                <xdr:spPr>
                  <a:xfrm>
                    <a:off x="0" y="923707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47" name="テキスト ボックス 39">
                    <a:extLst>
                      <a:ext uri="{FF2B5EF4-FFF2-40B4-BE49-F238E27FC236}">
                        <a16:creationId xmlns:a16="http://schemas.microsoft.com/office/drawing/2014/main" id="{B89C5B92-CB31-4C42-B972-02DD76CD93BA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48" name="テキスト ボックス 40">
                    <a:extLst>
                      <a:ext uri="{FF2B5EF4-FFF2-40B4-BE49-F238E27FC236}">
                        <a16:creationId xmlns:a16="http://schemas.microsoft.com/office/drawing/2014/main" id="{B880979F-5D6C-4A9F-8B7D-31A22ECC4E63}"/>
                      </a:ext>
                    </a:extLst>
                  </xdr:cNvPr>
                  <xdr:cNvSpPr txBox="1"/>
                </xdr:nvSpPr>
                <xdr:spPr>
                  <a:xfrm>
                    <a:off x="32766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49" name="テキスト ボックス 41">
                    <a:extLst>
                      <a:ext uri="{FF2B5EF4-FFF2-40B4-BE49-F238E27FC236}">
                        <a16:creationId xmlns:a16="http://schemas.microsoft.com/office/drawing/2014/main" id="{5A6D2119-4119-41EC-AB42-201210A11A88}"/>
                      </a:ext>
                    </a:extLst>
                  </xdr:cNvPr>
                  <xdr:cNvSpPr txBox="1"/>
                </xdr:nvSpPr>
                <xdr:spPr>
                  <a:xfrm>
                    <a:off x="327660" y="13277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50" name="テキスト ボックス 42">
                    <a:extLst>
                      <a:ext uri="{FF2B5EF4-FFF2-40B4-BE49-F238E27FC236}">
                        <a16:creationId xmlns:a16="http://schemas.microsoft.com/office/drawing/2014/main" id="{142E5872-412B-49A5-8D29-59326E08637E}"/>
                      </a:ext>
                    </a:extLst>
                  </xdr:cNvPr>
                  <xdr:cNvSpPr txBox="1"/>
                </xdr:nvSpPr>
                <xdr:spPr>
                  <a:xfrm>
                    <a:off x="-445569" y="1533525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51" name="テキスト ボックス 43">
                    <a:extLst>
                      <a:ext uri="{FF2B5EF4-FFF2-40B4-BE49-F238E27FC236}">
                        <a16:creationId xmlns:a16="http://schemas.microsoft.com/office/drawing/2014/main" id="{0C4E351C-B9ED-4FD4-A406-74544655C31C}"/>
                      </a:ext>
                    </a:extLst>
                  </xdr:cNvPr>
                  <xdr:cNvSpPr txBox="1"/>
                </xdr:nvSpPr>
                <xdr:spPr>
                  <a:xfrm>
                    <a:off x="-122196" y="1724625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52" name="テキスト ボックス 44">
                    <a:extLst>
                      <a:ext uri="{FF2B5EF4-FFF2-40B4-BE49-F238E27FC236}">
                        <a16:creationId xmlns:a16="http://schemas.microsoft.com/office/drawing/2014/main" id="{D2E79A02-1D28-4FB6-8D5D-7262274ABB24}"/>
                      </a:ext>
                    </a:extLst>
                  </xdr:cNvPr>
                  <xdr:cNvSpPr txBox="1"/>
                </xdr:nvSpPr>
                <xdr:spPr>
                  <a:xfrm>
                    <a:off x="327660" y="192862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53" name="テキスト ボックス 45">
                    <a:extLst>
                      <a:ext uri="{FF2B5EF4-FFF2-40B4-BE49-F238E27FC236}">
                        <a16:creationId xmlns:a16="http://schemas.microsoft.com/office/drawing/2014/main" id="{7345F223-9BDF-4676-ABD4-241950F65E76}"/>
                      </a:ext>
                    </a:extLst>
                  </xdr:cNvPr>
                  <xdr:cNvSpPr txBox="1"/>
                </xdr:nvSpPr>
                <xdr:spPr>
                  <a:xfrm>
                    <a:off x="4625340" y="719557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54" name="テキスト ボックス 46">
                    <a:extLst>
                      <a:ext uri="{FF2B5EF4-FFF2-40B4-BE49-F238E27FC236}">
                        <a16:creationId xmlns:a16="http://schemas.microsoft.com/office/drawing/2014/main" id="{F65443B7-0FF3-4D74-9AC8-DC9BBD88FAAB}"/>
                      </a:ext>
                    </a:extLst>
                  </xdr:cNvPr>
                  <xdr:cNvSpPr txBox="1"/>
                </xdr:nvSpPr>
                <xdr:spPr>
                  <a:xfrm>
                    <a:off x="4625340" y="112914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55" name="テキスト ボックス 47">
                    <a:extLst>
                      <a:ext uri="{FF2B5EF4-FFF2-40B4-BE49-F238E27FC236}">
                        <a16:creationId xmlns:a16="http://schemas.microsoft.com/office/drawing/2014/main" id="{D4D4A9C6-66D6-4F0C-BF3E-44D2F491B2BB}"/>
                      </a:ext>
                    </a:extLst>
                  </xdr:cNvPr>
                  <xdr:cNvSpPr txBox="1"/>
                </xdr:nvSpPr>
                <xdr:spPr>
                  <a:xfrm>
                    <a:off x="4625340" y="923707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56" name="テキスト ボックス 48">
                    <a:extLst>
                      <a:ext uri="{FF2B5EF4-FFF2-40B4-BE49-F238E27FC236}">
                        <a16:creationId xmlns:a16="http://schemas.microsoft.com/office/drawing/2014/main" id="{7F91BA41-B72B-4594-BDE9-BD0972CF248B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57" name="テキスト ボックス 49">
                    <a:extLst>
                      <a:ext uri="{FF2B5EF4-FFF2-40B4-BE49-F238E27FC236}">
                        <a16:creationId xmlns:a16="http://schemas.microsoft.com/office/drawing/2014/main" id="{2A4E773D-91D3-4859-9688-640CC6A0CA50}"/>
                      </a:ext>
                    </a:extLst>
                  </xdr:cNvPr>
                  <xdr:cNvSpPr txBox="1"/>
                </xdr:nvSpPr>
                <xdr:spPr>
                  <a:xfrm>
                    <a:off x="462534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58" name="テキスト ボックス 50">
                    <a:extLst>
                      <a:ext uri="{FF2B5EF4-FFF2-40B4-BE49-F238E27FC236}">
                        <a16:creationId xmlns:a16="http://schemas.microsoft.com/office/drawing/2014/main" id="{7C67F481-D988-4826-8D40-B93E92D477AC}"/>
                      </a:ext>
                    </a:extLst>
                  </xdr:cNvPr>
                  <xdr:cNvSpPr txBox="1"/>
                </xdr:nvSpPr>
                <xdr:spPr>
                  <a:xfrm>
                    <a:off x="4625340" y="13277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59" name="テキスト ボックス 51">
                    <a:extLst>
                      <a:ext uri="{FF2B5EF4-FFF2-40B4-BE49-F238E27FC236}">
                        <a16:creationId xmlns:a16="http://schemas.microsoft.com/office/drawing/2014/main" id="{38178C26-FA8F-4145-9AD4-04E5CDB0E660}"/>
                      </a:ext>
                    </a:extLst>
                  </xdr:cNvPr>
                  <xdr:cNvSpPr txBox="1"/>
                </xdr:nvSpPr>
                <xdr:spPr>
                  <a:xfrm>
                    <a:off x="4625339" y="1533524"/>
                    <a:ext cx="2484773" cy="2981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60" name="テキスト ボックス 52">
                    <a:extLst>
                      <a:ext uri="{FF2B5EF4-FFF2-40B4-BE49-F238E27FC236}">
                        <a16:creationId xmlns:a16="http://schemas.microsoft.com/office/drawing/2014/main" id="{2081B509-BD0E-44F6-8FEF-3B8C3D492766}"/>
                      </a:ext>
                    </a:extLst>
                  </xdr:cNvPr>
                  <xdr:cNvSpPr txBox="1"/>
                </xdr:nvSpPr>
                <xdr:spPr>
                  <a:xfrm>
                    <a:off x="4625340" y="1724622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61" name="テキスト ボックス 53">
                    <a:extLst>
                      <a:ext uri="{FF2B5EF4-FFF2-40B4-BE49-F238E27FC236}">
                        <a16:creationId xmlns:a16="http://schemas.microsoft.com/office/drawing/2014/main" id="{854918A0-D73A-4D41-BBDE-A29DD433D543}"/>
                      </a:ext>
                    </a:extLst>
                  </xdr:cNvPr>
                  <xdr:cNvSpPr txBox="1"/>
                </xdr:nvSpPr>
                <xdr:spPr>
                  <a:xfrm>
                    <a:off x="4625340" y="192862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62" name="テキスト ボックス 54">
                    <a:extLst>
                      <a:ext uri="{FF2B5EF4-FFF2-40B4-BE49-F238E27FC236}">
                        <a16:creationId xmlns:a16="http://schemas.microsoft.com/office/drawing/2014/main" id="{881F606E-958C-4A0D-998B-0C62EB1BDB19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63" name="テキスト ボックス 56">
                    <a:extLst>
                      <a:ext uri="{FF2B5EF4-FFF2-40B4-BE49-F238E27FC236}">
                        <a16:creationId xmlns:a16="http://schemas.microsoft.com/office/drawing/2014/main" id="{27034A14-80B8-4865-A6C9-73875D8151FB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42" name="テキスト ボックス 34">
                  <a:extLst>
                    <a:ext uri="{FF2B5EF4-FFF2-40B4-BE49-F238E27FC236}">
                      <a16:creationId xmlns:a16="http://schemas.microsoft.com/office/drawing/2014/main" id="{64ADFB79-D952-4502-B2C0-B21E13BBAF3A}"/>
                    </a:ext>
                  </a:extLst>
                </xdr:cNvPr>
                <xdr:cNvSpPr txBox="1"/>
              </xdr:nvSpPr>
              <xdr:spPr>
                <a:xfrm>
                  <a:off x="0" y="775309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40" name="テキスト ボックス 32">
                <a:extLst>
                  <a:ext uri="{FF2B5EF4-FFF2-40B4-BE49-F238E27FC236}">
                    <a16:creationId xmlns:a16="http://schemas.microsoft.com/office/drawing/2014/main" id="{2D484647-A0E4-4C05-BBE5-6A302DB5D9EB}"/>
                  </a:ext>
                </a:extLst>
              </xdr:cNvPr>
              <xdr:cNvSpPr txBox="1"/>
            </xdr:nvSpPr>
            <xdr:spPr>
              <a:xfrm>
                <a:off x="4120761" y="775309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38" name="テキスト ボックス 34">
              <a:extLst>
                <a:ext uri="{FF2B5EF4-FFF2-40B4-BE49-F238E27FC236}">
                  <a16:creationId xmlns:a16="http://schemas.microsoft.com/office/drawing/2014/main" id="{1361864B-5BCD-425B-8BB0-A6111BBB8FFF}"/>
                </a:ext>
              </a:extLst>
            </xdr:cNvPr>
            <xdr:cNvSpPr txBox="1"/>
          </xdr:nvSpPr>
          <xdr:spPr>
            <a:xfrm>
              <a:off x="4128467" y="1252139"/>
              <a:ext cx="680777" cy="1070677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36" name="テキスト ボックス 56">
            <a:extLst>
              <a:ext uri="{FF2B5EF4-FFF2-40B4-BE49-F238E27FC236}">
                <a16:creationId xmlns:a16="http://schemas.microsoft.com/office/drawing/2014/main" id="{245E7882-9871-40FA-8277-8FD1152368FE}"/>
              </a:ext>
            </a:extLst>
          </xdr:cNvPr>
          <xdr:cNvSpPr txBox="1"/>
        </xdr:nvSpPr>
        <xdr:spPr>
          <a:xfrm>
            <a:off x="7191784" y="3315529"/>
            <a:ext cx="379861" cy="519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0</xdr:rowOff>
    </xdr:from>
    <xdr:to>
      <xdr:col>20</xdr:col>
      <xdr:colOff>42882</xdr:colOff>
      <xdr:row>75</xdr:row>
      <xdr:rowOff>26287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AD566F9E-0BB0-4BFD-B0C2-F6D910B8D1B6}"/>
            </a:ext>
          </a:extLst>
        </xdr:cNvPr>
        <xdr:cNvGrpSpPr/>
      </xdr:nvGrpSpPr>
      <xdr:grpSpPr>
        <a:xfrm>
          <a:off x="4923692" y="11957538"/>
          <a:ext cx="9343190" cy="5653364"/>
          <a:chOff x="3401915" y="2979154"/>
          <a:chExt cx="9651889" cy="5405238"/>
        </a:xfrm>
      </xdr:grpSpPr>
      <xdr:sp macro="" textlink="">
        <xdr:nvSpPr>
          <xdr:cNvPr id="65" name="テキスト ボックス 54">
            <a:extLst>
              <a:ext uri="{FF2B5EF4-FFF2-40B4-BE49-F238E27FC236}">
                <a16:creationId xmlns:a16="http://schemas.microsoft.com/office/drawing/2014/main" id="{DB60DFE1-3F04-4340-AADD-FA667FADA411}"/>
              </a:ext>
            </a:extLst>
          </xdr:cNvPr>
          <xdr:cNvSpPr txBox="1"/>
        </xdr:nvSpPr>
        <xdr:spPr>
          <a:xfrm>
            <a:off x="9519500" y="3031879"/>
            <a:ext cx="553789" cy="924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66" name="グループ化 65">
            <a:extLst>
              <a:ext uri="{FF2B5EF4-FFF2-40B4-BE49-F238E27FC236}">
                <a16:creationId xmlns:a16="http://schemas.microsoft.com/office/drawing/2014/main" id="{7B52C017-FFF7-4010-BF35-3DC3CD4E6BC5}"/>
              </a:ext>
            </a:extLst>
          </xdr:cNvPr>
          <xdr:cNvGrpSpPr>
            <a:grpSpLocks noChangeAspect="1"/>
          </xdr:cNvGrpSpPr>
        </xdr:nvGrpSpPr>
        <xdr:grpSpPr>
          <a:xfrm>
            <a:off x="3401915" y="2979154"/>
            <a:ext cx="9651889" cy="5405238"/>
            <a:chOff x="-169677" y="1252139"/>
            <a:chExt cx="9739972" cy="5337298"/>
          </a:xfrm>
        </xdr:grpSpPr>
        <xdr:grpSp>
          <xdr:nvGrpSpPr>
            <xdr:cNvPr id="68" name="グループ化 67">
              <a:extLst>
                <a:ext uri="{FF2B5EF4-FFF2-40B4-BE49-F238E27FC236}">
                  <a16:creationId xmlns:a16="http://schemas.microsoft.com/office/drawing/2014/main" id="{22AD25B7-B505-43EF-BF93-2EA6A691CEC3}"/>
                </a:ext>
              </a:extLst>
            </xdr:cNvPr>
            <xdr:cNvGrpSpPr/>
          </xdr:nvGrpSpPr>
          <xdr:grpSpPr>
            <a:xfrm>
              <a:off x="-169677" y="1303676"/>
              <a:ext cx="9739972" cy="5285761"/>
              <a:chOff x="-445569" y="-236255"/>
              <a:chExt cx="7555681" cy="4194845"/>
            </a:xfrm>
          </xdr:grpSpPr>
          <xdr:grpSp>
            <xdr:nvGrpSpPr>
              <xdr:cNvPr id="70" name="グループ化 69">
                <a:extLst>
                  <a:ext uri="{FF2B5EF4-FFF2-40B4-BE49-F238E27FC236}">
                    <a16:creationId xmlns:a16="http://schemas.microsoft.com/office/drawing/2014/main" id="{58AE1F23-7B95-4D7C-A4E5-421E26C0A5F2}"/>
                  </a:ext>
                </a:extLst>
              </xdr:cNvPr>
              <xdr:cNvGrpSpPr/>
            </xdr:nvGrpSpPr>
            <xdr:grpSpPr>
              <a:xfrm>
                <a:off x="-445569" y="-236255"/>
                <a:ext cx="7555681" cy="4194845"/>
                <a:chOff x="-445569" y="-236255"/>
                <a:chExt cx="7555681" cy="4194845"/>
              </a:xfrm>
            </xdr:grpSpPr>
            <xdr:grpSp>
              <xdr:nvGrpSpPr>
                <xdr:cNvPr id="72" name="グループ化 71">
                  <a:extLst>
                    <a:ext uri="{FF2B5EF4-FFF2-40B4-BE49-F238E27FC236}">
                      <a16:creationId xmlns:a16="http://schemas.microsoft.com/office/drawing/2014/main" id="{10EEA843-951F-4901-8F2D-D097F94E41D8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555681" cy="4194845"/>
                  <a:chOff x="-445569" y="-163718"/>
                  <a:chExt cx="7555681" cy="2906918"/>
                </a:xfrm>
              </xdr:grpSpPr>
              <xdr:graphicFrame macro="">
                <xdr:nvGraphicFramePr>
                  <xdr:cNvPr id="74" name="グラフ 73">
                    <a:extLst>
                      <a:ext uri="{FF2B5EF4-FFF2-40B4-BE49-F238E27FC236}">
                        <a16:creationId xmlns:a16="http://schemas.microsoft.com/office/drawing/2014/main" id="{10530736-333C-46BC-9B43-209100CA9C3E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  <xdr:sp macro="" textlink="">
                <xdr:nvSpPr>
                  <xdr:cNvPr id="75" name="テキスト ボックス 36">
                    <a:extLst>
                      <a:ext uri="{FF2B5EF4-FFF2-40B4-BE49-F238E27FC236}">
                        <a16:creationId xmlns:a16="http://schemas.microsoft.com/office/drawing/2014/main" id="{B240D1E5-4BBB-4974-AAC3-20F1861E90FB}"/>
                      </a:ext>
                    </a:extLst>
                  </xdr:cNvPr>
                  <xdr:cNvSpPr txBox="1"/>
                </xdr:nvSpPr>
                <xdr:spPr>
                  <a:xfrm>
                    <a:off x="514990" y="71955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76" name="テキスト ボックス 37">
                    <a:extLst>
                      <a:ext uri="{FF2B5EF4-FFF2-40B4-BE49-F238E27FC236}">
                        <a16:creationId xmlns:a16="http://schemas.microsoft.com/office/drawing/2014/main" id="{5FA57F5E-6E7A-408E-8665-97890D7C1851}"/>
                      </a:ext>
                    </a:extLst>
                  </xdr:cNvPr>
                  <xdr:cNvSpPr txBox="1"/>
                </xdr:nvSpPr>
                <xdr:spPr>
                  <a:xfrm>
                    <a:off x="146764" y="1129148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77" name="テキスト ボックス 38">
                    <a:extLst>
                      <a:ext uri="{FF2B5EF4-FFF2-40B4-BE49-F238E27FC236}">
                        <a16:creationId xmlns:a16="http://schemas.microsoft.com/office/drawing/2014/main" id="{0D89C8A3-2D8C-48E0-976C-CC0811322392}"/>
                      </a:ext>
                    </a:extLst>
                  </xdr:cNvPr>
                  <xdr:cNvSpPr txBox="1"/>
                </xdr:nvSpPr>
                <xdr:spPr>
                  <a:xfrm>
                    <a:off x="0" y="923707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78" name="テキスト ボックス 39">
                    <a:extLst>
                      <a:ext uri="{FF2B5EF4-FFF2-40B4-BE49-F238E27FC236}">
                        <a16:creationId xmlns:a16="http://schemas.microsoft.com/office/drawing/2014/main" id="{77516119-749C-41EF-9005-9050B6FDF7C8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79" name="テキスト ボックス 40">
                    <a:extLst>
                      <a:ext uri="{FF2B5EF4-FFF2-40B4-BE49-F238E27FC236}">
                        <a16:creationId xmlns:a16="http://schemas.microsoft.com/office/drawing/2014/main" id="{38C99538-0DB7-406D-92B2-DF9DAD51C4B3}"/>
                      </a:ext>
                    </a:extLst>
                  </xdr:cNvPr>
                  <xdr:cNvSpPr txBox="1"/>
                </xdr:nvSpPr>
                <xdr:spPr>
                  <a:xfrm>
                    <a:off x="32766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80" name="テキスト ボックス 41">
                    <a:extLst>
                      <a:ext uri="{FF2B5EF4-FFF2-40B4-BE49-F238E27FC236}">
                        <a16:creationId xmlns:a16="http://schemas.microsoft.com/office/drawing/2014/main" id="{F370A17E-E4FA-4039-AB34-A3832AF1E9ED}"/>
                      </a:ext>
                    </a:extLst>
                  </xdr:cNvPr>
                  <xdr:cNvSpPr txBox="1"/>
                </xdr:nvSpPr>
                <xdr:spPr>
                  <a:xfrm>
                    <a:off x="327660" y="13277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81" name="テキスト ボックス 42">
                    <a:extLst>
                      <a:ext uri="{FF2B5EF4-FFF2-40B4-BE49-F238E27FC236}">
                        <a16:creationId xmlns:a16="http://schemas.microsoft.com/office/drawing/2014/main" id="{CCD58CEE-6556-40D6-9756-91E971D5836E}"/>
                      </a:ext>
                    </a:extLst>
                  </xdr:cNvPr>
                  <xdr:cNvSpPr txBox="1"/>
                </xdr:nvSpPr>
                <xdr:spPr>
                  <a:xfrm>
                    <a:off x="-445569" y="1533525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82" name="テキスト ボックス 43">
                    <a:extLst>
                      <a:ext uri="{FF2B5EF4-FFF2-40B4-BE49-F238E27FC236}">
                        <a16:creationId xmlns:a16="http://schemas.microsoft.com/office/drawing/2014/main" id="{EE8EB583-0E0D-4939-A997-B095EC14E0AA}"/>
                      </a:ext>
                    </a:extLst>
                  </xdr:cNvPr>
                  <xdr:cNvSpPr txBox="1"/>
                </xdr:nvSpPr>
                <xdr:spPr>
                  <a:xfrm>
                    <a:off x="-122196" y="1724625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83" name="テキスト ボックス 44">
                    <a:extLst>
                      <a:ext uri="{FF2B5EF4-FFF2-40B4-BE49-F238E27FC236}">
                        <a16:creationId xmlns:a16="http://schemas.microsoft.com/office/drawing/2014/main" id="{8C658FA8-6913-4AA3-A8A2-06E33F349BB6}"/>
                      </a:ext>
                    </a:extLst>
                  </xdr:cNvPr>
                  <xdr:cNvSpPr txBox="1"/>
                </xdr:nvSpPr>
                <xdr:spPr>
                  <a:xfrm>
                    <a:off x="327660" y="192862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84" name="テキスト ボックス 45">
                    <a:extLst>
                      <a:ext uri="{FF2B5EF4-FFF2-40B4-BE49-F238E27FC236}">
                        <a16:creationId xmlns:a16="http://schemas.microsoft.com/office/drawing/2014/main" id="{D7947F5E-A762-4A9B-A685-24446CBC4F7C}"/>
                      </a:ext>
                    </a:extLst>
                  </xdr:cNvPr>
                  <xdr:cNvSpPr txBox="1"/>
                </xdr:nvSpPr>
                <xdr:spPr>
                  <a:xfrm>
                    <a:off x="4625340" y="719557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85" name="テキスト ボックス 46">
                    <a:extLst>
                      <a:ext uri="{FF2B5EF4-FFF2-40B4-BE49-F238E27FC236}">
                        <a16:creationId xmlns:a16="http://schemas.microsoft.com/office/drawing/2014/main" id="{28120CE9-3698-454C-BDF1-623AB49DC4AB}"/>
                      </a:ext>
                    </a:extLst>
                  </xdr:cNvPr>
                  <xdr:cNvSpPr txBox="1"/>
                </xdr:nvSpPr>
                <xdr:spPr>
                  <a:xfrm>
                    <a:off x="4625340" y="112914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86" name="テキスト ボックス 47">
                    <a:extLst>
                      <a:ext uri="{FF2B5EF4-FFF2-40B4-BE49-F238E27FC236}">
                        <a16:creationId xmlns:a16="http://schemas.microsoft.com/office/drawing/2014/main" id="{FF8297B9-CE68-4839-8988-754B13F095CF}"/>
                      </a:ext>
                    </a:extLst>
                  </xdr:cNvPr>
                  <xdr:cNvSpPr txBox="1"/>
                </xdr:nvSpPr>
                <xdr:spPr>
                  <a:xfrm>
                    <a:off x="4625340" y="923707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87" name="テキスト ボックス 48">
                    <a:extLst>
                      <a:ext uri="{FF2B5EF4-FFF2-40B4-BE49-F238E27FC236}">
                        <a16:creationId xmlns:a16="http://schemas.microsoft.com/office/drawing/2014/main" id="{E38CEFB3-128D-43C8-B303-94F5BC40BE5C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88" name="テキスト ボックス 49">
                    <a:extLst>
                      <a:ext uri="{FF2B5EF4-FFF2-40B4-BE49-F238E27FC236}">
                        <a16:creationId xmlns:a16="http://schemas.microsoft.com/office/drawing/2014/main" id="{FF8AC837-878F-4DDE-86BB-0F047B6B12E8}"/>
                      </a:ext>
                    </a:extLst>
                  </xdr:cNvPr>
                  <xdr:cNvSpPr txBox="1"/>
                </xdr:nvSpPr>
                <xdr:spPr>
                  <a:xfrm>
                    <a:off x="462534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89" name="テキスト ボックス 50">
                    <a:extLst>
                      <a:ext uri="{FF2B5EF4-FFF2-40B4-BE49-F238E27FC236}">
                        <a16:creationId xmlns:a16="http://schemas.microsoft.com/office/drawing/2014/main" id="{B9D310F5-AD44-47C5-962A-DD526D2D1257}"/>
                      </a:ext>
                    </a:extLst>
                  </xdr:cNvPr>
                  <xdr:cNvSpPr txBox="1"/>
                </xdr:nvSpPr>
                <xdr:spPr>
                  <a:xfrm>
                    <a:off x="4625340" y="13277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90" name="テキスト ボックス 51">
                    <a:extLst>
                      <a:ext uri="{FF2B5EF4-FFF2-40B4-BE49-F238E27FC236}">
                        <a16:creationId xmlns:a16="http://schemas.microsoft.com/office/drawing/2014/main" id="{30424976-0433-41BC-8A8B-76AF5D2A0FBF}"/>
                      </a:ext>
                    </a:extLst>
                  </xdr:cNvPr>
                  <xdr:cNvSpPr txBox="1"/>
                </xdr:nvSpPr>
                <xdr:spPr>
                  <a:xfrm>
                    <a:off x="4625339" y="1533524"/>
                    <a:ext cx="2484773" cy="2981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91" name="テキスト ボックス 52">
                    <a:extLst>
                      <a:ext uri="{FF2B5EF4-FFF2-40B4-BE49-F238E27FC236}">
                        <a16:creationId xmlns:a16="http://schemas.microsoft.com/office/drawing/2014/main" id="{FD58C39D-755B-4349-9B66-B1CEECEC7F7F}"/>
                      </a:ext>
                    </a:extLst>
                  </xdr:cNvPr>
                  <xdr:cNvSpPr txBox="1"/>
                </xdr:nvSpPr>
                <xdr:spPr>
                  <a:xfrm>
                    <a:off x="4625340" y="1724622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92" name="テキスト ボックス 53">
                    <a:extLst>
                      <a:ext uri="{FF2B5EF4-FFF2-40B4-BE49-F238E27FC236}">
                        <a16:creationId xmlns:a16="http://schemas.microsoft.com/office/drawing/2014/main" id="{8DE733E2-0C39-4F8A-BA71-951BDEFE2AC0}"/>
                      </a:ext>
                    </a:extLst>
                  </xdr:cNvPr>
                  <xdr:cNvSpPr txBox="1"/>
                </xdr:nvSpPr>
                <xdr:spPr>
                  <a:xfrm>
                    <a:off x="4625340" y="192862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93" name="テキスト ボックス 54">
                    <a:extLst>
                      <a:ext uri="{FF2B5EF4-FFF2-40B4-BE49-F238E27FC236}">
                        <a16:creationId xmlns:a16="http://schemas.microsoft.com/office/drawing/2014/main" id="{D312F0D4-78FE-42DF-9566-8703EFE099AD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94" name="テキスト ボックス 56">
                    <a:extLst>
                      <a:ext uri="{FF2B5EF4-FFF2-40B4-BE49-F238E27FC236}">
                        <a16:creationId xmlns:a16="http://schemas.microsoft.com/office/drawing/2014/main" id="{2C9E1515-AF88-401D-BFC6-B09D3CFC6BC3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73" name="テキスト ボックス 34">
                  <a:extLst>
                    <a:ext uri="{FF2B5EF4-FFF2-40B4-BE49-F238E27FC236}">
                      <a16:creationId xmlns:a16="http://schemas.microsoft.com/office/drawing/2014/main" id="{B08C7A83-5F23-4DF8-990E-03BDCB838844}"/>
                    </a:ext>
                  </a:extLst>
                </xdr:cNvPr>
                <xdr:cNvSpPr txBox="1"/>
              </xdr:nvSpPr>
              <xdr:spPr>
                <a:xfrm>
                  <a:off x="0" y="775309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71" name="テキスト ボックス 32">
                <a:extLst>
                  <a:ext uri="{FF2B5EF4-FFF2-40B4-BE49-F238E27FC236}">
                    <a16:creationId xmlns:a16="http://schemas.microsoft.com/office/drawing/2014/main" id="{9AF51CF5-8267-4E6C-8B85-07599ED3672A}"/>
                  </a:ext>
                </a:extLst>
              </xdr:cNvPr>
              <xdr:cNvSpPr txBox="1"/>
            </xdr:nvSpPr>
            <xdr:spPr>
              <a:xfrm>
                <a:off x="4120761" y="775309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69" name="テキスト ボックス 34">
              <a:extLst>
                <a:ext uri="{FF2B5EF4-FFF2-40B4-BE49-F238E27FC236}">
                  <a16:creationId xmlns:a16="http://schemas.microsoft.com/office/drawing/2014/main" id="{4D637D40-ED47-493C-85F8-C3ED85E18413}"/>
                </a:ext>
              </a:extLst>
            </xdr:cNvPr>
            <xdr:cNvSpPr txBox="1"/>
          </xdr:nvSpPr>
          <xdr:spPr>
            <a:xfrm>
              <a:off x="4128467" y="1252139"/>
              <a:ext cx="680777" cy="1070677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67" name="テキスト ボックス 56">
            <a:extLst>
              <a:ext uri="{FF2B5EF4-FFF2-40B4-BE49-F238E27FC236}">
                <a16:creationId xmlns:a16="http://schemas.microsoft.com/office/drawing/2014/main" id="{2801B6A4-B79B-4AAD-B21B-C6E4E82A0B13}"/>
              </a:ext>
            </a:extLst>
          </xdr:cNvPr>
          <xdr:cNvSpPr txBox="1"/>
        </xdr:nvSpPr>
        <xdr:spPr>
          <a:xfrm>
            <a:off x="7191784" y="3315529"/>
            <a:ext cx="379861" cy="519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23</xdr:col>
      <xdr:colOff>0</xdr:colOff>
      <xdr:row>25</xdr:row>
      <xdr:rowOff>226845</xdr:rowOff>
    </xdr:from>
    <xdr:to>
      <xdr:col>37</xdr:col>
      <xdr:colOff>33477</xdr:colOff>
      <xdr:row>50</xdr:row>
      <xdr:rowOff>134145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EB0B6C48-9995-43A6-8B14-381E1624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6923" y="6088383"/>
          <a:ext cx="9333785" cy="576883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52</xdr:row>
      <xdr:rowOff>226844</xdr:rowOff>
    </xdr:from>
    <xdr:to>
      <xdr:col>37</xdr:col>
      <xdr:colOff>33477</xdr:colOff>
      <xdr:row>77</xdr:row>
      <xdr:rowOff>134145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18693EAE-3C90-4BBB-A95E-91D094171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6923" y="12418844"/>
          <a:ext cx="9333785" cy="5768839"/>
        </a:xfrm>
        <a:prstGeom prst="rect">
          <a:avLst/>
        </a:prstGeom>
      </xdr:spPr>
    </xdr:pic>
    <xdr:clientData/>
  </xdr:twoCellAnchor>
  <xdr:twoCellAnchor editAs="oneCell">
    <xdr:from>
      <xdr:col>23</xdr:col>
      <xdr:colOff>58615</xdr:colOff>
      <xdr:row>0</xdr:row>
      <xdr:rowOff>0</xdr:rowOff>
    </xdr:from>
    <xdr:to>
      <xdr:col>37</xdr:col>
      <xdr:colOff>92092</xdr:colOff>
      <xdr:row>24</xdr:row>
      <xdr:rowOff>134142</xdr:rowOff>
    </xdr:to>
    <xdr:pic>
      <xdr:nvPicPr>
        <xdr:cNvPr id="98" name="図 97">
          <a:extLst>
            <a:ext uri="{FF2B5EF4-FFF2-40B4-BE49-F238E27FC236}">
              <a16:creationId xmlns:a16="http://schemas.microsoft.com/office/drawing/2014/main" id="{079D1942-3B16-46A3-8E41-96A33E21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275538" y="0"/>
          <a:ext cx="9333785" cy="57612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18</xdr:col>
      <xdr:colOff>7620</xdr:colOff>
      <xdr:row>31</xdr:row>
      <xdr:rowOff>68580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922306-EF69-42AE-805A-2B425A806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3947160"/>
          <a:ext cx="664464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18</xdr:col>
      <xdr:colOff>7620</xdr:colOff>
      <xdr:row>61</xdr:row>
      <xdr:rowOff>68580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8C17EF1-CCDF-493A-96ED-46D7902E0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0866120"/>
          <a:ext cx="664464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3807</xdr:colOff>
      <xdr:row>13</xdr:row>
      <xdr:rowOff>34127</xdr:rowOff>
    </xdr:from>
    <xdr:to>
      <xdr:col>18</xdr:col>
      <xdr:colOff>820615</xdr:colOff>
      <xdr:row>36</xdr:row>
      <xdr:rowOff>146554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316850" y="3048997"/>
          <a:ext cx="9430722" cy="5512687"/>
          <a:chOff x="3401915" y="2979154"/>
          <a:chExt cx="9651889" cy="5405238"/>
        </a:xfrm>
      </xdr:grpSpPr>
      <xdr:sp macro="" textlink="">
        <xdr:nvSpPr>
          <xdr:cNvPr id="59" name="テキスト ボックス 54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SpPr txBox="1"/>
        </xdr:nvSpPr>
        <xdr:spPr>
          <a:xfrm>
            <a:off x="9519500" y="3031879"/>
            <a:ext cx="553789" cy="924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かなり</a:t>
            </a:r>
          </a:p>
        </xdr:txBody>
      </xdr:sp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00000000-0008-0000-0400-00003C000000}"/>
              </a:ext>
            </a:extLst>
          </xdr:cNvPr>
          <xdr:cNvGrpSpPr>
            <a:grpSpLocks noChangeAspect="1"/>
          </xdr:cNvGrpSpPr>
        </xdr:nvGrpSpPr>
        <xdr:grpSpPr>
          <a:xfrm>
            <a:off x="3401915" y="2979154"/>
            <a:ext cx="9651889" cy="5405238"/>
            <a:chOff x="-169677" y="1252139"/>
            <a:chExt cx="9739972" cy="5337298"/>
          </a:xfrm>
        </xdr:grpSpPr>
        <xdr:grpSp>
          <xdr:nvGrpSpPr>
            <xdr:cNvPr id="62" name="グループ化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GrpSpPr/>
          </xdr:nvGrpSpPr>
          <xdr:grpSpPr>
            <a:xfrm>
              <a:off x="-169677" y="1303676"/>
              <a:ext cx="9739972" cy="5285761"/>
              <a:chOff x="-445569" y="-236255"/>
              <a:chExt cx="7555681" cy="4194845"/>
            </a:xfrm>
          </xdr:grpSpPr>
          <xdr:grpSp>
            <xdr:nvGrpSpPr>
              <xdr:cNvPr id="64" name="グループ化 63">
                <a:extLst>
                  <a:ext uri="{FF2B5EF4-FFF2-40B4-BE49-F238E27FC236}">
                    <a16:creationId xmlns:a16="http://schemas.microsoft.com/office/drawing/2014/main" id="{00000000-0008-0000-0400-000040000000}"/>
                  </a:ext>
                </a:extLst>
              </xdr:cNvPr>
              <xdr:cNvGrpSpPr/>
            </xdr:nvGrpSpPr>
            <xdr:grpSpPr>
              <a:xfrm>
                <a:off x="-445569" y="-236255"/>
                <a:ext cx="7555681" cy="4194845"/>
                <a:chOff x="-445569" y="-236255"/>
                <a:chExt cx="7555681" cy="4194845"/>
              </a:xfrm>
            </xdr:grpSpPr>
            <xdr:grpSp>
              <xdr:nvGrpSpPr>
                <xdr:cNvPr id="66" name="グループ化 65">
                  <a:extLst>
                    <a:ext uri="{FF2B5EF4-FFF2-40B4-BE49-F238E27FC236}">
                      <a16:creationId xmlns:a16="http://schemas.microsoft.com/office/drawing/2014/main" id="{00000000-0008-0000-0400-000042000000}"/>
                    </a:ext>
                  </a:extLst>
                </xdr:cNvPr>
                <xdr:cNvGrpSpPr/>
              </xdr:nvGrpSpPr>
              <xdr:grpSpPr>
                <a:xfrm>
                  <a:off x="-445569" y="-236255"/>
                  <a:ext cx="7555681" cy="4194845"/>
                  <a:chOff x="-445569" y="-163718"/>
                  <a:chExt cx="7555681" cy="2906918"/>
                </a:xfrm>
              </xdr:grpSpPr>
              <xdr:graphicFrame macro="">
                <xdr:nvGraphicFramePr>
                  <xdr:cNvPr id="68" name="グラフ 67">
                    <a:extLst>
                      <a:ext uri="{FF2B5EF4-FFF2-40B4-BE49-F238E27FC236}">
                        <a16:creationId xmlns:a16="http://schemas.microsoft.com/office/drawing/2014/main" id="{00000000-0008-0000-0400-000044000000}"/>
                      </a:ext>
                    </a:extLst>
                  </xdr:cNvPr>
                  <xdr:cNvGraphicFramePr/>
                </xdr:nvGraphicFramePr>
                <xdr:xfrm>
                  <a:off x="0" y="0"/>
                  <a:ext cx="6423660" cy="27432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69" name="テキスト ボックス 36">
                    <a:extLst>
                      <a:ext uri="{FF2B5EF4-FFF2-40B4-BE49-F238E27FC236}">
                        <a16:creationId xmlns:a16="http://schemas.microsoft.com/office/drawing/2014/main" id="{00000000-0008-0000-0400-000045000000}"/>
                      </a:ext>
                    </a:extLst>
                  </xdr:cNvPr>
                  <xdr:cNvSpPr txBox="1"/>
                </xdr:nvSpPr>
                <xdr:spPr>
                  <a:xfrm>
                    <a:off x="514990" y="719557"/>
                    <a:ext cx="1191891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快適である</a:t>
                    </a:r>
                  </a:p>
                </xdr:txBody>
              </xdr:sp>
              <xdr:sp macro="" textlink="">
                <xdr:nvSpPr>
                  <xdr:cNvPr id="70" name="テキスト ボックス 37">
                    <a:extLst>
                      <a:ext uri="{FF2B5EF4-FFF2-40B4-BE49-F238E27FC236}">
                        <a16:creationId xmlns:a16="http://schemas.microsoft.com/office/drawing/2014/main" id="{00000000-0008-0000-0400-000046000000}"/>
                      </a:ext>
                    </a:extLst>
                  </xdr:cNvPr>
                  <xdr:cNvSpPr txBox="1"/>
                </xdr:nvSpPr>
                <xdr:spPr>
                  <a:xfrm>
                    <a:off x="146764" y="1129148"/>
                    <a:ext cx="156011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雰囲気が明るい</a:t>
                    </a:r>
                  </a:p>
                </xdr:txBody>
              </xdr:sp>
              <xdr:sp macro="" textlink="">
                <xdr:nvSpPr>
                  <xdr:cNvPr id="71" name="テキスト ボックス 38">
                    <a:extLst>
                      <a:ext uri="{FF2B5EF4-FFF2-40B4-BE49-F238E27FC236}">
                        <a16:creationId xmlns:a16="http://schemas.microsoft.com/office/drawing/2014/main" id="{00000000-0008-0000-0400-000047000000}"/>
                      </a:ext>
                    </a:extLst>
                  </xdr:cNvPr>
                  <xdr:cNvSpPr txBox="1"/>
                </xdr:nvSpPr>
                <xdr:spPr>
                  <a:xfrm>
                    <a:off x="0" y="923707"/>
                    <a:ext cx="17068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リラックスできる</a:t>
                    </a:r>
                  </a:p>
                </xdr:txBody>
              </xdr:sp>
              <xdr:sp macro="" textlink="">
                <xdr:nvSpPr>
                  <xdr:cNvPr id="72" name="テキスト ボックス 39">
                    <a:extLst>
                      <a:ext uri="{FF2B5EF4-FFF2-40B4-BE49-F238E27FC236}">
                        <a16:creationId xmlns:a16="http://schemas.microsoft.com/office/drawing/2014/main" id="{00000000-0008-0000-0400-000048000000}"/>
                      </a:ext>
                    </a:extLst>
                  </xdr:cNvPr>
                  <xdr:cNvSpPr txBox="1"/>
                </xdr:nvSpPr>
                <xdr:spPr>
                  <a:xfrm>
                    <a:off x="146764" y="2101625"/>
                    <a:ext cx="1560116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気分転換できる</a:t>
                    </a:r>
                  </a:p>
                </xdr:txBody>
              </xdr:sp>
              <xdr:sp macro="" textlink="">
                <xdr:nvSpPr>
                  <xdr:cNvPr id="73" name="テキスト ボックス 40">
                    <a:extLst>
                      <a:ext uri="{FF2B5EF4-FFF2-40B4-BE49-F238E27FC236}">
                        <a16:creationId xmlns:a16="http://schemas.microsoft.com/office/drawing/2014/main" id="{00000000-0008-0000-0400-000049000000}"/>
                      </a:ext>
                    </a:extLst>
                  </xdr:cNvPr>
                  <xdr:cNvSpPr txBox="1"/>
                </xdr:nvSpPr>
                <xdr:spPr>
                  <a:xfrm>
                    <a:off x="32766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居心地が良い</a:t>
                    </a:r>
                  </a:p>
                </xdr:txBody>
              </xdr:sp>
              <xdr:sp macro="" textlink="">
                <xdr:nvSpPr>
                  <xdr:cNvPr id="74" name="テキスト ボックス 41">
                    <a:extLst>
                      <a:ext uri="{FF2B5EF4-FFF2-40B4-BE49-F238E27FC236}">
                        <a16:creationId xmlns:a16="http://schemas.microsoft.com/office/drawing/2014/main" id="{00000000-0008-0000-0400-00004A000000}"/>
                      </a:ext>
                    </a:extLst>
                  </xdr:cNvPr>
                  <xdr:cNvSpPr txBox="1"/>
                </xdr:nvSpPr>
                <xdr:spPr>
                  <a:xfrm>
                    <a:off x="327660" y="132774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疲れを癒せる</a:t>
                    </a:r>
                  </a:p>
                </xdr:txBody>
              </xdr:sp>
              <xdr:sp macro="" textlink="">
                <xdr:nvSpPr>
                  <xdr:cNvPr id="75" name="テキスト ボックス 42">
                    <a:extLst>
                      <a:ext uri="{FF2B5EF4-FFF2-40B4-BE49-F238E27FC236}">
                        <a16:creationId xmlns:a16="http://schemas.microsoft.com/office/drawing/2014/main" id="{00000000-0008-0000-0400-00004B000000}"/>
                      </a:ext>
                    </a:extLst>
                  </xdr:cNvPr>
                  <xdr:cNvSpPr txBox="1"/>
                </xdr:nvSpPr>
                <xdr:spPr>
                  <a:xfrm>
                    <a:off x="-445569" y="1533525"/>
                    <a:ext cx="2152449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外との繋がりを感じる</a:t>
                    </a:r>
                  </a:p>
                </xdr:txBody>
              </xdr:sp>
              <xdr:sp macro="" textlink="">
                <xdr:nvSpPr>
                  <xdr:cNvPr id="76" name="テキスト ボックス 43">
                    <a:extLst>
                      <a:ext uri="{FF2B5EF4-FFF2-40B4-BE49-F238E27FC236}">
                        <a16:creationId xmlns:a16="http://schemas.microsoft.com/office/drawing/2014/main" id="{00000000-0008-0000-0400-00004C000000}"/>
                      </a:ext>
                    </a:extLst>
                  </xdr:cNvPr>
                  <xdr:cNvSpPr txBox="1"/>
                </xdr:nvSpPr>
                <xdr:spPr>
                  <a:xfrm>
                    <a:off x="-122196" y="1724625"/>
                    <a:ext cx="1829077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空間に変化がある</a:t>
                    </a:r>
                  </a:p>
                </xdr:txBody>
              </xdr:sp>
              <xdr:sp macro="" textlink="">
                <xdr:nvSpPr>
                  <xdr:cNvPr id="77" name="テキスト ボックス 44">
                    <a:extLst>
                      <a:ext uri="{FF2B5EF4-FFF2-40B4-BE49-F238E27FC236}">
                        <a16:creationId xmlns:a16="http://schemas.microsoft.com/office/drawing/2014/main" id="{00000000-0008-0000-0400-00004D000000}"/>
                      </a:ext>
                    </a:extLst>
                  </xdr:cNvPr>
                  <xdr:cNvSpPr txBox="1"/>
                </xdr:nvSpPr>
                <xdr:spPr>
                  <a:xfrm>
                    <a:off x="327660" y="1928624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開放感がある</a:t>
                    </a:r>
                  </a:p>
                </xdr:txBody>
              </xdr:sp>
              <xdr:sp macro="" textlink="">
                <xdr:nvSpPr>
                  <xdr:cNvPr id="78" name="テキスト ボックス 45">
                    <a:extLst>
                      <a:ext uri="{FF2B5EF4-FFF2-40B4-BE49-F238E27FC236}">
                        <a16:creationId xmlns:a16="http://schemas.microsoft.com/office/drawing/2014/main" id="{00000000-0008-0000-0400-00004E000000}"/>
                      </a:ext>
                    </a:extLst>
                  </xdr:cNvPr>
                  <xdr:cNvSpPr txBox="1"/>
                </xdr:nvSpPr>
                <xdr:spPr>
                  <a:xfrm>
                    <a:off x="4625340" y="719557"/>
                    <a:ext cx="12268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不快である</a:t>
                    </a:r>
                  </a:p>
                </xdr:txBody>
              </xdr:sp>
              <xdr:sp macro="" textlink="">
                <xdr:nvSpPr>
                  <xdr:cNvPr id="79" name="テキスト ボックス 46">
                    <a:extLst>
                      <a:ext uri="{FF2B5EF4-FFF2-40B4-BE49-F238E27FC236}">
                        <a16:creationId xmlns:a16="http://schemas.microsoft.com/office/drawing/2014/main" id="{00000000-0008-0000-0400-00004F000000}"/>
                      </a:ext>
                    </a:extLst>
                  </xdr:cNvPr>
                  <xdr:cNvSpPr txBox="1"/>
                </xdr:nvSpPr>
                <xdr:spPr>
                  <a:xfrm>
                    <a:off x="4625340" y="1129148"/>
                    <a:ext cx="1561038" cy="27439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雰囲気が暗い</a:t>
                    </a:r>
                  </a:p>
                </xdr:txBody>
              </xdr:sp>
              <xdr:sp macro="" textlink="">
                <xdr:nvSpPr>
                  <xdr:cNvPr id="80" name="テキスト ボックス 47">
                    <a:extLst>
                      <a:ext uri="{FF2B5EF4-FFF2-40B4-BE49-F238E27FC236}">
                        <a16:creationId xmlns:a16="http://schemas.microsoft.com/office/drawing/2014/main" id="{00000000-0008-0000-0400-000050000000}"/>
                      </a:ext>
                    </a:extLst>
                  </xdr:cNvPr>
                  <xdr:cNvSpPr txBox="1"/>
                </xdr:nvSpPr>
                <xdr:spPr>
                  <a:xfrm>
                    <a:off x="4625340" y="923707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リラックスできない</a:t>
                    </a:r>
                  </a:p>
                </xdr:txBody>
              </xdr:sp>
              <xdr:sp macro="" textlink="">
                <xdr:nvSpPr>
                  <xdr:cNvPr id="81" name="テキスト ボックス 48">
                    <a:extLst>
                      <a:ext uri="{FF2B5EF4-FFF2-40B4-BE49-F238E27FC236}">
                        <a16:creationId xmlns:a16="http://schemas.microsoft.com/office/drawing/2014/main" id="{00000000-0008-0000-0400-000051000000}"/>
                      </a:ext>
                    </a:extLst>
                  </xdr:cNvPr>
                  <xdr:cNvSpPr txBox="1"/>
                </xdr:nvSpPr>
                <xdr:spPr>
                  <a:xfrm>
                    <a:off x="4625340" y="2101625"/>
                    <a:ext cx="212598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気分転換できない</a:t>
                    </a:r>
                  </a:p>
                </xdr:txBody>
              </xdr:sp>
              <xdr:sp macro="" textlink="">
                <xdr:nvSpPr>
                  <xdr:cNvPr id="82" name="テキスト ボックス 49">
                    <a:extLst>
                      <a:ext uri="{FF2B5EF4-FFF2-40B4-BE49-F238E27FC236}">
                        <a16:creationId xmlns:a16="http://schemas.microsoft.com/office/drawing/2014/main" id="{00000000-0008-0000-0400-000052000000}"/>
                      </a:ext>
                    </a:extLst>
                  </xdr:cNvPr>
                  <xdr:cNvSpPr txBox="1"/>
                </xdr:nvSpPr>
                <xdr:spPr>
                  <a:xfrm>
                    <a:off x="4625340" y="332148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居心地が悪い</a:t>
                    </a:r>
                  </a:p>
                </xdr:txBody>
              </xdr:sp>
              <xdr:sp macro="" textlink="">
                <xdr:nvSpPr>
                  <xdr:cNvPr id="83" name="テキスト ボックス 50">
                    <a:extLst>
                      <a:ext uri="{FF2B5EF4-FFF2-40B4-BE49-F238E27FC236}">
                        <a16:creationId xmlns:a16="http://schemas.microsoft.com/office/drawing/2014/main" id="{00000000-0008-0000-0400-000053000000}"/>
                      </a:ext>
                    </a:extLst>
                  </xdr:cNvPr>
                  <xdr:cNvSpPr txBox="1"/>
                </xdr:nvSpPr>
                <xdr:spPr>
                  <a:xfrm>
                    <a:off x="4625340" y="1327744"/>
                    <a:ext cx="170800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疲れを癒せない</a:t>
                    </a:r>
                  </a:p>
                </xdr:txBody>
              </xdr:sp>
              <xdr:sp macro="" textlink="">
                <xdr:nvSpPr>
                  <xdr:cNvPr id="84" name="テキスト ボックス 51">
                    <a:extLst>
                      <a:ext uri="{FF2B5EF4-FFF2-40B4-BE49-F238E27FC236}">
                        <a16:creationId xmlns:a16="http://schemas.microsoft.com/office/drawing/2014/main" id="{00000000-0008-0000-0400-000054000000}"/>
                      </a:ext>
                    </a:extLst>
                  </xdr:cNvPr>
                  <xdr:cNvSpPr txBox="1"/>
                </xdr:nvSpPr>
                <xdr:spPr>
                  <a:xfrm>
                    <a:off x="4625339" y="1533524"/>
                    <a:ext cx="2484773" cy="2981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外との繋がりを感じない</a:t>
                    </a:r>
                  </a:p>
                </xdr:txBody>
              </xdr:sp>
              <xdr:sp macro="" textlink="">
                <xdr:nvSpPr>
                  <xdr:cNvPr id="85" name="テキスト ボックス 52">
                    <a:extLst>
                      <a:ext uri="{FF2B5EF4-FFF2-40B4-BE49-F238E27FC236}">
                        <a16:creationId xmlns:a16="http://schemas.microsoft.com/office/drawing/2014/main" id="{00000000-0008-0000-0400-000055000000}"/>
                      </a:ext>
                    </a:extLst>
                  </xdr:cNvPr>
                  <xdr:cNvSpPr txBox="1"/>
                </xdr:nvSpPr>
                <xdr:spPr>
                  <a:xfrm>
                    <a:off x="4625340" y="1724622"/>
                    <a:ext cx="17983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空間に変化がない</a:t>
                    </a:r>
                  </a:p>
                </xdr:txBody>
              </xdr:sp>
              <xdr:sp macro="" textlink="">
                <xdr:nvSpPr>
                  <xdr:cNvPr id="86" name="テキスト ボックス 53">
                    <a:extLst>
                      <a:ext uri="{FF2B5EF4-FFF2-40B4-BE49-F238E27FC236}">
                        <a16:creationId xmlns:a16="http://schemas.microsoft.com/office/drawing/2014/main" id="{00000000-0008-0000-0400-000056000000}"/>
                      </a:ext>
                    </a:extLst>
                  </xdr:cNvPr>
                  <xdr:cNvSpPr txBox="1"/>
                </xdr:nvSpPr>
                <xdr:spPr>
                  <a:xfrm>
                    <a:off x="4625340" y="1928626"/>
                    <a:ext cx="1379220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閉塞感がある</a:t>
                    </a:r>
                  </a:p>
                </xdr:txBody>
              </xdr:sp>
              <xdr:sp macro="" textlink="">
                <xdr:nvSpPr>
                  <xdr:cNvPr id="87" name="テキスト ボックス 54">
                    <a:extLst>
                      <a:ext uri="{FF2B5EF4-FFF2-40B4-BE49-F238E27FC236}">
                        <a16:creationId xmlns:a16="http://schemas.microsoft.com/office/drawing/2014/main" id="{00000000-0008-0000-0400-000057000000}"/>
                      </a:ext>
                    </a:extLst>
                  </xdr:cNvPr>
                  <xdr:cNvSpPr txBox="1"/>
                </xdr:nvSpPr>
                <xdr:spPr>
                  <a:xfrm>
                    <a:off x="1445943" y="-163718"/>
                    <a:ext cx="42764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かなり</a:t>
                    </a:r>
                  </a:p>
                </xdr:txBody>
              </xdr:sp>
              <xdr:sp macro="" textlink="">
                <xdr:nvSpPr>
                  <xdr:cNvPr id="88" name="テキスト ボックス 56">
                    <a:extLst>
                      <a:ext uri="{FF2B5EF4-FFF2-40B4-BE49-F238E27FC236}">
                        <a16:creationId xmlns:a16="http://schemas.microsoft.com/office/drawing/2014/main" id="{00000000-0008-0000-0400-000058000000}"/>
                      </a:ext>
                    </a:extLst>
                  </xdr:cNvPr>
                  <xdr:cNvSpPr txBox="1"/>
                </xdr:nvSpPr>
                <xdr:spPr>
                  <a:xfrm>
                    <a:off x="3475407" y="-10882"/>
                    <a:ext cx="300862" cy="28194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r"/>
                    <a:r>
                      <a:rPr kumimoji="1" lang="ja-JP" altLang="en-US" sz="1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やや</a:t>
                    </a:r>
                  </a:p>
                </xdr:txBody>
              </xdr:sp>
            </xdr:grpSp>
            <xdr:sp macro="" textlink="">
              <xdr:nvSpPr>
                <xdr:cNvPr id="67" name="テキスト ボックス 34">
                  <a:extLst>
                    <a:ext uri="{FF2B5EF4-FFF2-40B4-BE49-F238E27FC236}">
                      <a16:creationId xmlns:a16="http://schemas.microsoft.com/office/drawing/2014/main" id="{00000000-0008-0000-0400-000043000000}"/>
                    </a:ext>
                  </a:extLst>
                </xdr:cNvPr>
                <xdr:cNvSpPr txBox="1"/>
              </xdr:nvSpPr>
              <xdr:spPr>
                <a:xfrm>
                  <a:off x="0" y="775309"/>
                  <a:ext cx="1706880" cy="40685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r"/>
                  <a:r>
                    <a:rPr kumimoji="1" lang="ja-JP" altLang="en-US" sz="18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集中した</a:t>
                  </a:r>
                </a:p>
              </xdr:txBody>
            </xdr:sp>
          </xdr:grpSp>
          <xdr:sp macro="" textlink="">
            <xdr:nvSpPr>
              <xdr:cNvPr id="65" name="テキスト ボックス 32">
                <a:extLst>
                  <a:ext uri="{FF2B5EF4-FFF2-40B4-BE49-F238E27FC236}">
                    <a16:creationId xmlns:a16="http://schemas.microsoft.com/office/drawing/2014/main" id="{00000000-0008-0000-0400-000041000000}"/>
                  </a:ext>
                </a:extLst>
              </xdr:cNvPr>
              <xdr:cNvSpPr txBox="1"/>
            </xdr:nvSpPr>
            <xdr:spPr>
              <a:xfrm>
                <a:off x="4120761" y="775309"/>
                <a:ext cx="1379220" cy="40685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1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散漫した</a:t>
                </a:r>
              </a:p>
            </xdr:txBody>
          </xdr:sp>
        </xdr:grpSp>
        <xdr:sp macro="" textlink="">
          <xdr:nvSpPr>
            <xdr:cNvPr id="63" name="テキスト ボックス 34">
              <a:extLst>
                <a:ext uri="{FF2B5EF4-FFF2-40B4-BE49-F238E27FC236}">
                  <a16:creationId xmlns:a16="http://schemas.microsoft.com/office/drawing/2014/main" id="{00000000-0008-0000-0400-00003F000000}"/>
                </a:ext>
              </a:extLst>
            </xdr:cNvPr>
            <xdr:cNvSpPr txBox="1"/>
          </xdr:nvSpPr>
          <xdr:spPr>
            <a:xfrm>
              <a:off x="4128467" y="1252139"/>
              <a:ext cx="680777" cy="1070677"/>
            </a:xfrm>
            <a:prstGeom prst="rect">
              <a:avLst/>
            </a:prstGeom>
            <a:noFill/>
          </xdr:spPr>
          <xdr:txBody>
            <a:bodyPr vert="eaVert" wrap="square" rtlCol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どちら</a:t>
              </a:r>
              <a:endParaRPr kumimoji="1" lang="en-US" altLang="ja-JP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endParaRPr>
            </a:p>
            <a:p>
              <a:r>
                <a:rPr kumimoji="1" lang="ja-JP" altLang="en-US">
                  <a:latin typeface="Arial" panose="020B0604020202020204" pitchFamily="34" charset="0"/>
                  <a:ea typeface="ＭＳ ゴシック" panose="020B0609070205080204" pitchFamily="49" charset="-128"/>
                  <a:cs typeface="Arial" panose="020B0604020202020204" pitchFamily="34" charset="0"/>
                </a:rPr>
                <a:t>でもない</a:t>
              </a:r>
            </a:p>
          </xdr:txBody>
        </xdr:sp>
      </xdr:grpSp>
      <xdr:sp macro="" textlink="">
        <xdr:nvSpPr>
          <xdr:cNvPr id="61" name="テキスト ボックス 56">
            <a:extLst>
              <a:ext uri="{FF2B5EF4-FFF2-40B4-BE49-F238E27FC236}">
                <a16:creationId xmlns:a16="http://schemas.microsoft.com/office/drawing/2014/main" id="{00000000-0008-0000-0400-00003D000000}"/>
              </a:ext>
            </a:extLst>
          </xdr:cNvPr>
          <xdr:cNvSpPr txBox="1"/>
        </xdr:nvSpPr>
        <xdr:spPr>
          <a:xfrm>
            <a:off x="7191784" y="3315529"/>
            <a:ext cx="379861" cy="519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1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4</xdr:col>
      <xdr:colOff>460076</xdr:colOff>
      <xdr:row>37</xdr:row>
      <xdr:rowOff>115018</xdr:rowOff>
    </xdr:from>
    <xdr:to>
      <xdr:col>18</xdr:col>
      <xdr:colOff>217725</xdr:colOff>
      <xdr:row>61</xdr:row>
      <xdr:rowOff>135856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3019" y="8655169"/>
          <a:ext cx="9217951" cy="5541744"/>
        </a:xfrm>
        <a:prstGeom prst="rect">
          <a:avLst/>
        </a:prstGeom>
      </xdr:spPr>
    </xdr:pic>
    <xdr:clientData/>
  </xdr:twoCellAnchor>
  <xdr:twoCellAnchor editAs="oneCell">
    <xdr:from>
      <xdr:col>35</xdr:col>
      <xdr:colOff>469900</xdr:colOff>
      <xdr:row>12</xdr:row>
      <xdr:rowOff>177800</xdr:rowOff>
    </xdr:from>
    <xdr:to>
      <xdr:col>45</xdr:col>
      <xdr:colOff>406400</xdr:colOff>
      <xdr:row>26</xdr:row>
      <xdr:rowOff>198120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95600" y="2921000"/>
          <a:ext cx="6667500" cy="3284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546100</xdr:colOff>
      <xdr:row>26</xdr:row>
      <xdr:rowOff>215900</xdr:rowOff>
    </xdr:from>
    <xdr:to>
      <xdr:col>45</xdr:col>
      <xdr:colOff>482600</xdr:colOff>
      <xdr:row>41</xdr:row>
      <xdr:rowOff>205740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71800" y="6223000"/>
          <a:ext cx="6667500" cy="350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249373</xdr:colOff>
      <xdr:row>53</xdr:row>
      <xdr:rowOff>223407</xdr:rowOff>
    </xdr:from>
    <xdr:to>
      <xdr:col>30</xdr:col>
      <xdr:colOff>826310</xdr:colOff>
      <xdr:row>77</xdr:row>
      <xdr:rowOff>231027</xdr:rowOff>
    </xdr:to>
    <xdr:pic>
      <xdr:nvPicPr>
        <xdr:cNvPr id="181" name="図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6330" y="12581059"/>
          <a:ext cx="9538719" cy="557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160020</xdr:colOff>
      <xdr:row>23</xdr:row>
      <xdr:rowOff>144780</xdr:rowOff>
    </xdr:from>
    <xdr:to>
      <xdr:col>30</xdr:col>
      <xdr:colOff>358140</xdr:colOff>
      <xdr:row>47</xdr:row>
      <xdr:rowOff>22860</xdr:rowOff>
    </xdr:to>
    <xdr:sp macro="" textlink="">
      <xdr:nvSpPr>
        <xdr:cNvPr id="3073" name="オートシェイプ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5448300"/>
          <a:ext cx="9250680" cy="544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15</xdr:row>
      <xdr:rowOff>-1</xdr:rowOff>
    </xdr:from>
    <xdr:to>
      <xdr:col>31</xdr:col>
      <xdr:colOff>1412274</xdr:colOff>
      <xdr:row>49</xdr:row>
      <xdr:rowOff>215364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731B125D-B8A8-4F17-9A53-340B4F5EA7D1}"/>
            </a:ext>
          </a:extLst>
        </xdr:cNvPr>
        <xdr:cNvGrpSpPr/>
      </xdr:nvGrpSpPr>
      <xdr:grpSpPr>
        <a:xfrm>
          <a:off x="11926957" y="3495260"/>
          <a:ext cx="12080274" cy="8150104"/>
          <a:chOff x="1055114" y="9257648"/>
          <a:chExt cx="10485677" cy="7310743"/>
        </a:xfrm>
      </xdr:grpSpPr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031F89C3-A2F6-4396-AEDB-0E00E92FA35B}"/>
              </a:ext>
            </a:extLst>
          </xdr:cNvPr>
          <xdr:cNvGrpSpPr/>
        </xdr:nvGrpSpPr>
        <xdr:grpSpPr>
          <a:xfrm>
            <a:off x="1055114" y="9257648"/>
            <a:ext cx="10485677" cy="7310743"/>
            <a:chOff x="1055114" y="9257648"/>
            <a:chExt cx="10485677" cy="7310743"/>
          </a:xfrm>
        </xdr:grpSpPr>
        <xdr:grpSp>
          <xdr:nvGrpSpPr>
            <xdr:cNvPr id="41" name="グループ化 40">
              <a:extLst>
                <a:ext uri="{FF2B5EF4-FFF2-40B4-BE49-F238E27FC236}">
                  <a16:creationId xmlns:a16="http://schemas.microsoft.com/office/drawing/2014/main" id="{B6D9EDE2-2B41-4BD3-99E6-504B930A3261}"/>
                </a:ext>
              </a:extLst>
            </xdr:cNvPr>
            <xdr:cNvGrpSpPr/>
          </xdr:nvGrpSpPr>
          <xdr:grpSpPr>
            <a:xfrm>
              <a:off x="1055114" y="9257648"/>
              <a:ext cx="10485677" cy="7310743"/>
              <a:chOff x="2880989" y="2920185"/>
              <a:chExt cx="10731585" cy="7168258"/>
            </a:xfrm>
          </xdr:grpSpPr>
          <xdr:sp macro="" textlink="">
            <xdr:nvSpPr>
              <xdr:cNvPr id="43" name="テキスト ボックス 54">
                <a:extLst>
                  <a:ext uri="{FF2B5EF4-FFF2-40B4-BE49-F238E27FC236}">
                    <a16:creationId xmlns:a16="http://schemas.microsoft.com/office/drawing/2014/main" id="{8BAE87D0-749A-4D00-8807-09218828AA17}"/>
                  </a:ext>
                </a:extLst>
              </xdr:cNvPr>
              <xdr:cNvSpPr txBox="1"/>
            </xdr:nvSpPr>
            <xdr:spPr>
              <a:xfrm>
                <a:off x="9085493" y="2972911"/>
                <a:ext cx="553789" cy="12187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kumimoji="1" lang="ja-JP" altLang="en-US" sz="28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かなり</a:t>
                </a:r>
              </a:p>
            </xdr:txBody>
          </xdr:sp>
          <xdr:grpSp>
            <xdr:nvGrpSpPr>
              <xdr:cNvPr id="45" name="グループ化 44">
                <a:extLst>
                  <a:ext uri="{FF2B5EF4-FFF2-40B4-BE49-F238E27FC236}">
                    <a16:creationId xmlns:a16="http://schemas.microsoft.com/office/drawing/2014/main" id="{50166FCD-CFC0-43B5-BA80-C202382984C8}"/>
                  </a:ext>
                </a:extLst>
              </xdr:cNvPr>
              <xdr:cNvGrpSpPr>
                <a:grpSpLocks noChangeAspect="1"/>
              </xdr:cNvGrpSpPr>
            </xdr:nvGrpSpPr>
            <xdr:grpSpPr>
              <a:xfrm>
                <a:off x="2880989" y="2920185"/>
                <a:ext cx="10731585" cy="7168258"/>
                <a:chOff x="-695357" y="1193912"/>
                <a:chExt cx="10829521" cy="7078153"/>
              </a:xfrm>
            </xdr:grpSpPr>
            <xdr:grpSp>
              <xdr:nvGrpSpPr>
                <xdr:cNvPr id="47" name="グループ化 46">
                  <a:extLst>
                    <a:ext uri="{FF2B5EF4-FFF2-40B4-BE49-F238E27FC236}">
                      <a16:creationId xmlns:a16="http://schemas.microsoft.com/office/drawing/2014/main" id="{5B24192F-C121-4CDB-B0DA-4BE1F4F4F561}"/>
                    </a:ext>
                  </a:extLst>
                </xdr:cNvPr>
                <xdr:cNvGrpSpPr/>
              </xdr:nvGrpSpPr>
              <xdr:grpSpPr>
                <a:xfrm>
                  <a:off x="-695357" y="1688170"/>
                  <a:ext cx="10829521" cy="6583895"/>
                  <a:chOff x="-853360" y="68885"/>
                  <a:chExt cx="8400887" cy="5225056"/>
                </a:xfrm>
              </xdr:grpSpPr>
              <xdr:grpSp>
                <xdr:nvGrpSpPr>
                  <xdr:cNvPr id="49" name="グループ化 48">
                    <a:extLst>
                      <a:ext uri="{FF2B5EF4-FFF2-40B4-BE49-F238E27FC236}">
                        <a16:creationId xmlns:a16="http://schemas.microsoft.com/office/drawing/2014/main" id="{155B2E5A-E734-4B51-A7FB-3C787432CCD7}"/>
                      </a:ext>
                    </a:extLst>
                  </xdr:cNvPr>
                  <xdr:cNvGrpSpPr/>
                </xdr:nvGrpSpPr>
                <xdr:grpSpPr>
                  <a:xfrm>
                    <a:off x="-853360" y="68885"/>
                    <a:ext cx="8400887" cy="5225056"/>
                    <a:chOff x="-853360" y="68885"/>
                    <a:chExt cx="8400887" cy="5225056"/>
                  </a:xfrm>
                </xdr:grpSpPr>
                <xdr:grpSp>
                  <xdr:nvGrpSpPr>
                    <xdr:cNvPr id="51" name="グループ化 50">
                      <a:extLst>
                        <a:ext uri="{FF2B5EF4-FFF2-40B4-BE49-F238E27FC236}">
                          <a16:creationId xmlns:a16="http://schemas.microsoft.com/office/drawing/2014/main" id="{A3756850-6D64-430A-AD28-FD7BCFC270F4}"/>
                        </a:ext>
                      </a:extLst>
                    </xdr:cNvPr>
                    <xdr:cNvGrpSpPr/>
                  </xdr:nvGrpSpPr>
                  <xdr:grpSpPr>
                    <a:xfrm>
                      <a:off x="-853360" y="68885"/>
                      <a:ext cx="8400887" cy="5225056"/>
                      <a:chOff x="-853360" y="47734"/>
                      <a:chExt cx="8400887" cy="3620818"/>
                    </a:xfrm>
                  </xdr:grpSpPr>
                  <xdr:graphicFrame macro="">
                    <xdr:nvGraphicFramePr>
                      <xdr:cNvPr id="53" name="グラフ 52">
                        <a:extLst>
                          <a:ext uri="{FF2B5EF4-FFF2-40B4-BE49-F238E27FC236}">
                            <a16:creationId xmlns:a16="http://schemas.microsoft.com/office/drawing/2014/main" id="{D1D19D3F-06AA-49CF-97E5-2BBA9395EDFF}"/>
                          </a:ext>
                        </a:extLst>
                      </xdr:cNvPr>
                      <xdr:cNvGraphicFramePr/>
                    </xdr:nvGraphicFramePr>
                    <xdr:xfrm>
                      <a:off x="-634163" y="106899"/>
                      <a:ext cx="7970868" cy="3561653"/>
                    </xdr:xfrm>
                    <a:graphic>
                      <a:graphicData uri="http://schemas.openxmlformats.org/drawingml/2006/chart">
                        <c:chart xmlns:c="http://schemas.openxmlformats.org/drawingml/2006/chart" xmlns:r="http://schemas.openxmlformats.org/officeDocument/2006/relationships" r:id="rId6"/>
                      </a:graphicData>
                    </a:graphic>
                  </xdr:graphicFrame>
                  <xdr:sp macro="" textlink="">
                    <xdr:nvSpPr>
                      <xdr:cNvPr id="54" name="テキスト ボックス 36">
                        <a:extLst>
                          <a:ext uri="{FF2B5EF4-FFF2-40B4-BE49-F238E27FC236}">
                            <a16:creationId xmlns:a16="http://schemas.microsoft.com/office/drawing/2014/main" id="{9CA96542-4F68-42D9-9A91-114E0CEEC1E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2586" y="765262"/>
                        <a:ext cx="171200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快適である</a:t>
                        </a:r>
                      </a:p>
                    </xdr:txBody>
                  </xdr:sp>
                  <xdr:sp macro="" textlink="">
                    <xdr:nvSpPr>
                      <xdr:cNvPr id="55" name="テキスト ボックス 37">
                        <a:extLst>
                          <a:ext uri="{FF2B5EF4-FFF2-40B4-BE49-F238E27FC236}">
                            <a16:creationId xmlns:a16="http://schemas.microsoft.com/office/drawing/2014/main" id="{8F69F5BA-5E53-4535-8556-947A46F120B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101042" y="1608414"/>
                        <a:ext cx="222563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雰囲気が明るい</a:t>
                        </a:r>
                      </a:p>
                    </xdr:txBody>
                  </xdr:sp>
                  <xdr:sp macro="" textlink="">
                    <xdr:nvSpPr>
                      <xdr:cNvPr id="56" name="テキスト ボックス 38">
                        <a:extLst>
                          <a:ext uri="{FF2B5EF4-FFF2-40B4-BE49-F238E27FC236}">
                            <a16:creationId xmlns:a16="http://schemas.microsoft.com/office/drawing/2014/main" id="{C22162D7-0099-449C-A1BD-53B2D2D4095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327131" y="1331793"/>
                        <a:ext cx="245172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リラックスできる</a:t>
                        </a:r>
                      </a:p>
                    </xdr:txBody>
                  </xdr:sp>
                  <xdr:sp macro="" textlink="">
                    <xdr:nvSpPr>
                      <xdr:cNvPr id="57" name="テキスト ボックス 39">
                        <a:extLst>
                          <a:ext uri="{FF2B5EF4-FFF2-40B4-BE49-F238E27FC236}">
                            <a16:creationId xmlns:a16="http://schemas.microsoft.com/office/drawing/2014/main" id="{2BB6F549-9B9E-46BE-8135-FC615FC2B04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55446" y="3000859"/>
                        <a:ext cx="218004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気分転換できる</a:t>
                        </a:r>
                      </a:p>
                    </xdr:txBody>
                  </xdr:sp>
                  <xdr:sp macro="" textlink="">
                    <xdr:nvSpPr>
                      <xdr:cNvPr id="58" name="テキスト ボックス 40">
                        <a:extLst>
                          <a:ext uri="{FF2B5EF4-FFF2-40B4-BE49-F238E27FC236}">
                            <a16:creationId xmlns:a16="http://schemas.microsoft.com/office/drawing/2014/main" id="{E93F5248-98D7-4059-A6F6-38B3C9A8FA4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483982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居心地が良い</a:t>
                        </a:r>
                      </a:p>
                    </xdr:txBody>
                  </xdr:sp>
                  <xdr:sp macro="" textlink="">
                    <xdr:nvSpPr>
                      <xdr:cNvPr id="89" name="テキスト ボックス 41">
                        <a:extLst>
                          <a:ext uri="{FF2B5EF4-FFF2-40B4-BE49-F238E27FC236}">
                            <a16:creationId xmlns:a16="http://schemas.microsoft.com/office/drawing/2014/main" id="{8C7C2065-572C-4474-82FF-58F1EC86B25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1885309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疲れを癒せる</a:t>
                        </a:r>
                      </a:p>
                    </xdr:txBody>
                  </xdr:sp>
                  <xdr:sp macro="" textlink="">
                    <xdr:nvSpPr>
                      <xdr:cNvPr id="90" name="テキスト ボックス 42">
                        <a:extLst>
                          <a:ext uri="{FF2B5EF4-FFF2-40B4-BE49-F238E27FC236}">
                            <a16:creationId xmlns:a16="http://schemas.microsoft.com/office/drawing/2014/main" id="{EF3AC8C7-EADA-497A-B699-1366D89D61D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853360" y="2169390"/>
                        <a:ext cx="2977955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外との繋がりを感じる</a:t>
                        </a:r>
                      </a:p>
                    </xdr:txBody>
                  </xdr:sp>
                  <xdr:sp macro="" textlink="">
                    <xdr:nvSpPr>
                      <xdr:cNvPr id="91" name="テキスト ボックス 43">
                        <a:extLst>
                          <a:ext uri="{FF2B5EF4-FFF2-40B4-BE49-F238E27FC236}">
                            <a16:creationId xmlns:a16="http://schemas.microsoft.com/office/drawing/2014/main" id="{81FA211D-DC22-4869-AAFA-1380E36EE82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-502651" y="2445907"/>
                        <a:ext cx="2627246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空間に変化がある</a:t>
                        </a:r>
                      </a:p>
                    </xdr:txBody>
                  </xdr:sp>
                  <xdr:sp macro="" textlink="">
                    <xdr:nvSpPr>
                      <xdr:cNvPr id="92" name="テキスト ボックス 44">
                        <a:extLst>
                          <a:ext uri="{FF2B5EF4-FFF2-40B4-BE49-F238E27FC236}">
                            <a16:creationId xmlns:a16="http://schemas.microsoft.com/office/drawing/2014/main" id="{12375BEB-2461-47A7-A924-38F464C53357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43513" y="2728205"/>
                        <a:ext cx="198108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開放感がある</a:t>
                        </a:r>
                      </a:p>
                    </xdr:txBody>
                  </xdr:sp>
                  <xdr:sp macro="" textlink="">
                    <xdr:nvSpPr>
                      <xdr:cNvPr id="93" name="テキスト ボックス 45">
                        <a:extLst>
                          <a:ext uri="{FF2B5EF4-FFF2-40B4-BE49-F238E27FC236}">
                            <a16:creationId xmlns:a16="http://schemas.microsoft.com/office/drawing/2014/main" id="{6374B00D-6EAC-4DDD-8F97-F3D41B8567F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68" y="765262"/>
                        <a:ext cx="1824867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不快である</a:t>
                        </a:r>
                      </a:p>
                    </xdr:txBody>
                  </xdr:sp>
                  <xdr:sp macro="" textlink="">
                    <xdr:nvSpPr>
                      <xdr:cNvPr id="94" name="テキスト ボックス 46">
                        <a:extLst>
                          <a:ext uri="{FF2B5EF4-FFF2-40B4-BE49-F238E27FC236}">
                            <a16:creationId xmlns:a16="http://schemas.microsoft.com/office/drawing/2014/main" id="{ED1EA73F-19F4-4B1F-807B-F3072A997539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1608414"/>
                        <a:ext cx="1965875" cy="27439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雰囲気が暗い</a:t>
                        </a:r>
                      </a:p>
                    </xdr:txBody>
                  </xdr:sp>
                  <xdr:sp macro="" textlink="">
                    <xdr:nvSpPr>
                      <xdr:cNvPr id="95" name="テキスト ボックス 47">
                        <a:extLst>
                          <a:ext uri="{FF2B5EF4-FFF2-40B4-BE49-F238E27FC236}">
                            <a16:creationId xmlns:a16="http://schemas.microsoft.com/office/drawing/2014/main" id="{8C36C254-08FA-4EF3-802F-3F141FB6124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19843" y="1331793"/>
                        <a:ext cx="2977191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リラックスできない</a:t>
                        </a:r>
                      </a:p>
                    </xdr:txBody>
                  </xdr:sp>
                  <xdr:sp macro="" textlink="">
                    <xdr:nvSpPr>
                      <xdr:cNvPr id="96" name="テキスト ボックス 48">
                        <a:extLst>
                          <a:ext uri="{FF2B5EF4-FFF2-40B4-BE49-F238E27FC236}">
                            <a16:creationId xmlns:a16="http://schemas.microsoft.com/office/drawing/2014/main" id="{A352D6FB-9D32-4430-8428-D63A4C79F785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3000859"/>
                        <a:ext cx="316234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気分転換できない</a:t>
                        </a:r>
                      </a:p>
                    </xdr:txBody>
                  </xdr:sp>
                  <xdr:sp macro="" textlink="">
                    <xdr:nvSpPr>
                      <xdr:cNvPr id="97" name="テキスト ボックス 49">
                        <a:extLst>
                          <a:ext uri="{FF2B5EF4-FFF2-40B4-BE49-F238E27FC236}">
                            <a16:creationId xmlns:a16="http://schemas.microsoft.com/office/drawing/2014/main" id="{FF18E7CB-91C0-4DD1-88D0-2208CF0A4B9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483982"/>
                        <a:ext cx="205155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居心地が悪い</a:t>
                        </a:r>
                      </a:p>
                    </xdr:txBody>
                  </xdr:sp>
                  <xdr:sp macro="" textlink="">
                    <xdr:nvSpPr>
                      <xdr:cNvPr id="98" name="テキスト ボックス 50">
                        <a:extLst>
                          <a:ext uri="{FF2B5EF4-FFF2-40B4-BE49-F238E27FC236}">
                            <a16:creationId xmlns:a16="http://schemas.microsoft.com/office/drawing/2014/main" id="{74249486-2F2C-4AFE-A5C8-D1A762EC038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1885309"/>
                        <a:ext cx="2540615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疲れを癒せない</a:t>
                        </a:r>
                      </a:p>
                    </xdr:txBody>
                  </xdr:sp>
                  <xdr:sp macro="" textlink="">
                    <xdr:nvSpPr>
                      <xdr:cNvPr id="99" name="テキスト ボックス 51">
                        <a:extLst>
                          <a:ext uri="{FF2B5EF4-FFF2-40B4-BE49-F238E27FC236}">
                            <a16:creationId xmlns:a16="http://schemas.microsoft.com/office/drawing/2014/main" id="{780CD4DA-3E50-4193-B929-B21C3A5DBA5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169390"/>
                        <a:ext cx="3307756" cy="29810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外との繋がりを感じない</a:t>
                        </a:r>
                      </a:p>
                    </xdr:txBody>
                  </xdr:sp>
                  <xdr:sp macro="" textlink="">
                    <xdr:nvSpPr>
                      <xdr:cNvPr id="100" name="テキスト ボックス 52">
                        <a:extLst>
                          <a:ext uri="{FF2B5EF4-FFF2-40B4-BE49-F238E27FC236}">
                            <a16:creationId xmlns:a16="http://schemas.microsoft.com/office/drawing/2014/main" id="{9C2BD9B2-C329-45A2-95D1-9CEC689DD2D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445907"/>
                        <a:ext cx="2674962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空間に変化がない</a:t>
                        </a:r>
                      </a:p>
                    </xdr:txBody>
                  </xdr:sp>
                  <xdr:sp macro="" textlink="">
                    <xdr:nvSpPr>
                      <xdr:cNvPr id="101" name="テキスト ボックス 53">
                        <a:extLst>
                          <a:ext uri="{FF2B5EF4-FFF2-40B4-BE49-F238E27FC236}">
                            <a16:creationId xmlns:a16="http://schemas.microsoft.com/office/drawing/2014/main" id="{F2A7848E-96DC-428D-B542-B0489ED6545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239771" y="2728205"/>
                        <a:ext cx="2051559" cy="28194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閉塞感がある</a:t>
                        </a:r>
                      </a:p>
                    </xdr:txBody>
                  </xdr:sp>
                  <xdr:sp macro="" textlink="">
                    <xdr:nvSpPr>
                      <xdr:cNvPr id="102" name="テキスト ボックス 56">
                        <a:extLst>
                          <a:ext uri="{FF2B5EF4-FFF2-40B4-BE49-F238E27FC236}">
                            <a16:creationId xmlns:a16="http://schemas.microsoft.com/office/drawing/2014/main" id="{931CD850-087B-4A70-8A8D-9D6C9FDC1AD8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25461" y="47734"/>
                        <a:ext cx="416767" cy="5021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/>
                      <a:lstStyle>
                        <a:defPPr>
                          <a:defRPr lang="ja-JP"/>
                        </a:defPPr>
                        <a:lvl1pPr marL="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kumimoji="1"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r"/>
                        <a:r>
                          <a:rPr kumimoji="1" lang="ja-JP" altLang="en-US" sz="2800">
                            <a:latin typeface="ＭＳ ゴシック" panose="020B0609070205080204" pitchFamily="49" charset="-128"/>
                            <a:ea typeface="ＭＳ ゴシック" panose="020B0609070205080204" pitchFamily="49" charset="-128"/>
                          </a:rPr>
                          <a:t>やや</a:t>
                        </a:r>
                      </a:p>
                    </xdr:txBody>
                  </xdr:sp>
                </xdr:grpSp>
                <xdr:sp macro="" textlink="">
                  <xdr:nvSpPr>
                    <xdr:cNvPr id="52" name="テキスト ボックス 34">
                      <a:extLst>
                        <a:ext uri="{FF2B5EF4-FFF2-40B4-BE49-F238E27FC236}">
                          <a16:creationId xmlns:a16="http://schemas.microsoft.com/office/drawing/2014/main" id="{E299DCAE-168F-4A76-B7D2-B0551A9BFCC2}"/>
                        </a:ext>
                      </a:extLst>
                    </xdr:cNvPr>
                    <xdr:cNvSpPr txBox="1"/>
                  </xdr:nvSpPr>
                  <xdr:spPr>
                    <a:xfrm>
                      <a:off x="-327131" y="1519565"/>
                      <a:ext cx="2451726" cy="40685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r"/>
                      <a:r>
                        <a:rPr kumimoji="1" lang="ja-JP" altLang="en-US" sz="2800">
                          <a:latin typeface="ＭＳ ゴシック" panose="020B0609070205080204" pitchFamily="49" charset="-128"/>
                          <a:ea typeface="ＭＳ ゴシック" panose="020B0609070205080204" pitchFamily="49" charset="-128"/>
                        </a:rPr>
                        <a:t>集中した</a:t>
                      </a:r>
                    </a:p>
                  </xdr:txBody>
                </xdr:sp>
              </xdr:grpSp>
              <xdr:sp macro="" textlink="">
                <xdr:nvSpPr>
                  <xdr:cNvPr id="50" name="テキスト ボックス 32">
                    <a:extLst>
                      <a:ext uri="{FF2B5EF4-FFF2-40B4-BE49-F238E27FC236}">
                        <a16:creationId xmlns:a16="http://schemas.microsoft.com/office/drawing/2014/main" id="{24896921-2FEC-48A3-B6B6-BD326ADBA182}"/>
                      </a:ext>
                    </a:extLst>
                  </xdr:cNvPr>
                  <xdr:cNvSpPr txBox="1"/>
                </xdr:nvSpPr>
                <xdr:spPr>
                  <a:xfrm>
                    <a:off x="4239771" y="1519565"/>
                    <a:ext cx="1349521" cy="4068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kumimoji="1" lang="ja-JP" altLang="en-US" sz="28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散漫した</a:t>
                    </a:r>
                  </a:p>
                </xdr:txBody>
              </xdr:sp>
            </xdr:grpSp>
            <xdr:sp macro="" textlink="">
              <xdr:nvSpPr>
                <xdr:cNvPr id="48" name="テキスト ボックス 34">
                  <a:extLst>
                    <a:ext uri="{FF2B5EF4-FFF2-40B4-BE49-F238E27FC236}">
                      <a16:creationId xmlns:a16="http://schemas.microsoft.com/office/drawing/2014/main" id="{42A73D82-4ACF-4CA3-846A-90F207F998FE}"/>
                    </a:ext>
                  </a:extLst>
                </xdr:cNvPr>
                <xdr:cNvSpPr txBox="1"/>
              </xdr:nvSpPr>
              <xdr:spPr>
                <a:xfrm>
                  <a:off x="4151849" y="1193912"/>
                  <a:ext cx="685008" cy="1734376"/>
                </a:xfrm>
                <a:prstGeom prst="rect">
                  <a:avLst/>
                </a:prstGeom>
                <a:noFill/>
              </xdr:spPr>
              <xdr:txBody>
                <a:bodyPr vert="eaVert" wrap="square" rtlCol="0">
                  <a:noAutofit/>
                </a:bodyPr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>
                    <a:lnSpc>
                      <a:spcPts val="2000"/>
                    </a:lnSpc>
                  </a:pPr>
                  <a:r>
                    <a:rPr kumimoji="1" lang="ja-JP" altLang="en-US" sz="2800">
                      <a:latin typeface="Arial" panose="020B0604020202020204" pitchFamily="34" charset="0"/>
                      <a:ea typeface="ＭＳ ゴシック" panose="020B0609070205080204" pitchFamily="49" charset="-128"/>
                      <a:cs typeface="Arial" panose="020B0604020202020204" pitchFamily="34" charset="0"/>
                    </a:rPr>
                    <a:t>どちら</a:t>
                  </a:r>
                  <a:endParaRPr kumimoji="1" lang="en-US" altLang="ja-JP" sz="2800">
                    <a:latin typeface="Arial" panose="020B0604020202020204" pitchFamily="34" charset="0"/>
                    <a:ea typeface="ＭＳ ゴシック" panose="020B0609070205080204" pitchFamily="49" charset="-128"/>
                    <a:cs typeface="Arial" panose="020B0604020202020204" pitchFamily="34" charset="0"/>
                  </a:endParaRPr>
                </a:p>
                <a:p>
                  <a:pPr>
                    <a:lnSpc>
                      <a:spcPts val="2000"/>
                    </a:lnSpc>
                  </a:pPr>
                  <a:r>
                    <a:rPr kumimoji="1" lang="ja-JP" altLang="en-US" sz="2800">
                      <a:latin typeface="Arial" panose="020B0604020202020204" pitchFamily="34" charset="0"/>
                      <a:ea typeface="ＭＳ ゴシック" panose="020B0609070205080204" pitchFamily="49" charset="-128"/>
                      <a:cs typeface="Arial" panose="020B0604020202020204" pitchFamily="34" charset="0"/>
                    </a:rPr>
                    <a:t>でもない</a:t>
                  </a:r>
                </a:p>
              </xdr:txBody>
            </xdr:sp>
          </xdr:grpSp>
        </xdr:grpSp>
        <xdr:sp macro="" textlink="">
          <xdr:nvSpPr>
            <xdr:cNvPr id="42" name="テキスト ボックス 54">
              <a:extLst>
                <a:ext uri="{FF2B5EF4-FFF2-40B4-BE49-F238E27FC236}">
                  <a16:creationId xmlns:a16="http://schemas.microsoft.com/office/drawing/2014/main" id="{14A9A740-4D0C-4D04-9D18-97DFF26BF6F1}"/>
                </a:ext>
              </a:extLst>
            </xdr:cNvPr>
            <xdr:cNvSpPr txBox="1"/>
          </xdr:nvSpPr>
          <xdr:spPr>
            <a:xfrm>
              <a:off x="4450753" y="9311419"/>
              <a:ext cx="541099" cy="12429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kumimoji="1" lang="ja-JP" altLang="en-US" sz="28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かなり</a:t>
              </a:r>
            </a:p>
          </xdr:txBody>
        </xdr:sp>
      </xdr:grpSp>
      <xdr:sp macro="" textlink="">
        <xdr:nvSpPr>
          <xdr:cNvPr id="40" name="テキスト ボックス 56">
            <a:extLst>
              <a:ext uri="{FF2B5EF4-FFF2-40B4-BE49-F238E27FC236}">
                <a16:creationId xmlns:a16="http://schemas.microsoft.com/office/drawing/2014/main" id="{C822CB34-3790-4767-B4E8-C0C87DBDDCA8}"/>
              </a:ext>
            </a:extLst>
          </xdr:cNvPr>
          <xdr:cNvSpPr txBox="1"/>
        </xdr:nvSpPr>
        <xdr:spPr>
          <a:xfrm>
            <a:off x="5347372" y="9768147"/>
            <a:ext cx="520193" cy="9430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kumimoji="1" lang="ja-JP" altLang="en-US" sz="28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やや</a:t>
            </a:r>
          </a:p>
        </xdr:txBody>
      </xdr:sp>
    </xdr:grpSp>
    <xdr:clientData/>
  </xdr:twoCellAnchor>
  <xdr:twoCellAnchor editAs="oneCell">
    <xdr:from>
      <xdr:col>3</xdr:col>
      <xdr:colOff>331305</xdr:colOff>
      <xdr:row>66</xdr:row>
      <xdr:rowOff>115956</xdr:rowOff>
    </xdr:from>
    <xdr:to>
      <xdr:col>20</xdr:col>
      <xdr:colOff>156376</xdr:colOff>
      <xdr:row>102</xdr:row>
      <xdr:rowOff>215016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98AC1833-3C72-48C6-A2FD-B942604CC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131" y="15488478"/>
          <a:ext cx="11950810" cy="8447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64852</xdr:rowOff>
    </xdr:from>
    <xdr:to>
      <xdr:col>21</xdr:col>
      <xdr:colOff>228600</xdr:colOff>
      <xdr:row>20</xdr:row>
      <xdr:rowOff>63879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27B26CE-9017-408F-AA32-B60FF8F3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9489" y="1426724"/>
          <a:ext cx="4881664" cy="327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21</xdr:col>
      <xdr:colOff>228600</xdr:colOff>
      <xdr:row>35</xdr:row>
      <xdr:rowOff>7620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8CE623D-2A34-434A-AF86-12629DF40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1260" y="4861560"/>
          <a:ext cx="492252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11</xdr:col>
      <xdr:colOff>7620</xdr:colOff>
      <xdr:row>31</xdr:row>
      <xdr:rowOff>68580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1675B1C-F8CD-440B-B4E0-163DEDD06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240" y="3947160"/>
          <a:ext cx="4922520" cy="3268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rgbClr val="C00000"/>
          </a:solidFill>
          <a:prstDash val="dash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3"/>
  <sheetViews>
    <sheetView zoomScale="47" workbookViewId="0">
      <selection activeCell="C28" sqref="C28"/>
    </sheetView>
  </sheetViews>
  <sheetFormatPr defaultRowHeight="18"/>
  <cols>
    <col min="26" max="26" width="14.8984375" bestFit="1" customWidth="1"/>
    <col min="34" max="34" width="12.3984375" bestFit="1" customWidth="1"/>
    <col min="37" max="37" width="13.5" bestFit="1" customWidth="1"/>
  </cols>
  <sheetData>
    <row r="2" spans="1:40">
      <c r="A2">
        <v>1219</v>
      </c>
      <c r="L2">
        <v>121</v>
      </c>
    </row>
    <row r="3" spans="1:40">
      <c r="A3" t="s">
        <v>0</v>
      </c>
      <c r="B3" t="s">
        <v>1</v>
      </c>
      <c r="I3" t="s">
        <v>2</v>
      </c>
      <c r="L3" t="s">
        <v>23</v>
      </c>
      <c r="T3" t="s">
        <v>24</v>
      </c>
      <c r="Y3" t="s">
        <v>34</v>
      </c>
      <c r="Z3" t="s">
        <v>35</v>
      </c>
      <c r="AA3" t="s">
        <v>37</v>
      </c>
      <c r="AB3" t="s">
        <v>36</v>
      </c>
      <c r="AD3" t="s">
        <v>39</v>
      </c>
    </row>
    <row r="4" spans="1:40">
      <c r="A4" t="s">
        <v>3</v>
      </c>
      <c r="B4" s="12" t="s">
        <v>4</v>
      </c>
      <c r="C4" s="13" t="s">
        <v>5</v>
      </c>
      <c r="D4" s="13" t="s">
        <v>6</v>
      </c>
      <c r="E4" s="8" t="s">
        <v>7</v>
      </c>
      <c r="F4" s="1" t="s">
        <v>8</v>
      </c>
      <c r="G4" s="10" t="s">
        <v>9</v>
      </c>
      <c r="H4" s="10" t="s">
        <v>10</v>
      </c>
      <c r="I4" s="8" t="s">
        <v>4</v>
      </c>
      <c r="J4" s="9" t="s">
        <v>5</v>
      </c>
      <c r="K4" s="1" t="s">
        <v>6</v>
      </c>
      <c r="L4" s="1" t="s">
        <v>25</v>
      </c>
      <c r="M4" s="2" t="s">
        <v>26</v>
      </c>
      <c r="N4" s="3" t="s">
        <v>27</v>
      </c>
      <c r="O4" s="3" t="s">
        <v>29</v>
      </c>
      <c r="P4" s="4" t="s">
        <v>30</v>
      </c>
      <c r="Q4" s="5" t="s">
        <v>31</v>
      </c>
      <c r="R4" s="6" t="s">
        <v>32</v>
      </c>
      <c r="S4" s="3" t="s">
        <v>33</v>
      </c>
      <c r="T4" s="3" t="s">
        <v>25</v>
      </c>
      <c r="U4" s="7" t="s">
        <v>26</v>
      </c>
      <c r="V4" s="7" t="s">
        <v>27</v>
      </c>
      <c r="W4" s="1" t="s">
        <v>31</v>
      </c>
      <c r="X4" t="s">
        <v>32</v>
      </c>
      <c r="AD4" t="s">
        <v>38</v>
      </c>
      <c r="AE4" t="s">
        <v>40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20</v>
      </c>
    </row>
    <row r="5" spans="1:40">
      <c r="A5" t="s">
        <v>11</v>
      </c>
      <c r="B5">
        <v>3</v>
      </c>
      <c r="C5">
        <v>3</v>
      </c>
      <c r="D5">
        <v>5</v>
      </c>
      <c r="E5">
        <v>4</v>
      </c>
      <c r="F5">
        <v>4</v>
      </c>
      <c r="G5">
        <v>4</v>
      </c>
      <c r="H5">
        <v>4</v>
      </c>
      <c r="I5">
        <v>5</v>
      </c>
      <c r="J5">
        <v>4</v>
      </c>
      <c r="K5">
        <v>2</v>
      </c>
      <c r="L5">
        <v>5</v>
      </c>
      <c r="M5">
        <v>4</v>
      </c>
      <c r="N5">
        <v>3</v>
      </c>
      <c r="O5">
        <v>4</v>
      </c>
      <c r="P5">
        <v>2</v>
      </c>
      <c r="Q5">
        <v>3</v>
      </c>
      <c r="R5">
        <v>3</v>
      </c>
      <c r="S5">
        <v>5</v>
      </c>
      <c r="T5">
        <v>4</v>
      </c>
      <c r="U5">
        <v>4</v>
      </c>
      <c r="V5">
        <v>4</v>
      </c>
      <c r="W5">
        <v>4</v>
      </c>
      <c r="X5">
        <v>4</v>
      </c>
      <c r="Y5">
        <f>AVERAGE(B5:X5)</f>
        <v>3.7826086956521738</v>
      </c>
      <c r="Z5">
        <f>STDEVP(B5:X5)</f>
        <v>0.83178810737865172</v>
      </c>
      <c r="AA5">
        <f t="shared" ref="AA5:AA14" si="0">MIN(B5:X5)</f>
        <v>2</v>
      </c>
      <c r="AB5">
        <f t="shared" ref="AB5:AB14" si="1">MAX(B5:X5)</f>
        <v>5</v>
      </c>
      <c r="AD5">
        <v>1</v>
      </c>
      <c r="AE5">
        <f>_xlfn.NORM.DIST($AD5,$Y$5,$Z$5,FALSE)</f>
        <v>1.7813399815296113E-3</v>
      </c>
      <c r="AF5">
        <f>_xlfn.NORM.DIST($AD5,$Y$6,$Z$6,FALSE)</f>
        <v>1.086227225038604E-3</v>
      </c>
      <c r="AG5">
        <f>_xlfn.NORM.DIST($AD5,$Y$7,$Z$7,FALSE)</f>
        <v>8.6865113509671931E-4</v>
      </c>
      <c r="AH5">
        <f>_xlfn.NORM.DIST($AD5,$Y$8,$Z$8,FALSE)</f>
        <v>2.9530993950099689E-6</v>
      </c>
      <c r="AI5">
        <f>_xlfn.NORM.DIST($AD5,$Y$9,$Z$9,FALSE)</f>
        <v>3.6932143355569696E-3</v>
      </c>
      <c r="AJ5">
        <f>_xlfn.NORM.DIST($AD5,$Y$10,$Z$10,FALSE)</f>
        <v>2.2404558491248639E-4</v>
      </c>
      <c r="AK5">
        <f>_xlfn.NORM.DIST($AD5,$Y$11,$Z$11,FALSE)</f>
        <v>4.0738729780341533E-5</v>
      </c>
      <c r="AL5">
        <f>_xlfn.NORM.DIST($AD5,$Y$12,$Z$12,FALSE)</f>
        <v>2.9731168760688254E-4</v>
      </c>
      <c r="AM5">
        <f>_xlfn.NORM.DIST($AD5,$Y$13,$Z$13,FALSE)</f>
        <v>1.3297409842848469E-4</v>
      </c>
      <c r="AN5">
        <f>_xlfn.NORM.DIST($AD5,$Y$14,$Z$14,FALSE)</f>
        <v>3.5714697320997441E-2</v>
      </c>
    </row>
    <row r="6" spans="1:40">
      <c r="A6" t="s">
        <v>12</v>
      </c>
      <c r="B6">
        <v>3</v>
      </c>
      <c r="C6">
        <v>4</v>
      </c>
      <c r="D6">
        <v>5</v>
      </c>
      <c r="E6">
        <v>4</v>
      </c>
      <c r="F6">
        <v>4</v>
      </c>
      <c r="G6">
        <v>5</v>
      </c>
      <c r="H6">
        <v>4</v>
      </c>
      <c r="I6">
        <v>3</v>
      </c>
      <c r="J6">
        <v>4</v>
      </c>
      <c r="K6">
        <v>2</v>
      </c>
      <c r="L6">
        <v>5</v>
      </c>
      <c r="M6">
        <v>5</v>
      </c>
      <c r="N6">
        <v>5</v>
      </c>
      <c r="O6">
        <v>5</v>
      </c>
      <c r="P6">
        <v>2</v>
      </c>
      <c r="Q6">
        <v>5</v>
      </c>
      <c r="R6">
        <v>4</v>
      </c>
      <c r="S6">
        <v>5</v>
      </c>
      <c r="T6">
        <v>4</v>
      </c>
      <c r="U6">
        <v>5</v>
      </c>
      <c r="V6">
        <v>5</v>
      </c>
      <c r="W6">
        <v>5</v>
      </c>
      <c r="X6">
        <v>4</v>
      </c>
      <c r="Y6">
        <f t="shared" ref="Y6:Y25" si="2">AVERAGE(B6:X6)</f>
        <v>4.2173913043478262</v>
      </c>
      <c r="Z6">
        <f t="shared" ref="Z6:Z25" si="3">STDEVP(B6:X6)</f>
        <v>0.93047541561011726</v>
      </c>
      <c r="AA6">
        <f t="shared" si="0"/>
        <v>2</v>
      </c>
      <c r="AB6">
        <f t="shared" si="1"/>
        <v>5</v>
      </c>
      <c r="AD6">
        <v>2</v>
      </c>
      <c r="AE6">
        <f t="shared" ref="AE6:AE11" si="4">_xlfn.NORM.DIST(AD6,$Y$5,$Z$5,FALSE)</f>
        <v>4.8257256370422975E-2</v>
      </c>
      <c r="AF6">
        <f t="shared" ref="AF6:AF11" si="5">_xlfn.NORM.DIST($AD6,$Y$6,$Z$6,FALSE)</f>
        <v>2.5062099352265672E-2</v>
      </c>
      <c r="AG6">
        <f t="shared" ref="AG6:AG11" si="6">_xlfn.NORM.DIST($AD6,$Y$7,$Z$7,FALSE)</f>
        <v>2.7362851534985876E-2</v>
      </c>
      <c r="AH6">
        <f t="shared" ref="AH6:AH11" si="7">_xlfn.NORM.DIST($AD6,$Y$8,$Z$8,FALSE)</f>
        <v>1.1001762041619985E-3</v>
      </c>
      <c r="AI6">
        <f t="shared" ref="AI6:AI11" si="8">_xlfn.NORM.DIST($AD6,$Y$9,$Z$9,FALSE)</f>
        <v>5.0407175508998418E-2</v>
      </c>
      <c r="AJ6">
        <f t="shared" ref="AJ6:AJ11" si="9">_xlfn.NORM.DIST($AD6,$Y$10,$Z$10,FALSE)</f>
        <v>7.0253902422760511E-3</v>
      </c>
      <c r="AK6">
        <f t="shared" ref="AK6:AK11" si="10">_xlfn.NORM.DIST($AD6,$Y$11,$Z$11,FALSE)</f>
        <v>1.2564911507680135E-3</v>
      </c>
      <c r="AL6">
        <f t="shared" ref="AL6:AL11" si="11">_xlfn.NORM.DIST($AD6,$Y$12,$Z$12,FALSE)</f>
        <v>5.1051907025398448E-3</v>
      </c>
      <c r="AM6">
        <f t="shared" ref="AM6:AM11" si="12">_xlfn.NORM.DIST($AD6,$Y$13,$Z$13,FALSE)</f>
        <v>3.9570888746180899E-3</v>
      </c>
      <c r="AN6">
        <f t="shared" ref="AN6:AN11" si="13">_xlfn.NORM.DIST($AD6,$Y$14,$Z$14,FALSE)</f>
        <v>0.17021526337502332</v>
      </c>
    </row>
    <row r="7" spans="1:40">
      <c r="A7" t="s">
        <v>13</v>
      </c>
      <c r="B7">
        <v>2</v>
      </c>
      <c r="C7">
        <v>4</v>
      </c>
      <c r="D7">
        <v>4</v>
      </c>
      <c r="E7">
        <v>4</v>
      </c>
      <c r="F7">
        <v>4</v>
      </c>
      <c r="G7">
        <v>4</v>
      </c>
      <c r="H7">
        <v>5</v>
      </c>
      <c r="I7">
        <v>4</v>
      </c>
      <c r="J7">
        <v>5</v>
      </c>
      <c r="K7">
        <v>3</v>
      </c>
      <c r="L7">
        <v>4</v>
      </c>
      <c r="M7">
        <v>4</v>
      </c>
      <c r="N7">
        <v>5</v>
      </c>
      <c r="O7">
        <v>5</v>
      </c>
      <c r="P7">
        <v>2</v>
      </c>
      <c r="Q7">
        <v>4</v>
      </c>
      <c r="R7">
        <v>4</v>
      </c>
      <c r="S7">
        <v>5</v>
      </c>
      <c r="T7">
        <v>4</v>
      </c>
      <c r="U7">
        <v>4</v>
      </c>
      <c r="V7">
        <v>5</v>
      </c>
      <c r="W7">
        <v>5</v>
      </c>
      <c r="X7">
        <v>3</v>
      </c>
      <c r="Y7">
        <f t="shared" si="2"/>
        <v>4.0434782608695654</v>
      </c>
      <c r="Z7">
        <f t="shared" si="3"/>
        <v>0.85862685470136957</v>
      </c>
      <c r="AA7">
        <f t="shared" si="0"/>
        <v>2</v>
      </c>
      <c r="AB7">
        <f t="shared" si="1"/>
        <v>5</v>
      </c>
      <c r="AD7">
        <v>3</v>
      </c>
      <c r="AE7">
        <f t="shared" si="4"/>
        <v>0.30808365221134071</v>
      </c>
      <c r="AF7">
        <f t="shared" si="5"/>
        <v>0.18217744290782262</v>
      </c>
      <c r="AG7">
        <f t="shared" si="6"/>
        <v>0.22202190622277646</v>
      </c>
      <c r="AH7">
        <f t="shared" si="7"/>
        <v>5.7776462160958782E-2</v>
      </c>
      <c r="AI7">
        <f t="shared" si="8"/>
        <v>0.24184943287852612</v>
      </c>
      <c r="AJ7">
        <f t="shared" si="9"/>
        <v>7.7120111608908998E-2</v>
      </c>
      <c r="AK7">
        <f t="shared" si="10"/>
        <v>1.7259342934627969E-2</v>
      </c>
      <c r="AL7">
        <f t="shared" si="11"/>
        <v>4.2217163979570371E-2</v>
      </c>
      <c r="AM7">
        <f t="shared" si="12"/>
        <v>4.6246657340270926E-2</v>
      </c>
      <c r="AN7">
        <f t="shared" si="13"/>
        <v>0.34845795081701958</v>
      </c>
    </row>
    <row r="8" spans="1:40">
      <c r="A8" t="s">
        <v>14</v>
      </c>
      <c r="B8">
        <v>4</v>
      </c>
      <c r="C8">
        <v>4</v>
      </c>
      <c r="D8">
        <v>5</v>
      </c>
      <c r="E8">
        <v>4</v>
      </c>
      <c r="F8">
        <v>4</v>
      </c>
      <c r="G8">
        <v>5</v>
      </c>
      <c r="H8">
        <v>5</v>
      </c>
      <c r="I8">
        <v>5</v>
      </c>
      <c r="J8">
        <v>5</v>
      </c>
      <c r="K8">
        <v>3</v>
      </c>
      <c r="L8">
        <v>5</v>
      </c>
      <c r="M8">
        <v>5</v>
      </c>
      <c r="N8">
        <v>6</v>
      </c>
      <c r="O8">
        <v>5</v>
      </c>
      <c r="P8">
        <v>3</v>
      </c>
      <c r="Q8">
        <v>5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4</v>
      </c>
      <c r="Y8">
        <f t="shared" si="2"/>
        <v>4.5217391304347823</v>
      </c>
      <c r="Z8">
        <f t="shared" si="3"/>
        <v>0.71442072718065142</v>
      </c>
      <c r="AA8">
        <f t="shared" si="0"/>
        <v>3</v>
      </c>
      <c r="AB8">
        <f t="shared" si="1"/>
        <v>6</v>
      </c>
      <c r="AD8">
        <v>4</v>
      </c>
      <c r="AE8">
        <f t="shared" si="4"/>
        <v>0.46351617853457333</v>
      </c>
      <c r="AF8">
        <f t="shared" si="5"/>
        <v>0.41720753891537382</v>
      </c>
      <c r="AG8">
        <f t="shared" si="6"/>
        <v>0.46403293989648342</v>
      </c>
      <c r="AH8">
        <f t="shared" si="7"/>
        <v>0.42770483316899577</v>
      </c>
      <c r="AI8">
        <f t="shared" si="8"/>
        <v>0.4079083949699755</v>
      </c>
      <c r="AJ8">
        <f t="shared" si="9"/>
        <v>0.29636572712162207</v>
      </c>
      <c r="AK8">
        <f t="shared" si="10"/>
        <v>0.10558493454109423</v>
      </c>
      <c r="AL8">
        <f t="shared" si="11"/>
        <v>0.16812923591493203</v>
      </c>
      <c r="AM8">
        <f t="shared" si="12"/>
        <v>0.21226612153825755</v>
      </c>
      <c r="AN8">
        <f t="shared" si="13"/>
        <v>0.30640976764420391</v>
      </c>
    </row>
    <row r="9" spans="1:40">
      <c r="A9" t="s">
        <v>15</v>
      </c>
      <c r="B9">
        <v>3</v>
      </c>
      <c r="C9">
        <v>3</v>
      </c>
      <c r="D9">
        <v>5</v>
      </c>
      <c r="E9">
        <v>4</v>
      </c>
      <c r="F9">
        <v>4</v>
      </c>
      <c r="G9">
        <v>4</v>
      </c>
      <c r="H9">
        <v>5</v>
      </c>
      <c r="I9">
        <v>3</v>
      </c>
      <c r="J9">
        <v>5</v>
      </c>
      <c r="K9">
        <v>3</v>
      </c>
      <c r="L9">
        <v>5</v>
      </c>
      <c r="M9">
        <v>5</v>
      </c>
      <c r="N9">
        <v>5</v>
      </c>
      <c r="O9">
        <v>4</v>
      </c>
      <c r="P9">
        <v>2</v>
      </c>
      <c r="Q9">
        <v>3</v>
      </c>
      <c r="R9">
        <v>3</v>
      </c>
      <c r="S9">
        <v>3</v>
      </c>
      <c r="T9">
        <v>4</v>
      </c>
      <c r="U9">
        <v>4</v>
      </c>
      <c r="V9">
        <v>5</v>
      </c>
      <c r="W9">
        <v>6</v>
      </c>
      <c r="X9">
        <v>4</v>
      </c>
      <c r="Y9">
        <f t="shared" si="2"/>
        <v>4</v>
      </c>
      <c r="Z9">
        <f t="shared" si="3"/>
        <v>0.97801929384365149</v>
      </c>
      <c r="AA9">
        <f t="shared" si="0"/>
        <v>2</v>
      </c>
      <c r="AB9">
        <f t="shared" si="1"/>
        <v>6</v>
      </c>
      <c r="AD9">
        <v>5</v>
      </c>
      <c r="AE9">
        <f t="shared" si="4"/>
        <v>0.16434305529581719</v>
      </c>
      <c r="AF9">
        <f t="shared" si="5"/>
        <v>0.30101634911079039</v>
      </c>
      <c r="AG9">
        <f t="shared" si="6"/>
        <v>0.24981603116471551</v>
      </c>
      <c r="AH9">
        <f t="shared" si="7"/>
        <v>0.44631541390528418</v>
      </c>
      <c r="AI9">
        <f t="shared" si="8"/>
        <v>0.24184943287852612</v>
      </c>
      <c r="AJ9">
        <f t="shared" si="9"/>
        <v>0.39870477883967609</v>
      </c>
      <c r="AK9">
        <f t="shared" si="10"/>
        <v>0.28766864332613523</v>
      </c>
      <c r="AL9">
        <f t="shared" si="11"/>
        <v>0.32245901374432101</v>
      </c>
      <c r="AM9">
        <f t="shared" si="12"/>
        <v>0.38262805921546494</v>
      </c>
      <c r="AN9">
        <f t="shared" si="13"/>
        <v>0.11573245948638414</v>
      </c>
    </row>
    <row r="10" spans="1:40">
      <c r="A10" t="s">
        <v>16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5</v>
      </c>
      <c r="I10">
        <v>6</v>
      </c>
      <c r="J10">
        <v>6</v>
      </c>
      <c r="K10">
        <v>4</v>
      </c>
      <c r="L10">
        <v>4</v>
      </c>
      <c r="M10">
        <v>5</v>
      </c>
      <c r="N10">
        <v>6</v>
      </c>
      <c r="O10">
        <v>6</v>
      </c>
      <c r="P10">
        <v>3</v>
      </c>
      <c r="Q10">
        <v>6</v>
      </c>
      <c r="R10">
        <v>4</v>
      </c>
      <c r="S10">
        <v>5</v>
      </c>
      <c r="T10">
        <v>4</v>
      </c>
      <c r="U10">
        <v>5</v>
      </c>
      <c r="V10">
        <v>6</v>
      </c>
      <c r="W10">
        <v>6</v>
      </c>
      <c r="X10">
        <v>3</v>
      </c>
      <c r="Y10">
        <f t="shared" si="2"/>
        <v>4.7826086956521738</v>
      </c>
      <c r="Z10">
        <f t="shared" si="3"/>
        <v>0.97608453568015863</v>
      </c>
      <c r="AA10">
        <f t="shared" si="0"/>
        <v>3</v>
      </c>
      <c r="AB10">
        <f t="shared" si="1"/>
        <v>6</v>
      </c>
      <c r="AD10">
        <v>6</v>
      </c>
      <c r="AE10">
        <f t="shared" si="4"/>
        <v>1.3731817789733983E-2</v>
      </c>
      <c r="AF10">
        <f t="shared" si="5"/>
        <v>6.8423992537890624E-2</v>
      </c>
      <c r="AG10">
        <f t="shared" si="6"/>
        <v>3.4642586398509319E-2</v>
      </c>
      <c r="AH10">
        <f t="shared" si="7"/>
        <v>6.5651420728501511E-2</v>
      </c>
      <c r="AI10">
        <f t="shared" si="8"/>
        <v>5.0407175508998418E-2</v>
      </c>
      <c r="AJ10">
        <f t="shared" si="9"/>
        <v>0.18777511497862531</v>
      </c>
      <c r="AK10">
        <f t="shared" si="10"/>
        <v>0.34905669197458133</v>
      </c>
      <c r="AL10">
        <f t="shared" si="11"/>
        <v>0.29783991658312742</v>
      </c>
      <c r="AM10">
        <f t="shared" si="12"/>
        <v>0.27087488414384431</v>
      </c>
      <c r="AN10">
        <f t="shared" si="13"/>
        <v>1.8776217599579481E-2</v>
      </c>
    </row>
    <row r="11" spans="1:40">
      <c r="A11" t="s">
        <v>17</v>
      </c>
      <c r="B11">
        <v>7</v>
      </c>
      <c r="C11">
        <v>5</v>
      </c>
      <c r="D11">
        <v>3</v>
      </c>
      <c r="E11">
        <v>7</v>
      </c>
      <c r="F11">
        <v>5</v>
      </c>
      <c r="G11">
        <v>5</v>
      </c>
      <c r="H11">
        <v>5</v>
      </c>
      <c r="I11">
        <v>6</v>
      </c>
      <c r="J11">
        <v>7</v>
      </c>
      <c r="K11">
        <v>5</v>
      </c>
      <c r="L11">
        <v>7</v>
      </c>
      <c r="M11">
        <v>6</v>
      </c>
      <c r="N11">
        <v>7</v>
      </c>
      <c r="O11">
        <v>5</v>
      </c>
      <c r="P11">
        <v>6</v>
      </c>
      <c r="Q11">
        <v>6</v>
      </c>
      <c r="R11">
        <v>6</v>
      </c>
      <c r="S11">
        <v>6</v>
      </c>
      <c r="T11">
        <v>4</v>
      </c>
      <c r="U11">
        <v>7</v>
      </c>
      <c r="V11">
        <v>7</v>
      </c>
      <c r="W11">
        <v>6</v>
      </c>
      <c r="X11">
        <v>4</v>
      </c>
      <c r="Y11">
        <f t="shared" si="2"/>
        <v>5.7391304347826084</v>
      </c>
      <c r="Z11">
        <f t="shared" si="3"/>
        <v>1.1118879871777758</v>
      </c>
      <c r="AA11">
        <f t="shared" si="0"/>
        <v>3</v>
      </c>
      <c r="AB11">
        <f t="shared" si="1"/>
        <v>7</v>
      </c>
      <c r="AD11">
        <v>7</v>
      </c>
      <c r="AE11">
        <f t="shared" si="4"/>
        <v>2.703926757417778E-4</v>
      </c>
      <c r="AF11">
        <f t="shared" si="5"/>
        <v>4.9001246772298664E-3</v>
      </c>
      <c r="AG11">
        <f t="shared" si="6"/>
        <v>1.2374248222762831E-3</v>
      </c>
      <c r="AH11">
        <f t="shared" si="7"/>
        <v>1.3612907295846468E-3</v>
      </c>
      <c r="AI11">
        <f t="shared" si="8"/>
        <v>3.6932143355569696E-3</v>
      </c>
      <c r="AJ11">
        <f t="shared" si="9"/>
        <v>3.0959059947688262E-2</v>
      </c>
      <c r="AK11">
        <f t="shared" si="10"/>
        <v>0.18863066035029036</v>
      </c>
      <c r="AL11">
        <f t="shared" si="11"/>
        <v>0.13248550941810303</v>
      </c>
      <c r="AM11">
        <f t="shared" si="12"/>
        <v>7.5310660346832883E-2</v>
      </c>
      <c r="AN11">
        <f t="shared" si="13"/>
        <v>1.3084628202395896E-3</v>
      </c>
    </row>
    <row r="12" spans="1:40">
      <c r="A12" t="s">
        <v>18</v>
      </c>
      <c r="B12">
        <v>7</v>
      </c>
      <c r="C12">
        <v>6</v>
      </c>
      <c r="D12">
        <v>4</v>
      </c>
      <c r="E12">
        <v>7</v>
      </c>
      <c r="F12">
        <v>5</v>
      </c>
      <c r="G12">
        <v>5</v>
      </c>
      <c r="H12">
        <v>5</v>
      </c>
      <c r="I12">
        <v>4</v>
      </c>
      <c r="J12">
        <v>7</v>
      </c>
      <c r="K12">
        <v>4</v>
      </c>
      <c r="L12">
        <v>4</v>
      </c>
      <c r="M12">
        <v>6</v>
      </c>
      <c r="N12">
        <v>7</v>
      </c>
      <c r="O12">
        <v>4</v>
      </c>
      <c r="P12">
        <v>4</v>
      </c>
      <c r="Q12">
        <v>6</v>
      </c>
      <c r="R12">
        <v>6</v>
      </c>
      <c r="S12">
        <v>6</v>
      </c>
      <c r="T12">
        <v>4</v>
      </c>
      <c r="U12">
        <v>7</v>
      </c>
      <c r="V12">
        <v>6</v>
      </c>
      <c r="W12">
        <v>6</v>
      </c>
      <c r="X12">
        <v>4</v>
      </c>
      <c r="Y12">
        <f t="shared" si="2"/>
        <v>5.3913043478260869</v>
      </c>
      <c r="Z12">
        <f t="shared" si="3"/>
        <v>1.1698803519194532</v>
      </c>
      <c r="AA12">
        <f t="shared" si="0"/>
        <v>4</v>
      </c>
      <c r="AB12">
        <f t="shared" si="1"/>
        <v>7</v>
      </c>
    </row>
    <row r="13" spans="1:40">
      <c r="A13" t="s">
        <v>19</v>
      </c>
      <c r="B13">
        <v>4</v>
      </c>
      <c r="C13">
        <v>4</v>
      </c>
      <c r="D13">
        <v>5</v>
      </c>
      <c r="E13">
        <v>4</v>
      </c>
      <c r="F13">
        <v>5</v>
      </c>
      <c r="G13">
        <v>5</v>
      </c>
      <c r="H13">
        <v>5</v>
      </c>
      <c r="I13">
        <v>3</v>
      </c>
      <c r="J13">
        <v>6</v>
      </c>
      <c r="K13">
        <v>4</v>
      </c>
      <c r="L13">
        <v>6</v>
      </c>
      <c r="M13">
        <v>6</v>
      </c>
      <c r="N13">
        <v>7</v>
      </c>
      <c r="O13">
        <v>5</v>
      </c>
      <c r="P13">
        <v>4</v>
      </c>
      <c r="Q13">
        <v>6</v>
      </c>
      <c r="R13">
        <v>6</v>
      </c>
      <c r="S13">
        <v>6</v>
      </c>
      <c r="T13">
        <v>5</v>
      </c>
      <c r="U13">
        <v>7</v>
      </c>
      <c r="V13">
        <v>5</v>
      </c>
      <c r="W13">
        <v>6</v>
      </c>
      <c r="X13">
        <v>4</v>
      </c>
      <c r="Y13">
        <f t="shared" si="2"/>
        <v>5.1304347826086953</v>
      </c>
      <c r="Z13">
        <f t="shared" si="3"/>
        <v>1.0343806307278538</v>
      </c>
      <c r="AA13">
        <f t="shared" si="0"/>
        <v>3</v>
      </c>
      <c r="AB13">
        <f t="shared" si="1"/>
        <v>7</v>
      </c>
    </row>
    <row r="14" spans="1:40">
      <c r="A14" t="s">
        <v>20</v>
      </c>
      <c r="B14">
        <v>3</v>
      </c>
      <c r="C14">
        <v>4</v>
      </c>
      <c r="D14">
        <v>5</v>
      </c>
      <c r="E14">
        <v>3</v>
      </c>
      <c r="F14">
        <v>2</v>
      </c>
      <c r="G14">
        <v>5</v>
      </c>
      <c r="H14">
        <v>3</v>
      </c>
      <c r="I14">
        <v>2</v>
      </c>
      <c r="J14">
        <v>5</v>
      </c>
      <c r="K14">
        <v>2</v>
      </c>
      <c r="L14">
        <v>3</v>
      </c>
      <c r="M14">
        <v>4</v>
      </c>
      <c r="N14">
        <v>4</v>
      </c>
      <c r="O14">
        <v>3</v>
      </c>
      <c r="P14">
        <v>1</v>
      </c>
      <c r="Q14">
        <v>4</v>
      </c>
      <c r="R14">
        <v>2</v>
      </c>
      <c r="S14">
        <v>3</v>
      </c>
      <c r="T14">
        <v>4</v>
      </c>
      <c r="U14">
        <v>3</v>
      </c>
      <c r="V14">
        <v>3</v>
      </c>
      <c r="W14">
        <v>4</v>
      </c>
      <c r="X14">
        <v>5</v>
      </c>
      <c r="Y14">
        <f t="shared" si="2"/>
        <v>3.347826086956522</v>
      </c>
      <c r="Z14">
        <f t="shared" si="3"/>
        <v>1.0878257394084176</v>
      </c>
      <c r="AA14">
        <f t="shared" si="0"/>
        <v>1</v>
      </c>
      <c r="AB14">
        <f t="shared" si="1"/>
        <v>5</v>
      </c>
    </row>
    <row r="15" spans="1:40">
      <c r="A15" t="s">
        <v>21</v>
      </c>
    </row>
    <row r="16" spans="1:40">
      <c r="A16" t="s">
        <v>11</v>
      </c>
      <c r="B16">
        <v>2</v>
      </c>
      <c r="C16">
        <v>2</v>
      </c>
      <c r="D16">
        <v>2</v>
      </c>
      <c r="E16">
        <v>4</v>
      </c>
      <c r="F16">
        <v>3</v>
      </c>
      <c r="G16">
        <v>2</v>
      </c>
      <c r="H16">
        <v>3</v>
      </c>
      <c r="I16">
        <v>3</v>
      </c>
      <c r="J16">
        <v>4</v>
      </c>
      <c r="K16">
        <v>2</v>
      </c>
      <c r="L16">
        <v>4</v>
      </c>
      <c r="M16">
        <v>4</v>
      </c>
      <c r="N16">
        <v>3</v>
      </c>
      <c r="O16">
        <v>2</v>
      </c>
      <c r="P16">
        <v>2</v>
      </c>
      <c r="Q16">
        <v>3</v>
      </c>
      <c r="R16">
        <v>3</v>
      </c>
      <c r="S16">
        <v>3</v>
      </c>
      <c r="T16">
        <v>3</v>
      </c>
      <c r="U16">
        <v>4</v>
      </c>
      <c r="V16">
        <v>4</v>
      </c>
      <c r="W16">
        <v>3</v>
      </c>
      <c r="X16">
        <v>4</v>
      </c>
      <c r="Y16">
        <f t="shared" si="2"/>
        <v>3</v>
      </c>
      <c r="Z16">
        <f t="shared" si="3"/>
        <v>0.78018949760549394</v>
      </c>
      <c r="AA16">
        <f t="shared" ref="AA16:AA25" si="14">MIN(B16:X16)</f>
        <v>2</v>
      </c>
      <c r="AB16">
        <f t="shared" ref="AB16:AB25" si="15">MAX(B16:X16)</f>
        <v>4</v>
      </c>
    </row>
    <row r="17" spans="1:28">
      <c r="A17" t="s">
        <v>12</v>
      </c>
      <c r="B17">
        <v>2</v>
      </c>
      <c r="C17">
        <v>4</v>
      </c>
      <c r="D17">
        <v>2</v>
      </c>
      <c r="E17">
        <v>3</v>
      </c>
      <c r="F17">
        <v>3</v>
      </c>
      <c r="G17">
        <v>2</v>
      </c>
      <c r="H17">
        <v>2</v>
      </c>
      <c r="I17">
        <v>4</v>
      </c>
      <c r="J17">
        <v>4</v>
      </c>
      <c r="K17">
        <v>2</v>
      </c>
      <c r="L17">
        <v>3</v>
      </c>
      <c r="M17">
        <v>3</v>
      </c>
      <c r="N17">
        <v>3</v>
      </c>
      <c r="O17">
        <v>2</v>
      </c>
      <c r="P17">
        <v>2</v>
      </c>
      <c r="Q17">
        <v>5</v>
      </c>
      <c r="R17">
        <v>3</v>
      </c>
      <c r="S17">
        <v>5</v>
      </c>
      <c r="T17">
        <v>3</v>
      </c>
      <c r="U17">
        <v>3</v>
      </c>
      <c r="V17">
        <v>2</v>
      </c>
      <c r="W17">
        <v>3</v>
      </c>
      <c r="X17">
        <v>4</v>
      </c>
      <c r="Y17">
        <f t="shared" si="2"/>
        <v>3</v>
      </c>
      <c r="Z17">
        <f t="shared" si="3"/>
        <v>0.93250480824031379</v>
      </c>
      <c r="AA17">
        <f t="shared" si="14"/>
        <v>2</v>
      </c>
      <c r="AB17">
        <f t="shared" si="15"/>
        <v>5</v>
      </c>
    </row>
    <row r="18" spans="1:28">
      <c r="A18" t="s">
        <v>13</v>
      </c>
      <c r="B18">
        <v>3</v>
      </c>
      <c r="C18">
        <v>4</v>
      </c>
      <c r="D18">
        <v>4</v>
      </c>
      <c r="E18">
        <v>4</v>
      </c>
      <c r="F18">
        <v>3</v>
      </c>
      <c r="G18">
        <v>2</v>
      </c>
      <c r="H18">
        <v>2</v>
      </c>
      <c r="I18">
        <v>5</v>
      </c>
      <c r="J18">
        <v>4</v>
      </c>
      <c r="K18">
        <v>2</v>
      </c>
      <c r="L18">
        <v>4</v>
      </c>
      <c r="M18">
        <v>4</v>
      </c>
      <c r="N18">
        <v>5</v>
      </c>
      <c r="O18">
        <v>2</v>
      </c>
      <c r="P18">
        <v>2</v>
      </c>
      <c r="Q18">
        <v>5</v>
      </c>
      <c r="R18">
        <v>3</v>
      </c>
      <c r="S18">
        <v>5</v>
      </c>
      <c r="T18">
        <v>3</v>
      </c>
      <c r="U18">
        <v>4</v>
      </c>
      <c r="V18">
        <v>4</v>
      </c>
      <c r="W18">
        <v>2</v>
      </c>
      <c r="X18">
        <v>4</v>
      </c>
      <c r="Y18">
        <f t="shared" si="2"/>
        <v>3.4782608695652173</v>
      </c>
      <c r="Z18">
        <f t="shared" si="3"/>
        <v>1.0578717443996903</v>
      </c>
      <c r="AA18">
        <f t="shared" si="14"/>
        <v>2</v>
      </c>
      <c r="AB18">
        <f t="shared" si="15"/>
        <v>5</v>
      </c>
    </row>
    <row r="19" spans="1:28">
      <c r="A19" t="s">
        <v>14</v>
      </c>
      <c r="B19">
        <v>4</v>
      </c>
      <c r="C19">
        <v>5</v>
      </c>
      <c r="D19">
        <v>2</v>
      </c>
      <c r="E19">
        <v>4</v>
      </c>
      <c r="F19">
        <v>3</v>
      </c>
      <c r="G19">
        <v>2</v>
      </c>
      <c r="H19">
        <v>2</v>
      </c>
      <c r="I19">
        <v>4</v>
      </c>
      <c r="J19">
        <v>5</v>
      </c>
      <c r="K19">
        <v>3</v>
      </c>
      <c r="L19">
        <v>3</v>
      </c>
      <c r="M19">
        <v>4</v>
      </c>
      <c r="N19">
        <v>5</v>
      </c>
      <c r="O19">
        <v>1</v>
      </c>
      <c r="P19">
        <v>3</v>
      </c>
      <c r="Q19">
        <v>3</v>
      </c>
      <c r="R19">
        <v>3</v>
      </c>
      <c r="S19">
        <v>5</v>
      </c>
      <c r="T19">
        <v>3</v>
      </c>
      <c r="U19">
        <v>3</v>
      </c>
      <c r="V19">
        <v>3</v>
      </c>
      <c r="W19">
        <v>2</v>
      </c>
      <c r="X19">
        <v>4</v>
      </c>
      <c r="Y19">
        <f t="shared" si="2"/>
        <v>3.3043478260869565</v>
      </c>
      <c r="Z19">
        <f t="shared" si="3"/>
        <v>1.0808524256222656</v>
      </c>
      <c r="AA19">
        <f t="shared" si="14"/>
        <v>1</v>
      </c>
      <c r="AB19">
        <f t="shared" si="15"/>
        <v>5</v>
      </c>
    </row>
    <row r="20" spans="1:28">
      <c r="A20" t="s">
        <v>15</v>
      </c>
      <c r="B20">
        <v>3</v>
      </c>
      <c r="C20">
        <v>4</v>
      </c>
      <c r="D20">
        <v>2</v>
      </c>
      <c r="E20">
        <v>4</v>
      </c>
      <c r="F20">
        <v>4</v>
      </c>
      <c r="G20">
        <v>2</v>
      </c>
      <c r="H20">
        <v>2</v>
      </c>
      <c r="I20">
        <v>5</v>
      </c>
      <c r="J20">
        <v>5</v>
      </c>
      <c r="K20">
        <v>3</v>
      </c>
      <c r="L20">
        <v>4</v>
      </c>
      <c r="M20">
        <v>4</v>
      </c>
      <c r="N20">
        <v>4</v>
      </c>
      <c r="O20">
        <v>3</v>
      </c>
      <c r="P20">
        <v>2</v>
      </c>
      <c r="Q20">
        <v>4</v>
      </c>
      <c r="R20">
        <v>3</v>
      </c>
      <c r="S20">
        <v>4</v>
      </c>
      <c r="T20">
        <v>3</v>
      </c>
      <c r="U20">
        <v>4</v>
      </c>
      <c r="V20">
        <v>4</v>
      </c>
      <c r="W20">
        <v>3</v>
      </c>
      <c r="X20">
        <v>4</v>
      </c>
      <c r="Y20">
        <f t="shared" si="2"/>
        <v>3.4782608695652173</v>
      </c>
      <c r="Z20">
        <f t="shared" si="3"/>
        <v>0.87821782072713728</v>
      </c>
      <c r="AA20">
        <f t="shared" si="14"/>
        <v>2</v>
      </c>
      <c r="AB20">
        <f t="shared" si="15"/>
        <v>5</v>
      </c>
    </row>
    <row r="21" spans="1:28">
      <c r="A21" t="s">
        <v>16</v>
      </c>
      <c r="B21">
        <v>6</v>
      </c>
      <c r="C21">
        <v>4</v>
      </c>
      <c r="D21">
        <v>4</v>
      </c>
      <c r="E21">
        <v>4</v>
      </c>
      <c r="F21">
        <v>4</v>
      </c>
      <c r="G21">
        <v>2</v>
      </c>
      <c r="H21">
        <v>2</v>
      </c>
      <c r="I21">
        <v>4</v>
      </c>
      <c r="J21">
        <v>6</v>
      </c>
      <c r="K21">
        <v>2</v>
      </c>
      <c r="L21">
        <v>4</v>
      </c>
      <c r="M21">
        <v>4</v>
      </c>
      <c r="N21">
        <v>5</v>
      </c>
      <c r="O21">
        <v>3</v>
      </c>
      <c r="P21">
        <v>3</v>
      </c>
      <c r="Q21">
        <v>5</v>
      </c>
      <c r="R21">
        <v>3</v>
      </c>
      <c r="S21">
        <v>4</v>
      </c>
      <c r="T21">
        <v>3</v>
      </c>
      <c r="U21">
        <v>4</v>
      </c>
      <c r="V21">
        <v>3</v>
      </c>
      <c r="W21">
        <v>2</v>
      </c>
      <c r="X21">
        <v>4</v>
      </c>
      <c r="Y21">
        <f t="shared" si="2"/>
        <v>3.6956521739130435</v>
      </c>
      <c r="Z21">
        <f t="shared" si="3"/>
        <v>1.1203564110195761</v>
      </c>
      <c r="AA21">
        <f t="shared" si="14"/>
        <v>2</v>
      </c>
      <c r="AB21">
        <f t="shared" si="15"/>
        <v>6</v>
      </c>
    </row>
    <row r="22" spans="1:28">
      <c r="A22" t="s">
        <v>17</v>
      </c>
      <c r="B22">
        <v>2</v>
      </c>
      <c r="C22">
        <v>5</v>
      </c>
      <c r="D22">
        <v>3</v>
      </c>
      <c r="E22">
        <v>4</v>
      </c>
      <c r="F22">
        <v>3</v>
      </c>
      <c r="G22">
        <v>2</v>
      </c>
      <c r="H22">
        <v>2</v>
      </c>
      <c r="I22">
        <v>4</v>
      </c>
      <c r="J22">
        <v>3</v>
      </c>
      <c r="K22">
        <v>2</v>
      </c>
      <c r="L22">
        <v>3</v>
      </c>
      <c r="M22">
        <v>5</v>
      </c>
      <c r="N22">
        <v>3</v>
      </c>
      <c r="O22">
        <v>1</v>
      </c>
      <c r="P22">
        <v>2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3</v>
      </c>
      <c r="X22">
        <v>4</v>
      </c>
      <c r="Y22">
        <f t="shared" si="2"/>
        <v>3.0434782608695654</v>
      </c>
      <c r="Z22">
        <f t="shared" si="3"/>
        <v>0.99905437331096147</v>
      </c>
      <c r="AA22">
        <f t="shared" si="14"/>
        <v>1</v>
      </c>
      <c r="AB22">
        <f t="shared" si="15"/>
        <v>5</v>
      </c>
    </row>
    <row r="23" spans="1:28">
      <c r="A23" t="s">
        <v>18</v>
      </c>
      <c r="B23">
        <v>4</v>
      </c>
      <c r="C23">
        <v>4</v>
      </c>
      <c r="D23">
        <v>3</v>
      </c>
      <c r="E23">
        <v>4</v>
      </c>
      <c r="F23">
        <v>3</v>
      </c>
      <c r="G23">
        <v>2</v>
      </c>
      <c r="H23">
        <v>2</v>
      </c>
      <c r="I23">
        <v>3</v>
      </c>
      <c r="J23">
        <v>3</v>
      </c>
      <c r="K23">
        <v>2</v>
      </c>
      <c r="L23">
        <v>3</v>
      </c>
      <c r="M23">
        <v>4</v>
      </c>
      <c r="N23">
        <v>5</v>
      </c>
      <c r="O23">
        <v>1</v>
      </c>
      <c r="P23">
        <v>4</v>
      </c>
      <c r="Q23">
        <v>3</v>
      </c>
      <c r="R23">
        <v>3</v>
      </c>
      <c r="S23">
        <v>4</v>
      </c>
      <c r="T23">
        <v>3</v>
      </c>
      <c r="U23">
        <v>3</v>
      </c>
      <c r="V23">
        <v>3</v>
      </c>
      <c r="W23">
        <v>3</v>
      </c>
      <c r="X23">
        <v>4</v>
      </c>
      <c r="Y23">
        <f t="shared" si="2"/>
        <v>3.1739130434782608</v>
      </c>
      <c r="Z23">
        <f t="shared" si="3"/>
        <v>0.86738858014173925</v>
      </c>
      <c r="AA23">
        <f t="shared" si="14"/>
        <v>1</v>
      </c>
      <c r="AB23">
        <f t="shared" si="15"/>
        <v>5</v>
      </c>
    </row>
    <row r="24" spans="1:28">
      <c r="A24" t="s">
        <v>19</v>
      </c>
      <c r="B24">
        <v>2</v>
      </c>
      <c r="C24">
        <v>4</v>
      </c>
      <c r="D24">
        <v>3</v>
      </c>
      <c r="E24">
        <v>4</v>
      </c>
      <c r="F24">
        <v>3</v>
      </c>
      <c r="G24">
        <v>2</v>
      </c>
      <c r="H24">
        <v>2</v>
      </c>
      <c r="I24">
        <v>4</v>
      </c>
      <c r="J24">
        <v>4</v>
      </c>
      <c r="K24">
        <v>2</v>
      </c>
      <c r="L24">
        <v>3</v>
      </c>
      <c r="M24">
        <v>4</v>
      </c>
      <c r="N24">
        <v>3</v>
      </c>
      <c r="O24">
        <v>1</v>
      </c>
      <c r="P24">
        <v>3</v>
      </c>
      <c r="Q24">
        <v>5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4</v>
      </c>
      <c r="Y24">
        <f t="shared" si="2"/>
        <v>3.0869565217391304</v>
      </c>
      <c r="Z24">
        <f t="shared" si="3"/>
        <v>0.88036768397028642</v>
      </c>
      <c r="AA24">
        <f t="shared" si="14"/>
        <v>1</v>
      </c>
      <c r="AB24">
        <f t="shared" si="15"/>
        <v>5</v>
      </c>
    </row>
    <row r="25" spans="1:28">
      <c r="A25" t="s">
        <v>20</v>
      </c>
      <c r="B25">
        <v>2</v>
      </c>
      <c r="C25">
        <v>4</v>
      </c>
      <c r="D25">
        <v>3</v>
      </c>
      <c r="E25">
        <v>3</v>
      </c>
      <c r="F25">
        <v>3</v>
      </c>
      <c r="G25">
        <v>5</v>
      </c>
      <c r="H25">
        <v>2</v>
      </c>
      <c r="I25">
        <v>5</v>
      </c>
      <c r="J25">
        <v>5</v>
      </c>
      <c r="K25">
        <v>3</v>
      </c>
      <c r="L25">
        <v>5</v>
      </c>
      <c r="M25">
        <v>3</v>
      </c>
      <c r="N25">
        <v>4</v>
      </c>
      <c r="O25">
        <v>2</v>
      </c>
      <c r="P25">
        <v>1</v>
      </c>
      <c r="Q25">
        <v>3</v>
      </c>
      <c r="R25">
        <v>2</v>
      </c>
      <c r="S25">
        <v>4</v>
      </c>
      <c r="T25">
        <v>3</v>
      </c>
      <c r="U25">
        <v>3</v>
      </c>
      <c r="V25">
        <v>3</v>
      </c>
      <c r="W25">
        <v>3</v>
      </c>
      <c r="X25">
        <v>5</v>
      </c>
      <c r="Y25">
        <f t="shared" si="2"/>
        <v>3.3043478260869565</v>
      </c>
      <c r="Z25">
        <f t="shared" si="3"/>
        <v>1.1203564110195761</v>
      </c>
      <c r="AA25">
        <f t="shared" si="14"/>
        <v>1</v>
      </c>
      <c r="AB25">
        <f t="shared" si="15"/>
        <v>5</v>
      </c>
    </row>
    <row r="27" spans="1:28">
      <c r="B27" t="s">
        <v>41</v>
      </c>
      <c r="Y27" t="s">
        <v>41</v>
      </c>
    </row>
    <row r="28" spans="1:28">
      <c r="B28" t="s">
        <v>11</v>
      </c>
      <c r="C28">
        <f>_xlfn.F.TEST(B5:X5,B16:X16)</f>
        <v>0.76655409630587035</v>
      </c>
      <c r="Y28" t="s">
        <v>11</v>
      </c>
      <c r="Z28">
        <f>_xlfn.F.TEST(B5:X5,B16:X16)</f>
        <v>0.76655409630587035</v>
      </c>
    </row>
    <row r="29" spans="1:28">
      <c r="B29" t="s">
        <v>12</v>
      </c>
      <c r="C29">
        <f t="shared" ref="C29:C37" si="16">_xlfn.F.TEST(B6:X6,B17:X17)</f>
        <v>0.99193882450918125</v>
      </c>
      <c r="Y29" t="s">
        <v>12</v>
      </c>
      <c r="Z29">
        <f t="shared" ref="Z29:Z37" si="17">_xlfn.F.TEST(B6:X6,B17:X17)</f>
        <v>0.99193882450918125</v>
      </c>
    </row>
    <row r="30" spans="1:28">
      <c r="B30" t="s">
        <v>13</v>
      </c>
      <c r="C30">
        <f t="shared" si="16"/>
        <v>0.33489441635691336</v>
      </c>
      <c r="Y30" t="s">
        <v>13</v>
      </c>
      <c r="Z30">
        <f t="shared" si="17"/>
        <v>0.33489441635691336</v>
      </c>
    </row>
    <row r="31" spans="1:28">
      <c r="B31" t="s">
        <v>14</v>
      </c>
      <c r="C31">
        <f t="shared" si="16"/>
        <v>5.8233034839512733E-2</v>
      </c>
      <c r="Y31" t="s">
        <v>14</v>
      </c>
      <c r="Z31">
        <f t="shared" si="17"/>
        <v>5.8233034839512733E-2</v>
      </c>
    </row>
    <row r="32" spans="1:28">
      <c r="B32" t="s">
        <v>15</v>
      </c>
      <c r="C32">
        <f t="shared" si="16"/>
        <v>0.61800897836338442</v>
      </c>
      <c r="Y32" t="s">
        <v>15</v>
      </c>
      <c r="Z32">
        <f t="shared" si="17"/>
        <v>0.61800897836338442</v>
      </c>
    </row>
    <row r="33" spans="2:35">
      <c r="B33" t="s">
        <v>16</v>
      </c>
      <c r="C33">
        <f t="shared" si="16"/>
        <v>0.52328639819791989</v>
      </c>
      <c r="Y33" t="s">
        <v>16</v>
      </c>
      <c r="Z33">
        <f t="shared" si="17"/>
        <v>0.52328639819791989</v>
      </c>
    </row>
    <row r="34" spans="2:35">
      <c r="B34" t="s">
        <v>17</v>
      </c>
      <c r="C34">
        <f t="shared" si="16"/>
        <v>0.62006060722705936</v>
      </c>
      <c r="Y34" t="s">
        <v>17</v>
      </c>
      <c r="Z34">
        <f t="shared" si="17"/>
        <v>0.62006060722705936</v>
      </c>
    </row>
    <row r="35" spans="2:35">
      <c r="B35" t="s">
        <v>18</v>
      </c>
      <c r="C35">
        <f t="shared" si="16"/>
        <v>0.16840308245380595</v>
      </c>
      <c r="Y35" t="s">
        <v>18</v>
      </c>
      <c r="Z35">
        <f t="shared" si="17"/>
        <v>0.16840308245380595</v>
      </c>
    </row>
    <row r="36" spans="2:35">
      <c r="B36" t="s">
        <v>19</v>
      </c>
      <c r="C36">
        <f t="shared" si="16"/>
        <v>0.45563786233785419</v>
      </c>
      <c r="Y36" t="s">
        <v>19</v>
      </c>
      <c r="Z36">
        <f t="shared" si="17"/>
        <v>0.45563786233785419</v>
      </c>
    </row>
    <row r="37" spans="2:35">
      <c r="B37" t="s">
        <v>20</v>
      </c>
      <c r="C37">
        <f t="shared" si="16"/>
        <v>0.89131821356610375</v>
      </c>
      <c r="Y37" t="s">
        <v>20</v>
      </c>
      <c r="Z37">
        <f t="shared" si="17"/>
        <v>0.89131821356610375</v>
      </c>
    </row>
    <row r="46" spans="2:35">
      <c r="Y46" t="s">
        <v>38</v>
      </c>
      <c r="Z46" t="s">
        <v>40</v>
      </c>
      <c r="AA46" t="s">
        <v>12</v>
      </c>
      <c r="AB46" t="s">
        <v>13</v>
      </c>
      <c r="AC46" t="s">
        <v>14</v>
      </c>
      <c r="AD46" t="s">
        <v>15</v>
      </c>
      <c r="AE46" t="s">
        <v>16</v>
      </c>
      <c r="AF46" t="s">
        <v>17</v>
      </c>
      <c r="AG46" t="s">
        <v>18</v>
      </c>
      <c r="AH46" t="s">
        <v>19</v>
      </c>
      <c r="AI46" t="s">
        <v>20</v>
      </c>
    </row>
    <row r="47" spans="2:35">
      <c r="Y47">
        <v>1</v>
      </c>
      <c r="Z47">
        <f>_xlfn.NORM.DIST($Y47,$Y$16,$Z$16,FALSE)</f>
        <v>1.9131207519269881E-2</v>
      </c>
      <c r="AA47">
        <f>_xlfn.NORM.DIST($Y47,$Y$17,$Z$17,FALSE)</f>
        <v>4.2892531375429123E-2</v>
      </c>
      <c r="AB47">
        <f>_xlfn.NORM.DIST($Y47,$Y$18,$Z$18,FALSE)</f>
        <v>2.4251289868602696E-2</v>
      </c>
      <c r="AC47">
        <f>_xlfn.NORM.DIST($Y47,$Y$19,$Z$19,FALSE)</f>
        <v>3.8031433353172134E-2</v>
      </c>
      <c r="AD47">
        <f>_xlfn.NORM.DIST($Y47,$Y$20,$Z$20,FALSE)</f>
        <v>8.4744836693977851E-3</v>
      </c>
      <c r="AE47">
        <f>_xlfn.NORM.DIST($Y47,$Y$21,$Z$21,FALSE)</f>
        <v>1.9699466885251017E-2</v>
      </c>
      <c r="AF47">
        <f>_xlfn.NORM.DIST($Y47,$Y$22,$Z$22,FALSE)</f>
        <v>4.9299146042595832E-2</v>
      </c>
      <c r="AG47">
        <f>_xlfn.NORM.DIST($Y47,$Y$23,$Z$23,FALSE)</f>
        <v>1.9893269162498142E-2</v>
      </c>
      <c r="AH47">
        <f>_xlfn.NORM.DIST($Y47,$Y$24,$Z$24,FALSE)</f>
        <v>2.7288797890411824E-2</v>
      </c>
      <c r="AI47">
        <f>_xlfn.NORM.DIST($Y47,$Y$25,$Z$25,FALSE)</f>
        <v>4.294666700165127E-2</v>
      </c>
    </row>
    <row r="48" spans="2:35">
      <c r="Y48">
        <v>2</v>
      </c>
      <c r="Z48">
        <f t="shared" ref="Z48:Z53" si="18">_xlfn.NORM.DIST($Y48,$Y$16,$Z$16,FALSE)</f>
        <v>0.22488892586842923</v>
      </c>
      <c r="AA48">
        <f t="shared" ref="AA48:AA53" si="19">_xlfn.NORM.DIST($Y48,$Y$17,$Z$17,FALSE)</f>
        <v>0.24073523436136954</v>
      </c>
      <c r="AB48">
        <f t="shared" ref="AB48:AB53" si="20">_xlfn.NORM.DIST($Y48,$Y$18,$Z$18,FALSE)</f>
        <v>0.14205386162677378</v>
      </c>
      <c r="AC48">
        <f t="shared" ref="AC48:AC53" si="21">_xlfn.NORM.DIST($Y48,$Y$19,$Z$19,FALSE)</f>
        <v>0.17820086928581902</v>
      </c>
      <c r="AD48">
        <f t="shared" ref="AD48:AD53" si="22">_xlfn.NORM.DIST($Y48,$Y$20,$Z$20,FALSE)</f>
        <v>0.11016846649780372</v>
      </c>
      <c r="AE48">
        <f t="shared" ref="AE48:AE53" si="23">_xlfn.NORM.DIST($Y48,$Y$21,$Z$21,FALSE)</f>
        <v>0.11327727357825379</v>
      </c>
      <c r="AF48">
        <f t="shared" ref="AF48:AF53" si="24">_xlfn.NORM.DIST($Y48,$Y$22,$Z$22,FALSE)</f>
        <v>0.23143713333966973</v>
      </c>
      <c r="AG48">
        <f t="shared" ref="AG48:AG53" si="25">_xlfn.NORM.DIST($Y48,$Y$23,$Z$23,FALSE)</f>
        <v>0.184058899678812</v>
      </c>
      <c r="AH48">
        <f t="shared" ref="AH48:AH53" si="26">_xlfn.NORM.DIST($Y48,$Y$24,$Z$24,FALSE)</f>
        <v>0.21146029701731317</v>
      </c>
      <c r="AI48">
        <f t="shared" ref="AI48:AI53" si="27">_xlfn.NORM.DIST($Y48,$Y$25,$Z$25,FALSE)</f>
        <v>0.18081222170420064</v>
      </c>
    </row>
    <row r="49" spans="25:35">
      <c r="Y49">
        <v>3</v>
      </c>
      <c r="Z49">
        <f t="shared" si="18"/>
        <v>0.51134023416854502</v>
      </c>
      <c r="AA49">
        <f t="shared" si="19"/>
        <v>0.42781793388739525</v>
      </c>
      <c r="AB49">
        <f t="shared" si="20"/>
        <v>0.34048180850022336</v>
      </c>
      <c r="AC49">
        <f t="shared" si="21"/>
        <v>0.35475333608207266</v>
      </c>
      <c r="AD49">
        <f t="shared" si="22"/>
        <v>0.39165958652097776</v>
      </c>
      <c r="AE49">
        <f t="shared" si="23"/>
        <v>0.29365300131288646</v>
      </c>
      <c r="AF49">
        <f t="shared" si="24"/>
        <v>0.39894192310052828</v>
      </c>
      <c r="AG49">
        <f t="shared" si="25"/>
        <v>0.45078227236188145</v>
      </c>
      <c r="AH49">
        <f t="shared" si="26"/>
        <v>0.45094903698162481</v>
      </c>
      <c r="AI49">
        <f t="shared" si="27"/>
        <v>0.34318590471990273</v>
      </c>
    </row>
    <row r="50" spans="25:35">
      <c r="Y50">
        <v>4</v>
      </c>
      <c r="Z50">
        <f t="shared" si="18"/>
        <v>0.22488892586842923</v>
      </c>
      <c r="AA50">
        <f t="shared" si="19"/>
        <v>0.24073523436136954</v>
      </c>
      <c r="AB50">
        <f t="shared" si="20"/>
        <v>0.33393154692420512</v>
      </c>
      <c r="AC50">
        <f t="shared" si="21"/>
        <v>0.30004935922648324</v>
      </c>
      <c r="AD50">
        <f t="shared" si="22"/>
        <v>0.38077429052837103</v>
      </c>
      <c r="AE50">
        <f t="shared" si="23"/>
        <v>0.34318590471990273</v>
      </c>
      <c r="AF50">
        <f t="shared" si="24"/>
        <v>0.25250460508768896</v>
      </c>
      <c r="AG50">
        <f t="shared" si="25"/>
        <v>0.29223765876885077</v>
      </c>
      <c r="AH50">
        <f t="shared" si="26"/>
        <v>0.26465510925112656</v>
      </c>
      <c r="AI50">
        <f t="shared" si="27"/>
        <v>0.29365300131288646</v>
      </c>
    </row>
    <row r="51" spans="25:35">
      <c r="Y51">
        <v>5</v>
      </c>
      <c r="Z51">
        <f t="shared" si="18"/>
        <v>1.9131207519269881E-2</v>
      </c>
      <c r="AA51">
        <f t="shared" si="19"/>
        <v>4.2892531375429123E-2</v>
      </c>
      <c r="AB51">
        <f t="shared" si="20"/>
        <v>0.13401198897162736</v>
      </c>
      <c r="AC51">
        <f t="shared" si="21"/>
        <v>0.10782226841459869</v>
      </c>
      <c r="AD51">
        <f t="shared" si="22"/>
        <v>0.10123574280896724</v>
      </c>
      <c r="AE51">
        <f t="shared" si="23"/>
        <v>0.18081222170420064</v>
      </c>
      <c r="AF51">
        <f t="shared" si="24"/>
        <v>5.8682947583048345E-2</v>
      </c>
      <c r="AG51">
        <f t="shared" si="25"/>
        <v>5.0149300043601734E-2</v>
      </c>
      <c r="AH51">
        <f t="shared" si="26"/>
        <v>4.2745194174867274E-2</v>
      </c>
      <c r="AI51">
        <f t="shared" si="27"/>
        <v>0.11327727357825379</v>
      </c>
    </row>
    <row r="52" spans="25:35">
      <c r="Y52">
        <v>6</v>
      </c>
      <c r="Z52">
        <f t="shared" si="18"/>
        <v>3.1479868052365108E-4</v>
      </c>
      <c r="AA52">
        <f t="shared" si="19"/>
        <v>2.4198310337463554E-3</v>
      </c>
      <c r="AB52">
        <f t="shared" si="20"/>
        <v>2.2006578426524249E-2</v>
      </c>
      <c r="AC52">
        <f t="shared" si="21"/>
        <v>1.6461665429181364E-2</v>
      </c>
      <c r="AD52">
        <f t="shared" si="22"/>
        <v>7.3605036042961071E-3</v>
      </c>
      <c r="AE52">
        <f t="shared" si="23"/>
        <v>4.294666700165127E-2</v>
      </c>
      <c r="AF52">
        <f t="shared" si="24"/>
        <v>5.0076910523271937E-3</v>
      </c>
      <c r="AG52">
        <f t="shared" si="25"/>
        <v>2.2779957841452614E-3</v>
      </c>
      <c r="AH52">
        <f t="shared" si="26"/>
        <v>1.8999776785180653E-3</v>
      </c>
      <c r="AI52">
        <f t="shared" si="27"/>
        <v>1.9699466885251017E-2</v>
      </c>
    </row>
    <row r="53" spans="25:35">
      <c r="Y53">
        <v>7</v>
      </c>
      <c r="Z53">
        <f t="shared" si="18"/>
        <v>1.0019351951372555E-6</v>
      </c>
      <c r="AA53">
        <f t="shared" si="19"/>
        <v>4.3226468135163517E-5</v>
      </c>
      <c r="AB53">
        <f t="shared" si="20"/>
        <v>1.4787135830045457E-3</v>
      </c>
      <c r="AC53">
        <f t="shared" si="21"/>
        <v>1.0677968182067502E-3</v>
      </c>
      <c r="AD53">
        <f t="shared" si="22"/>
        <v>1.463486043952272E-4</v>
      </c>
      <c r="AE53">
        <f t="shared" si="23"/>
        <v>4.5986937538149879E-3</v>
      </c>
      <c r="AF53">
        <f t="shared" si="24"/>
        <v>1.569083753086996E-4</v>
      </c>
      <c r="AG53">
        <f t="shared" si="25"/>
        <v>2.7390521474714468E-5</v>
      </c>
      <c r="AH53">
        <f t="shared" si="26"/>
        <v>2.324148620759344E-5</v>
      </c>
      <c r="AI53">
        <f t="shared" si="27"/>
        <v>1.5444345229268974E-3</v>
      </c>
    </row>
  </sheetData>
  <phoneticPr fontId="2"/>
  <pageMargins left="0.7" right="0.7" top="0.75" bottom="0.75" header="0.3" footer="0.3"/>
  <ignoredErrors>
    <ignoredError sqref="AG5 AA47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39" workbookViewId="0">
      <selection sqref="A1:D11"/>
    </sheetView>
  </sheetViews>
  <sheetFormatPr defaultRowHeight="18"/>
  <cols>
    <col min="1" max="1" width="21.09765625" customWidth="1"/>
  </cols>
  <sheetData>
    <row r="1" spans="1:4">
      <c r="A1" t="s">
        <v>106</v>
      </c>
      <c r="B1" t="s">
        <v>105</v>
      </c>
      <c r="C1" t="s">
        <v>84</v>
      </c>
      <c r="D1" t="s">
        <v>85</v>
      </c>
    </row>
    <row r="2" spans="1:4">
      <c r="A2" t="s">
        <v>57</v>
      </c>
      <c r="B2">
        <v>1.6666666666666667</v>
      </c>
      <c r="C2">
        <v>3.3333333333333335</v>
      </c>
      <c r="D2">
        <v>3.3333333333333335</v>
      </c>
    </row>
    <row r="3" spans="1:4">
      <c r="A3" t="s">
        <v>62</v>
      </c>
      <c r="B3">
        <v>2</v>
      </c>
      <c r="C3">
        <v>3</v>
      </c>
      <c r="D3">
        <v>3.3333333333333335</v>
      </c>
    </row>
    <row r="4" spans="1:4">
      <c r="A4" t="s">
        <v>40</v>
      </c>
      <c r="B4">
        <v>1.6666666666666667</v>
      </c>
      <c r="C4">
        <v>2.6666666666666665</v>
      </c>
      <c r="D4">
        <v>4</v>
      </c>
    </row>
    <row r="5" spans="1:4">
      <c r="A5" t="s">
        <v>13</v>
      </c>
      <c r="B5">
        <v>1.6666666666666667</v>
      </c>
      <c r="C5">
        <v>3.6666666666666665</v>
      </c>
      <c r="D5">
        <v>3.6666666666666665</v>
      </c>
    </row>
    <row r="6" spans="1:4">
      <c r="A6" t="s">
        <v>54</v>
      </c>
      <c r="B6">
        <v>1.3333333333333333</v>
      </c>
      <c r="C6">
        <v>3.3333333333333335</v>
      </c>
      <c r="D6">
        <v>4</v>
      </c>
    </row>
    <row r="7" spans="1:4">
      <c r="A7" t="s">
        <v>58</v>
      </c>
      <c r="B7">
        <v>2.6666666666666665</v>
      </c>
      <c r="C7">
        <v>4.333333333333333</v>
      </c>
      <c r="D7">
        <v>4.333333333333333</v>
      </c>
    </row>
    <row r="8" spans="1:4">
      <c r="A8" t="s">
        <v>59</v>
      </c>
      <c r="B8">
        <v>1.6666666666666667</v>
      </c>
      <c r="C8">
        <v>2.6666666666666665</v>
      </c>
      <c r="D8">
        <v>5.666666666666667</v>
      </c>
    </row>
    <row r="9" spans="1:4">
      <c r="A9" t="s">
        <v>60</v>
      </c>
      <c r="B9">
        <v>3</v>
      </c>
      <c r="C9">
        <v>3.6666666666666665</v>
      </c>
      <c r="D9">
        <v>5.666666666666667</v>
      </c>
    </row>
    <row r="10" spans="1:4">
      <c r="A10" t="s">
        <v>61</v>
      </c>
      <c r="B10">
        <v>1.3333333333333333</v>
      </c>
      <c r="C10">
        <v>2.6666666666666665</v>
      </c>
      <c r="D10">
        <v>5</v>
      </c>
    </row>
    <row r="11" spans="1:4">
      <c r="A11" t="s">
        <v>56</v>
      </c>
      <c r="B11">
        <v>2.3333333333333335</v>
      </c>
      <c r="C11">
        <v>4</v>
      </c>
      <c r="D11">
        <v>4</v>
      </c>
    </row>
    <row r="14" spans="1:4">
      <c r="A14" t="s">
        <v>103</v>
      </c>
      <c r="B14" t="s">
        <v>105</v>
      </c>
      <c r="C14" t="s">
        <v>84</v>
      </c>
      <c r="D14" t="s">
        <v>85</v>
      </c>
    </row>
    <row r="15" spans="1:4">
      <c r="A15" t="s">
        <v>57</v>
      </c>
      <c r="B15">
        <v>2.9230769230769229</v>
      </c>
      <c r="C15">
        <v>3.3076923076923075</v>
      </c>
      <c r="D15">
        <v>3.6923076923076925</v>
      </c>
    </row>
    <row r="16" spans="1:4">
      <c r="A16" t="s">
        <v>62</v>
      </c>
      <c r="B16">
        <v>3</v>
      </c>
      <c r="C16">
        <v>3.3076923076923075</v>
      </c>
      <c r="D16">
        <v>3.0769230769230771</v>
      </c>
    </row>
    <row r="17" spans="1:4">
      <c r="A17" t="s">
        <v>40</v>
      </c>
      <c r="B17">
        <v>2.4615384615384617</v>
      </c>
      <c r="C17">
        <v>2.7692307692307692</v>
      </c>
      <c r="D17">
        <v>3.6153846153846154</v>
      </c>
    </row>
    <row r="18" spans="1:4">
      <c r="A18" t="s">
        <v>13</v>
      </c>
      <c r="B18">
        <v>2.8461538461538463</v>
      </c>
      <c r="C18">
        <v>3.2307692307692308</v>
      </c>
      <c r="D18">
        <v>3.9230769230769229</v>
      </c>
    </row>
    <row r="19" spans="1:4">
      <c r="A19" t="s">
        <v>54</v>
      </c>
      <c r="B19">
        <v>2.4615384615384617</v>
      </c>
      <c r="C19">
        <v>3</v>
      </c>
      <c r="D19">
        <v>3.9230769230769229</v>
      </c>
    </row>
    <row r="20" spans="1:4">
      <c r="A20" t="s">
        <v>58</v>
      </c>
      <c r="B20">
        <v>3.2307692307692308</v>
      </c>
      <c r="C20">
        <v>3.4615384615384617</v>
      </c>
      <c r="D20">
        <v>4.6923076923076925</v>
      </c>
    </row>
    <row r="21" spans="1:4">
      <c r="A21" t="s">
        <v>59</v>
      </c>
      <c r="B21">
        <v>2.6923076923076925</v>
      </c>
      <c r="C21">
        <v>2.8461538461538463</v>
      </c>
      <c r="D21">
        <v>5.8461538461538458</v>
      </c>
    </row>
    <row r="22" spans="1:4">
      <c r="A22" t="s">
        <v>60</v>
      </c>
      <c r="B22">
        <v>2.9230769230769229</v>
      </c>
      <c r="C22">
        <v>2.8461538461538463</v>
      </c>
      <c r="D22">
        <v>5.2307692307692308</v>
      </c>
    </row>
    <row r="23" spans="1:4">
      <c r="A23" t="s">
        <v>61</v>
      </c>
      <c r="B23">
        <v>2.8461538461538463</v>
      </c>
      <c r="C23">
        <v>3</v>
      </c>
      <c r="D23">
        <v>4.8461538461538458</v>
      </c>
    </row>
    <row r="24" spans="1:4">
      <c r="A24" t="s">
        <v>56</v>
      </c>
      <c r="B24">
        <v>2.8461538461538463</v>
      </c>
      <c r="C24">
        <v>3.1538461538461537</v>
      </c>
      <c r="D24">
        <v>4.384615384615385</v>
      </c>
    </row>
    <row r="26" spans="1:4">
      <c r="A26" t="s">
        <v>104</v>
      </c>
      <c r="B26" t="s">
        <v>105</v>
      </c>
      <c r="C26" t="s">
        <v>84</v>
      </c>
      <c r="D26" t="s">
        <v>85</v>
      </c>
    </row>
    <row r="27" spans="1:4">
      <c r="A27" t="s">
        <v>57</v>
      </c>
      <c r="B27">
        <v>2.7272727272727271</v>
      </c>
      <c r="C27">
        <v>3.6363636363636362</v>
      </c>
      <c r="D27">
        <v>4.5454545454545459</v>
      </c>
    </row>
    <row r="28" spans="1:4">
      <c r="A28" t="s">
        <v>62</v>
      </c>
      <c r="B28">
        <v>2.1818181818181817</v>
      </c>
      <c r="C28">
        <v>3.2727272727272729</v>
      </c>
      <c r="D28">
        <v>3.5454545454545454</v>
      </c>
    </row>
    <row r="29" spans="1:4">
      <c r="A29" t="s">
        <v>40</v>
      </c>
      <c r="B29">
        <v>2.4545454545454546</v>
      </c>
      <c r="C29">
        <v>3.4545454545454546</v>
      </c>
      <c r="D29">
        <v>4</v>
      </c>
    </row>
    <row r="30" spans="1:4">
      <c r="A30" t="s">
        <v>13</v>
      </c>
      <c r="B30">
        <v>2.5454545454545454</v>
      </c>
      <c r="C30">
        <v>3.7272727272727271</v>
      </c>
      <c r="D30">
        <v>4</v>
      </c>
    </row>
    <row r="31" spans="1:4">
      <c r="A31" t="s">
        <v>54</v>
      </c>
      <c r="B31">
        <v>2.6363636363636362</v>
      </c>
      <c r="C31">
        <v>2.9090909090909092</v>
      </c>
      <c r="D31">
        <v>4.7272727272727275</v>
      </c>
    </row>
    <row r="32" spans="1:4">
      <c r="A32" t="s">
        <v>58</v>
      </c>
      <c r="B32">
        <v>3.0909090909090908</v>
      </c>
      <c r="C32">
        <v>3.7272727272727271</v>
      </c>
      <c r="D32">
        <v>4.7272727272727275</v>
      </c>
    </row>
    <row r="33" spans="1:4">
      <c r="A33" t="s">
        <v>59</v>
      </c>
      <c r="B33">
        <v>2.4545454545454546</v>
      </c>
      <c r="C33">
        <v>3.3636363636363638</v>
      </c>
      <c r="D33">
        <v>5.6363636363636367</v>
      </c>
    </row>
    <row r="34" spans="1:4">
      <c r="A34" t="s">
        <v>60</v>
      </c>
      <c r="B34">
        <v>2.6363636363636362</v>
      </c>
      <c r="C34">
        <v>3.2727272727272729</v>
      </c>
      <c r="D34">
        <v>5.6363636363636367</v>
      </c>
    </row>
    <row r="35" spans="1:4">
      <c r="A35" t="s">
        <v>61</v>
      </c>
      <c r="B35">
        <v>2.6363636363636362</v>
      </c>
      <c r="C35">
        <v>3.0909090909090908</v>
      </c>
      <c r="D35">
        <v>5.4545454545454541</v>
      </c>
    </row>
    <row r="36" spans="1:4">
      <c r="A36" t="s">
        <v>56</v>
      </c>
      <c r="B36">
        <v>2.8181818181818183</v>
      </c>
      <c r="C36">
        <v>3.1818181818181817</v>
      </c>
      <c r="D36">
        <v>4.7272727272727275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55" zoomScaleNormal="100" workbookViewId="0">
      <selection activeCell="N5" sqref="N5"/>
    </sheetView>
  </sheetViews>
  <sheetFormatPr defaultRowHeight="18"/>
  <sheetData>
    <row r="1" spans="1:23">
      <c r="A1" t="s">
        <v>52</v>
      </c>
    </row>
    <row r="2" spans="1:23">
      <c r="A2">
        <v>1219</v>
      </c>
      <c r="H2">
        <v>121</v>
      </c>
      <c r="O2">
        <v>124</v>
      </c>
    </row>
    <row r="3" spans="1:23">
      <c r="A3" t="s">
        <v>0</v>
      </c>
      <c r="B3" t="s">
        <v>1</v>
      </c>
      <c r="F3" t="s">
        <v>2</v>
      </c>
      <c r="H3" t="s">
        <v>23</v>
      </c>
      <c r="K3" t="s">
        <v>24</v>
      </c>
      <c r="O3" t="s">
        <v>23</v>
      </c>
      <c r="P3" t="s">
        <v>34</v>
      </c>
      <c r="Q3" t="s">
        <v>35</v>
      </c>
      <c r="R3" t="s">
        <v>37</v>
      </c>
      <c r="S3" t="s">
        <v>36</v>
      </c>
      <c r="U3" t="s">
        <v>41</v>
      </c>
      <c r="V3" s="61" t="s">
        <v>72</v>
      </c>
      <c r="W3" s="61"/>
    </row>
    <row r="4" spans="1:23">
      <c r="A4" t="s">
        <v>3</v>
      </c>
      <c r="B4" s="12" t="s">
        <v>4</v>
      </c>
      <c r="C4" s="13" t="s">
        <v>5</v>
      </c>
      <c r="D4" s="13" t="s">
        <v>6</v>
      </c>
      <c r="E4" s="8" t="s">
        <v>7</v>
      </c>
      <c r="F4" s="8" t="s">
        <v>4</v>
      </c>
      <c r="G4" s="9" t="s">
        <v>5</v>
      </c>
      <c r="H4" s="3" t="s">
        <v>27</v>
      </c>
      <c r="I4" s="3" t="s">
        <v>29</v>
      </c>
      <c r="J4" s="3" t="s">
        <v>33</v>
      </c>
      <c r="K4" s="3" t="s">
        <v>25</v>
      </c>
      <c r="L4" s="7" t="s">
        <v>26</v>
      </c>
      <c r="M4" s="7" t="s">
        <v>27</v>
      </c>
      <c r="N4" s="12" t="s">
        <v>32</v>
      </c>
      <c r="O4" s="7" t="s">
        <v>27</v>
      </c>
      <c r="U4" t="s">
        <v>39</v>
      </c>
    </row>
    <row r="5" spans="1:23">
      <c r="A5" t="s">
        <v>11</v>
      </c>
      <c r="B5">
        <v>3</v>
      </c>
      <c r="C5">
        <v>3</v>
      </c>
      <c r="D5">
        <v>5</v>
      </c>
      <c r="E5">
        <v>4</v>
      </c>
      <c r="F5">
        <v>5</v>
      </c>
      <c r="G5">
        <v>4</v>
      </c>
      <c r="H5">
        <v>3</v>
      </c>
      <c r="I5">
        <v>4</v>
      </c>
      <c r="J5">
        <v>5</v>
      </c>
      <c r="K5">
        <v>4</v>
      </c>
      <c r="L5">
        <v>4</v>
      </c>
      <c r="M5">
        <v>4</v>
      </c>
      <c r="N5">
        <v>4</v>
      </c>
      <c r="O5">
        <v>5</v>
      </c>
      <c r="P5">
        <f>AVERAGE(B5:O5)</f>
        <v>4.0714285714285712</v>
      </c>
      <c r="Q5">
        <f>STDEVP(B5:O5)</f>
        <v>0.70348984298543604</v>
      </c>
      <c r="R5">
        <f>MIN(B5:O5)</f>
        <v>3</v>
      </c>
      <c r="S5">
        <f>MAX(B5:O5)</f>
        <v>5</v>
      </c>
      <c r="U5" t="s">
        <v>11</v>
      </c>
      <c r="V5">
        <f>_xlfn.F.TEST(B5:O5,B31:K31)</f>
        <v>0.3782338376057709</v>
      </c>
      <c r="W5">
        <f>V5*100</f>
        <v>37.823383760577087</v>
      </c>
    </row>
    <row r="6" spans="1:23">
      <c r="A6" t="s">
        <v>12</v>
      </c>
      <c r="B6">
        <v>3</v>
      </c>
      <c r="C6">
        <v>4</v>
      </c>
      <c r="D6">
        <v>5</v>
      </c>
      <c r="E6">
        <v>4</v>
      </c>
      <c r="F6">
        <v>3</v>
      </c>
      <c r="G6">
        <v>4</v>
      </c>
      <c r="H6">
        <v>5</v>
      </c>
      <c r="I6">
        <v>5</v>
      </c>
      <c r="J6">
        <v>5</v>
      </c>
      <c r="K6">
        <v>4</v>
      </c>
      <c r="L6">
        <v>5</v>
      </c>
      <c r="M6">
        <v>5</v>
      </c>
      <c r="N6">
        <v>4</v>
      </c>
      <c r="O6">
        <v>6</v>
      </c>
      <c r="P6">
        <f t="shared" ref="P6:P25" si="0">AVERAGE(B6:O6)</f>
        <v>4.4285714285714288</v>
      </c>
      <c r="Q6">
        <f t="shared" ref="Q6:Q25" si="1">STDEVP(B6:O6)</f>
        <v>0.82065180664828974</v>
      </c>
      <c r="R6">
        <f t="shared" ref="R6:R25" si="2">MIN(B6:O6)</f>
        <v>3</v>
      </c>
      <c r="S6">
        <f t="shared" ref="S6:S25" si="3">MAX(B6:O6)</f>
        <v>6</v>
      </c>
      <c r="U6" t="s">
        <v>12</v>
      </c>
      <c r="V6">
        <f t="shared" ref="V6:V25" si="4">_xlfn.F.TEST(B6:O6,B32:K32)</f>
        <v>0.25622493453397649</v>
      </c>
      <c r="W6">
        <f t="shared" ref="W6:W25" si="5">V6*100</f>
        <v>25.622493453397649</v>
      </c>
    </row>
    <row r="7" spans="1:23">
      <c r="A7" t="s">
        <v>13</v>
      </c>
      <c r="B7">
        <v>2</v>
      </c>
      <c r="C7">
        <v>4</v>
      </c>
      <c r="D7">
        <v>4</v>
      </c>
      <c r="E7">
        <v>4</v>
      </c>
      <c r="F7">
        <v>4</v>
      </c>
      <c r="G7">
        <v>5</v>
      </c>
      <c r="H7">
        <v>5</v>
      </c>
      <c r="I7">
        <v>5</v>
      </c>
      <c r="J7">
        <v>5</v>
      </c>
      <c r="K7">
        <v>4</v>
      </c>
      <c r="L7">
        <v>4</v>
      </c>
      <c r="M7">
        <v>5</v>
      </c>
      <c r="N7">
        <v>3</v>
      </c>
      <c r="O7">
        <v>4</v>
      </c>
      <c r="P7">
        <f t="shared" si="0"/>
        <v>4.1428571428571432</v>
      </c>
      <c r="Q7">
        <f t="shared" si="1"/>
        <v>0.83299312783504287</v>
      </c>
      <c r="R7">
        <f t="shared" si="2"/>
        <v>2</v>
      </c>
      <c r="S7">
        <f t="shared" si="3"/>
        <v>5</v>
      </c>
      <c r="U7" t="s">
        <v>13</v>
      </c>
      <c r="V7">
        <f t="shared" si="4"/>
        <v>0.48926734359688262</v>
      </c>
      <c r="W7">
        <f t="shared" si="5"/>
        <v>48.926734359688261</v>
      </c>
    </row>
    <row r="8" spans="1:23">
      <c r="A8" t="s">
        <v>14</v>
      </c>
      <c r="B8">
        <v>4</v>
      </c>
      <c r="C8">
        <v>4</v>
      </c>
      <c r="D8">
        <v>5</v>
      </c>
      <c r="E8">
        <v>4</v>
      </c>
      <c r="F8">
        <v>5</v>
      </c>
      <c r="G8">
        <v>5</v>
      </c>
      <c r="H8">
        <v>6</v>
      </c>
      <c r="I8">
        <v>5</v>
      </c>
      <c r="J8">
        <v>4</v>
      </c>
      <c r="K8">
        <v>4</v>
      </c>
      <c r="L8">
        <v>5</v>
      </c>
      <c r="M8">
        <v>5</v>
      </c>
      <c r="N8">
        <v>4</v>
      </c>
      <c r="O8">
        <v>7</v>
      </c>
      <c r="P8">
        <f t="shared" si="0"/>
        <v>4.7857142857142856</v>
      </c>
      <c r="Q8">
        <f t="shared" si="1"/>
        <v>0.86011389848516395</v>
      </c>
      <c r="R8">
        <f t="shared" si="2"/>
        <v>4</v>
      </c>
      <c r="S8">
        <f t="shared" si="3"/>
        <v>7</v>
      </c>
      <c r="U8" t="s">
        <v>14</v>
      </c>
      <c r="V8">
        <f t="shared" si="4"/>
        <v>0.41691286146976786</v>
      </c>
      <c r="W8">
        <f t="shared" si="5"/>
        <v>41.691286146976786</v>
      </c>
    </row>
    <row r="9" spans="1:23">
      <c r="A9" t="s">
        <v>15</v>
      </c>
      <c r="B9">
        <v>3</v>
      </c>
      <c r="C9">
        <v>3</v>
      </c>
      <c r="D9">
        <v>5</v>
      </c>
      <c r="E9">
        <v>4</v>
      </c>
      <c r="F9">
        <v>3</v>
      </c>
      <c r="G9">
        <v>5</v>
      </c>
      <c r="H9">
        <v>5</v>
      </c>
      <c r="I9">
        <v>4</v>
      </c>
      <c r="J9">
        <v>3</v>
      </c>
      <c r="K9">
        <v>4</v>
      </c>
      <c r="L9">
        <v>4</v>
      </c>
      <c r="M9">
        <v>5</v>
      </c>
      <c r="N9">
        <v>4</v>
      </c>
      <c r="O9">
        <v>5</v>
      </c>
      <c r="P9">
        <f t="shared" si="0"/>
        <v>4.0714285714285712</v>
      </c>
      <c r="Q9">
        <f t="shared" si="1"/>
        <v>0.79859570624992493</v>
      </c>
      <c r="R9">
        <f t="shared" si="2"/>
        <v>3</v>
      </c>
      <c r="S9">
        <f t="shared" si="3"/>
        <v>5</v>
      </c>
      <c r="U9" t="s">
        <v>15</v>
      </c>
      <c r="V9">
        <f t="shared" si="4"/>
        <v>0.29289069179314581</v>
      </c>
      <c r="W9">
        <f t="shared" si="5"/>
        <v>29.289069179314581</v>
      </c>
    </row>
    <row r="10" spans="1:23">
      <c r="A10" t="s">
        <v>16</v>
      </c>
      <c r="B10">
        <v>4</v>
      </c>
      <c r="C10">
        <v>4</v>
      </c>
      <c r="D10">
        <v>5</v>
      </c>
      <c r="E10">
        <v>4</v>
      </c>
      <c r="F10">
        <v>6</v>
      </c>
      <c r="G10">
        <v>6</v>
      </c>
      <c r="H10">
        <v>6</v>
      </c>
      <c r="I10">
        <v>6</v>
      </c>
      <c r="J10">
        <v>5</v>
      </c>
      <c r="K10">
        <v>4</v>
      </c>
      <c r="L10">
        <v>5</v>
      </c>
      <c r="M10">
        <v>6</v>
      </c>
      <c r="N10">
        <v>3</v>
      </c>
      <c r="O10">
        <v>4</v>
      </c>
      <c r="P10">
        <f t="shared" si="0"/>
        <v>4.8571428571428568</v>
      </c>
      <c r="Q10">
        <f t="shared" si="1"/>
        <v>0.98974331861078702</v>
      </c>
      <c r="R10">
        <f t="shared" si="2"/>
        <v>3</v>
      </c>
      <c r="S10">
        <f t="shared" si="3"/>
        <v>6</v>
      </c>
      <c r="U10" t="s">
        <v>16</v>
      </c>
      <c r="V10">
        <f t="shared" si="4"/>
        <v>0.57698025979482992</v>
      </c>
      <c r="W10">
        <f t="shared" si="5"/>
        <v>57.698025979482992</v>
      </c>
    </row>
    <row r="11" spans="1:23">
      <c r="A11" t="s">
        <v>17</v>
      </c>
      <c r="B11">
        <v>7</v>
      </c>
      <c r="C11">
        <v>5</v>
      </c>
      <c r="D11">
        <v>3</v>
      </c>
      <c r="E11">
        <v>7</v>
      </c>
      <c r="F11">
        <v>6</v>
      </c>
      <c r="G11">
        <v>7</v>
      </c>
      <c r="H11">
        <v>7</v>
      </c>
      <c r="I11">
        <v>5</v>
      </c>
      <c r="J11">
        <v>6</v>
      </c>
      <c r="K11">
        <v>4</v>
      </c>
      <c r="L11">
        <v>7</v>
      </c>
      <c r="M11">
        <v>7</v>
      </c>
      <c r="N11">
        <v>4</v>
      </c>
      <c r="O11">
        <v>7</v>
      </c>
      <c r="P11">
        <f t="shared" si="0"/>
        <v>5.8571428571428568</v>
      </c>
      <c r="Q11">
        <f t="shared" si="1"/>
        <v>1.3552618543578769</v>
      </c>
      <c r="R11">
        <f t="shared" si="2"/>
        <v>3</v>
      </c>
      <c r="S11">
        <f t="shared" si="3"/>
        <v>7</v>
      </c>
      <c r="U11" t="s">
        <v>17</v>
      </c>
      <c r="V11">
        <f t="shared" si="4"/>
        <v>0.13524598936455642</v>
      </c>
      <c r="W11">
        <f t="shared" si="5"/>
        <v>13.524598936455643</v>
      </c>
    </row>
    <row r="12" spans="1:23">
      <c r="A12" t="s">
        <v>18</v>
      </c>
      <c r="B12">
        <v>7</v>
      </c>
      <c r="C12">
        <v>6</v>
      </c>
      <c r="D12">
        <v>4</v>
      </c>
      <c r="E12">
        <v>7</v>
      </c>
      <c r="F12">
        <v>4</v>
      </c>
      <c r="G12">
        <v>7</v>
      </c>
      <c r="H12">
        <v>7</v>
      </c>
      <c r="I12">
        <v>4</v>
      </c>
      <c r="J12">
        <v>6</v>
      </c>
      <c r="K12">
        <v>4</v>
      </c>
      <c r="L12">
        <v>7</v>
      </c>
      <c r="M12">
        <v>6</v>
      </c>
      <c r="N12">
        <v>4</v>
      </c>
      <c r="O12">
        <v>7</v>
      </c>
      <c r="P12">
        <f t="shared" si="0"/>
        <v>5.7142857142857144</v>
      </c>
      <c r="Q12">
        <f t="shared" si="1"/>
        <v>1.3324827218698307</v>
      </c>
      <c r="R12">
        <f t="shared" si="2"/>
        <v>4</v>
      </c>
      <c r="S12">
        <f t="shared" si="3"/>
        <v>7</v>
      </c>
      <c r="U12" t="s">
        <v>18</v>
      </c>
      <c r="V12">
        <f t="shared" si="4"/>
        <v>0.17406084875854838</v>
      </c>
      <c r="W12">
        <f t="shared" si="5"/>
        <v>17.406084875854837</v>
      </c>
    </row>
    <row r="13" spans="1:23">
      <c r="A13" t="s">
        <v>19</v>
      </c>
      <c r="B13">
        <v>4</v>
      </c>
      <c r="C13">
        <v>4</v>
      </c>
      <c r="D13">
        <v>5</v>
      </c>
      <c r="E13">
        <v>4</v>
      </c>
      <c r="F13">
        <v>3</v>
      </c>
      <c r="G13">
        <v>6</v>
      </c>
      <c r="H13">
        <v>7</v>
      </c>
      <c r="I13">
        <v>5</v>
      </c>
      <c r="J13">
        <v>6</v>
      </c>
      <c r="K13">
        <v>5</v>
      </c>
      <c r="L13">
        <v>7</v>
      </c>
      <c r="M13">
        <v>5</v>
      </c>
      <c r="N13">
        <v>4</v>
      </c>
      <c r="O13">
        <v>5</v>
      </c>
      <c r="P13">
        <f t="shared" si="0"/>
        <v>5</v>
      </c>
      <c r="Q13">
        <f t="shared" si="1"/>
        <v>1.1338934190276817</v>
      </c>
      <c r="R13">
        <f t="shared" si="2"/>
        <v>3</v>
      </c>
      <c r="S13">
        <f t="shared" si="3"/>
        <v>7</v>
      </c>
      <c r="U13" t="s">
        <v>19</v>
      </c>
      <c r="V13">
        <f t="shared" si="4"/>
        <v>0.3777519442871905</v>
      </c>
      <c r="W13">
        <f t="shared" si="5"/>
        <v>37.775194428719047</v>
      </c>
    </row>
    <row r="14" spans="1:23">
      <c r="A14" t="s">
        <v>20</v>
      </c>
      <c r="B14">
        <v>3</v>
      </c>
      <c r="C14">
        <v>4</v>
      </c>
      <c r="D14">
        <v>5</v>
      </c>
      <c r="E14">
        <v>3</v>
      </c>
      <c r="F14">
        <v>2</v>
      </c>
      <c r="G14">
        <v>5</v>
      </c>
      <c r="H14">
        <v>4</v>
      </c>
      <c r="I14">
        <v>3</v>
      </c>
      <c r="J14">
        <v>3</v>
      </c>
      <c r="K14">
        <v>4</v>
      </c>
      <c r="L14">
        <v>3</v>
      </c>
      <c r="M14">
        <v>3</v>
      </c>
      <c r="N14">
        <v>5</v>
      </c>
      <c r="O14">
        <v>3</v>
      </c>
      <c r="P14">
        <f t="shared" si="0"/>
        <v>3.5714285714285716</v>
      </c>
      <c r="Q14">
        <f t="shared" si="1"/>
        <v>0.90350790290525129</v>
      </c>
      <c r="R14">
        <f t="shared" si="2"/>
        <v>2</v>
      </c>
      <c r="S14">
        <f t="shared" si="3"/>
        <v>5</v>
      </c>
      <c r="U14" t="s">
        <v>20</v>
      </c>
      <c r="V14">
        <f t="shared" si="4"/>
        <v>0.40972517782643358</v>
      </c>
      <c r="W14">
        <f t="shared" si="5"/>
        <v>40.972517782643358</v>
      </c>
    </row>
    <row r="15" spans="1:23">
      <c r="A15" t="s">
        <v>21</v>
      </c>
      <c r="S15">
        <f t="shared" si="3"/>
        <v>0</v>
      </c>
      <c r="U15" t="s">
        <v>43</v>
      </c>
    </row>
    <row r="16" spans="1:23">
      <c r="A16" t="s">
        <v>11</v>
      </c>
      <c r="B16">
        <v>2</v>
      </c>
      <c r="C16">
        <v>2</v>
      </c>
      <c r="D16">
        <v>2</v>
      </c>
      <c r="E16">
        <v>4</v>
      </c>
      <c r="F16">
        <v>3</v>
      </c>
      <c r="G16">
        <v>4</v>
      </c>
      <c r="H16">
        <v>3</v>
      </c>
      <c r="I16">
        <v>2</v>
      </c>
      <c r="J16">
        <v>3</v>
      </c>
      <c r="K16">
        <v>3</v>
      </c>
      <c r="L16">
        <v>4</v>
      </c>
      <c r="M16">
        <v>4</v>
      </c>
      <c r="N16">
        <v>4</v>
      </c>
      <c r="O16">
        <v>3</v>
      </c>
      <c r="P16">
        <f t="shared" si="0"/>
        <v>3.0714285714285716</v>
      </c>
      <c r="Q16">
        <f t="shared" si="1"/>
        <v>0.79859570624992493</v>
      </c>
      <c r="R16">
        <f t="shared" si="2"/>
        <v>2</v>
      </c>
      <c r="S16">
        <f t="shared" si="3"/>
        <v>4</v>
      </c>
      <c r="U16" t="s">
        <v>11</v>
      </c>
      <c r="V16">
        <f t="shared" si="4"/>
        <v>0.53305199792737445</v>
      </c>
      <c r="W16">
        <f t="shared" si="5"/>
        <v>53.305199792737447</v>
      </c>
    </row>
    <row r="17" spans="1:23">
      <c r="A17" t="s">
        <v>12</v>
      </c>
      <c r="B17">
        <v>2</v>
      </c>
      <c r="C17">
        <v>4</v>
      </c>
      <c r="D17">
        <v>2</v>
      </c>
      <c r="E17">
        <v>3</v>
      </c>
      <c r="F17">
        <v>4</v>
      </c>
      <c r="G17">
        <v>4</v>
      </c>
      <c r="H17">
        <v>3</v>
      </c>
      <c r="I17">
        <v>2</v>
      </c>
      <c r="J17">
        <v>5</v>
      </c>
      <c r="K17">
        <v>3</v>
      </c>
      <c r="L17">
        <v>3</v>
      </c>
      <c r="M17">
        <v>2</v>
      </c>
      <c r="N17">
        <v>4</v>
      </c>
      <c r="O17">
        <v>3</v>
      </c>
      <c r="P17">
        <f t="shared" si="0"/>
        <v>3.1428571428571428</v>
      </c>
      <c r="Q17">
        <f t="shared" si="1"/>
        <v>0.91473203391897839</v>
      </c>
      <c r="R17">
        <f t="shared" si="2"/>
        <v>2</v>
      </c>
      <c r="S17">
        <f t="shared" si="3"/>
        <v>5</v>
      </c>
      <c r="U17" t="s">
        <v>12</v>
      </c>
      <c r="V17">
        <f t="shared" si="4"/>
        <v>0.3083918787372838</v>
      </c>
      <c r="W17">
        <f t="shared" si="5"/>
        <v>30.839187873728381</v>
      </c>
    </row>
    <row r="18" spans="1:23">
      <c r="A18" t="s">
        <v>13</v>
      </c>
      <c r="B18">
        <v>3</v>
      </c>
      <c r="C18">
        <v>4</v>
      </c>
      <c r="D18">
        <v>4</v>
      </c>
      <c r="E18">
        <v>4</v>
      </c>
      <c r="F18">
        <v>5</v>
      </c>
      <c r="G18">
        <v>4</v>
      </c>
      <c r="H18">
        <v>5</v>
      </c>
      <c r="I18">
        <v>2</v>
      </c>
      <c r="J18">
        <v>5</v>
      </c>
      <c r="K18">
        <v>3</v>
      </c>
      <c r="L18">
        <v>4</v>
      </c>
      <c r="M18">
        <v>4</v>
      </c>
      <c r="N18">
        <v>4</v>
      </c>
      <c r="O18">
        <v>3</v>
      </c>
      <c r="P18">
        <f t="shared" si="0"/>
        <v>3.8571428571428572</v>
      </c>
      <c r="Q18">
        <f t="shared" si="1"/>
        <v>0.83299312783504287</v>
      </c>
      <c r="R18">
        <f t="shared" si="2"/>
        <v>2</v>
      </c>
      <c r="S18">
        <f t="shared" si="3"/>
        <v>5</v>
      </c>
      <c r="U18" t="s">
        <v>13</v>
      </c>
      <c r="V18">
        <f t="shared" si="4"/>
        <v>0.41520993981049714</v>
      </c>
      <c r="W18">
        <f t="shared" si="5"/>
        <v>41.520993981049713</v>
      </c>
    </row>
    <row r="19" spans="1:23">
      <c r="A19" t="s">
        <v>14</v>
      </c>
      <c r="B19">
        <v>4</v>
      </c>
      <c r="C19">
        <v>5</v>
      </c>
      <c r="D19">
        <v>2</v>
      </c>
      <c r="E19">
        <v>4</v>
      </c>
      <c r="F19">
        <v>4</v>
      </c>
      <c r="G19">
        <v>5</v>
      </c>
      <c r="H19">
        <v>5</v>
      </c>
      <c r="I19">
        <v>1</v>
      </c>
      <c r="J19">
        <v>5</v>
      </c>
      <c r="K19">
        <v>3</v>
      </c>
      <c r="L19">
        <v>3</v>
      </c>
      <c r="M19">
        <v>3</v>
      </c>
      <c r="N19">
        <v>4</v>
      </c>
      <c r="O19">
        <v>1</v>
      </c>
      <c r="P19">
        <f t="shared" si="0"/>
        <v>3.5</v>
      </c>
      <c r="Q19">
        <f t="shared" si="1"/>
        <v>1.3496031162636559</v>
      </c>
      <c r="R19">
        <f t="shared" si="2"/>
        <v>1</v>
      </c>
      <c r="S19">
        <f t="shared" si="3"/>
        <v>5</v>
      </c>
      <c r="U19" t="s">
        <v>14</v>
      </c>
      <c r="V19">
        <f t="shared" si="4"/>
        <v>0.23770364029219893</v>
      </c>
      <c r="W19">
        <f t="shared" si="5"/>
        <v>23.770364029219891</v>
      </c>
    </row>
    <row r="20" spans="1:23">
      <c r="A20" t="s">
        <v>15</v>
      </c>
      <c r="B20">
        <v>3</v>
      </c>
      <c r="C20">
        <v>4</v>
      </c>
      <c r="D20">
        <v>2</v>
      </c>
      <c r="E20">
        <v>4</v>
      </c>
      <c r="F20">
        <v>5</v>
      </c>
      <c r="G20">
        <v>5</v>
      </c>
      <c r="H20">
        <v>4</v>
      </c>
      <c r="I20">
        <v>3</v>
      </c>
      <c r="J20">
        <v>4</v>
      </c>
      <c r="K20">
        <v>3</v>
      </c>
      <c r="L20">
        <v>4</v>
      </c>
      <c r="M20">
        <v>4</v>
      </c>
      <c r="N20">
        <v>4</v>
      </c>
      <c r="O20">
        <v>3</v>
      </c>
      <c r="P20">
        <f t="shared" si="0"/>
        <v>3.7142857142857144</v>
      </c>
      <c r="Q20">
        <f t="shared" si="1"/>
        <v>0.79539490897571741</v>
      </c>
      <c r="R20">
        <f t="shared" si="2"/>
        <v>2</v>
      </c>
      <c r="S20">
        <f t="shared" si="3"/>
        <v>5</v>
      </c>
      <c r="U20" t="s">
        <v>15</v>
      </c>
      <c r="V20">
        <f t="shared" si="4"/>
        <v>0.44800207175930273</v>
      </c>
      <c r="W20">
        <f t="shared" si="5"/>
        <v>44.800207175930275</v>
      </c>
    </row>
    <row r="21" spans="1:23">
      <c r="A21" t="s">
        <v>16</v>
      </c>
      <c r="B21">
        <v>6</v>
      </c>
      <c r="C21">
        <v>4</v>
      </c>
      <c r="D21">
        <v>4</v>
      </c>
      <c r="E21">
        <v>4</v>
      </c>
      <c r="F21">
        <v>4</v>
      </c>
      <c r="G21">
        <v>6</v>
      </c>
      <c r="H21">
        <v>5</v>
      </c>
      <c r="I21">
        <v>3</v>
      </c>
      <c r="J21">
        <v>4</v>
      </c>
      <c r="K21">
        <v>3</v>
      </c>
      <c r="L21">
        <v>4</v>
      </c>
      <c r="M21">
        <v>3</v>
      </c>
      <c r="N21">
        <v>4</v>
      </c>
      <c r="O21">
        <v>3</v>
      </c>
      <c r="P21">
        <f t="shared" si="0"/>
        <v>4.0714285714285712</v>
      </c>
      <c r="Q21">
        <f t="shared" si="1"/>
        <v>0.96097314621955077</v>
      </c>
      <c r="R21">
        <f t="shared" si="2"/>
        <v>3</v>
      </c>
      <c r="S21">
        <f t="shared" si="3"/>
        <v>6</v>
      </c>
      <c r="U21" t="s">
        <v>16</v>
      </c>
      <c r="V21">
        <f t="shared" si="4"/>
        <v>0.72390056534050584</v>
      </c>
      <c r="W21">
        <f t="shared" si="5"/>
        <v>72.390056534050586</v>
      </c>
    </row>
    <row r="22" spans="1:23">
      <c r="A22" t="s">
        <v>17</v>
      </c>
      <c r="B22">
        <v>2</v>
      </c>
      <c r="C22">
        <v>5</v>
      </c>
      <c r="D22">
        <v>3</v>
      </c>
      <c r="E22">
        <v>4</v>
      </c>
      <c r="F22">
        <v>4</v>
      </c>
      <c r="G22">
        <v>3</v>
      </c>
      <c r="H22">
        <v>3</v>
      </c>
      <c r="I22">
        <v>1</v>
      </c>
      <c r="J22">
        <v>3</v>
      </c>
      <c r="K22">
        <v>3</v>
      </c>
      <c r="L22">
        <v>3</v>
      </c>
      <c r="M22">
        <v>2</v>
      </c>
      <c r="N22">
        <v>4</v>
      </c>
      <c r="O22">
        <v>4</v>
      </c>
      <c r="P22">
        <f t="shared" si="0"/>
        <v>3.1428571428571428</v>
      </c>
      <c r="Q22">
        <f t="shared" si="1"/>
        <v>0.98974331861078702</v>
      </c>
      <c r="R22">
        <f t="shared" si="2"/>
        <v>1</v>
      </c>
      <c r="S22">
        <f t="shared" si="3"/>
        <v>5</v>
      </c>
      <c r="U22" t="s">
        <v>17</v>
      </c>
      <c r="V22">
        <f t="shared" si="4"/>
        <v>0.75324324650948471</v>
      </c>
      <c r="W22">
        <f t="shared" si="5"/>
        <v>75.324324650948469</v>
      </c>
    </row>
    <row r="23" spans="1:23">
      <c r="A23" t="s">
        <v>18</v>
      </c>
      <c r="B23">
        <v>4</v>
      </c>
      <c r="C23">
        <v>4</v>
      </c>
      <c r="D23">
        <v>3</v>
      </c>
      <c r="E23">
        <v>4</v>
      </c>
      <c r="F23">
        <v>3</v>
      </c>
      <c r="G23">
        <v>3</v>
      </c>
      <c r="H23">
        <v>5</v>
      </c>
      <c r="I23">
        <v>1</v>
      </c>
      <c r="J23">
        <v>4</v>
      </c>
      <c r="K23">
        <v>3</v>
      </c>
      <c r="L23">
        <v>3</v>
      </c>
      <c r="M23">
        <v>3</v>
      </c>
      <c r="N23">
        <v>4</v>
      </c>
      <c r="O23">
        <v>2</v>
      </c>
      <c r="P23">
        <f t="shared" si="0"/>
        <v>3.2857142857142856</v>
      </c>
      <c r="Q23">
        <f t="shared" si="1"/>
        <v>0.95831484749990992</v>
      </c>
      <c r="R23">
        <f t="shared" si="2"/>
        <v>1</v>
      </c>
      <c r="S23">
        <f t="shared" si="3"/>
        <v>5</v>
      </c>
      <c r="U23" t="s">
        <v>18</v>
      </c>
      <c r="V23">
        <f t="shared" si="4"/>
        <v>0.37302626228552105</v>
      </c>
      <c r="W23">
        <f t="shared" si="5"/>
        <v>37.302626228552107</v>
      </c>
    </row>
    <row r="24" spans="1:23">
      <c r="A24" t="s">
        <v>19</v>
      </c>
      <c r="B24">
        <v>2</v>
      </c>
      <c r="C24">
        <v>4</v>
      </c>
      <c r="D24">
        <v>3</v>
      </c>
      <c r="E24">
        <v>4</v>
      </c>
      <c r="F24">
        <v>4</v>
      </c>
      <c r="G24">
        <v>4</v>
      </c>
      <c r="H24">
        <v>3</v>
      </c>
      <c r="I24">
        <v>1</v>
      </c>
      <c r="J24">
        <v>3</v>
      </c>
      <c r="K24">
        <v>3</v>
      </c>
      <c r="L24">
        <v>3</v>
      </c>
      <c r="M24">
        <v>3</v>
      </c>
      <c r="N24">
        <v>4</v>
      </c>
      <c r="O24">
        <v>2</v>
      </c>
      <c r="P24">
        <f t="shared" si="0"/>
        <v>3.0714285714285716</v>
      </c>
      <c r="Q24">
        <f t="shared" si="1"/>
        <v>0.88352263406092724</v>
      </c>
      <c r="R24">
        <f t="shared" si="2"/>
        <v>1</v>
      </c>
      <c r="S24">
        <f t="shared" si="3"/>
        <v>4</v>
      </c>
      <c r="U24" t="s">
        <v>19</v>
      </c>
      <c r="V24">
        <f t="shared" si="4"/>
        <v>0.26754554909154094</v>
      </c>
      <c r="W24">
        <f t="shared" si="5"/>
        <v>26.754554909154095</v>
      </c>
    </row>
    <row r="25" spans="1:23">
      <c r="A25" t="s">
        <v>20</v>
      </c>
      <c r="B25">
        <v>2</v>
      </c>
      <c r="C25">
        <v>4</v>
      </c>
      <c r="D25">
        <v>3</v>
      </c>
      <c r="E25">
        <v>3</v>
      </c>
      <c r="F25">
        <v>5</v>
      </c>
      <c r="G25">
        <v>5</v>
      </c>
      <c r="H25">
        <v>4</v>
      </c>
      <c r="I25">
        <v>2</v>
      </c>
      <c r="J25">
        <v>4</v>
      </c>
      <c r="K25">
        <v>3</v>
      </c>
      <c r="L25">
        <v>3</v>
      </c>
      <c r="M25">
        <v>3</v>
      </c>
      <c r="N25">
        <v>5</v>
      </c>
      <c r="O25">
        <v>2</v>
      </c>
      <c r="P25">
        <f t="shared" si="0"/>
        <v>3.4285714285714284</v>
      </c>
      <c r="Q25">
        <f t="shared" si="1"/>
        <v>1.0497813183356477</v>
      </c>
      <c r="R25">
        <f t="shared" si="2"/>
        <v>2</v>
      </c>
      <c r="S25">
        <f t="shared" si="3"/>
        <v>5</v>
      </c>
      <c r="U25" t="s">
        <v>20</v>
      </c>
      <c r="V25">
        <f t="shared" si="4"/>
        <v>0.40008415177346895</v>
      </c>
      <c r="W25">
        <f t="shared" si="5"/>
        <v>40.008415177346897</v>
      </c>
    </row>
    <row r="27" spans="1:23">
      <c r="A27" t="s">
        <v>53</v>
      </c>
    </row>
    <row r="28" spans="1:23">
      <c r="A28">
        <v>1219</v>
      </c>
      <c r="F28">
        <v>121</v>
      </c>
      <c r="J28">
        <v>124</v>
      </c>
    </row>
    <row r="29" spans="1:23">
      <c r="A29" t="s">
        <v>0</v>
      </c>
      <c r="B29" t="s">
        <v>1</v>
      </c>
      <c r="E29" t="s">
        <v>2</v>
      </c>
      <c r="F29" t="s">
        <v>23</v>
      </c>
      <c r="I29" t="s">
        <v>24</v>
      </c>
      <c r="J29" t="s">
        <v>23</v>
      </c>
      <c r="L29" t="s">
        <v>34</v>
      </c>
      <c r="M29" t="s">
        <v>35</v>
      </c>
      <c r="N29" t="s">
        <v>37</v>
      </c>
      <c r="O29" t="s">
        <v>36</v>
      </c>
    </row>
    <row r="30" spans="1:23">
      <c r="A30" t="s">
        <v>3</v>
      </c>
      <c r="B30" s="1" t="s">
        <v>8</v>
      </c>
      <c r="C30" s="10" t="s">
        <v>9</v>
      </c>
      <c r="D30" s="10" t="s">
        <v>10</v>
      </c>
      <c r="E30" s="1" t="s">
        <v>6</v>
      </c>
      <c r="F30" s="1" t="s">
        <v>25</v>
      </c>
      <c r="G30" s="14" t="s">
        <v>26</v>
      </c>
      <c r="H30" s="15" t="s">
        <v>30</v>
      </c>
      <c r="I30" s="1" t="s">
        <v>31</v>
      </c>
      <c r="J30" s="10" t="s">
        <v>31</v>
      </c>
      <c r="K30" s="10" t="s">
        <v>32</v>
      </c>
    </row>
    <row r="31" spans="1:23">
      <c r="A31" t="s">
        <v>11</v>
      </c>
      <c r="B31">
        <v>4</v>
      </c>
      <c r="C31">
        <v>4</v>
      </c>
      <c r="D31">
        <v>4</v>
      </c>
      <c r="E31">
        <v>2</v>
      </c>
      <c r="F31">
        <v>5</v>
      </c>
      <c r="G31">
        <v>4</v>
      </c>
      <c r="H31">
        <v>2</v>
      </c>
      <c r="I31">
        <v>4</v>
      </c>
      <c r="J31">
        <v>4</v>
      </c>
      <c r="K31">
        <v>4</v>
      </c>
      <c r="L31">
        <f>AVERAGE(B31:K31)</f>
        <v>3.7</v>
      </c>
      <c r="M31">
        <f>STDEVP(B31:K31)</f>
        <v>0.9</v>
      </c>
      <c r="N31">
        <f>MIN(B31:K31)</f>
        <v>2</v>
      </c>
      <c r="O31">
        <f>MAX(B31:K31)</f>
        <v>5</v>
      </c>
    </row>
    <row r="32" spans="1:23">
      <c r="A32" t="s">
        <v>12</v>
      </c>
      <c r="B32">
        <v>4</v>
      </c>
      <c r="C32">
        <v>5</v>
      </c>
      <c r="D32">
        <v>4</v>
      </c>
      <c r="E32">
        <v>2</v>
      </c>
      <c r="F32">
        <v>5</v>
      </c>
      <c r="G32">
        <v>5</v>
      </c>
      <c r="H32">
        <v>2</v>
      </c>
      <c r="I32">
        <v>5</v>
      </c>
      <c r="J32">
        <v>4</v>
      </c>
      <c r="K32">
        <v>5</v>
      </c>
      <c r="L32">
        <f t="shared" ref="L32:L51" si="6">AVERAGE(B32:K32)</f>
        <v>4.0999999999999996</v>
      </c>
      <c r="M32">
        <f t="shared" ref="M32:M51" si="7">STDEVP(B32:K32)</f>
        <v>1.1357816691600546</v>
      </c>
      <c r="N32">
        <f t="shared" ref="N32:N51" si="8">MIN(B32:K32)</f>
        <v>2</v>
      </c>
      <c r="O32">
        <f t="shared" ref="O32:O51" si="9">MAX(B32:K32)</f>
        <v>5</v>
      </c>
    </row>
    <row r="33" spans="1:15">
      <c r="A33" t="s">
        <v>13</v>
      </c>
      <c r="B33">
        <v>4</v>
      </c>
      <c r="C33">
        <v>4</v>
      </c>
      <c r="D33">
        <v>5</v>
      </c>
      <c r="E33">
        <v>3</v>
      </c>
      <c r="F33">
        <v>4</v>
      </c>
      <c r="G33">
        <v>4</v>
      </c>
      <c r="H33">
        <v>2</v>
      </c>
      <c r="I33">
        <v>5</v>
      </c>
      <c r="J33">
        <v>2</v>
      </c>
      <c r="K33">
        <v>4</v>
      </c>
      <c r="L33">
        <f t="shared" si="6"/>
        <v>3.7</v>
      </c>
      <c r="M33">
        <f t="shared" si="7"/>
        <v>1.004987562112089</v>
      </c>
      <c r="N33">
        <f t="shared" si="8"/>
        <v>2</v>
      </c>
      <c r="O33">
        <f t="shared" si="9"/>
        <v>5</v>
      </c>
    </row>
    <row r="34" spans="1:15">
      <c r="A34" t="s">
        <v>14</v>
      </c>
      <c r="B34">
        <v>4</v>
      </c>
      <c r="C34">
        <v>5</v>
      </c>
      <c r="D34">
        <v>5</v>
      </c>
      <c r="E34">
        <v>3</v>
      </c>
      <c r="F34">
        <v>5</v>
      </c>
      <c r="G34">
        <v>5</v>
      </c>
      <c r="H34">
        <v>3</v>
      </c>
      <c r="I34">
        <v>5</v>
      </c>
      <c r="J34">
        <v>2</v>
      </c>
      <c r="K34">
        <v>5</v>
      </c>
      <c r="L34">
        <f t="shared" si="6"/>
        <v>4.2</v>
      </c>
      <c r="M34">
        <f t="shared" si="7"/>
        <v>1.0770329614269007</v>
      </c>
      <c r="N34">
        <f t="shared" si="8"/>
        <v>2</v>
      </c>
      <c r="O34">
        <f t="shared" si="9"/>
        <v>5</v>
      </c>
    </row>
    <row r="35" spans="1:15">
      <c r="A35" t="s">
        <v>15</v>
      </c>
      <c r="B35">
        <v>4</v>
      </c>
      <c r="C35">
        <v>4</v>
      </c>
      <c r="D35">
        <v>5</v>
      </c>
      <c r="E35">
        <v>3</v>
      </c>
      <c r="F35">
        <v>5</v>
      </c>
      <c r="G35">
        <v>5</v>
      </c>
      <c r="H35">
        <v>2</v>
      </c>
      <c r="I35">
        <v>6</v>
      </c>
      <c r="J35">
        <v>4</v>
      </c>
      <c r="K35">
        <v>4</v>
      </c>
      <c r="L35">
        <f t="shared" si="6"/>
        <v>4.2</v>
      </c>
      <c r="M35">
        <f t="shared" si="7"/>
        <v>1.0770329614269007</v>
      </c>
      <c r="N35">
        <f t="shared" si="8"/>
        <v>2</v>
      </c>
      <c r="O35">
        <f t="shared" si="9"/>
        <v>6</v>
      </c>
    </row>
    <row r="36" spans="1:15">
      <c r="A36" t="s">
        <v>16</v>
      </c>
      <c r="B36">
        <v>4</v>
      </c>
      <c r="C36">
        <v>5</v>
      </c>
      <c r="D36">
        <v>5</v>
      </c>
      <c r="E36">
        <v>4</v>
      </c>
      <c r="F36">
        <v>4</v>
      </c>
      <c r="G36">
        <v>5</v>
      </c>
      <c r="H36">
        <v>3</v>
      </c>
      <c r="I36">
        <v>6</v>
      </c>
      <c r="J36">
        <v>4</v>
      </c>
      <c r="K36">
        <v>5</v>
      </c>
      <c r="L36">
        <f t="shared" si="6"/>
        <v>4.5</v>
      </c>
      <c r="M36">
        <f t="shared" si="7"/>
        <v>0.80622577482985502</v>
      </c>
      <c r="N36">
        <f t="shared" si="8"/>
        <v>3</v>
      </c>
      <c r="O36">
        <f t="shared" si="9"/>
        <v>6</v>
      </c>
    </row>
    <row r="37" spans="1:15">
      <c r="A37" t="s">
        <v>17</v>
      </c>
      <c r="B37">
        <v>5</v>
      </c>
      <c r="C37">
        <v>5</v>
      </c>
      <c r="D37">
        <v>5</v>
      </c>
      <c r="E37">
        <v>5</v>
      </c>
      <c r="F37">
        <v>7</v>
      </c>
      <c r="G37">
        <v>6</v>
      </c>
      <c r="H37">
        <v>6</v>
      </c>
      <c r="I37">
        <v>6</v>
      </c>
      <c r="J37">
        <v>4</v>
      </c>
      <c r="K37">
        <v>6</v>
      </c>
      <c r="L37">
        <f t="shared" si="6"/>
        <v>5.5</v>
      </c>
      <c r="M37">
        <f t="shared" si="7"/>
        <v>0.80622577482985502</v>
      </c>
      <c r="N37">
        <f t="shared" si="8"/>
        <v>4</v>
      </c>
      <c r="O37">
        <f t="shared" si="9"/>
        <v>7</v>
      </c>
    </row>
    <row r="38" spans="1:15">
      <c r="A38" t="s">
        <v>18</v>
      </c>
      <c r="B38">
        <v>5</v>
      </c>
      <c r="C38">
        <v>5</v>
      </c>
      <c r="D38">
        <v>5</v>
      </c>
      <c r="E38">
        <v>4</v>
      </c>
      <c r="F38">
        <v>4</v>
      </c>
      <c r="G38">
        <v>6</v>
      </c>
      <c r="H38">
        <v>4</v>
      </c>
      <c r="I38">
        <v>6</v>
      </c>
      <c r="J38">
        <v>4</v>
      </c>
      <c r="K38">
        <v>6</v>
      </c>
      <c r="L38">
        <f t="shared" si="6"/>
        <v>4.9000000000000004</v>
      </c>
      <c r="M38">
        <f t="shared" si="7"/>
        <v>0.83066238629180744</v>
      </c>
      <c r="N38">
        <f t="shared" si="8"/>
        <v>4</v>
      </c>
      <c r="O38">
        <f t="shared" si="9"/>
        <v>6</v>
      </c>
    </row>
    <row r="39" spans="1:15">
      <c r="A39" t="s">
        <v>19</v>
      </c>
      <c r="B39">
        <v>5</v>
      </c>
      <c r="C39">
        <v>5</v>
      </c>
      <c r="D39">
        <v>5</v>
      </c>
      <c r="E39">
        <v>4</v>
      </c>
      <c r="F39">
        <v>6</v>
      </c>
      <c r="G39">
        <v>6</v>
      </c>
      <c r="H39">
        <v>4</v>
      </c>
      <c r="I39">
        <v>6</v>
      </c>
      <c r="J39">
        <v>4</v>
      </c>
      <c r="K39">
        <v>6</v>
      </c>
      <c r="L39">
        <f t="shared" si="6"/>
        <v>5.0999999999999996</v>
      </c>
      <c r="M39">
        <f t="shared" si="7"/>
        <v>0.83066238629180744</v>
      </c>
      <c r="N39">
        <f t="shared" si="8"/>
        <v>4</v>
      </c>
      <c r="O39">
        <f t="shared" si="9"/>
        <v>6</v>
      </c>
    </row>
    <row r="40" spans="1:15">
      <c r="A40" t="s">
        <v>20</v>
      </c>
      <c r="B40">
        <v>2</v>
      </c>
      <c r="C40">
        <v>5</v>
      </c>
      <c r="D40">
        <v>3</v>
      </c>
      <c r="E40">
        <v>2</v>
      </c>
      <c r="F40">
        <v>3</v>
      </c>
      <c r="G40">
        <v>4</v>
      </c>
      <c r="H40">
        <v>1</v>
      </c>
      <c r="I40">
        <v>4</v>
      </c>
      <c r="J40">
        <v>4</v>
      </c>
      <c r="K40">
        <v>3</v>
      </c>
      <c r="L40">
        <f t="shared" si="6"/>
        <v>3.1</v>
      </c>
      <c r="M40">
        <f t="shared" si="7"/>
        <v>1.1357816691600546</v>
      </c>
      <c r="N40">
        <f t="shared" si="8"/>
        <v>1</v>
      </c>
      <c r="O40">
        <f t="shared" si="9"/>
        <v>5</v>
      </c>
    </row>
    <row r="41" spans="1:15">
      <c r="A41" t="s">
        <v>21</v>
      </c>
    </row>
    <row r="42" spans="1:15">
      <c r="A42" t="s">
        <v>11</v>
      </c>
      <c r="B42">
        <v>3</v>
      </c>
      <c r="C42">
        <v>2</v>
      </c>
      <c r="D42">
        <v>3</v>
      </c>
      <c r="E42">
        <v>2</v>
      </c>
      <c r="F42">
        <v>4</v>
      </c>
      <c r="G42">
        <v>4</v>
      </c>
      <c r="H42">
        <v>2</v>
      </c>
      <c r="I42">
        <v>3</v>
      </c>
      <c r="J42">
        <v>5</v>
      </c>
      <c r="K42">
        <v>3</v>
      </c>
      <c r="L42">
        <f t="shared" si="6"/>
        <v>3.1</v>
      </c>
      <c r="M42">
        <f t="shared" si="7"/>
        <v>0.94339811320566036</v>
      </c>
      <c r="N42">
        <f t="shared" si="8"/>
        <v>2</v>
      </c>
      <c r="O42">
        <f t="shared" si="9"/>
        <v>5</v>
      </c>
    </row>
    <row r="43" spans="1:15">
      <c r="A43" t="s">
        <v>12</v>
      </c>
      <c r="B43">
        <v>3</v>
      </c>
      <c r="C43">
        <v>2</v>
      </c>
      <c r="D43">
        <v>2</v>
      </c>
      <c r="E43">
        <v>2</v>
      </c>
      <c r="F43">
        <v>3</v>
      </c>
      <c r="G43">
        <v>3</v>
      </c>
      <c r="H43">
        <v>2</v>
      </c>
      <c r="I43">
        <v>3</v>
      </c>
      <c r="J43">
        <v>3</v>
      </c>
      <c r="K43">
        <v>4</v>
      </c>
      <c r="L43">
        <f t="shared" si="6"/>
        <v>2.7</v>
      </c>
      <c r="M43">
        <f t="shared" si="7"/>
        <v>0.6403124237432849</v>
      </c>
      <c r="N43">
        <f t="shared" si="8"/>
        <v>2</v>
      </c>
      <c r="O43">
        <f t="shared" si="9"/>
        <v>4</v>
      </c>
    </row>
    <row r="44" spans="1:15">
      <c r="A44" t="s">
        <v>13</v>
      </c>
      <c r="B44">
        <v>3</v>
      </c>
      <c r="C44">
        <v>2</v>
      </c>
      <c r="D44">
        <v>2</v>
      </c>
      <c r="E44">
        <v>2</v>
      </c>
      <c r="F44">
        <v>4</v>
      </c>
      <c r="G44">
        <v>4</v>
      </c>
      <c r="H44">
        <v>2</v>
      </c>
      <c r="I44">
        <v>2</v>
      </c>
      <c r="J44">
        <v>5</v>
      </c>
      <c r="K44">
        <v>3</v>
      </c>
      <c r="L44">
        <f t="shared" si="6"/>
        <v>2.9</v>
      </c>
      <c r="M44">
        <f t="shared" si="7"/>
        <v>1.0440306508910551</v>
      </c>
      <c r="N44">
        <f t="shared" si="8"/>
        <v>2</v>
      </c>
      <c r="O44">
        <f t="shared" si="9"/>
        <v>5</v>
      </c>
    </row>
    <row r="45" spans="1:15">
      <c r="A45" t="s">
        <v>14</v>
      </c>
      <c r="B45">
        <v>3</v>
      </c>
      <c r="C45">
        <v>2</v>
      </c>
      <c r="D45">
        <v>2</v>
      </c>
      <c r="E45">
        <v>3</v>
      </c>
      <c r="F45">
        <v>3</v>
      </c>
      <c r="G45">
        <v>4</v>
      </c>
      <c r="H45">
        <v>3</v>
      </c>
      <c r="I45">
        <v>2</v>
      </c>
      <c r="J45">
        <v>5</v>
      </c>
      <c r="K45">
        <v>3</v>
      </c>
      <c r="L45">
        <f t="shared" si="6"/>
        <v>3</v>
      </c>
      <c r="M45">
        <f t="shared" si="7"/>
        <v>0.89442719099991586</v>
      </c>
      <c r="N45">
        <f t="shared" si="8"/>
        <v>2</v>
      </c>
      <c r="O45">
        <f t="shared" si="9"/>
        <v>5</v>
      </c>
    </row>
    <row r="46" spans="1:15">
      <c r="A46" t="s">
        <v>15</v>
      </c>
      <c r="B46">
        <v>4</v>
      </c>
      <c r="C46">
        <v>2</v>
      </c>
      <c r="D46">
        <v>2</v>
      </c>
      <c r="E46">
        <v>3</v>
      </c>
      <c r="F46">
        <v>4</v>
      </c>
      <c r="G46">
        <v>4</v>
      </c>
      <c r="H46">
        <v>2</v>
      </c>
      <c r="I46">
        <v>3</v>
      </c>
      <c r="J46">
        <v>5</v>
      </c>
      <c r="K46">
        <v>3</v>
      </c>
      <c r="L46">
        <f t="shared" si="6"/>
        <v>3.2</v>
      </c>
      <c r="M46">
        <f t="shared" si="7"/>
        <v>0.9797958971132712</v>
      </c>
      <c r="N46">
        <f t="shared" si="8"/>
        <v>2</v>
      </c>
      <c r="O46">
        <f t="shared" si="9"/>
        <v>5</v>
      </c>
    </row>
    <row r="47" spans="1:15">
      <c r="A47" t="s">
        <v>16</v>
      </c>
      <c r="B47">
        <v>4</v>
      </c>
      <c r="C47">
        <v>2</v>
      </c>
      <c r="D47">
        <v>2</v>
      </c>
      <c r="E47">
        <v>2</v>
      </c>
      <c r="F47">
        <v>4</v>
      </c>
      <c r="G47">
        <v>4</v>
      </c>
      <c r="H47">
        <v>3</v>
      </c>
      <c r="I47">
        <v>2</v>
      </c>
      <c r="J47">
        <v>5</v>
      </c>
      <c r="K47">
        <v>3</v>
      </c>
      <c r="L47">
        <f t="shared" si="6"/>
        <v>3.1</v>
      </c>
      <c r="M47">
        <f t="shared" si="7"/>
        <v>1.0440306508910551</v>
      </c>
      <c r="N47">
        <f t="shared" si="8"/>
        <v>2</v>
      </c>
      <c r="O47">
        <f t="shared" si="9"/>
        <v>5</v>
      </c>
    </row>
    <row r="48" spans="1:15">
      <c r="A48" t="s">
        <v>17</v>
      </c>
      <c r="B48">
        <v>3</v>
      </c>
      <c r="C48">
        <v>2</v>
      </c>
      <c r="D48">
        <v>2</v>
      </c>
      <c r="E48">
        <v>2</v>
      </c>
      <c r="F48">
        <v>3</v>
      </c>
      <c r="G48">
        <v>5</v>
      </c>
      <c r="H48">
        <v>2</v>
      </c>
      <c r="I48">
        <v>3</v>
      </c>
      <c r="J48">
        <v>3</v>
      </c>
      <c r="K48">
        <v>3</v>
      </c>
      <c r="L48">
        <f t="shared" si="6"/>
        <v>2.8</v>
      </c>
      <c r="M48">
        <f t="shared" si="7"/>
        <v>0.87177978870813466</v>
      </c>
      <c r="N48">
        <f t="shared" si="8"/>
        <v>2</v>
      </c>
      <c r="O48">
        <f t="shared" si="9"/>
        <v>5</v>
      </c>
    </row>
    <row r="49" spans="1:15">
      <c r="A49" t="s">
        <v>18</v>
      </c>
      <c r="B49">
        <v>3</v>
      </c>
      <c r="C49">
        <v>2</v>
      </c>
      <c r="D49">
        <v>2</v>
      </c>
      <c r="E49">
        <v>2</v>
      </c>
      <c r="F49">
        <v>3</v>
      </c>
      <c r="G49">
        <v>4</v>
      </c>
      <c r="H49">
        <v>4</v>
      </c>
      <c r="I49">
        <v>3</v>
      </c>
      <c r="J49">
        <v>3</v>
      </c>
      <c r="K49">
        <v>3</v>
      </c>
      <c r="L49">
        <f t="shared" si="6"/>
        <v>2.9</v>
      </c>
      <c r="M49">
        <f t="shared" si="7"/>
        <v>0.7</v>
      </c>
      <c r="N49">
        <f t="shared" si="8"/>
        <v>2</v>
      </c>
      <c r="O49">
        <f t="shared" si="9"/>
        <v>4</v>
      </c>
    </row>
    <row r="50" spans="1:15">
      <c r="A50" t="s">
        <v>19</v>
      </c>
      <c r="B50">
        <v>3</v>
      </c>
      <c r="C50">
        <v>2</v>
      </c>
      <c r="D50">
        <v>2</v>
      </c>
      <c r="E50">
        <v>2</v>
      </c>
      <c r="F50">
        <v>3</v>
      </c>
      <c r="G50">
        <v>4</v>
      </c>
      <c r="H50">
        <v>3</v>
      </c>
      <c r="I50">
        <v>3</v>
      </c>
      <c r="J50">
        <v>3</v>
      </c>
      <c r="K50">
        <v>3</v>
      </c>
      <c r="L50">
        <f t="shared" si="6"/>
        <v>2.8</v>
      </c>
      <c r="M50">
        <f t="shared" si="7"/>
        <v>0.6</v>
      </c>
      <c r="N50">
        <f t="shared" si="8"/>
        <v>2</v>
      </c>
      <c r="O50">
        <f t="shared" si="9"/>
        <v>4</v>
      </c>
    </row>
    <row r="51" spans="1:15">
      <c r="A51" t="s">
        <v>20</v>
      </c>
      <c r="B51">
        <v>3</v>
      </c>
      <c r="C51">
        <v>5</v>
      </c>
      <c r="D51">
        <v>2</v>
      </c>
      <c r="E51">
        <v>3</v>
      </c>
      <c r="F51">
        <v>5</v>
      </c>
      <c r="G51">
        <v>3</v>
      </c>
      <c r="H51">
        <v>1</v>
      </c>
      <c r="I51">
        <v>3</v>
      </c>
      <c r="J51">
        <v>5</v>
      </c>
      <c r="K51">
        <v>2</v>
      </c>
      <c r="L51">
        <f t="shared" si="6"/>
        <v>3.2</v>
      </c>
      <c r="M51">
        <f t="shared" si="7"/>
        <v>1.3266499161421599</v>
      </c>
      <c r="N51">
        <f t="shared" si="8"/>
        <v>1</v>
      </c>
      <c r="O51">
        <f t="shared" si="9"/>
        <v>5</v>
      </c>
    </row>
  </sheetData>
  <mergeCells count="1">
    <mergeCell ref="V3:W3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showGridLines="0" topLeftCell="A33" zoomScale="72" workbookViewId="0">
      <selection activeCell="T52" sqref="T52"/>
    </sheetView>
  </sheetViews>
  <sheetFormatPr defaultRowHeight="18"/>
  <cols>
    <col min="10" max="10" width="22.296875" customWidth="1"/>
    <col min="11" max="11" width="24.69921875" customWidth="1"/>
    <col min="12" max="12" width="17.5" customWidth="1"/>
    <col min="14" max="14" width="22.296875" customWidth="1"/>
    <col min="15" max="15" width="24.69921875" customWidth="1"/>
    <col min="16" max="16" width="8.69921875" customWidth="1"/>
    <col min="17" max="17" width="22.69921875" customWidth="1"/>
    <col min="18" max="18" width="8.69921875" customWidth="1"/>
  </cols>
  <sheetData>
    <row r="2" spans="1:18">
      <c r="A2" t="s">
        <v>94</v>
      </c>
      <c r="E2" t="s">
        <v>93</v>
      </c>
    </row>
    <row r="3" spans="1:18" ht="18.600000000000001" thickBot="1">
      <c r="A3" t="s">
        <v>11</v>
      </c>
      <c r="B3">
        <f>_xlfn.F.TEST('20_40比較'!B16:O16,'20_40比較'!B42:K42)</f>
        <v>0.53305199792737445</v>
      </c>
      <c r="C3">
        <f>B3*100</f>
        <v>53.305199792737447</v>
      </c>
      <c r="E3" t="s">
        <v>11</v>
      </c>
      <c r="F3">
        <f>_xlfn.F.TEST('20_40比較'!B5:O5,'20_40比較'!B31:K31)</f>
        <v>0.3782338376057709</v>
      </c>
      <c r="G3">
        <f>F3*100</f>
        <v>37.823383760577087</v>
      </c>
    </row>
    <row r="4" spans="1:18" ht="19.2" thickTop="1" thickBot="1">
      <c r="A4" t="s">
        <v>12</v>
      </c>
      <c r="B4">
        <f>_xlfn.F.TEST('20_40比較'!B17:O17,'20_40比較'!B43:K43)</f>
        <v>0.3083918787372838</v>
      </c>
      <c r="C4">
        <f t="shared" ref="C4:C12" si="0">B4*100</f>
        <v>30.839187873728381</v>
      </c>
      <c r="E4" t="s">
        <v>12</v>
      </c>
      <c r="F4">
        <f>_xlfn.F.TEST('20_40比較'!B6:O6,'20_40比較'!B32:K32)</f>
        <v>0.25622493453397649</v>
      </c>
      <c r="G4">
        <f t="shared" ref="G4:G12" si="1">F4*100</f>
        <v>25.622493453397649</v>
      </c>
      <c r="J4" s="49"/>
      <c r="K4" s="62" t="s">
        <v>90</v>
      </c>
      <c r="L4" s="63"/>
      <c r="N4" s="49"/>
      <c r="O4" s="65" t="s">
        <v>97</v>
      </c>
      <c r="P4" s="66"/>
      <c r="Q4" s="65" t="s">
        <v>96</v>
      </c>
      <c r="R4" s="67"/>
    </row>
    <row r="5" spans="1:18" ht="19.2" thickTop="1" thickBot="1">
      <c r="A5" t="s">
        <v>13</v>
      </c>
      <c r="B5">
        <f>_xlfn.F.TEST('20_40比較'!B18:O18,'20_40比較'!B44:K44)</f>
        <v>0.41520993981049714</v>
      </c>
      <c r="C5">
        <f t="shared" si="0"/>
        <v>41.520993981049713</v>
      </c>
      <c r="E5" t="s">
        <v>13</v>
      </c>
      <c r="F5">
        <f>_xlfn.F.TEST('20_40比較'!B7:O7,'20_40比較'!B33:K33)</f>
        <v>0.48926734359688262</v>
      </c>
      <c r="G5">
        <f t="shared" si="1"/>
        <v>48.926734359688261</v>
      </c>
      <c r="J5" s="51"/>
      <c r="K5" s="44" t="s">
        <v>95</v>
      </c>
      <c r="L5" s="50" t="s">
        <v>88</v>
      </c>
      <c r="N5" s="19"/>
      <c r="O5" s="44" t="s">
        <v>95</v>
      </c>
      <c r="P5" s="39" t="s">
        <v>88</v>
      </c>
      <c r="Q5" s="44" t="s">
        <v>95</v>
      </c>
      <c r="R5" s="55" t="s">
        <v>98</v>
      </c>
    </row>
    <row r="6" spans="1:18" ht="18.600000000000001" thickTop="1">
      <c r="A6" t="s">
        <v>14</v>
      </c>
      <c r="B6">
        <f>_xlfn.F.TEST('20_40比較'!B19:O19,'20_40比較'!B45:K45)</f>
        <v>0.23770364029219893</v>
      </c>
      <c r="C6">
        <f t="shared" si="0"/>
        <v>23.770364029219891</v>
      </c>
      <c r="E6" t="s">
        <v>14</v>
      </c>
      <c r="F6">
        <f>_xlfn.F.TEST('20_40比較'!B8:O8,'20_40比較'!B34:K34)</f>
        <v>0.41691286146976786</v>
      </c>
      <c r="G6">
        <f t="shared" si="1"/>
        <v>41.691286146976786</v>
      </c>
      <c r="J6" s="20" t="s">
        <v>57</v>
      </c>
      <c r="K6" s="21"/>
      <c r="L6" s="54"/>
      <c r="N6" s="24" t="s">
        <v>57</v>
      </c>
      <c r="O6" s="40">
        <v>29.289069179314581</v>
      </c>
      <c r="P6" s="54" t="str">
        <f>IF(O6&lt;1,"＊＊",IF(O6&lt;5,"＊","N.S."))</f>
        <v>N.S.</v>
      </c>
      <c r="Q6" s="40">
        <v>44.800207175930275</v>
      </c>
      <c r="R6" s="57" t="str">
        <f>IF(Q6&lt;1,"＊＊",IF(Q6&lt;5,"＊","N.S."))</f>
        <v>N.S.</v>
      </c>
    </row>
    <row r="7" spans="1:18">
      <c r="A7" t="s">
        <v>15</v>
      </c>
      <c r="B7">
        <f>_xlfn.F.TEST('20_40比較'!B20:O20,'20_40比較'!B46:K46)</f>
        <v>0.44800207175930273</v>
      </c>
      <c r="C7">
        <f t="shared" si="0"/>
        <v>44.800207175930275</v>
      </c>
      <c r="E7" t="s">
        <v>15</v>
      </c>
      <c r="F7">
        <f>_xlfn.F.TEST('20_40比較'!B9:O9,'20_40比較'!B35:K35)</f>
        <v>0.29289069179314581</v>
      </c>
      <c r="G7">
        <f t="shared" si="1"/>
        <v>29.289069179314581</v>
      </c>
      <c r="J7" s="22" t="s">
        <v>62</v>
      </c>
      <c r="K7" s="23"/>
      <c r="L7" s="53"/>
      <c r="N7" s="22" t="s">
        <v>62</v>
      </c>
      <c r="O7" s="41">
        <v>40.972517782643358</v>
      </c>
      <c r="P7" s="53" t="str">
        <f t="shared" ref="P7:P15" si="2">IF(O7&lt;1,"＊＊",IF(O7&lt;5,"＊","N.S."))</f>
        <v>N.S.</v>
      </c>
      <c r="Q7" s="41">
        <v>40.008415177346897</v>
      </c>
      <c r="R7" s="52" t="str">
        <f t="shared" ref="R7:R15" si="3">IF(Q7&lt;1,"＊＊",IF(Q7&lt;5,"＊","N.S."))</f>
        <v>N.S.</v>
      </c>
    </row>
    <row r="8" spans="1:18">
      <c r="A8" t="s">
        <v>16</v>
      </c>
      <c r="B8">
        <f>_xlfn.F.TEST('20_40比較'!B21:O21,'20_40比較'!B47:K47)</f>
        <v>0.72390056534050584</v>
      </c>
      <c r="C8">
        <f t="shared" si="0"/>
        <v>72.390056534050586</v>
      </c>
      <c r="E8" t="s">
        <v>16</v>
      </c>
      <c r="F8">
        <f>_xlfn.F.TEST('20_40比較'!B10:O10,'20_40比較'!B36:K36)</f>
        <v>0.57698025979482992</v>
      </c>
      <c r="G8">
        <f t="shared" si="1"/>
        <v>57.698025979482992</v>
      </c>
      <c r="J8" s="24" t="s">
        <v>40</v>
      </c>
      <c r="K8" s="25"/>
      <c r="L8" s="53"/>
      <c r="N8" s="24" t="s">
        <v>40</v>
      </c>
      <c r="O8" s="42">
        <v>37.823383760577087</v>
      </c>
      <c r="P8" s="53" t="str">
        <f t="shared" si="2"/>
        <v>N.S.</v>
      </c>
      <c r="Q8" s="41">
        <v>53.305199792737447</v>
      </c>
      <c r="R8" s="30" t="str">
        <f t="shared" si="3"/>
        <v>N.S.</v>
      </c>
    </row>
    <row r="9" spans="1:18">
      <c r="A9" t="s">
        <v>17</v>
      </c>
      <c r="B9">
        <f>_xlfn.F.TEST('20_40比較'!B22:O22,'20_40比較'!B48:K48)</f>
        <v>0.75324324650948471</v>
      </c>
      <c r="C9">
        <f t="shared" si="0"/>
        <v>75.324324650948469</v>
      </c>
      <c r="E9" t="s">
        <v>17</v>
      </c>
      <c r="F9">
        <f>_xlfn.F.TEST('20_40比較'!B11:O11,'20_40比較'!B37:K37)</f>
        <v>0.13524598936455642</v>
      </c>
      <c r="G9">
        <f t="shared" si="1"/>
        <v>13.524598936455643</v>
      </c>
      <c r="J9" s="22" t="s">
        <v>13</v>
      </c>
      <c r="K9" s="23"/>
      <c r="L9" s="30"/>
      <c r="N9" s="22" t="s">
        <v>13</v>
      </c>
      <c r="O9" s="41">
        <v>48.926734359688261</v>
      </c>
      <c r="P9" s="53" t="str">
        <f t="shared" si="2"/>
        <v>N.S.</v>
      </c>
      <c r="Q9" s="41">
        <v>41.520993981049713</v>
      </c>
      <c r="R9" s="30" t="str">
        <f t="shared" si="3"/>
        <v>N.S.</v>
      </c>
    </row>
    <row r="10" spans="1:18">
      <c r="A10" t="s">
        <v>18</v>
      </c>
      <c r="B10">
        <f>_xlfn.F.TEST('20_40比較'!B23:O23,'20_40比較'!B49:K49)</f>
        <v>0.37302626228552105</v>
      </c>
      <c r="C10">
        <f t="shared" si="0"/>
        <v>37.302626228552107</v>
      </c>
      <c r="E10" t="s">
        <v>18</v>
      </c>
      <c r="F10">
        <f>_xlfn.F.TEST('20_40比較'!B12:O12,'20_40比較'!B38:K38)</f>
        <v>0.17406084875854838</v>
      </c>
      <c r="G10">
        <f t="shared" si="1"/>
        <v>17.406084875854837</v>
      </c>
      <c r="J10" s="22" t="s">
        <v>54</v>
      </c>
      <c r="K10" s="23"/>
      <c r="L10" s="52"/>
      <c r="N10" s="22" t="s">
        <v>54</v>
      </c>
      <c r="O10" s="41">
        <v>25.622493453397649</v>
      </c>
      <c r="P10" s="53" t="str">
        <f t="shared" si="2"/>
        <v>N.S.</v>
      </c>
      <c r="Q10" s="41">
        <v>30.839187873728381</v>
      </c>
      <c r="R10" s="30" t="str">
        <f t="shared" si="3"/>
        <v>N.S.</v>
      </c>
    </row>
    <row r="11" spans="1:18">
      <c r="A11" t="s">
        <v>19</v>
      </c>
      <c r="B11">
        <f>_xlfn.F.TEST('20_40比較'!B24:O24,'20_40比較'!B50:K50)</f>
        <v>0.26754554909154094</v>
      </c>
      <c r="C11">
        <f t="shared" si="0"/>
        <v>26.754554909154095</v>
      </c>
      <c r="E11" t="s">
        <v>19</v>
      </c>
      <c r="F11">
        <f>_xlfn.F.TEST('20_40比較'!B13:O13,'20_40比較'!B39:K39)</f>
        <v>0.3777519442871905</v>
      </c>
      <c r="G11">
        <f t="shared" si="1"/>
        <v>37.775194428719047</v>
      </c>
      <c r="J11" s="22" t="s">
        <v>58</v>
      </c>
      <c r="K11" s="23"/>
      <c r="L11" s="53"/>
      <c r="N11" s="22" t="s">
        <v>58</v>
      </c>
      <c r="O11" s="41">
        <v>57.698025979482992</v>
      </c>
      <c r="P11" s="30" t="str">
        <f t="shared" si="2"/>
        <v>N.S.</v>
      </c>
      <c r="Q11" s="41">
        <v>72.390056534050586</v>
      </c>
      <c r="R11" s="58" t="str">
        <f t="shared" si="3"/>
        <v>N.S.</v>
      </c>
    </row>
    <row r="12" spans="1:18">
      <c r="A12" t="s">
        <v>20</v>
      </c>
      <c r="B12">
        <f>_xlfn.F.TEST('20_40比較'!B25:O25,'20_40比較'!B51:K51)</f>
        <v>0.40008415177346895</v>
      </c>
      <c r="C12">
        <f t="shared" si="0"/>
        <v>40.008415177346897</v>
      </c>
      <c r="E12" t="s">
        <v>20</v>
      </c>
      <c r="F12">
        <f>_xlfn.F.TEST('20_40比較'!B14:O14,'20_40比較'!B40:K40)</f>
        <v>0.40972517782643358</v>
      </c>
      <c r="G12">
        <f t="shared" si="1"/>
        <v>40.972517782643358</v>
      </c>
      <c r="J12" s="22" t="s">
        <v>59</v>
      </c>
      <c r="K12" s="23"/>
      <c r="L12" s="53"/>
      <c r="N12" s="22" t="s">
        <v>59</v>
      </c>
      <c r="O12" s="41">
        <v>13.524598936455643</v>
      </c>
      <c r="P12" s="30" t="str">
        <f t="shared" si="2"/>
        <v>N.S.</v>
      </c>
      <c r="Q12" s="41">
        <v>75.324324650948469</v>
      </c>
      <c r="R12" s="58" t="str">
        <f t="shared" si="3"/>
        <v>N.S.</v>
      </c>
    </row>
    <row r="13" spans="1:18">
      <c r="J13" s="22" t="s">
        <v>60</v>
      </c>
      <c r="K13" s="23"/>
      <c r="L13" s="30"/>
      <c r="N13" s="22" t="s">
        <v>60</v>
      </c>
      <c r="O13" s="41">
        <v>17.406084875854837</v>
      </c>
      <c r="P13" s="30" t="str">
        <f t="shared" si="2"/>
        <v>N.S.</v>
      </c>
      <c r="Q13" s="41">
        <v>37.302626228552107</v>
      </c>
      <c r="R13" s="52" t="str">
        <f t="shared" si="3"/>
        <v>N.S.</v>
      </c>
    </row>
    <row r="14" spans="1:18">
      <c r="A14" t="s">
        <v>80</v>
      </c>
      <c r="E14" t="s">
        <v>81</v>
      </c>
      <c r="J14" s="24" t="s">
        <v>61</v>
      </c>
      <c r="K14" s="25"/>
      <c r="L14" s="52"/>
      <c r="N14" s="24" t="s">
        <v>61</v>
      </c>
      <c r="O14" s="42">
        <v>37.775194428719047</v>
      </c>
      <c r="P14" s="30" t="str">
        <f t="shared" si="2"/>
        <v>N.S.</v>
      </c>
      <c r="Q14" s="41">
        <v>26.754554909154095</v>
      </c>
      <c r="R14" s="30" t="str">
        <f t="shared" si="3"/>
        <v>N.S.</v>
      </c>
    </row>
    <row r="15" spans="1:18" ht="18.600000000000001" thickBot="1">
      <c r="A15" t="s">
        <v>11</v>
      </c>
      <c r="B15">
        <f>_xlfn.F.TEST('20_40比較'!B42:K42,'20_40比較'!B31:K31)</f>
        <v>0.89071980124394756</v>
      </c>
      <c r="C15">
        <f>B15*100</f>
        <v>89.071980124394756</v>
      </c>
      <c r="E15" t="s">
        <v>11</v>
      </c>
      <c r="F15">
        <f>_xlfn.F.TEST('20_40比較'!B5:O5,'20_40比較'!B16:O16)</f>
        <v>0.6542236390725471</v>
      </c>
      <c r="G15">
        <f>F15*100</f>
        <v>65.422363907254706</v>
      </c>
      <c r="J15" s="19" t="s">
        <v>56</v>
      </c>
      <c r="K15" s="33"/>
      <c r="L15" s="37"/>
      <c r="N15" s="34" t="s">
        <v>56</v>
      </c>
      <c r="O15" s="43">
        <v>41.691286146976786</v>
      </c>
      <c r="P15" s="52" t="str">
        <f t="shared" si="2"/>
        <v>N.S.</v>
      </c>
      <c r="Q15" s="48">
        <v>23.770364029219891</v>
      </c>
      <c r="R15" s="52" t="str">
        <f t="shared" si="3"/>
        <v>N.S.</v>
      </c>
    </row>
    <row r="16" spans="1:18" ht="18.600000000000001" thickTop="1">
      <c r="A16" t="s">
        <v>12</v>
      </c>
      <c r="B16">
        <f>_xlfn.F.TEST('20_40比較'!B43:K43,'20_40比較'!B32:K32)</f>
        <v>0.1029088705938611</v>
      </c>
      <c r="C16">
        <f t="shared" ref="C16:C24" si="4">B16*100</f>
        <v>10.29088705938611</v>
      </c>
      <c r="E16" t="s">
        <v>12</v>
      </c>
      <c r="F16">
        <f>_xlfn.F.TEST('20_40比較'!B6:O6,'20_40比較'!B17:O17)</f>
        <v>0.70134607330567778</v>
      </c>
      <c r="G16">
        <f t="shared" ref="G16:G24" si="5">F16*100</f>
        <v>70.134607330567775</v>
      </c>
      <c r="J16" s="64" t="s">
        <v>82</v>
      </c>
      <c r="K16" s="64"/>
      <c r="L16" s="64"/>
      <c r="N16" s="64" t="s">
        <v>82</v>
      </c>
      <c r="O16" s="64"/>
      <c r="P16" s="64"/>
      <c r="Q16" s="64"/>
      <c r="R16" s="64"/>
    </row>
    <row r="17" spans="1:7">
      <c r="A17" t="s">
        <v>13</v>
      </c>
      <c r="B17">
        <f>_xlfn.F.TEST('20_40比較'!B44:K44,'20_40比較'!B33:K33)</f>
        <v>0.91145631239526959</v>
      </c>
      <c r="C17">
        <f t="shared" si="4"/>
        <v>91.145631239526963</v>
      </c>
      <c r="E17" t="s">
        <v>13</v>
      </c>
      <c r="F17">
        <f>_xlfn.F.TEST('20_40比較'!B7:O7,'20_40比較'!B18:O18)</f>
        <v>0.99999999999999933</v>
      </c>
      <c r="G17">
        <f t="shared" si="5"/>
        <v>99.999999999999929</v>
      </c>
    </row>
    <row r="18" spans="1:7">
      <c r="A18" t="s">
        <v>14</v>
      </c>
      <c r="B18">
        <f>_xlfn.F.TEST('20_40比較'!B45:K45,'20_40比較'!B34:K34)</f>
        <v>0.58877988132128589</v>
      </c>
      <c r="C18">
        <f t="shared" si="4"/>
        <v>58.877988132128593</v>
      </c>
      <c r="E18" t="s">
        <v>14</v>
      </c>
      <c r="F18">
        <f>_xlfn.F.TEST('20_40比較'!B8:O8,'20_40比較'!B19:O19)</f>
        <v>0.11685217093161597</v>
      </c>
      <c r="G18">
        <f t="shared" si="5"/>
        <v>11.685217093161597</v>
      </c>
    </row>
    <row r="19" spans="1:7">
      <c r="A19" t="s">
        <v>15</v>
      </c>
      <c r="B19">
        <f>_xlfn.F.TEST('20_40比較'!B46:K46,'20_40比較'!B35:K35)</f>
        <v>0.78262303522259991</v>
      </c>
      <c r="C19">
        <f t="shared" si="4"/>
        <v>78.262303522259984</v>
      </c>
      <c r="E19" t="s">
        <v>15</v>
      </c>
      <c r="F19">
        <f>_xlfn.F.TEST('20_40比較'!B9:O9,'20_40比較'!B20:O20)</f>
        <v>0.98866671237222392</v>
      </c>
      <c r="G19">
        <f t="shared" si="5"/>
        <v>98.866671237222391</v>
      </c>
    </row>
    <row r="20" spans="1:7">
      <c r="A20" t="s">
        <v>16</v>
      </c>
      <c r="B20">
        <f>_xlfn.F.TEST('20_40比較'!B47:K47,'20_40比較'!B36:K36)</f>
        <v>0.45312045172027537</v>
      </c>
      <c r="C20">
        <f t="shared" si="4"/>
        <v>45.312045172027538</v>
      </c>
      <c r="E20" t="s">
        <v>16</v>
      </c>
      <c r="F20">
        <f>_xlfn.F.TEST('20_40比較'!B10:O10,'20_40比較'!B21:O21)</f>
        <v>0.91690789597717348</v>
      </c>
      <c r="G20">
        <f t="shared" si="5"/>
        <v>91.690789597717355</v>
      </c>
    </row>
    <row r="21" spans="1:7">
      <c r="A21" t="s">
        <v>17</v>
      </c>
      <c r="B21">
        <f>_xlfn.F.TEST('20_40比較'!B48:K48,'20_40比較'!B37:K37)</f>
        <v>0.81965046667679331</v>
      </c>
      <c r="C21">
        <f t="shared" si="4"/>
        <v>81.965046667679331</v>
      </c>
      <c r="E21" t="s">
        <v>17</v>
      </c>
      <c r="F21">
        <f>_xlfn.F.TEST('20_40比較'!B11:O11,'20_40比較'!B22:O22)</f>
        <v>0.27007026995691868</v>
      </c>
      <c r="G21">
        <f t="shared" si="5"/>
        <v>27.00702699569187</v>
      </c>
    </row>
    <row r="22" spans="1:7">
      <c r="A22" t="s">
        <v>18</v>
      </c>
      <c r="B22">
        <f>_xlfn.F.TEST('20_40比較'!B49:K49,'20_40比較'!B38:K38)</f>
        <v>0.61833171411997845</v>
      </c>
      <c r="C22">
        <f t="shared" si="4"/>
        <v>61.833171411997846</v>
      </c>
      <c r="E22" t="s">
        <v>18</v>
      </c>
      <c r="F22">
        <f>_xlfn.F.TEST('20_40比較'!B12:O12,'20_40比較'!B23:O23)</f>
        <v>0.24778084393742592</v>
      </c>
      <c r="G22">
        <f t="shared" si="5"/>
        <v>24.778084393742592</v>
      </c>
    </row>
    <row r="23" spans="1:7">
      <c r="A23" t="s">
        <v>19</v>
      </c>
      <c r="B23">
        <f>_xlfn.F.TEST('20_40比較'!B50:K50,'20_40比較'!B39:K39)</f>
        <v>0.34657088450239476</v>
      </c>
      <c r="C23">
        <f t="shared" si="4"/>
        <v>34.657088450239478</v>
      </c>
      <c r="E23" t="s">
        <v>19</v>
      </c>
      <c r="F23">
        <f>_xlfn.F.TEST('20_40比較'!B13:O13,'20_40比較'!B24:O24)</f>
        <v>0.37992913913872511</v>
      </c>
      <c r="G23">
        <f t="shared" si="5"/>
        <v>37.992913913872513</v>
      </c>
    </row>
    <row r="24" spans="1:7">
      <c r="A24" t="s">
        <v>20</v>
      </c>
      <c r="B24">
        <f>_xlfn.F.TEST('20_40比較'!B51:K51,'20_40比較'!B40:K40)</f>
        <v>0.65099068102822921</v>
      </c>
      <c r="C24">
        <f t="shared" si="4"/>
        <v>65.099068102822926</v>
      </c>
      <c r="E24" t="s">
        <v>20</v>
      </c>
      <c r="F24">
        <f>_xlfn.F.TEST('20_40比較'!B14:O14,'20_40比較'!B25:O25)</f>
        <v>0.59628157977357388</v>
      </c>
      <c r="G24">
        <f t="shared" si="5"/>
        <v>59.62815797735739</v>
      </c>
    </row>
    <row r="33" spans="14:18" ht="18.600000000000001" thickBot="1"/>
    <row r="34" spans="14:18" ht="19.2" thickTop="1" thickBot="1">
      <c r="N34" s="49"/>
      <c r="O34" s="65" t="s">
        <v>99</v>
      </c>
      <c r="P34" s="66"/>
      <c r="Q34" s="65" t="s">
        <v>100</v>
      </c>
      <c r="R34" s="67"/>
    </row>
    <row r="35" spans="14:18" ht="19.2" thickTop="1" thickBot="1">
      <c r="N35" s="19"/>
      <c r="O35" s="44" t="s">
        <v>95</v>
      </c>
      <c r="P35" s="39" t="s">
        <v>88</v>
      </c>
      <c r="Q35" s="44" t="s">
        <v>95</v>
      </c>
      <c r="R35" s="56" t="s">
        <v>98</v>
      </c>
    </row>
    <row r="36" spans="14:18" ht="18.600000000000001" thickTop="1">
      <c r="N36" s="24" t="s">
        <v>57</v>
      </c>
      <c r="O36" s="40">
        <v>78.262303522259984</v>
      </c>
      <c r="P36" s="54" t="str">
        <f>IF(O36&lt;1,"＊＊",IF(O36&lt;5,"＊","N.S."))</f>
        <v>N.S.</v>
      </c>
      <c r="Q36" s="40">
        <v>98.866671237222391</v>
      </c>
      <c r="R36" s="57" t="str">
        <f>IF(Q36&lt;1,"＊＊",IF(Q36&lt;5,"＊","N.S."))</f>
        <v>N.S.</v>
      </c>
    </row>
    <row r="37" spans="14:18">
      <c r="N37" s="22" t="s">
        <v>62</v>
      </c>
      <c r="O37" s="41">
        <v>65.099068102822926</v>
      </c>
      <c r="P37" s="53" t="str">
        <f t="shared" ref="P37:P45" si="6">IF(O37&lt;1,"＊＊",IF(O37&lt;5,"＊","N.S."))</f>
        <v>N.S.</v>
      </c>
      <c r="Q37" s="41">
        <v>59.62815797735739</v>
      </c>
      <c r="R37" s="52" t="str">
        <f t="shared" ref="R37:R45" si="7">IF(Q37&lt;1,"＊＊",IF(Q37&lt;5,"＊","N.S."))</f>
        <v>N.S.</v>
      </c>
    </row>
    <row r="38" spans="14:18">
      <c r="N38" s="24" t="s">
        <v>40</v>
      </c>
      <c r="O38" s="42">
        <v>89.071980124394756</v>
      </c>
      <c r="P38" s="53" t="str">
        <f t="shared" si="6"/>
        <v>N.S.</v>
      </c>
      <c r="Q38" s="41">
        <v>65.422363907254706</v>
      </c>
      <c r="R38" s="30" t="str">
        <f t="shared" si="7"/>
        <v>N.S.</v>
      </c>
    </row>
    <row r="39" spans="14:18">
      <c r="N39" s="22" t="s">
        <v>13</v>
      </c>
      <c r="O39" s="41">
        <v>91.145631239526963</v>
      </c>
      <c r="P39" s="53" t="str">
        <f t="shared" si="6"/>
        <v>N.S.</v>
      </c>
      <c r="Q39" s="41">
        <v>99.999999999999929</v>
      </c>
      <c r="R39" s="30" t="str">
        <f t="shared" si="7"/>
        <v>N.S.</v>
      </c>
    </row>
    <row r="40" spans="14:18">
      <c r="N40" s="22" t="s">
        <v>54</v>
      </c>
      <c r="O40" s="41">
        <v>10.29088705938611</v>
      </c>
      <c r="P40" s="53" t="str">
        <f t="shared" si="6"/>
        <v>N.S.</v>
      </c>
      <c r="Q40" s="41">
        <v>70.134607330567775</v>
      </c>
      <c r="R40" s="30" t="str">
        <f t="shared" si="7"/>
        <v>N.S.</v>
      </c>
    </row>
    <row r="41" spans="14:18">
      <c r="N41" s="22" t="s">
        <v>58</v>
      </c>
      <c r="O41" s="41">
        <v>45.312045172027538</v>
      </c>
      <c r="P41" s="30" t="str">
        <f t="shared" si="6"/>
        <v>N.S.</v>
      </c>
      <c r="Q41" s="41">
        <v>91.690789597717355</v>
      </c>
      <c r="R41" s="58" t="str">
        <f t="shared" si="7"/>
        <v>N.S.</v>
      </c>
    </row>
    <row r="42" spans="14:18">
      <c r="N42" s="22" t="s">
        <v>59</v>
      </c>
      <c r="O42" s="41">
        <v>81.965046667679331</v>
      </c>
      <c r="P42" s="30" t="str">
        <f t="shared" si="6"/>
        <v>N.S.</v>
      </c>
      <c r="Q42" s="41">
        <v>27.00702699569187</v>
      </c>
      <c r="R42" s="58" t="str">
        <f t="shared" si="7"/>
        <v>N.S.</v>
      </c>
    </row>
    <row r="43" spans="14:18">
      <c r="N43" s="22" t="s">
        <v>60</v>
      </c>
      <c r="O43" s="41">
        <v>61.833171411997846</v>
      </c>
      <c r="P43" s="30" t="str">
        <f t="shared" si="6"/>
        <v>N.S.</v>
      </c>
      <c r="Q43" s="41">
        <v>24.778084393742592</v>
      </c>
      <c r="R43" s="52" t="str">
        <f t="shared" si="7"/>
        <v>N.S.</v>
      </c>
    </row>
    <row r="44" spans="14:18">
      <c r="N44" s="24" t="s">
        <v>61</v>
      </c>
      <c r="O44" s="42">
        <v>34.657088450239478</v>
      </c>
      <c r="P44" s="30" t="str">
        <f t="shared" si="6"/>
        <v>N.S.</v>
      </c>
      <c r="Q44" s="41">
        <v>37.992913913872513</v>
      </c>
      <c r="R44" s="30" t="str">
        <f t="shared" si="7"/>
        <v>N.S.</v>
      </c>
    </row>
    <row r="45" spans="14:18" ht="18.600000000000001" thickBot="1">
      <c r="N45" s="34" t="s">
        <v>56</v>
      </c>
      <c r="O45" s="43">
        <v>58.877988132128593</v>
      </c>
      <c r="P45" s="52" t="str">
        <f t="shared" si="6"/>
        <v>N.S.</v>
      </c>
      <c r="Q45" s="48">
        <v>11.685217093161597</v>
      </c>
      <c r="R45" s="52" t="str">
        <f t="shared" si="7"/>
        <v>N.S.</v>
      </c>
    </row>
    <row r="46" spans="14:18" ht="18.600000000000001" thickTop="1">
      <c r="N46" s="64" t="s">
        <v>82</v>
      </c>
      <c r="O46" s="64"/>
      <c r="P46" s="64"/>
      <c r="Q46" s="64"/>
      <c r="R46" s="64"/>
    </row>
  </sheetData>
  <mergeCells count="8">
    <mergeCell ref="K4:L4"/>
    <mergeCell ref="J16:L16"/>
    <mergeCell ref="O34:P34"/>
    <mergeCell ref="Q34:R34"/>
    <mergeCell ref="N46:R46"/>
    <mergeCell ref="O4:P4"/>
    <mergeCell ref="Q4:R4"/>
    <mergeCell ref="N16:R16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showGridLines="0" topLeftCell="A47" zoomScale="46" zoomScaleNormal="34" workbookViewId="0">
      <selection activeCell="AC88" sqref="AC88"/>
    </sheetView>
  </sheetViews>
  <sheetFormatPr defaultRowHeight="18"/>
  <cols>
    <col min="19" max="19" width="20.09765625" customWidth="1"/>
    <col min="30" max="30" width="10.69921875" customWidth="1"/>
    <col min="31" max="31" width="22.296875" customWidth="1"/>
    <col min="32" max="32" width="24.69921875" customWidth="1"/>
    <col min="33" max="33" width="8.69921875" customWidth="1"/>
    <col min="34" max="34" width="22.69921875" customWidth="1"/>
    <col min="35" max="35" width="8.69921875" customWidth="1"/>
  </cols>
  <sheetData>
    <row r="1" spans="1:35">
      <c r="P1" s="16" t="s">
        <v>73</v>
      </c>
      <c r="Q1" s="16"/>
    </row>
    <row r="2" spans="1:35">
      <c r="A2" t="s">
        <v>66</v>
      </c>
      <c r="G2" t="s">
        <v>66</v>
      </c>
      <c r="H2" t="s">
        <v>65</v>
      </c>
      <c r="J2" t="s">
        <v>69</v>
      </c>
      <c r="K2" t="s">
        <v>70</v>
      </c>
      <c r="P2" t="s">
        <v>74</v>
      </c>
      <c r="S2" t="s">
        <v>71</v>
      </c>
      <c r="T2" t="s">
        <v>39</v>
      </c>
      <c r="X2" t="s">
        <v>43</v>
      </c>
      <c r="AA2" t="s">
        <v>63</v>
      </c>
      <c r="AE2" t="s">
        <v>64</v>
      </c>
    </row>
    <row r="3" spans="1:35">
      <c r="A3" t="s">
        <v>40</v>
      </c>
      <c r="B3">
        <v>3.1</v>
      </c>
      <c r="F3" t="s">
        <v>57</v>
      </c>
      <c r="G3">
        <v>3.2</v>
      </c>
      <c r="H3">
        <v>3.7142857142857144</v>
      </c>
      <c r="I3">
        <v>0.5</v>
      </c>
      <c r="J3">
        <v>4.2</v>
      </c>
      <c r="K3">
        <v>4.0714285714285712</v>
      </c>
      <c r="S3" t="s">
        <v>11</v>
      </c>
      <c r="T3">
        <f>TTEST('20_40比較'!B5:O5,'20_40比較'!B31:K31,1,2)</f>
        <v>0.14474969310757391</v>
      </c>
      <c r="U3">
        <f>T3*100</f>
        <v>14.474969310757391</v>
      </c>
      <c r="V3" t="s">
        <v>76</v>
      </c>
      <c r="X3">
        <f>TTEST('20_40比較'!B16:O16,'20_40比較'!B42:K42,1,2)</f>
        <v>0.4697952269012573</v>
      </c>
      <c r="Y3">
        <f>X3*100</f>
        <v>46.979522690125734</v>
      </c>
      <c r="Z3" t="s">
        <v>76</v>
      </c>
      <c r="AA3">
        <f>TTEST('20_40比較'!B31:K31,'20_40比較'!B42:K42,1,1)</f>
        <v>2.5501630353475403E-2</v>
      </c>
      <c r="AB3">
        <f>AA3*100</f>
        <v>2.5501630353475404</v>
      </c>
      <c r="AC3" t="str">
        <f>IF(AB3&lt;5,"〇","×")</f>
        <v>〇</v>
      </c>
      <c r="AE3">
        <f>TTEST('20_40比較'!B5:O5,'20_40比較'!B16:O16,1,1)</f>
        <v>1.5988651541212224E-3</v>
      </c>
      <c r="AF3">
        <f>AE3*100</f>
        <v>0.15988651541212223</v>
      </c>
      <c r="AG3" t="str">
        <f>IF(AF3&lt;5,"〇","×")</f>
        <v>〇</v>
      </c>
    </row>
    <row r="4" spans="1:35">
      <c r="A4" t="s">
        <v>54</v>
      </c>
      <c r="B4">
        <v>2.7</v>
      </c>
      <c r="F4" t="s">
        <v>40</v>
      </c>
      <c r="G4">
        <v>3.1</v>
      </c>
      <c r="H4">
        <v>3.0714285714285698</v>
      </c>
      <c r="I4">
        <v>1.5</v>
      </c>
      <c r="J4">
        <v>3.7</v>
      </c>
      <c r="K4">
        <v>4.0714285714285712</v>
      </c>
      <c r="S4" t="s">
        <v>12</v>
      </c>
      <c r="T4">
        <f>TTEST('20_40比較'!B6:O6,'20_40比較'!B32:K32,1,2)</f>
        <v>0.21963427786256884</v>
      </c>
      <c r="U4">
        <f t="shared" ref="U4:U12" si="0">T4*100</f>
        <v>21.963427786256883</v>
      </c>
      <c r="V4" t="s">
        <v>76</v>
      </c>
      <c r="X4">
        <f>TTEST('20_40比較'!B17:O17,'20_40比較'!B43:K43,1,2)</f>
        <v>0.11015964108350551</v>
      </c>
      <c r="Y4">
        <f t="shared" ref="Y4:Y12" si="1">X4*100</f>
        <v>11.015964108350552</v>
      </c>
      <c r="Z4" t="s">
        <v>76</v>
      </c>
      <c r="AA4">
        <f>TTEST('20_40比較'!B32:K32,'20_40比較'!B43:K43,1,1)</f>
        <v>6.6147529213374831E-4</v>
      </c>
      <c r="AB4">
        <f t="shared" ref="AB4:AB12" si="2">AA4*100</f>
        <v>6.6147529213374828E-2</v>
      </c>
      <c r="AC4" t="str">
        <f t="shared" ref="AC4:AC12" si="3">IF(AB4&lt;5,"〇","×")</f>
        <v>〇</v>
      </c>
      <c r="AE4">
        <f>TTEST('20_40比較'!B6:O6,'20_40比較'!B17:O17,1,1)</f>
        <v>2.0374526936908989E-3</v>
      </c>
      <c r="AF4">
        <f t="shared" ref="AF4:AF12" si="4">AE4*100</f>
        <v>0.2037452693690899</v>
      </c>
      <c r="AG4" t="str">
        <f t="shared" ref="AG4:AG12" si="5">IF(AF4&lt;5,"〇","×")</f>
        <v>〇</v>
      </c>
    </row>
    <row r="5" spans="1:35">
      <c r="A5" t="s">
        <v>55</v>
      </c>
      <c r="B5">
        <v>2.9</v>
      </c>
      <c r="F5" t="s">
        <v>62</v>
      </c>
      <c r="G5">
        <v>3.2</v>
      </c>
      <c r="H5">
        <v>3.4285714285714284</v>
      </c>
      <c r="I5">
        <v>2.5</v>
      </c>
      <c r="J5">
        <v>3.1</v>
      </c>
      <c r="K5">
        <v>3.5714285714285716</v>
      </c>
      <c r="S5" t="s">
        <v>13</v>
      </c>
      <c r="T5">
        <f>TTEST('20_40比較'!B7:O7,'20_40比較'!B33:K33,1,2)</f>
        <v>0.13593176227771925</v>
      </c>
      <c r="U5">
        <f t="shared" si="0"/>
        <v>13.593176227771925</v>
      </c>
      <c r="V5" t="s">
        <v>76</v>
      </c>
      <c r="X5">
        <f>TTEST('20_40比較'!B18:O18,'20_40比較'!B44:K44,1,2)</f>
        <v>1.2974019375559809E-2</v>
      </c>
      <c r="Y5">
        <f t="shared" si="1"/>
        <v>1.2974019375559809</v>
      </c>
      <c r="Z5" t="s">
        <v>75</v>
      </c>
      <c r="AA5">
        <f>TTEST('20_40比較'!B33:K33,'20_40比較'!B44:K44,1,1)</f>
        <v>9.123000537566725E-2</v>
      </c>
      <c r="AB5">
        <f t="shared" si="2"/>
        <v>9.1230005375667247</v>
      </c>
      <c r="AC5" t="s">
        <v>77</v>
      </c>
      <c r="AE5">
        <f>TTEST('20_40比較'!B7:O7,'20_40比較'!B18:O18,1,1)</f>
        <v>0.16778063893271083</v>
      </c>
      <c r="AF5">
        <f t="shared" si="4"/>
        <v>16.778063893271085</v>
      </c>
      <c r="AG5" t="s">
        <v>76</v>
      </c>
    </row>
    <row r="6" spans="1:35">
      <c r="A6" t="s">
        <v>56</v>
      </c>
      <c r="B6">
        <v>3</v>
      </c>
      <c r="F6" t="s">
        <v>55</v>
      </c>
      <c r="G6">
        <v>2.9</v>
      </c>
      <c r="H6">
        <v>3.8571428571428572</v>
      </c>
      <c r="I6">
        <v>3.5</v>
      </c>
      <c r="J6">
        <v>3.7</v>
      </c>
      <c r="K6">
        <v>4.1428571428571432</v>
      </c>
      <c r="S6" t="s">
        <v>14</v>
      </c>
      <c r="T6">
        <f>TTEST('20_40比較'!B8:O8,'20_40比較'!B34:K34,1,2)</f>
        <v>8.5387163200219163E-2</v>
      </c>
      <c r="U6">
        <f t="shared" si="0"/>
        <v>8.5387163200219156</v>
      </c>
      <c r="V6" t="s">
        <v>75</v>
      </c>
      <c r="X6">
        <f>TTEST('20_40比較'!B19:O19,'20_40比較'!B45:K45,1,2)</f>
        <v>0.16920191531109902</v>
      </c>
      <c r="Y6">
        <f t="shared" si="1"/>
        <v>16.9201915311099</v>
      </c>
      <c r="Z6" t="s">
        <v>76</v>
      </c>
      <c r="AA6">
        <f>TTEST('20_40比較'!B34:K34,'20_40比較'!B45:K45,1,1)</f>
        <v>3.6753567058368082E-2</v>
      </c>
      <c r="AB6">
        <f t="shared" si="2"/>
        <v>3.6753567058368084</v>
      </c>
      <c r="AC6" t="str">
        <f t="shared" si="3"/>
        <v>〇</v>
      </c>
      <c r="AE6">
        <f>TTEST('20_40比較'!B8:O8,'20_40比較'!B19:O19,1,1)</f>
        <v>1.5102196307633648E-2</v>
      </c>
      <c r="AF6">
        <f t="shared" si="4"/>
        <v>1.5102196307633649</v>
      </c>
      <c r="AG6" t="str">
        <f t="shared" si="5"/>
        <v>〇</v>
      </c>
    </row>
    <row r="7" spans="1:35">
      <c r="A7" t="s">
        <v>57</v>
      </c>
      <c r="B7">
        <v>3.2</v>
      </c>
      <c r="F7" t="s">
        <v>54</v>
      </c>
      <c r="G7">
        <v>2.7</v>
      </c>
      <c r="H7">
        <v>3.1428571428571428</v>
      </c>
      <c r="I7">
        <v>4.5</v>
      </c>
      <c r="J7">
        <v>4.0999999999999996</v>
      </c>
      <c r="K7">
        <v>4.4285714285714288</v>
      </c>
      <c r="S7" t="s">
        <v>15</v>
      </c>
      <c r="T7">
        <f>TTEST('20_40比較'!B9:O9,'20_40比較'!B35:K35,1,2)</f>
        <v>0.3754458165065116</v>
      </c>
      <c r="U7">
        <f t="shared" si="0"/>
        <v>37.54458165065116</v>
      </c>
      <c r="V7" t="s">
        <v>76</v>
      </c>
      <c r="X7">
        <f>TTEST('20_40比較'!B20:O20,'20_40比較'!B46:K46,1,2)</f>
        <v>9.4411816799824452E-2</v>
      </c>
      <c r="Y7">
        <f t="shared" si="1"/>
        <v>9.4411816799824457</v>
      </c>
      <c r="Z7" t="s">
        <v>75</v>
      </c>
      <c r="AA7">
        <f>TTEST('20_40比較'!B35:K35,'20_40比較'!B46:K46,1,1)</f>
        <v>2.0895900388556512E-2</v>
      </c>
      <c r="AB7">
        <f t="shared" si="2"/>
        <v>2.089590038855651</v>
      </c>
      <c r="AC7" t="str">
        <f t="shared" si="3"/>
        <v>〇</v>
      </c>
      <c r="AE7">
        <f>TTEST('20_40比較'!B9:O9,'20_40比較'!B20:O20,1,1)</f>
        <v>0.15729350357727181</v>
      </c>
      <c r="AF7">
        <f t="shared" si="4"/>
        <v>15.729350357727181</v>
      </c>
      <c r="AG7" t="str">
        <f t="shared" si="5"/>
        <v>×</v>
      </c>
    </row>
    <row r="8" spans="1:35">
      <c r="A8" t="s">
        <v>58</v>
      </c>
      <c r="B8">
        <v>3.1</v>
      </c>
      <c r="F8" t="s">
        <v>58</v>
      </c>
      <c r="G8">
        <v>3.1</v>
      </c>
      <c r="H8">
        <v>4.0714285714285712</v>
      </c>
      <c r="I8">
        <v>5.5</v>
      </c>
      <c r="J8">
        <v>4.5</v>
      </c>
      <c r="K8">
        <v>4.8571428571428568</v>
      </c>
      <c r="S8" t="s">
        <v>16</v>
      </c>
      <c r="T8">
        <f>TTEST('20_40比較'!B10:O10,'20_40比較'!B36:K36,1,2)</f>
        <v>0.18896569818775188</v>
      </c>
      <c r="U8">
        <f t="shared" si="0"/>
        <v>18.896569818775188</v>
      </c>
      <c r="V8" t="s">
        <v>76</v>
      </c>
      <c r="X8">
        <f>TTEST('20_40比較'!B21:O21,'20_40比較'!B47:K47,1,2)</f>
        <v>1.7231898217776518E-2</v>
      </c>
      <c r="Y8">
        <f t="shared" si="1"/>
        <v>1.7231898217776518</v>
      </c>
      <c r="Z8" t="s">
        <v>75</v>
      </c>
      <c r="AA8">
        <f>TTEST('20_40比較'!B36:K36,'20_40比較'!B47:K47,1,1)</f>
        <v>1.2423172220327771E-2</v>
      </c>
      <c r="AB8">
        <f t="shared" si="2"/>
        <v>1.2423172220327772</v>
      </c>
      <c r="AC8" t="str">
        <f t="shared" si="3"/>
        <v>〇</v>
      </c>
      <c r="AE8">
        <f>TTEST('20_40比較'!B10:O10,'20_40比較'!B21:O21,1,1)</f>
        <v>2.558225367191393E-2</v>
      </c>
      <c r="AF8">
        <f t="shared" si="4"/>
        <v>2.558225367191393</v>
      </c>
      <c r="AG8" t="str">
        <f t="shared" si="5"/>
        <v>〇</v>
      </c>
    </row>
    <row r="9" spans="1:35">
      <c r="A9" t="s">
        <v>59</v>
      </c>
      <c r="B9">
        <v>2.8</v>
      </c>
      <c r="F9" t="s">
        <v>59</v>
      </c>
      <c r="G9">
        <v>2.8</v>
      </c>
      <c r="H9">
        <v>3.1428571428571428</v>
      </c>
      <c r="I9">
        <v>6.5</v>
      </c>
      <c r="J9">
        <v>5.5</v>
      </c>
      <c r="K9">
        <v>5.8571428571428568</v>
      </c>
      <c r="S9" t="s">
        <v>17</v>
      </c>
      <c r="T9">
        <f>TTEST('20_40比較'!B11:O11,'20_40比較'!B37:K37,1,2)</f>
        <v>0.24172117774779567</v>
      </c>
      <c r="U9">
        <f t="shared" si="0"/>
        <v>24.172117774779565</v>
      </c>
      <c r="V9" t="s">
        <v>76</v>
      </c>
      <c r="X9">
        <f>TTEST('20_40比較'!B22:O22,'20_40比較'!B48:K48,1,2)</f>
        <v>0.20461763678494305</v>
      </c>
      <c r="Y9">
        <f t="shared" si="1"/>
        <v>20.461763678494304</v>
      </c>
      <c r="Z9" t="s">
        <v>76</v>
      </c>
      <c r="AA9">
        <f>TTEST('20_40比較'!B37:K37,'20_40比較'!B48:K48,1,1)</f>
        <v>1.042759652243433E-5</v>
      </c>
      <c r="AB9">
        <f t="shared" si="2"/>
        <v>1.042759652243433E-3</v>
      </c>
      <c r="AC9" t="str">
        <f t="shared" si="3"/>
        <v>〇</v>
      </c>
      <c r="AE9">
        <f>TTEST('20_40比較'!B11:O11,'20_40比較'!B22:O22,1,1)</f>
        <v>4.3604165710242645E-5</v>
      </c>
      <c r="AF9">
        <f t="shared" si="4"/>
        <v>4.3604165710242641E-3</v>
      </c>
      <c r="AG9" t="str">
        <f t="shared" si="5"/>
        <v>〇</v>
      </c>
    </row>
    <row r="10" spans="1:35">
      <c r="A10" t="s">
        <v>60</v>
      </c>
      <c r="B10">
        <v>2.9</v>
      </c>
      <c r="F10" t="s">
        <v>60</v>
      </c>
      <c r="G10">
        <v>2.9</v>
      </c>
      <c r="H10">
        <v>3.2857142857142856</v>
      </c>
      <c r="I10">
        <v>7.5</v>
      </c>
      <c r="J10">
        <v>4.9000000000000004</v>
      </c>
      <c r="K10">
        <v>5.7142857142857144</v>
      </c>
      <c r="S10" t="s">
        <v>18</v>
      </c>
      <c r="T10">
        <f>TTEST('20_40比較'!B12:O12,'20_40比較'!B38:K38,1,2)</f>
        <v>5.7937400442841236E-2</v>
      </c>
      <c r="U10">
        <f t="shared" si="0"/>
        <v>5.7937400442841236</v>
      </c>
      <c r="V10" t="s">
        <v>75</v>
      </c>
      <c r="X10">
        <f>TTEST('20_40比較'!B23:O23,'20_40比較'!B49:K49,1,2)</f>
        <v>0.15551634540156686</v>
      </c>
      <c r="Y10">
        <f t="shared" si="1"/>
        <v>15.551634540156686</v>
      </c>
      <c r="Z10" t="s">
        <v>76</v>
      </c>
      <c r="AA10">
        <f>TTEST('20_40比較'!B38:K38,'20_40比較'!B49:K49,1,1)</f>
        <v>1.0124966103382001E-4</v>
      </c>
      <c r="AB10">
        <f t="shared" si="2"/>
        <v>1.0124966103382002E-2</v>
      </c>
      <c r="AC10" t="str">
        <f t="shared" si="3"/>
        <v>〇</v>
      </c>
      <c r="AE10">
        <f>TTEST('20_40比較'!B12:O12,'20_40比較'!B23:O23,1,1)</f>
        <v>1.0061877498510116E-5</v>
      </c>
      <c r="AF10">
        <f t="shared" si="4"/>
        <v>1.0061877498510115E-3</v>
      </c>
      <c r="AG10" t="str">
        <f t="shared" si="5"/>
        <v>〇</v>
      </c>
    </row>
    <row r="11" spans="1:35">
      <c r="A11" t="s">
        <v>61</v>
      </c>
      <c r="B11">
        <v>2.8</v>
      </c>
      <c r="F11" t="s">
        <v>61</v>
      </c>
      <c r="G11">
        <v>2.8</v>
      </c>
      <c r="H11">
        <v>3.0714285714285716</v>
      </c>
      <c r="I11">
        <v>8.5</v>
      </c>
      <c r="J11">
        <v>5.0999999999999996</v>
      </c>
      <c r="K11">
        <v>5</v>
      </c>
      <c r="S11" t="s">
        <v>19</v>
      </c>
      <c r="T11">
        <f>TTEST('20_40比較'!B13:O13,'20_40比較'!B39:K39,1,2)</f>
        <v>0.41125104811411228</v>
      </c>
      <c r="U11">
        <f t="shared" si="0"/>
        <v>41.125104811411227</v>
      </c>
      <c r="V11" t="s">
        <v>76</v>
      </c>
      <c r="X11">
        <f>TTEST('20_40比較'!B24:O24,'20_40比較'!B50:K50,1,2)</f>
        <v>0.21423633100939665</v>
      </c>
      <c r="Y11">
        <f t="shared" si="1"/>
        <v>21.423633100939664</v>
      </c>
      <c r="Z11" t="s">
        <v>76</v>
      </c>
      <c r="AA11">
        <f>TTEST('20_40比較'!B39:K39,'20_40比較'!B50:K50,1,1)</f>
        <v>4.9675144984016301E-6</v>
      </c>
      <c r="AB11">
        <f t="shared" si="2"/>
        <v>4.9675144984016298E-4</v>
      </c>
      <c r="AC11" t="str">
        <f t="shared" si="3"/>
        <v>〇</v>
      </c>
      <c r="AE11">
        <f>TTEST('20_40比較'!B13:O13,'20_40比較'!B24:O24,1,1)</f>
        <v>3.5730460158154637E-4</v>
      </c>
      <c r="AF11">
        <f t="shared" si="4"/>
        <v>3.5730460158154634E-2</v>
      </c>
      <c r="AG11" t="str">
        <f t="shared" si="5"/>
        <v>〇</v>
      </c>
    </row>
    <row r="12" spans="1:35">
      <c r="A12" t="s">
        <v>62</v>
      </c>
      <c r="B12">
        <v>3.2</v>
      </c>
      <c r="F12" t="s">
        <v>56</v>
      </c>
      <c r="G12">
        <v>3</v>
      </c>
      <c r="H12">
        <v>3.5</v>
      </c>
      <c r="I12">
        <v>9.5</v>
      </c>
      <c r="J12">
        <v>4.2</v>
      </c>
      <c r="K12">
        <v>4.7857142857142856</v>
      </c>
      <c r="S12" t="s">
        <v>20</v>
      </c>
      <c r="T12">
        <f>TTEST('20_40比較'!B14:O14,'20_40比較'!B40:K40,1,2)</f>
        <v>0.14532272383757622</v>
      </c>
      <c r="U12">
        <f t="shared" si="0"/>
        <v>14.532272383757622</v>
      </c>
      <c r="V12" t="s">
        <v>76</v>
      </c>
      <c r="X12">
        <f>TTEST('20_40比較'!B25:O25,'20_40比較'!B51:K51,1,2)</f>
        <v>0.32836001737340814</v>
      </c>
      <c r="Y12">
        <f t="shared" si="1"/>
        <v>32.836001737340816</v>
      </c>
      <c r="Z12" t="s">
        <v>76</v>
      </c>
      <c r="AA12">
        <f>TTEST('20_40比較'!B40:K40,'20_40比較'!B51:K51,1,1)</f>
        <v>0.39017616781211789</v>
      </c>
      <c r="AB12">
        <f t="shared" si="2"/>
        <v>39.017616781211792</v>
      </c>
      <c r="AC12" t="str">
        <f t="shared" si="3"/>
        <v>×</v>
      </c>
      <c r="AE12">
        <f>TTEST('20_40比較'!B14:O14,'20_40比較'!B25:O25,1,1)</f>
        <v>0.32729008079747568</v>
      </c>
      <c r="AF12">
        <f t="shared" si="4"/>
        <v>32.729008079747565</v>
      </c>
      <c r="AG12" t="str">
        <f t="shared" si="5"/>
        <v>×</v>
      </c>
    </row>
    <row r="13" spans="1:35">
      <c r="A13" t="s">
        <v>65</v>
      </c>
    </row>
    <row r="14" spans="1:35" ht="18.600000000000001" thickBot="1">
      <c r="A14" t="s">
        <v>40</v>
      </c>
      <c r="B14">
        <v>3.0714285714285698</v>
      </c>
    </row>
    <row r="15" spans="1:35" ht="19.2" thickTop="1" thickBot="1">
      <c r="A15" t="s">
        <v>54</v>
      </c>
      <c r="B15">
        <v>3.1428571428571428</v>
      </c>
      <c r="AE15" s="49"/>
      <c r="AF15" s="65" t="s">
        <v>78</v>
      </c>
      <c r="AG15" s="66"/>
      <c r="AH15" s="65" t="s">
        <v>79</v>
      </c>
      <c r="AI15" s="67"/>
    </row>
    <row r="16" spans="1:35" ht="19.2" thickTop="1" thickBot="1">
      <c r="A16" t="s">
        <v>55</v>
      </c>
      <c r="B16">
        <v>3.8571428571428572</v>
      </c>
      <c r="AE16" s="19"/>
      <c r="AF16" s="44" t="s">
        <v>89</v>
      </c>
      <c r="AG16" s="39" t="s">
        <v>88</v>
      </c>
      <c r="AH16" s="44" t="s">
        <v>89</v>
      </c>
      <c r="AI16" s="38" t="s">
        <v>88</v>
      </c>
    </row>
    <row r="17" spans="1:36" ht="18.600000000000001" thickTop="1">
      <c r="A17" t="s">
        <v>56</v>
      </c>
      <c r="B17">
        <v>3.5</v>
      </c>
      <c r="AE17" s="24" t="s">
        <v>57</v>
      </c>
      <c r="AF17" s="40">
        <v>37.54458165065116</v>
      </c>
      <c r="AG17" s="26" t="str">
        <f>IF(AF17&lt;1,"＊＊",IF(AF17&lt;5,"＊","N.S."))</f>
        <v>N.S.</v>
      </c>
      <c r="AH17" s="45">
        <v>9.4411816799824457</v>
      </c>
      <c r="AI17" s="29" t="str">
        <f>IF(AH17&lt;1,"＊＊",IF(AH17&lt;5,"＊","N.S."))</f>
        <v>N.S.</v>
      </c>
      <c r="AJ17" s="18"/>
    </row>
    <row r="18" spans="1:36">
      <c r="A18" t="s">
        <v>57</v>
      </c>
      <c r="B18">
        <v>3.7142857142857144</v>
      </c>
      <c r="AE18" s="22" t="s">
        <v>62</v>
      </c>
      <c r="AF18" s="41">
        <v>14.532272383757622</v>
      </c>
      <c r="AG18" s="27" t="str">
        <f t="shared" ref="AG18:AG26" si="6">IF(AF18&lt;1,"＊＊",IF(AF18&lt;5,"＊","N.S."))</f>
        <v>N.S.</v>
      </c>
      <c r="AH18" s="46">
        <v>32.836001737340816</v>
      </c>
      <c r="AI18" s="30" t="str">
        <f t="shared" ref="AI18:AI26" si="7">IF(AH18&lt;1,"＊＊",IF(AH18&lt;5,"＊","N.S."))</f>
        <v>N.S.</v>
      </c>
      <c r="AJ18" s="18"/>
    </row>
    <row r="19" spans="1:36">
      <c r="A19" t="s">
        <v>58</v>
      </c>
      <c r="B19">
        <v>4.0714285714285712</v>
      </c>
      <c r="AE19" s="24" t="s">
        <v>40</v>
      </c>
      <c r="AF19" s="42">
        <v>14.474969310757391</v>
      </c>
      <c r="AG19" s="28" t="str">
        <f t="shared" si="6"/>
        <v>N.S.</v>
      </c>
      <c r="AH19" s="47">
        <v>46.979522690125734</v>
      </c>
      <c r="AI19" s="31" t="str">
        <f t="shared" si="7"/>
        <v>N.S.</v>
      </c>
      <c r="AJ19" s="18"/>
    </row>
    <row r="20" spans="1:36">
      <c r="A20" t="s">
        <v>59</v>
      </c>
      <c r="B20">
        <v>3.1428571428571428</v>
      </c>
      <c r="AE20" s="22" t="s">
        <v>13</v>
      </c>
      <c r="AF20" s="41">
        <v>13.593176227771925</v>
      </c>
      <c r="AG20" s="27" t="str">
        <f t="shared" si="6"/>
        <v>N.S.</v>
      </c>
      <c r="AH20" s="46">
        <v>1.2974019375559809</v>
      </c>
      <c r="AI20" s="32" t="str">
        <f t="shared" si="7"/>
        <v>＊</v>
      </c>
      <c r="AJ20" s="18"/>
    </row>
    <row r="21" spans="1:36">
      <c r="A21" t="s">
        <v>60</v>
      </c>
      <c r="B21">
        <v>3.2857142857142856</v>
      </c>
      <c r="AC21" s="18"/>
      <c r="AE21" s="22" t="s">
        <v>54</v>
      </c>
      <c r="AF21" s="41">
        <v>21.963427786256883</v>
      </c>
      <c r="AG21" s="27" t="str">
        <f t="shared" si="6"/>
        <v>N.S.</v>
      </c>
      <c r="AH21" s="46">
        <v>11.015964108350552</v>
      </c>
      <c r="AI21" s="32" t="str">
        <f t="shared" si="7"/>
        <v>N.S.</v>
      </c>
      <c r="AJ21" s="18"/>
    </row>
    <row r="22" spans="1:36">
      <c r="A22" t="s">
        <v>61</v>
      </c>
      <c r="B22">
        <v>3.0714285714285716</v>
      </c>
      <c r="AE22" s="22" t="s">
        <v>58</v>
      </c>
      <c r="AF22" s="41">
        <v>18.896569818775188</v>
      </c>
      <c r="AG22" s="27" t="str">
        <f t="shared" si="6"/>
        <v>N.S.</v>
      </c>
      <c r="AH22" s="46">
        <v>1.7231898217776518</v>
      </c>
      <c r="AI22" s="32" t="str">
        <f t="shared" si="7"/>
        <v>＊</v>
      </c>
      <c r="AJ22" s="18"/>
    </row>
    <row r="23" spans="1:36">
      <c r="A23" t="s">
        <v>62</v>
      </c>
      <c r="B23">
        <v>3.4285714285714284</v>
      </c>
      <c r="AE23" s="22" t="s">
        <v>59</v>
      </c>
      <c r="AF23" s="41">
        <v>24.172117774779565</v>
      </c>
      <c r="AG23" s="22" t="str">
        <f t="shared" si="6"/>
        <v>N.S.</v>
      </c>
      <c r="AH23" s="46">
        <v>20.461763678494304</v>
      </c>
      <c r="AI23" s="32" t="str">
        <f t="shared" si="7"/>
        <v>N.S.</v>
      </c>
      <c r="AJ23" s="18"/>
    </row>
    <row r="24" spans="1:36">
      <c r="A24" t="s">
        <v>39</v>
      </c>
      <c r="B24" t="s">
        <v>67</v>
      </c>
      <c r="C24" t="s">
        <v>68</v>
      </c>
      <c r="AE24" s="22" t="s">
        <v>60</v>
      </c>
      <c r="AF24" s="41">
        <v>5.7937400442841236</v>
      </c>
      <c r="AG24" s="27" t="str">
        <f t="shared" si="6"/>
        <v>N.S.</v>
      </c>
      <c r="AH24" s="46">
        <v>15.551634540156686</v>
      </c>
      <c r="AI24" s="32" t="str">
        <f t="shared" si="7"/>
        <v>N.S.</v>
      </c>
      <c r="AJ24" s="18"/>
    </row>
    <row r="25" spans="1:36">
      <c r="A25" t="s">
        <v>40</v>
      </c>
      <c r="B25">
        <v>4.0714285714285712</v>
      </c>
      <c r="C25">
        <v>3.7</v>
      </c>
      <c r="AE25" s="24" t="s">
        <v>61</v>
      </c>
      <c r="AF25" s="42">
        <v>41.125104811411227</v>
      </c>
      <c r="AG25" s="28" t="str">
        <f t="shared" si="6"/>
        <v>N.S.</v>
      </c>
      <c r="AH25" s="47">
        <v>21.423633100939664</v>
      </c>
      <c r="AI25" s="31" t="str">
        <f t="shared" si="7"/>
        <v>N.S.</v>
      </c>
      <c r="AJ25" s="18"/>
    </row>
    <row r="26" spans="1:36" ht="18.600000000000001" thickBot="1">
      <c r="A26" t="s">
        <v>54</v>
      </c>
      <c r="B26">
        <v>4.4285714285714288</v>
      </c>
      <c r="C26">
        <v>4.0999999999999996</v>
      </c>
      <c r="AE26" s="34" t="s">
        <v>56</v>
      </c>
      <c r="AF26" s="43">
        <v>8.5387163200219156</v>
      </c>
      <c r="AG26" s="28" t="str">
        <f t="shared" si="6"/>
        <v>N.S.</v>
      </c>
      <c r="AH26" s="48">
        <v>16.9201915311099</v>
      </c>
      <c r="AI26" s="17" t="str">
        <f t="shared" si="7"/>
        <v>N.S.</v>
      </c>
      <c r="AJ26" s="18"/>
    </row>
    <row r="27" spans="1:36" ht="18.600000000000001" thickTop="1">
      <c r="A27" t="s">
        <v>55</v>
      </c>
      <c r="B27">
        <v>4.1428571428571432</v>
      </c>
      <c r="C27">
        <v>3.7</v>
      </c>
      <c r="AE27" s="64" t="s">
        <v>82</v>
      </c>
      <c r="AF27" s="64"/>
      <c r="AG27" s="64"/>
      <c r="AH27" s="64"/>
      <c r="AI27" s="64"/>
      <c r="AJ27" s="18"/>
    </row>
    <row r="28" spans="1:36" ht="18.600000000000001" thickBot="1">
      <c r="A28" t="s">
        <v>56</v>
      </c>
      <c r="B28">
        <v>4.7857142857142856</v>
      </c>
      <c r="C28">
        <v>4.2</v>
      </c>
    </row>
    <row r="29" spans="1:36" ht="19.2" thickTop="1" thickBot="1">
      <c r="A29" t="s">
        <v>57</v>
      </c>
      <c r="B29">
        <v>4.0714285714285712</v>
      </c>
      <c r="C29">
        <v>4.2</v>
      </c>
      <c r="AE29" s="49"/>
      <c r="AF29" s="65" t="s">
        <v>80</v>
      </c>
      <c r="AG29" s="66"/>
      <c r="AH29" s="65" t="s">
        <v>81</v>
      </c>
      <c r="AI29" s="67"/>
    </row>
    <row r="30" spans="1:36" ht="19.2" thickTop="1" thickBot="1">
      <c r="A30" t="s">
        <v>58</v>
      </c>
      <c r="B30">
        <v>4.8571428571428568</v>
      </c>
      <c r="C30">
        <v>4.5</v>
      </c>
      <c r="AE30" s="19"/>
      <c r="AF30" s="44" t="s">
        <v>89</v>
      </c>
      <c r="AG30" s="39" t="s">
        <v>88</v>
      </c>
      <c r="AH30" s="44" t="s">
        <v>89</v>
      </c>
      <c r="AI30" s="38" t="s">
        <v>88</v>
      </c>
    </row>
    <row r="31" spans="1:36" ht="18.600000000000001" thickTop="1">
      <c r="A31" t="s">
        <v>59</v>
      </c>
      <c r="B31">
        <v>5.8571428571428568</v>
      </c>
      <c r="C31">
        <v>5.5</v>
      </c>
      <c r="AE31" s="24" t="s">
        <v>57</v>
      </c>
      <c r="AF31" s="40">
        <v>2.089590038855651</v>
      </c>
      <c r="AG31" s="26" t="str">
        <f>IF(AF31&lt;1,"＊＊",IF(AF31&lt;5,"＊","N.S."))</f>
        <v>＊</v>
      </c>
      <c r="AH31" s="45">
        <v>15.729350357727181</v>
      </c>
      <c r="AI31" s="29" t="str">
        <f>IF(AH31&lt;1,"＊＊",IF(AH31&lt;5,"＊","N.S."))</f>
        <v>N.S.</v>
      </c>
    </row>
    <row r="32" spans="1:36">
      <c r="A32" t="s">
        <v>60</v>
      </c>
      <c r="B32">
        <v>5.7142857142857144</v>
      </c>
      <c r="C32">
        <v>4.9000000000000004</v>
      </c>
      <c r="AE32" s="22" t="s">
        <v>62</v>
      </c>
      <c r="AF32" s="41">
        <v>39.017616781211792</v>
      </c>
      <c r="AG32" s="27" t="str">
        <f t="shared" ref="AG32:AG40" si="8">IF(AF32&lt;1,"＊＊",IF(AF32&lt;5,"＊","N.S."))</f>
        <v>N.S.</v>
      </c>
      <c r="AH32" s="46">
        <v>32.729008079747565</v>
      </c>
      <c r="AI32" s="30" t="str">
        <f t="shared" ref="AI32:AI40" si="9">IF(AH32&lt;1,"＊＊",IF(AH32&lt;5,"＊","N.S."))</f>
        <v>N.S.</v>
      </c>
    </row>
    <row r="33" spans="1:35">
      <c r="A33" t="s">
        <v>61</v>
      </c>
      <c r="B33">
        <v>5</v>
      </c>
      <c r="C33">
        <v>5.0999999999999996</v>
      </c>
      <c r="AE33" s="24" t="s">
        <v>40</v>
      </c>
      <c r="AF33" s="42">
        <v>2.5501630353475404</v>
      </c>
      <c r="AG33" s="28" t="str">
        <f t="shared" si="8"/>
        <v>＊</v>
      </c>
      <c r="AH33" s="47">
        <v>0.15988651541212223</v>
      </c>
      <c r="AI33" s="31" t="str">
        <f t="shared" si="9"/>
        <v>＊＊</v>
      </c>
    </row>
    <row r="34" spans="1:35">
      <c r="A34" t="s">
        <v>62</v>
      </c>
      <c r="B34">
        <v>3.5714285714285716</v>
      </c>
      <c r="C34">
        <v>3.1</v>
      </c>
      <c r="AE34" s="22" t="s">
        <v>13</v>
      </c>
      <c r="AF34" s="41">
        <v>9.1230005375667247</v>
      </c>
      <c r="AG34" s="27" t="str">
        <f t="shared" si="8"/>
        <v>N.S.</v>
      </c>
      <c r="AH34" s="46">
        <v>16.778063893271085</v>
      </c>
      <c r="AI34" s="32" t="str">
        <f t="shared" si="9"/>
        <v>N.S.</v>
      </c>
    </row>
    <row r="35" spans="1:35">
      <c r="AE35" s="22" t="s">
        <v>54</v>
      </c>
      <c r="AF35" s="41">
        <v>6.6147529213374828E-2</v>
      </c>
      <c r="AG35" s="27" t="str">
        <f t="shared" si="8"/>
        <v>＊＊</v>
      </c>
      <c r="AH35" s="46">
        <v>0.2037452693690899</v>
      </c>
      <c r="AI35" s="32" t="str">
        <f t="shared" si="9"/>
        <v>＊＊</v>
      </c>
    </row>
    <row r="36" spans="1:35">
      <c r="AE36" s="22" t="s">
        <v>58</v>
      </c>
      <c r="AF36" s="41">
        <v>1.2423172220327772</v>
      </c>
      <c r="AG36" s="27" t="str">
        <f t="shared" si="8"/>
        <v>＊</v>
      </c>
      <c r="AH36" s="46">
        <v>2.558225367191393</v>
      </c>
      <c r="AI36" s="32" t="str">
        <f t="shared" si="9"/>
        <v>＊</v>
      </c>
    </row>
    <row r="37" spans="1:35">
      <c r="AE37" s="22" t="s">
        <v>59</v>
      </c>
      <c r="AF37" s="41">
        <v>1.042759652243433E-3</v>
      </c>
      <c r="AG37" s="22" t="str">
        <f t="shared" si="8"/>
        <v>＊＊</v>
      </c>
      <c r="AH37" s="46">
        <v>4.3604165710242641E-3</v>
      </c>
      <c r="AI37" s="32" t="str">
        <f t="shared" si="9"/>
        <v>＊＊</v>
      </c>
    </row>
    <row r="38" spans="1:35">
      <c r="AE38" s="22" t="s">
        <v>60</v>
      </c>
      <c r="AF38" s="41">
        <v>1.0124966103382002E-2</v>
      </c>
      <c r="AG38" s="27" t="str">
        <f t="shared" si="8"/>
        <v>＊＊</v>
      </c>
      <c r="AH38" s="46">
        <v>1.0061877498510115E-3</v>
      </c>
      <c r="AI38" s="32" t="str">
        <f t="shared" si="9"/>
        <v>＊＊</v>
      </c>
    </row>
    <row r="39" spans="1:35">
      <c r="AE39" s="24" t="s">
        <v>61</v>
      </c>
      <c r="AF39" s="42">
        <v>4.9675144984016298E-4</v>
      </c>
      <c r="AG39" s="28" t="str">
        <f t="shared" si="8"/>
        <v>＊＊</v>
      </c>
      <c r="AH39" s="47">
        <v>3.5730460158154634E-2</v>
      </c>
      <c r="AI39" s="31" t="str">
        <f t="shared" si="9"/>
        <v>＊＊</v>
      </c>
    </row>
    <row r="40" spans="1:35" ht="18.600000000000001" thickBot="1">
      <c r="AE40" s="34" t="s">
        <v>56</v>
      </c>
      <c r="AF40" s="43">
        <v>3.6753567058368084</v>
      </c>
      <c r="AG40" s="28" t="str">
        <f t="shared" si="8"/>
        <v>＊</v>
      </c>
      <c r="AH40" s="48">
        <v>1.5102196307633649</v>
      </c>
      <c r="AI40" s="17" t="str">
        <f t="shared" si="9"/>
        <v>＊</v>
      </c>
    </row>
    <row r="41" spans="1:35" ht="18.600000000000001" thickTop="1">
      <c r="AE41" s="64" t="s">
        <v>82</v>
      </c>
      <c r="AF41" s="64"/>
      <c r="AG41" s="64"/>
      <c r="AH41" s="64"/>
      <c r="AI41" s="64"/>
    </row>
  </sheetData>
  <mergeCells count="6">
    <mergeCell ref="AE41:AI41"/>
    <mergeCell ref="AE27:AI27"/>
    <mergeCell ref="AF29:AG29"/>
    <mergeCell ref="AH29:AI29"/>
    <mergeCell ref="AF15:AG15"/>
    <mergeCell ref="AH15:AI15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47" workbookViewId="0">
      <selection activeCell="M10" sqref="M10"/>
    </sheetView>
  </sheetViews>
  <sheetFormatPr defaultRowHeight="18"/>
  <cols>
    <col min="1" max="1" width="19.3984375" customWidth="1"/>
    <col min="5" max="5" width="19.19921875" customWidth="1"/>
    <col min="11" max="11" width="22.296875" customWidth="1"/>
    <col min="12" max="12" width="24.69921875" customWidth="1"/>
    <col min="13" max="13" width="17.5" customWidth="1"/>
  </cols>
  <sheetData>
    <row r="1" spans="1:13">
      <c r="A1" t="s">
        <v>87</v>
      </c>
      <c r="E1" t="s">
        <v>91</v>
      </c>
    </row>
    <row r="2" spans="1:13">
      <c r="A2" t="s">
        <v>11</v>
      </c>
      <c r="B2">
        <f>_xlfn.F.TEST(選択有_全!B16:AB16,選択有_全!B41:AB41)</f>
        <v>0.41007957001157297</v>
      </c>
      <c r="C2">
        <f>B2*100</f>
        <v>41.007957001157294</v>
      </c>
      <c r="E2" t="s">
        <v>11</v>
      </c>
      <c r="F2">
        <f>_xlfn.F.TEST(選択有_全!B30:AB30,選択有_全!B41:AB41)</f>
        <v>0.90351423796241714</v>
      </c>
      <c r="G2">
        <f>F2*100</f>
        <v>90.351423796241718</v>
      </c>
    </row>
    <row r="3" spans="1:13">
      <c r="A3" t="s">
        <v>12</v>
      </c>
      <c r="B3">
        <f>_xlfn.F.TEST(選択有_全!B17:AB17,選択有_全!B42:AB42)</f>
        <v>0.51286083477498257</v>
      </c>
      <c r="C3">
        <f t="shared" ref="C3:C11" si="0">B3*100</f>
        <v>51.286083477498259</v>
      </c>
      <c r="E3" t="s">
        <v>12</v>
      </c>
      <c r="F3">
        <f>_xlfn.F.TEST(選択有_全!B31:AB31,選択有_全!B42:AB42)</f>
        <v>0.73287666220729697</v>
      </c>
      <c r="G3">
        <f t="shared" ref="G3:G11" si="1">F3*100</f>
        <v>73.28766622072969</v>
      </c>
    </row>
    <row r="4" spans="1:13">
      <c r="A4" t="s">
        <v>13</v>
      </c>
      <c r="B4">
        <f>_xlfn.F.TEST(選択有_全!B18:AB18,選択有_全!B43:AB43)</f>
        <v>0.53834439981358906</v>
      </c>
      <c r="C4">
        <f t="shared" si="0"/>
        <v>53.834439981358905</v>
      </c>
      <c r="E4" t="s">
        <v>13</v>
      </c>
      <c r="F4">
        <f>_xlfn.F.TEST(選択有_全!B32:AB32,選択有_全!B43:AB43)</f>
        <v>0.48963415572123598</v>
      </c>
      <c r="G4">
        <f t="shared" si="1"/>
        <v>48.963415572123594</v>
      </c>
    </row>
    <row r="5" spans="1:13">
      <c r="A5" t="s">
        <v>14</v>
      </c>
      <c r="B5">
        <f>_xlfn.F.TEST(選択有_全!B19:AB19,選択有_全!B44:AB44)</f>
        <v>0.48462378025029673</v>
      </c>
      <c r="C5">
        <f t="shared" si="0"/>
        <v>48.462378025029672</v>
      </c>
      <c r="E5" t="s">
        <v>14</v>
      </c>
      <c r="F5">
        <f>_xlfn.F.TEST(選択有_全!B33:AB33,選択有_全!B44:AB44)</f>
        <v>0.48899168519238445</v>
      </c>
      <c r="G5">
        <f t="shared" si="1"/>
        <v>48.899168519238444</v>
      </c>
    </row>
    <row r="6" spans="1:13">
      <c r="A6" t="s">
        <v>15</v>
      </c>
      <c r="B6">
        <f>_xlfn.F.TEST(選択有_全!B20:AB20,選択有_全!B45:AB45)</f>
        <v>0.91633110377213978</v>
      </c>
      <c r="C6">
        <f t="shared" si="0"/>
        <v>91.633110377213981</v>
      </c>
      <c r="E6" t="s">
        <v>15</v>
      </c>
      <c r="F6">
        <f>_xlfn.F.TEST(選択有_全!B34:AB34,選択有_全!B45:AB45)</f>
        <v>0.8852461643154198</v>
      </c>
      <c r="G6">
        <f t="shared" si="1"/>
        <v>88.524616431541986</v>
      </c>
    </row>
    <row r="7" spans="1:13" ht="18.600000000000001" thickBot="1">
      <c r="A7" t="s">
        <v>16</v>
      </c>
      <c r="B7">
        <f>_xlfn.F.TEST(選択有_全!B21:AB21,選択有_全!B46:AB46)</f>
        <v>0.64546708449118417</v>
      </c>
      <c r="C7">
        <f t="shared" si="0"/>
        <v>64.546708449118412</v>
      </c>
      <c r="E7" t="s">
        <v>16</v>
      </c>
      <c r="F7">
        <f>_xlfn.F.TEST(選択有_全!B35:AB35,選択有_全!B46:AB46)</f>
        <v>0.60038368251732432</v>
      </c>
      <c r="G7">
        <f t="shared" si="1"/>
        <v>60.038368251732436</v>
      </c>
    </row>
    <row r="8" spans="1:13" ht="19.2" thickTop="1" thickBot="1">
      <c r="A8" t="s">
        <v>17</v>
      </c>
      <c r="B8">
        <f>_xlfn.F.TEST(選択有_全!B22:AB22,選択有_全!B47:AB47)</f>
        <v>0.49407294285052111</v>
      </c>
      <c r="C8">
        <f t="shared" si="0"/>
        <v>49.40729428505211</v>
      </c>
      <c r="E8" t="s">
        <v>17</v>
      </c>
      <c r="F8">
        <f>_xlfn.F.TEST(選択有_全!B36:AB36,選択有_全!B47:AB47)</f>
        <v>0.47292343892407396</v>
      </c>
      <c r="G8">
        <f t="shared" si="1"/>
        <v>47.292343892407395</v>
      </c>
      <c r="K8" s="49"/>
      <c r="L8" s="62" t="s">
        <v>90</v>
      </c>
      <c r="M8" s="63"/>
    </row>
    <row r="9" spans="1:13" ht="19.2" thickTop="1" thickBot="1">
      <c r="A9" t="s">
        <v>18</v>
      </c>
      <c r="B9">
        <f>_xlfn.F.TEST(選択有_全!B23:AB23,選択有_全!B48:AB48)</f>
        <v>0.30441529557216951</v>
      </c>
      <c r="C9">
        <f t="shared" si="0"/>
        <v>30.441529557216953</v>
      </c>
      <c r="E9" t="s">
        <v>18</v>
      </c>
      <c r="F9">
        <f>_xlfn.F.TEST(選択有_全!B37:AB37,選択有_全!B48:AB48)</f>
        <v>9.1191007626481344E-2</v>
      </c>
      <c r="G9">
        <f t="shared" si="1"/>
        <v>9.1191007626481344</v>
      </c>
      <c r="K9" s="51"/>
      <c r="L9" s="44" t="s">
        <v>95</v>
      </c>
      <c r="M9" s="50" t="s">
        <v>88</v>
      </c>
    </row>
    <row r="10" spans="1:13" ht="18.600000000000001" thickTop="1">
      <c r="A10" t="s">
        <v>19</v>
      </c>
      <c r="B10">
        <f>_xlfn.F.TEST(選択有_全!B24:AB24,選択有_全!B49:AB49)</f>
        <v>0.17075279523750256</v>
      </c>
      <c r="C10">
        <f t="shared" si="0"/>
        <v>17.075279523750257</v>
      </c>
      <c r="E10" t="s">
        <v>19</v>
      </c>
      <c r="F10">
        <f>_xlfn.F.TEST(選択有_全!B38:AB38,選択有_全!B49:AB49)</f>
        <v>0.46833125719180929</v>
      </c>
      <c r="G10">
        <f t="shared" si="1"/>
        <v>46.833125719180927</v>
      </c>
      <c r="K10" s="20" t="s">
        <v>57</v>
      </c>
      <c r="L10" s="21">
        <v>91.633110377213981</v>
      </c>
      <c r="M10" s="54" t="str">
        <f>IF(L10&lt;1,"＊＊",IF(L10&lt;5,"＊","N.S."))</f>
        <v>N.S.</v>
      </c>
    </row>
    <row r="11" spans="1:13">
      <c r="A11" t="s">
        <v>20</v>
      </c>
      <c r="B11">
        <f>_xlfn.F.TEST(選択有_全!B25:AB25,選択有_全!B50:AB50)</f>
        <v>0.72863677952161188</v>
      </c>
      <c r="C11">
        <f t="shared" si="0"/>
        <v>72.863677952161183</v>
      </c>
      <c r="E11" t="s">
        <v>20</v>
      </c>
      <c r="F11">
        <f>_xlfn.F.TEST(選択有_全!B39:AB39,選択有_全!B50:AB50)</f>
        <v>0.66452202146115025</v>
      </c>
      <c r="G11">
        <f t="shared" si="1"/>
        <v>66.452202146115027</v>
      </c>
      <c r="K11" s="22" t="s">
        <v>62</v>
      </c>
      <c r="L11" s="23">
        <v>72.863677952161183</v>
      </c>
      <c r="M11" s="53" t="str">
        <f t="shared" ref="M11:M19" si="2">IF(L11&lt;1,"＊＊",IF(L11&lt;5,"＊","N.S."))</f>
        <v>N.S.</v>
      </c>
    </row>
    <row r="12" spans="1:13">
      <c r="K12" s="24" t="s">
        <v>40</v>
      </c>
      <c r="L12" s="25">
        <v>41.007957001157294</v>
      </c>
      <c r="M12" s="53" t="str">
        <f t="shared" si="2"/>
        <v>N.S.</v>
      </c>
    </row>
    <row r="13" spans="1:13">
      <c r="K13" s="22" t="s">
        <v>13</v>
      </c>
      <c r="L13" s="23">
        <v>53.834439981358905</v>
      </c>
      <c r="M13" s="30" t="str">
        <f t="shared" si="2"/>
        <v>N.S.</v>
      </c>
    </row>
    <row r="14" spans="1:13">
      <c r="K14" s="22" t="s">
        <v>54</v>
      </c>
      <c r="L14" s="23">
        <v>51.286083477498259</v>
      </c>
      <c r="M14" s="52" t="str">
        <f t="shared" si="2"/>
        <v>N.S.</v>
      </c>
    </row>
    <row r="15" spans="1:13">
      <c r="K15" s="22" t="s">
        <v>58</v>
      </c>
      <c r="L15" s="23">
        <v>64.546708449118412</v>
      </c>
      <c r="M15" s="53" t="str">
        <f t="shared" si="2"/>
        <v>N.S.</v>
      </c>
    </row>
    <row r="16" spans="1:13">
      <c r="K16" s="22" t="s">
        <v>59</v>
      </c>
      <c r="L16" s="23">
        <v>49.40729428505211</v>
      </c>
      <c r="M16" s="53" t="str">
        <f t="shared" si="2"/>
        <v>N.S.</v>
      </c>
    </row>
    <row r="17" spans="11:13">
      <c r="K17" s="22" t="s">
        <v>60</v>
      </c>
      <c r="L17" s="23">
        <v>30.441529557216953</v>
      </c>
      <c r="M17" s="30" t="str">
        <f t="shared" si="2"/>
        <v>N.S.</v>
      </c>
    </row>
    <row r="18" spans="11:13">
      <c r="K18" s="24" t="s">
        <v>61</v>
      </c>
      <c r="L18" s="25">
        <v>17.075279523750257</v>
      </c>
      <c r="M18" s="52" t="str">
        <f t="shared" si="2"/>
        <v>N.S.</v>
      </c>
    </row>
    <row r="19" spans="11:13" ht="18.600000000000001" thickBot="1">
      <c r="K19" s="19" t="s">
        <v>56</v>
      </c>
      <c r="L19" s="33">
        <v>48.462378025029672</v>
      </c>
      <c r="M19" s="37" t="str">
        <f t="shared" si="2"/>
        <v>N.S.</v>
      </c>
    </row>
    <row r="20" spans="11:13" ht="18.600000000000001" thickTop="1">
      <c r="K20" s="64" t="s">
        <v>82</v>
      </c>
      <c r="L20" s="64"/>
      <c r="M20" s="64"/>
    </row>
    <row r="22" spans="11:13" ht="18.600000000000001" thickBot="1"/>
    <row r="23" spans="11:13" ht="19.2" thickTop="1" thickBot="1">
      <c r="K23" s="49"/>
      <c r="L23" s="62" t="s">
        <v>92</v>
      </c>
      <c r="M23" s="63"/>
    </row>
    <row r="24" spans="11:13" ht="19.2" customHeight="1" thickTop="1" thickBot="1">
      <c r="K24" s="51"/>
      <c r="L24" s="44" t="s">
        <v>95</v>
      </c>
      <c r="M24" s="50" t="s">
        <v>88</v>
      </c>
    </row>
    <row r="25" spans="11:13" ht="18.600000000000001" thickTop="1">
      <c r="K25" s="20" t="s">
        <v>57</v>
      </c>
      <c r="L25" s="21">
        <v>88.524616431541986</v>
      </c>
      <c r="M25" s="54" t="str">
        <f>IF(L25&lt;1,"＊＊",IF(L25&lt;5,"＊","N.S."))</f>
        <v>N.S.</v>
      </c>
    </row>
    <row r="26" spans="11:13">
      <c r="K26" s="22" t="s">
        <v>62</v>
      </c>
      <c r="L26" s="23">
        <v>66.452202146115027</v>
      </c>
      <c r="M26" s="53" t="str">
        <f t="shared" ref="M26:M34" si="3">IF(L26&lt;1,"＊＊",IF(L26&lt;5,"＊","N.S."))</f>
        <v>N.S.</v>
      </c>
    </row>
    <row r="27" spans="11:13">
      <c r="K27" s="24" t="s">
        <v>40</v>
      </c>
      <c r="L27" s="25">
        <v>90.351423796241718</v>
      </c>
      <c r="M27" s="53" t="str">
        <f t="shared" si="3"/>
        <v>N.S.</v>
      </c>
    </row>
    <row r="28" spans="11:13">
      <c r="K28" s="22" t="s">
        <v>13</v>
      </c>
      <c r="L28" s="23">
        <v>48.963415572123594</v>
      </c>
      <c r="M28" s="30" t="str">
        <f t="shared" si="3"/>
        <v>N.S.</v>
      </c>
    </row>
    <row r="29" spans="11:13">
      <c r="K29" s="22" t="s">
        <v>54</v>
      </c>
      <c r="L29" s="23">
        <v>73.28766622072969</v>
      </c>
      <c r="M29" s="52" t="str">
        <f t="shared" si="3"/>
        <v>N.S.</v>
      </c>
    </row>
    <row r="30" spans="11:13">
      <c r="K30" s="22" t="s">
        <v>58</v>
      </c>
      <c r="L30" s="23">
        <v>60.038368251732436</v>
      </c>
      <c r="M30" s="53" t="str">
        <f t="shared" si="3"/>
        <v>N.S.</v>
      </c>
    </row>
    <row r="31" spans="11:13">
      <c r="K31" s="22" t="s">
        <v>59</v>
      </c>
      <c r="L31" s="23">
        <v>47.292343892407395</v>
      </c>
      <c r="M31" s="53" t="str">
        <f t="shared" si="3"/>
        <v>N.S.</v>
      </c>
    </row>
    <row r="32" spans="11:13">
      <c r="K32" s="22" t="s">
        <v>60</v>
      </c>
      <c r="L32" s="23">
        <v>9.1191007626481344</v>
      </c>
      <c r="M32" s="30" t="str">
        <f t="shared" si="3"/>
        <v>N.S.</v>
      </c>
    </row>
    <row r="33" spans="11:13">
      <c r="K33" s="24" t="s">
        <v>61</v>
      </c>
      <c r="L33" s="25">
        <v>46.833125719180927</v>
      </c>
      <c r="M33" s="52" t="str">
        <f t="shared" si="3"/>
        <v>N.S.</v>
      </c>
    </row>
    <row r="34" spans="11:13" ht="18.600000000000001" thickBot="1">
      <c r="K34" s="19" t="s">
        <v>56</v>
      </c>
      <c r="L34" s="33">
        <v>48.899168519238444</v>
      </c>
      <c r="M34" s="37" t="str">
        <f t="shared" si="3"/>
        <v>N.S.</v>
      </c>
    </row>
    <row r="35" spans="11:13" ht="18.600000000000001" thickTop="1">
      <c r="K35" s="64" t="s">
        <v>82</v>
      </c>
      <c r="L35" s="64"/>
      <c r="M35" s="64"/>
    </row>
  </sheetData>
  <mergeCells count="4">
    <mergeCell ref="L8:M8"/>
    <mergeCell ref="K20:M20"/>
    <mergeCell ref="L23:M23"/>
    <mergeCell ref="K35:M35"/>
  </mergeCells>
  <phoneticPr fontId="2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showGridLines="0" zoomScale="73" workbookViewId="0">
      <selection activeCell="G25" sqref="G25"/>
    </sheetView>
  </sheetViews>
  <sheetFormatPr defaultRowHeight="18"/>
  <cols>
    <col min="4" max="4" width="19.3984375" customWidth="1"/>
    <col min="5" max="5" width="13" bestFit="1" customWidth="1"/>
    <col min="9" max="9" width="22.296875" customWidth="1"/>
    <col min="10" max="10" width="24.69921875" customWidth="1"/>
    <col min="11" max="11" width="17.5" customWidth="1"/>
  </cols>
  <sheetData>
    <row r="2" spans="1:11">
      <c r="A2" s="16" t="s">
        <v>73</v>
      </c>
      <c r="B2" s="16"/>
      <c r="E2" t="s">
        <v>91</v>
      </c>
    </row>
    <row r="3" spans="1:11" ht="18.600000000000001" thickBot="1">
      <c r="A3" t="s">
        <v>86</v>
      </c>
      <c r="D3" t="s">
        <v>71</v>
      </c>
    </row>
    <row r="4" spans="1:11" ht="19.2" customHeight="1" thickTop="1" thickBot="1">
      <c r="D4" t="s">
        <v>11</v>
      </c>
      <c r="E4">
        <f>TTEST(選択無_全!B5:AB5,選択無_全!B16:AB16,1,1)</f>
        <v>9.8847611456781418E-5</v>
      </c>
      <c r="F4">
        <f t="shared" ref="F4:F13" si="0">E4*100</f>
        <v>9.884761145678142E-3</v>
      </c>
      <c r="I4" s="49"/>
      <c r="J4" s="62" t="s">
        <v>92</v>
      </c>
      <c r="K4" s="63"/>
    </row>
    <row r="5" spans="1:11" ht="19.2" thickTop="1" thickBot="1">
      <c r="D5" t="s">
        <v>12</v>
      </c>
      <c r="E5">
        <f>TTEST(選択無_全!B6:AB6,選択無_全!B17:AB17,1,1)</f>
        <v>3.2581316893446753E-6</v>
      </c>
      <c r="F5">
        <f t="shared" si="0"/>
        <v>3.2581316893446754E-4</v>
      </c>
      <c r="I5" s="51"/>
      <c r="J5" s="44" t="s">
        <v>89</v>
      </c>
      <c r="K5" s="50" t="s">
        <v>88</v>
      </c>
    </row>
    <row r="6" spans="1:11" ht="18.600000000000001" thickTop="1">
      <c r="D6" t="s">
        <v>13</v>
      </c>
      <c r="E6">
        <f>TTEST(選択無_全!B7:AB7,選択無_全!B18:AB18,1,1)</f>
        <v>4.8310109953549722E-2</v>
      </c>
      <c r="F6">
        <f t="shared" si="0"/>
        <v>4.8310109953549718</v>
      </c>
      <c r="I6" s="20" t="s">
        <v>57</v>
      </c>
      <c r="J6" s="21">
        <v>1.6444062475204124</v>
      </c>
      <c r="K6" s="54" t="str">
        <f>IF(J6&lt;1,"＊＊",IF(J6&lt;5,"＊","N.S."))</f>
        <v>＊</v>
      </c>
    </row>
    <row r="7" spans="1:11">
      <c r="D7" t="s">
        <v>14</v>
      </c>
      <c r="E7">
        <f>TTEST(選択無_全!B8:AB8,選択無_全!B19:AB19,1,1)</f>
        <v>8.0739675887087504E-4</v>
      </c>
      <c r="F7">
        <f t="shared" si="0"/>
        <v>8.0739675887087498E-2</v>
      </c>
      <c r="I7" s="22" t="s">
        <v>62</v>
      </c>
      <c r="J7" s="23">
        <v>43.069144055692185</v>
      </c>
      <c r="K7" s="53" t="str">
        <f t="shared" ref="K7:K15" si="1">IF(J7&lt;1,"＊＊",IF(J7&lt;5,"＊","N.S."))</f>
        <v>N.S.</v>
      </c>
    </row>
    <row r="8" spans="1:11">
      <c r="D8" t="s">
        <v>15</v>
      </c>
      <c r="E8">
        <f>TTEST(選択無_全!B9:AB9,選択無_全!B20:AB20,1,1)</f>
        <v>1.6444062475204125E-2</v>
      </c>
      <c r="F8">
        <f t="shared" si="0"/>
        <v>1.6444062475204124</v>
      </c>
      <c r="I8" s="24" t="s">
        <v>40</v>
      </c>
      <c r="J8" s="25">
        <v>9.884761145678142E-3</v>
      </c>
      <c r="K8" s="53" t="str">
        <f t="shared" si="1"/>
        <v>＊＊</v>
      </c>
    </row>
    <row r="9" spans="1:11">
      <c r="D9" t="s">
        <v>16</v>
      </c>
      <c r="E9">
        <f>TTEST(選択無_全!B10:AB10,選択無_全!B21:AB21,1,1)</f>
        <v>5.4340095064251304E-4</v>
      </c>
      <c r="F9">
        <f t="shared" si="0"/>
        <v>5.4340095064251304E-2</v>
      </c>
      <c r="I9" s="22" t="s">
        <v>13</v>
      </c>
      <c r="J9" s="23">
        <v>4.8310109953549718</v>
      </c>
      <c r="K9" s="30" t="str">
        <f t="shared" si="1"/>
        <v>＊</v>
      </c>
    </row>
    <row r="10" spans="1:11">
      <c r="D10" t="s">
        <v>17</v>
      </c>
      <c r="E10">
        <f>TTEST(選択無_全!B11:AB11,選択無_全!B22:AB22,1,1)</f>
        <v>2.439532599422915E-10</v>
      </c>
      <c r="F10">
        <f t="shared" si="0"/>
        <v>2.439532599422915E-8</v>
      </c>
      <c r="I10" s="22" t="s">
        <v>54</v>
      </c>
      <c r="J10" s="23">
        <v>3.2581316893446754E-4</v>
      </c>
      <c r="K10" s="52" t="str">
        <f t="shared" si="1"/>
        <v>＊＊</v>
      </c>
    </row>
    <row r="11" spans="1:11">
      <c r="D11" t="s">
        <v>18</v>
      </c>
      <c r="E11">
        <f>TTEST(選択無_全!B12:AB12,選択無_全!B23:AB23,1,1)</f>
        <v>9.9816523000868992E-11</v>
      </c>
      <c r="F11">
        <f t="shared" si="0"/>
        <v>9.9816523000868999E-9</v>
      </c>
      <c r="I11" s="22" t="s">
        <v>58</v>
      </c>
      <c r="J11" s="23">
        <v>5.4340095064251304E-2</v>
      </c>
      <c r="K11" s="53" t="str">
        <f t="shared" si="1"/>
        <v>＊＊</v>
      </c>
    </row>
    <row r="12" spans="1:11">
      <c r="D12" t="s">
        <v>19</v>
      </c>
      <c r="E12">
        <f>TTEST(選択無_全!B13:AB13,選択無_全!B24:AB24,1,1)</f>
        <v>3.7557898345845544E-9</v>
      </c>
      <c r="F12">
        <f t="shared" si="0"/>
        <v>3.7557898345845547E-7</v>
      </c>
      <c r="I12" s="22" t="s">
        <v>59</v>
      </c>
      <c r="J12" s="23">
        <v>2.439532599422915E-8</v>
      </c>
      <c r="K12" s="53" t="str">
        <f t="shared" si="1"/>
        <v>＊＊</v>
      </c>
    </row>
    <row r="13" spans="1:11">
      <c r="D13" t="s">
        <v>20</v>
      </c>
      <c r="E13">
        <f>TTEST(選択無_全!B14:AB14,選択無_全!B25:AB25,1,1)</f>
        <v>0.43069144055692188</v>
      </c>
      <c r="F13">
        <f t="shared" si="0"/>
        <v>43.069144055692185</v>
      </c>
      <c r="I13" s="22" t="s">
        <v>60</v>
      </c>
      <c r="J13" s="23">
        <v>9.9816523000868999E-9</v>
      </c>
      <c r="K13" s="30" t="str">
        <f t="shared" si="1"/>
        <v>＊＊</v>
      </c>
    </row>
    <row r="14" spans="1:11">
      <c r="I14" s="24" t="s">
        <v>61</v>
      </c>
      <c r="J14" s="25">
        <v>3.7557898345845547E-7</v>
      </c>
      <c r="K14" s="52" t="str">
        <f t="shared" si="1"/>
        <v>＊＊</v>
      </c>
    </row>
    <row r="15" spans="1:11" ht="18.600000000000001" thickBot="1">
      <c r="I15" s="19" t="s">
        <v>56</v>
      </c>
      <c r="J15" s="33">
        <v>8.0739675887087498E-2</v>
      </c>
      <c r="K15" s="37" t="str">
        <f t="shared" si="1"/>
        <v>＊＊</v>
      </c>
    </row>
    <row r="16" spans="1:11" ht="18.600000000000001" thickTop="1">
      <c r="I16" s="64" t="s">
        <v>82</v>
      </c>
      <c r="J16" s="64"/>
      <c r="K16" s="64"/>
    </row>
  </sheetData>
  <mergeCells count="2">
    <mergeCell ref="J4:K4"/>
    <mergeCell ref="I16:K16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4"/>
  <sheetViews>
    <sheetView showGridLines="0" tabSelected="1" topLeftCell="A9" zoomScale="43" zoomScaleNormal="53" workbookViewId="0">
      <selection activeCell="G109" sqref="G109"/>
    </sheetView>
  </sheetViews>
  <sheetFormatPr defaultRowHeight="18"/>
  <cols>
    <col min="33" max="33" width="22.296875" customWidth="1"/>
    <col min="34" max="34" width="24.69921875" customWidth="1"/>
    <col min="35" max="35" width="17.5" customWidth="1"/>
  </cols>
  <sheetData>
    <row r="2" spans="1:21">
      <c r="A2" t="s">
        <v>83</v>
      </c>
      <c r="G2" t="s">
        <v>83</v>
      </c>
      <c r="H2" t="s">
        <v>110</v>
      </c>
      <c r="J2" t="s">
        <v>85</v>
      </c>
      <c r="O2" s="16" t="s">
        <v>73</v>
      </c>
      <c r="P2" s="16"/>
    </row>
    <row r="3" spans="1:21">
      <c r="A3" t="s">
        <v>40</v>
      </c>
      <c r="B3">
        <v>2.3703703703703702</v>
      </c>
      <c r="F3" t="s">
        <v>57</v>
      </c>
      <c r="G3">
        <v>2.7037037037037037</v>
      </c>
      <c r="H3">
        <v>3.4444444444444446</v>
      </c>
      <c r="I3">
        <v>0.5</v>
      </c>
      <c r="J3">
        <v>4</v>
      </c>
      <c r="O3" t="s">
        <v>86</v>
      </c>
      <c r="R3" t="s">
        <v>71</v>
      </c>
      <c r="S3" t="s">
        <v>87</v>
      </c>
    </row>
    <row r="4" spans="1:21">
      <c r="A4" t="s">
        <v>54</v>
      </c>
      <c r="B4">
        <v>2.4074074074074074</v>
      </c>
      <c r="F4" t="s">
        <v>40</v>
      </c>
      <c r="G4">
        <v>2.3703703703703702</v>
      </c>
      <c r="H4">
        <v>3.0370370370370372</v>
      </c>
      <c r="I4">
        <v>1.5</v>
      </c>
      <c r="J4">
        <v>3.8148148148148149</v>
      </c>
      <c r="R4" t="s">
        <v>11</v>
      </c>
      <c r="S4">
        <f>TTEST(選択有_全!B16:AB16,選択有_全!B41:AB41,1,1)</f>
        <v>1.2764795955578308E-3</v>
      </c>
      <c r="T4">
        <f>S4*100</f>
        <v>0.12764795955578306</v>
      </c>
      <c r="U4" t="str">
        <f>IF(T4&lt;5,"〇","×")</f>
        <v>〇</v>
      </c>
    </row>
    <row r="5" spans="1:21">
      <c r="A5" t="s">
        <v>55</v>
      </c>
      <c r="B5">
        <v>2.5925925925925926</v>
      </c>
      <c r="F5" t="s">
        <v>62</v>
      </c>
      <c r="G5">
        <v>2.5555555555555554</v>
      </c>
      <c r="H5">
        <v>3.2592592592592591</v>
      </c>
      <c r="I5">
        <v>2.5</v>
      </c>
      <c r="J5">
        <v>3.2962962962962963</v>
      </c>
      <c r="R5" t="s">
        <v>12</v>
      </c>
      <c r="S5">
        <f>TTEST(選択有_全!B17:AB17,選択有_全!B42:AB42,1,1)</f>
        <v>6.4152661138301859E-3</v>
      </c>
      <c r="T5">
        <f t="shared" ref="T5:T13" si="0">S5*100</f>
        <v>0.64152661138301859</v>
      </c>
      <c r="U5" t="str">
        <f t="shared" ref="U5:U13" si="1">IF(T5&lt;5,"〇","×")</f>
        <v>〇</v>
      </c>
    </row>
    <row r="6" spans="1:21">
      <c r="A6" t="s">
        <v>56</v>
      </c>
      <c r="B6">
        <v>2.7777777777777777</v>
      </c>
      <c r="F6" t="s">
        <v>55</v>
      </c>
      <c r="G6">
        <v>2.5925925925925926</v>
      </c>
      <c r="H6">
        <v>3.4814814814814814</v>
      </c>
      <c r="I6">
        <v>3.5</v>
      </c>
      <c r="J6">
        <v>3.925925925925926</v>
      </c>
      <c r="R6" t="s">
        <v>13</v>
      </c>
      <c r="S6">
        <f>TTEST(選択有_全!B18:AB18,選択有_全!B43:AB43,1,1)</f>
        <v>9.6870421104332932E-4</v>
      </c>
      <c r="T6">
        <f t="shared" si="0"/>
        <v>9.6870421104332929E-2</v>
      </c>
      <c r="U6" t="str">
        <f t="shared" si="1"/>
        <v>〇</v>
      </c>
    </row>
    <row r="7" spans="1:21">
      <c r="A7" t="s">
        <v>57</v>
      </c>
      <c r="B7">
        <v>2.7037037037037037</v>
      </c>
      <c r="F7" t="s">
        <v>54</v>
      </c>
      <c r="G7">
        <v>2.4074074074074074</v>
      </c>
      <c r="H7">
        <v>3</v>
      </c>
      <c r="I7">
        <v>4.5</v>
      </c>
      <c r="J7">
        <v>4.2592592592592595</v>
      </c>
      <c r="R7" t="s">
        <v>14</v>
      </c>
      <c r="S7">
        <f>TTEST(選択有_全!B19:AB19,選択有_全!B44:AB44,1,1)</f>
        <v>1.7316916142697033E-2</v>
      </c>
      <c r="T7">
        <f t="shared" si="0"/>
        <v>1.7316916142697032</v>
      </c>
      <c r="U7" t="str">
        <f t="shared" si="1"/>
        <v>〇</v>
      </c>
    </row>
    <row r="8" spans="1:21">
      <c r="A8" t="s">
        <v>58</v>
      </c>
      <c r="B8">
        <v>3.1111111111111112</v>
      </c>
      <c r="F8" t="s">
        <v>58</v>
      </c>
      <c r="G8">
        <v>3.1111111111111112</v>
      </c>
      <c r="H8">
        <v>3.6666666666666665</v>
      </c>
      <c r="I8">
        <v>5.5</v>
      </c>
      <c r="J8">
        <v>4.666666666666667</v>
      </c>
      <c r="R8" t="s">
        <v>15</v>
      </c>
      <c r="S8">
        <f>TTEST(選択有_全!B20:AB20,選択有_全!B45:AB45,1,1)</f>
        <v>8.1746782376844159E-4</v>
      </c>
      <c r="T8">
        <f t="shared" si="0"/>
        <v>8.1746782376844157E-2</v>
      </c>
      <c r="U8" t="str">
        <f t="shared" si="1"/>
        <v>〇</v>
      </c>
    </row>
    <row r="9" spans="1:21">
      <c r="A9" t="s">
        <v>59</v>
      </c>
      <c r="B9">
        <v>2.4814814814814814</v>
      </c>
      <c r="F9" t="s">
        <v>59</v>
      </c>
      <c r="G9">
        <v>2.4814814814814814</v>
      </c>
      <c r="H9">
        <v>3.0370370370370372</v>
      </c>
      <c r="I9">
        <v>6.5</v>
      </c>
      <c r="J9">
        <v>5.7407407407407405</v>
      </c>
      <c r="R9" t="s">
        <v>16</v>
      </c>
      <c r="S9">
        <f>TTEST(選択有_全!B21:AB21,選択有_全!B46:AB46,1,1)</f>
        <v>2.0311699612571971E-2</v>
      </c>
      <c r="T9">
        <f t="shared" si="0"/>
        <v>2.0311699612571972</v>
      </c>
      <c r="U9" t="str">
        <f t="shared" si="1"/>
        <v>〇</v>
      </c>
    </row>
    <row r="10" spans="1:21">
      <c r="A10" t="s">
        <v>60</v>
      </c>
      <c r="B10">
        <v>2.8148148148148149</v>
      </c>
      <c r="F10" t="s">
        <v>60</v>
      </c>
      <c r="G10">
        <v>2.8148148148148149</v>
      </c>
      <c r="H10">
        <v>3.1111111111111112</v>
      </c>
      <c r="I10">
        <v>7.5</v>
      </c>
      <c r="J10">
        <v>5.4444444444444446</v>
      </c>
      <c r="R10" t="s">
        <v>17</v>
      </c>
      <c r="S10">
        <f>TTEST(選択有_全!B22:AB22,選択有_全!B47:AB47,1,1)</f>
        <v>6.6325481249547473E-3</v>
      </c>
      <c r="T10">
        <f t="shared" si="0"/>
        <v>0.66325481249547469</v>
      </c>
      <c r="U10" t="str">
        <f t="shared" si="1"/>
        <v>〇</v>
      </c>
    </row>
    <row r="11" spans="1:21">
      <c r="A11" t="s">
        <v>61</v>
      </c>
      <c r="B11">
        <v>2.5925925925925926</v>
      </c>
      <c r="F11" t="s">
        <v>61</v>
      </c>
      <c r="G11">
        <v>2.5925925925925926</v>
      </c>
      <c r="H11">
        <v>3</v>
      </c>
      <c r="I11">
        <v>8.5</v>
      </c>
      <c r="J11">
        <v>5.1111111111111107</v>
      </c>
      <c r="R11" t="s">
        <v>18</v>
      </c>
      <c r="S11">
        <f>TTEST(選択有_全!B23:AB23,選択有_全!B48:AB48,1,1)</f>
        <v>3.6413213361546466E-2</v>
      </c>
      <c r="T11">
        <f t="shared" si="0"/>
        <v>3.6413213361546468</v>
      </c>
      <c r="U11" t="str">
        <f t="shared" si="1"/>
        <v>〇</v>
      </c>
    </row>
    <row r="12" spans="1:21">
      <c r="A12" t="s">
        <v>62</v>
      </c>
      <c r="B12">
        <v>2.5555555555555554</v>
      </c>
      <c r="F12" t="s">
        <v>56</v>
      </c>
      <c r="G12">
        <v>2.7777777777777777</v>
      </c>
      <c r="H12">
        <v>3.2592592592592591</v>
      </c>
      <c r="I12">
        <v>9.5</v>
      </c>
      <c r="J12">
        <v>4.4814814814814818</v>
      </c>
      <c r="R12" t="s">
        <v>19</v>
      </c>
      <c r="S12">
        <f>TTEST(選択有_全!B24:AB24,選択有_全!B49:AB49,1,1)</f>
        <v>1.9252125447075611E-2</v>
      </c>
      <c r="T12">
        <f t="shared" si="0"/>
        <v>1.9252125447075612</v>
      </c>
      <c r="U12" t="str">
        <f t="shared" si="1"/>
        <v>〇</v>
      </c>
    </row>
    <row r="13" spans="1:21">
      <c r="A13" t="s">
        <v>84</v>
      </c>
      <c r="R13" t="s">
        <v>20</v>
      </c>
      <c r="S13">
        <f>TTEST(選択有_全!B25:AB25,選択有_全!B50:AB50,1,1)</f>
        <v>4.5050905233167318E-3</v>
      </c>
      <c r="T13">
        <f t="shared" si="0"/>
        <v>0.45050905233167315</v>
      </c>
      <c r="U13" t="str">
        <f t="shared" si="1"/>
        <v>〇</v>
      </c>
    </row>
    <row r="14" spans="1:21">
      <c r="A14" t="s">
        <v>40</v>
      </c>
      <c r="B14">
        <v>3.0370370370370372</v>
      </c>
    </row>
    <row r="15" spans="1:21">
      <c r="A15" t="s">
        <v>54</v>
      </c>
      <c r="B15">
        <v>3</v>
      </c>
    </row>
    <row r="16" spans="1:21">
      <c r="A16" t="s">
        <v>55</v>
      </c>
      <c r="B16">
        <v>3.4814814814814814</v>
      </c>
    </row>
    <row r="17" spans="1:37">
      <c r="A17" t="s">
        <v>56</v>
      </c>
      <c r="B17">
        <v>3.2592592592592591</v>
      </c>
    </row>
    <row r="18" spans="1:37" ht="18.600000000000001" thickBot="1">
      <c r="A18" t="s">
        <v>57</v>
      </c>
      <c r="B18">
        <v>3.4444444444444446</v>
      </c>
    </row>
    <row r="19" spans="1:37" ht="19.2" thickTop="1" thickBot="1">
      <c r="A19" t="s">
        <v>58</v>
      </c>
      <c r="B19">
        <v>3.6666666666666665</v>
      </c>
      <c r="AG19" s="49"/>
      <c r="AH19" s="62" t="s">
        <v>90</v>
      </c>
      <c r="AI19" s="63"/>
    </row>
    <row r="20" spans="1:37" ht="19.2" customHeight="1" thickTop="1" thickBot="1">
      <c r="A20" t="s">
        <v>59</v>
      </c>
      <c r="B20">
        <v>3.0370370370370372</v>
      </c>
      <c r="AG20" s="51"/>
      <c r="AH20" s="44" t="s">
        <v>89</v>
      </c>
      <c r="AI20" s="50" t="s">
        <v>88</v>
      </c>
      <c r="AJ20" s="36"/>
      <c r="AK20" s="36"/>
    </row>
    <row r="21" spans="1:37" ht="18.600000000000001" thickTop="1">
      <c r="A21" t="s">
        <v>60</v>
      </c>
      <c r="B21">
        <v>3.1111111111111112</v>
      </c>
      <c r="AG21" s="20" t="s">
        <v>57</v>
      </c>
      <c r="AH21" s="21">
        <v>8.1746782376844199E-2</v>
      </c>
      <c r="AI21" s="54" t="str">
        <f>IF(AH21&lt;1,"＊＊",IF(AH21&lt;5,"＊","N.S."))</f>
        <v>＊＊</v>
      </c>
      <c r="AJ21" s="35"/>
      <c r="AK21" s="17"/>
    </row>
    <row r="22" spans="1:37">
      <c r="A22" t="s">
        <v>61</v>
      </c>
      <c r="B22">
        <v>3</v>
      </c>
      <c r="AG22" s="22" t="s">
        <v>62</v>
      </c>
      <c r="AH22" s="23">
        <v>0.45050905233167315</v>
      </c>
      <c r="AI22" s="53" t="str">
        <f t="shared" ref="AI22:AI30" si="2">IF(AH22&lt;1,"＊＊",IF(AH22&lt;5,"＊","N.S."))</f>
        <v>＊＊</v>
      </c>
      <c r="AJ22" s="35"/>
      <c r="AK22" s="17"/>
    </row>
    <row r="23" spans="1:37">
      <c r="A23" t="s">
        <v>62</v>
      </c>
      <c r="B23">
        <v>3.2592592592592591</v>
      </c>
      <c r="AG23" s="24" t="s">
        <v>40</v>
      </c>
      <c r="AH23" s="25">
        <v>0.12764795955578306</v>
      </c>
      <c r="AI23" s="53" t="str">
        <f t="shared" si="2"/>
        <v>＊＊</v>
      </c>
      <c r="AJ23" s="35"/>
      <c r="AK23" s="17"/>
    </row>
    <row r="24" spans="1:37">
      <c r="A24" t="s">
        <v>85</v>
      </c>
      <c r="AG24" s="22" t="s">
        <v>55</v>
      </c>
      <c r="AH24" s="23">
        <v>9.6870421104332929E-2</v>
      </c>
      <c r="AI24" s="53" t="str">
        <f t="shared" si="2"/>
        <v>＊＊</v>
      </c>
      <c r="AJ24" s="35"/>
      <c r="AK24" s="17"/>
    </row>
    <row r="25" spans="1:37">
      <c r="A25" t="s">
        <v>40</v>
      </c>
      <c r="B25">
        <v>3.8148148148148149</v>
      </c>
      <c r="AG25" s="22" t="s">
        <v>54</v>
      </c>
      <c r="AH25" s="23">
        <v>0.64152661138301859</v>
      </c>
      <c r="AI25" s="30" t="str">
        <f t="shared" si="2"/>
        <v>＊＊</v>
      </c>
      <c r="AJ25" s="35"/>
      <c r="AK25" s="17"/>
    </row>
    <row r="26" spans="1:37">
      <c r="A26" t="s">
        <v>54</v>
      </c>
      <c r="B26">
        <v>4.2592592592592595</v>
      </c>
      <c r="AG26" s="22" t="s">
        <v>58</v>
      </c>
      <c r="AH26" s="23">
        <v>2.0311699612571972</v>
      </c>
      <c r="AI26" s="30" t="str">
        <f t="shared" si="2"/>
        <v>＊</v>
      </c>
      <c r="AJ26" s="35"/>
      <c r="AK26" s="17"/>
    </row>
    <row r="27" spans="1:37">
      <c r="A27" t="s">
        <v>55</v>
      </c>
      <c r="B27">
        <v>3.925925925925926</v>
      </c>
      <c r="AG27" s="22" t="s">
        <v>59</v>
      </c>
      <c r="AH27" s="23">
        <v>0.66325481249547469</v>
      </c>
      <c r="AI27" s="30" t="str">
        <f t="shared" si="2"/>
        <v>＊＊</v>
      </c>
      <c r="AJ27" s="35"/>
      <c r="AK27" s="17"/>
    </row>
    <row r="28" spans="1:37">
      <c r="A28" t="s">
        <v>56</v>
      </c>
      <c r="B28">
        <v>4.4814814814814818</v>
      </c>
      <c r="AG28" s="22" t="s">
        <v>60</v>
      </c>
      <c r="AH28" s="23">
        <v>3.6413213361546468</v>
      </c>
      <c r="AI28" s="30" t="str">
        <f t="shared" si="2"/>
        <v>＊</v>
      </c>
      <c r="AJ28" s="35"/>
      <c r="AK28" s="17"/>
    </row>
    <row r="29" spans="1:37">
      <c r="A29" t="s">
        <v>57</v>
      </c>
      <c r="B29">
        <v>4</v>
      </c>
      <c r="AG29" s="24" t="s">
        <v>61</v>
      </c>
      <c r="AH29" s="25">
        <v>1.9252125447075612</v>
      </c>
      <c r="AI29" s="52" t="str">
        <f t="shared" si="2"/>
        <v>＊</v>
      </c>
      <c r="AJ29" s="35"/>
      <c r="AK29" s="17"/>
    </row>
    <row r="30" spans="1:37" ht="18.600000000000001" thickBot="1">
      <c r="A30" t="s">
        <v>58</v>
      </c>
      <c r="B30">
        <v>4.666666666666667</v>
      </c>
      <c r="AG30" s="19" t="s">
        <v>56</v>
      </c>
      <c r="AH30" s="33">
        <v>1.7316916142697032</v>
      </c>
      <c r="AI30" s="37" t="str">
        <f t="shared" si="2"/>
        <v>＊</v>
      </c>
      <c r="AJ30" s="35"/>
      <c r="AK30" s="17"/>
    </row>
    <row r="31" spans="1:37" ht="18.600000000000001" thickTop="1">
      <c r="A31" t="s">
        <v>59</v>
      </c>
      <c r="B31">
        <v>5.7407407407407405</v>
      </c>
      <c r="AG31" s="64" t="s">
        <v>82</v>
      </c>
      <c r="AH31" s="64"/>
      <c r="AI31" s="64"/>
      <c r="AJ31" s="36"/>
    </row>
    <row r="32" spans="1:37">
      <c r="A32" t="s">
        <v>60</v>
      </c>
      <c r="B32">
        <v>5.4444444444444446</v>
      </c>
    </row>
    <row r="33" spans="1:2" ht="19.2" customHeight="1">
      <c r="A33" t="s">
        <v>61</v>
      </c>
      <c r="B33">
        <v>5.1111111111111107</v>
      </c>
    </row>
    <row r="34" spans="1:2">
      <c r="A34" t="s">
        <v>62</v>
      </c>
      <c r="B34">
        <v>3.2962962962962963</v>
      </c>
    </row>
  </sheetData>
  <mergeCells count="2">
    <mergeCell ref="AH19:AI19"/>
    <mergeCell ref="AG31:AI31"/>
  </mergeCells>
  <phoneticPr fontId="2"/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A2" zoomScale="54" workbookViewId="0">
      <selection activeCell="T16" sqref="T16"/>
    </sheetView>
  </sheetViews>
  <sheetFormatPr defaultRowHeight="18"/>
  <sheetData>
    <row r="1" spans="1:37">
      <c r="J1" t="s">
        <v>51</v>
      </c>
      <c r="K1" t="s">
        <v>50</v>
      </c>
      <c r="P1" t="s">
        <v>47</v>
      </c>
      <c r="Q1" t="s">
        <v>46</v>
      </c>
      <c r="R1" t="s">
        <v>48</v>
      </c>
      <c r="S1" t="s">
        <v>49</v>
      </c>
    </row>
    <row r="2" spans="1:37">
      <c r="A2">
        <v>1219</v>
      </c>
      <c r="P2">
        <v>124</v>
      </c>
      <c r="T2" t="s">
        <v>34</v>
      </c>
      <c r="U2" t="s">
        <v>35</v>
      </c>
      <c r="V2" t="s">
        <v>37</v>
      </c>
      <c r="W2" t="s">
        <v>36</v>
      </c>
    </row>
    <row r="3" spans="1:37">
      <c r="A3" t="s">
        <v>22</v>
      </c>
      <c r="P3" t="s">
        <v>23</v>
      </c>
      <c r="AH3" t="s">
        <v>41</v>
      </c>
      <c r="AI3" s="61" t="s">
        <v>72</v>
      </c>
      <c r="AJ3" s="61"/>
    </row>
    <row r="4" spans="1:37">
      <c r="A4" t="s">
        <v>3</v>
      </c>
      <c r="B4" s="13" t="s">
        <v>5</v>
      </c>
      <c r="C4" s="13" t="s">
        <v>6</v>
      </c>
      <c r="D4" s="1" t="s">
        <v>8</v>
      </c>
      <c r="E4" s="10" t="s">
        <v>9</v>
      </c>
      <c r="F4" s="9" t="s">
        <v>5</v>
      </c>
      <c r="G4" s="1" t="s">
        <v>6</v>
      </c>
      <c r="H4" s="14" t="s">
        <v>5</v>
      </c>
      <c r="I4" s="8" t="s">
        <v>6</v>
      </c>
      <c r="J4" t="s">
        <v>8</v>
      </c>
      <c r="K4" t="s">
        <v>9</v>
      </c>
      <c r="L4" s="9" t="s">
        <v>5</v>
      </c>
      <c r="M4" s="9" t="s">
        <v>6</v>
      </c>
      <c r="N4" s="1" t="s">
        <v>8</v>
      </c>
      <c r="O4" s="12" t="s">
        <v>9</v>
      </c>
      <c r="P4" s="9" t="s">
        <v>26</v>
      </c>
      <c r="Q4" s="6" t="s">
        <v>27</v>
      </c>
      <c r="R4" s="10" t="s">
        <v>31</v>
      </c>
      <c r="S4" s="10" t="s">
        <v>32</v>
      </c>
      <c r="AH4" t="s">
        <v>39</v>
      </c>
    </row>
    <row r="5" spans="1:37">
      <c r="A5" t="s">
        <v>11</v>
      </c>
      <c r="B5">
        <v>3</v>
      </c>
      <c r="C5">
        <v>1</v>
      </c>
      <c r="D5">
        <v>3</v>
      </c>
      <c r="E5">
        <v>4</v>
      </c>
      <c r="F5">
        <v>5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3</v>
      </c>
      <c r="N5">
        <v>2</v>
      </c>
      <c r="O5">
        <v>4</v>
      </c>
      <c r="P5">
        <v>3</v>
      </c>
      <c r="Q5">
        <v>3</v>
      </c>
      <c r="R5">
        <v>5</v>
      </c>
      <c r="S5">
        <v>4</v>
      </c>
      <c r="T5">
        <f t="shared" ref="T5:T14" si="0">AVERAGE(B5:S5)</f>
        <v>2.8888888888888888</v>
      </c>
      <c r="U5">
        <f t="shared" ref="U5:U14" si="1">STDEVP(B5:S5)</f>
        <v>1.0999438818457405</v>
      </c>
      <c r="V5">
        <f t="shared" ref="V5:V14" si="2">MIN(B5:S5)</f>
        <v>1</v>
      </c>
      <c r="W5">
        <f t="shared" ref="W5:W25" si="3">MAX(B5:S5)</f>
        <v>5</v>
      </c>
      <c r="AH5" t="s">
        <v>11</v>
      </c>
      <c r="AI5">
        <f t="shared" ref="AI5:AI14" si="4">_xlfn.F.TEST(B5:S5,B30:S30)</f>
        <v>0.10106901839774454</v>
      </c>
      <c r="AJ5">
        <f>AI5*100</f>
        <v>10.106901839774455</v>
      </c>
      <c r="AK5" t="str">
        <f>IF(AJ5&gt;5,"〇","×")</f>
        <v>〇</v>
      </c>
    </row>
    <row r="6" spans="1:37">
      <c r="A6" t="s">
        <v>12</v>
      </c>
      <c r="B6">
        <v>4</v>
      </c>
      <c r="C6">
        <v>2</v>
      </c>
      <c r="D6">
        <v>3</v>
      </c>
      <c r="E6">
        <v>5</v>
      </c>
      <c r="F6">
        <v>4</v>
      </c>
      <c r="G6">
        <v>2</v>
      </c>
      <c r="H6">
        <v>2</v>
      </c>
      <c r="I6">
        <v>2</v>
      </c>
      <c r="J6">
        <v>3</v>
      </c>
      <c r="K6">
        <v>3</v>
      </c>
      <c r="L6">
        <v>2</v>
      </c>
      <c r="M6">
        <v>3</v>
      </c>
      <c r="N6">
        <v>2</v>
      </c>
      <c r="O6">
        <v>4</v>
      </c>
      <c r="P6">
        <v>2</v>
      </c>
      <c r="Q6">
        <v>6</v>
      </c>
      <c r="R6">
        <v>3</v>
      </c>
      <c r="S6">
        <v>5</v>
      </c>
      <c r="T6">
        <f t="shared" si="0"/>
        <v>3.1666666666666665</v>
      </c>
      <c r="U6">
        <f t="shared" si="1"/>
        <v>1.2133516482134197</v>
      </c>
      <c r="V6">
        <f t="shared" si="2"/>
        <v>2</v>
      </c>
      <c r="W6">
        <f t="shared" si="3"/>
        <v>6</v>
      </c>
      <c r="AH6" t="s">
        <v>12</v>
      </c>
      <c r="AI6">
        <f t="shared" si="4"/>
        <v>0.22108695654487218</v>
      </c>
      <c r="AJ6">
        <f t="shared" ref="AJ6:AJ25" si="5">AI6*100</f>
        <v>22.108695654487217</v>
      </c>
      <c r="AK6" t="str">
        <f t="shared" ref="AK6:AK25" si="6">IF(AJ6&gt;5,"〇","×")</f>
        <v>〇</v>
      </c>
    </row>
    <row r="7" spans="1:37">
      <c r="A7" t="s">
        <v>13</v>
      </c>
      <c r="B7">
        <v>4</v>
      </c>
      <c r="C7">
        <v>3</v>
      </c>
      <c r="D7">
        <v>3</v>
      </c>
      <c r="E7">
        <v>5</v>
      </c>
      <c r="F7">
        <v>5</v>
      </c>
      <c r="G7">
        <v>2</v>
      </c>
      <c r="H7">
        <v>3</v>
      </c>
      <c r="I7">
        <v>5</v>
      </c>
      <c r="J7">
        <v>2</v>
      </c>
      <c r="K7">
        <v>3</v>
      </c>
      <c r="L7">
        <v>3</v>
      </c>
      <c r="M7">
        <v>3</v>
      </c>
      <c r="N7">
        <v>5</v>
      </c>
      <c r="O7">
        <v>4</v>
      </c>
      <c r="P7">
        <v>3</v>
      </c>
      <c r="Q7">
        <v>3</v>
      </c>
      <c r="R7">
        <v>5</v>
      </c>
      <c r="S7">
        <v>4</v>
      </c>
      <c r="T7">
        <f t="shared" si="0"/>
        <v>3.6111111111111112</v>
      </c>
      <c r="U7">
        <f t="shared" si="1"/>
        <v>1.0076865081787252</v>
      </c>
      <c r="V7">
        <f t="shared" si="2"/>
        <v>2</v>
      </c>
      <c r="W7">
        <f t="shared" si="3"/>
        <v>5</v>
      </c>
      <c r="AH7" t="s">
        <v>13</v>
      </c>
      <c r="AI7">
        <f t="shared" si="4"/>
        <v>0.30005799965050334</v>
      </c>
      <c r="AJ7">
        <f t="shared" si="5"/>
        <v>30.005799965050333</v>
      </c>
      <c r="AK7" t="str">
        <f t="shared" si="6"/>
        <v>〇</v>
      </c>
    </row>
    <row r="8" spans="1:37">
      <c r="A8" t="s">
        <v>14</v>
      </c>
      <c r="B8">
        <v>5</v>
      </c>
      <c r="C8">
        <v>3</v>
      </c>
      <c r="D8">
        <v>5</v>
      </c>
      <c r="E8">
        <v>5</v>
      </c>
      <c r="F8">
        <v>5</v>
      </c>
      <c r="G8">
        <v>3</v>
      </c>
      <c r="H8">
        <v>4</v>
      </c>
      <c r="I8">
        <v>5</v>
      </c>
      <c r="J8">
        <v>4</v>
      </c>
      <c r="K8">
        <v>5</v>
      </c>
      <c r="L8">
        <v>4</v>
      </c>
      <c r="M8">
        <v>4</v>
      </c>
      <c r="N8">
        <v>5</v>
      </c>
      <c r="O8">
        <v>4</v>
      </c>
      <c r="P8">
        <v>3</v>
      </c>
      <c r="Q8">
        <v>6</v>
      </c>
      <c r="R8">
        <v>5</v>
      </c>
      <c r="S8">
        <v>5</v>
      </c>
      <c r="T8">
        <f t="shared" si="0"/>
        <v>4.4444444444444446</v>
      </c>
      <c r="U8">
        <f t="shared" si="1"/>
        <v>0.8314794192830981</v>
      </c>
      <c r="V8">
        <f t="shared" si="2"/>
        <v>3</v>
      </c>
      <c r="W8">
        <f t="shared" si="3"/>
        <v>6</v>
      </c>
      <c r="AH8" t="s">
        <v>14</v>
      </c>
      <c r="AI8">
        <f t="shared" si="4"/>
        <v>0.2341592351622992</v>
      </c>
      <c r="AJ8">
        <f t="shared" si="5"/>
        <v>23.41592351622992</v>
      </c>
      <c r="AK8" t="str">
        <f t="shared" si="6"/>
        <v>〇</v>
      </c>
    </row>
    <row r="9" spans="1:37">
      <c r="A9" t="s">
        <v>15</v>
      </c>
      <c r="B9">
        <v>4</v>
      </c>
      <c r="C9">
        <v>3</v>
      </c>
      <c r="D9">
        <v>4</v>
      </c>
      <c r="E9">
        <v>4</v>
      </c>
      <c r="F9">
        <v>4</v>
      </c>
      <c r="G9">
        <v>2</v>
      </c>
      <c r="H9">
        <v>3</v>
      </c>
      <c r="I9">
        <v>4</v>
      </c>
      <c r="J9">
        <v>3</v>
      </c>
      <c r="K9">
        <v>3</v>
      </c>
      <c r="L9">
        <v>3</v>
      </c>
      <c r="M9">
        <v>4</v>
      </c>
      <c r="N9">
        <v>5</v>
      </c>
      <c r="O9">
        <v>3</v>
      </c>
      <c r="P9">
        <v>2</v>
      </c>
      <c r="Q9">
        <v>4</v>
      </c>
      <c r="R9">
        <v>5</v>
      </c>
      <c r="S9">
        <v>4</v>
      </c>
      <c r="T9">
        <f t="shared" si="0"/>
        <v>3.5555555555555554</v>
      </c>
      <c r="U9">
        <f t="shared" si="1"/>
        <v>0.8314794192830981</v>
      </c>
      <c r="V9">
        <f t="shared" si="2"/>
        <v>2</v>
      </c>
      <c r="W9">
        <f t="shared" si="3"/>
        <v>5</v>
      </c>
      <c r="AH9" t="s">
        <v>15</v>
      </c>
      <c r="AI9">
        <f t="shared" si="4"/>
        <v>0.7562479119582266</v>
      </c>
      <c r="AJ9">
        <f t="shared" si="5"/>
        <v>75.624791195822667</v>
      </c>
      <c r="AK9" t="str">
        <f t="shared" si="6"/>
        <v>〇</v>
      </c>
    </row>
    <row r="10" spans="1:37">
      <c r="A10" t="s">
        <v>16</v>
      </c>
      <c r="B10">
        <v>4</v>
      </c>
      <c r="C10">
        <v>5</v>
      </c>
      <c r="D10">
        <v>5</v>
      </c>
      <c r="E10">
        <v>5</v>
      </c>
      <c r="F10">
        <v>5</v>
      </c>
      <c r="G10">
        <v>3</v>
      </c>
      <c r="H10">
        <v>4</v>
      </c>
      <c r="I10">
        <v>5</v>
      </c>
      <c r="J10">
        <v>5</v>
      </c>
      <c r="K10">
        <v>4</v>
      </c>
      <c r="L10">
        <v>4</v>
      </c>
      <c r="M10">
        <v>4</v>
      </c>
      <c r="N10">
        <v>3</v>
      </c>
      <c r="O10">
        <v>4</v>
      </c>
      <c r="P10">
        <v>3</v>
      </c>
      <c r="Q10">
        <v>4</v>
      </c>
      <c r="R10">
        <v>5</v>
      </c>
      <c r="S10">
        <v>6</v>
      </c>
      <c r="T10">
        <f t="shared" si="0"/>
        <v>4.333333333333333</v>
      </c>
      <c r="U10">
        <f t="shared" si="1"/>
        <v>0.81649658092772603</v>
      </c>
      <c r="V10">
        <f t="shared" si="2"/>
        <v>3</v>
      </c>
      <c r="W10">
        <f t="shared" si="3"/>
        <v>6</v>
      </c>
      <c r="AH10" t="s">
        <v>16</v>
      </c>
      <c r="AI10">
        <f t="shared" si="4"/>
        <v>0.43716631430628577</v>
      </c>
      <c r="AJ10">
        <f t="shared" si="5"/>
        <v>43.716631430628574</v>
      </c>
      <c r="AK10" t="str">
        <f t="shared" si="6"/>
        <v>〇</v>
      </c>
    </row>
    <row r="11" spans="1:37">
      <c r="A11" t="s">
        <v>17</v>
      </c>
      <c r="B11">
        <v>5</v>
      </c>
      <c r="C11">
        <v>2</v>
      </c>
      <c r="D11">
        <v>5</v>
      </c>
      <c r="E11">
        <v>6</v>
      </c>
      <c r="F11">
        <v>5</v>
      </c>
      <c r="G11">
        <v>5</v>
      </c>
      <c r="H11">
        <v>5</v>
      </c>
      <c r="I11">
        <v>6</v>
      </c>
      <c r="J11">
        <v>6</v>
      </c>
      <c r="K11">
        <v>5</v>
      </c>
      <c r="L11">
        <v>5</v>
      </c>
      <c r="M11">
        <v>5</v>
      </c>
      <c r="N11">
        <v>5</v>
      </c>
      <c r="O11">
        <v>6</v>
      </c>
      <c r="P11">
        <v>4</v>
      </c>
      <c r="Q11">
        <v>6</v>
      </c>
      <c r="R11">
        <v>6</v>
      </c>
      <c r="S11">
        <v>6</v>
      </c>
      <c r="T11">
        <f t="shared" si="0"/>
        <v>5.166666666666667</v>
      </c>
      <c r="U11">
        <f t="shared" si="1"/>
        <v>0.9574271077563381</v>
      </c>
      <c r="V11">
        <f t="shared" si="2"/>
        <v>2</v>
      </c>
      <c r="W11">
        <f t="shared" si="3"/>
        <v>6</v>
      </c>
      <c r="AH11" t="s">
        <v>17</v>
      </c>
      <c r="AI11">
        <f t="shared" si="4"/>
        <v>0.44784973214951107</v>
      </c>
      <c r="AJ11">
        <f t="shared" si="5"/>
        <v>44.784973214951108</v>
      </c>
      <c r="AK11" t="str">
        <f t="shared" si="6"/>
        <v>〇</v>
      </c>
    </row>
    <row r="12" spans="1:37">
      <c r="A12" t="s">
        <v>18</v>
      </c>
      <c r="B12">
        <v>6</v>
      </c>
      <c r="C12">
        <v>2</v>
      </c>
      <c r="D12">
        <v>6</v>
      </c>
      <c r="E12">
        <v>6</v>
      </c>
      <c r="F12">
        <v>6</v>
      </c>
      <c r="G12">
        <v>4</v>
      </c>
      <c r="H12">
        <v>3</v>
      </c>
      <c r="I12">
        <v>6</v>
      </c>
      <c r="J12">
        <v>6</v>
      </c>
      <c r="K12">
        <v>5</v>
      </c>
      <c r="L12">
        <v>7</v>
      </c>
      <c r="M12">
        <v>6</v>
      </c>
      <c r="N12">
        <v>4</v>
      </c>
      <c r="O12">
        <v>4</v>
      </c>
      <c r="P12">
        <v>4</v>
      </c>
      <c r="Q12">
        <v>7</v>
      </c>
      <c r="R12">
        <v>6</v>
      </c>
      <c r="S12">
        <v>6</v>
      </c>
      <c r="T12">
        <f t="shared" si="0"/>
        <v>5.2222222222222223</v>
      </c>
      <c r="U12">
        <f t="shared" si="1"/>
        <v>1.3562839573037448</v>
      </c>
      <c r="V12">
        <f t="shared" si="2"/>
        <v>2</v>
      </c>
      <c r="W12">
        <f t="shared" si="3"/>
        <v>7</v>
      </c>
      <c r="AH12" t="s">
        <v>18</v>
      </c>
      <c r="AI12">
        <f t="shared" si="4"/>
        <v>0.30826227456084498</v>
      </c>
      <c r="AJ12">
        <f t="shared" si="5"/>
        <v>30.826227456084499</v>
      </c>
      <c r="AK12" t="str">
        <f t="shared" si="6"/>
        <v>〇</v>
      </c>
    </row>
    <row r="13" spans="1:37">
      <c r="A13" t="s">
        <v>19</v>
      </c>
      <c r="B13">
        <v>4</v>
      </c>
      <c r="C13">
        <v>5</v>
      </c>
      <c r="D13">
        <v>5</v>
      </c>
      <c r="E13">
        <v>6</v>
      </c>
      <c r="F13">
        <v>5</v>
      </c>
      <c r="G13">
        <v>4</v>
      </c>
      <c r="H13">
        <v>4</v>
      </c>
      <c r="I13">
        <v>5</v>
      </c>
      <c r="J13">
        <v>5</v>
      </c>
      <c r="K13">
        <v>5</v>
      </c>
      <c r="L13">
        <v>7</v>
      </c>
      <c r="M13">
        <v>4</v>
      </c>
      <c r="N13">
        <v>6</v>
      </c>
      <c r="O13">
        <v>4</v>
      </c>
      <c r="P13">
        <v>5</v>
      </c>
      <c r="Q13">
        <v>5</v>
      </c>
      <c r="R13">
        <v>6</v>
      </c>
      <c r="S13">
        <v>6</v>
      </c>
      <c r="T13">
        <f t="shared" si="0"/>
        <v>5.0555555555555554</v>
      </c>
      <c r="U13">
        <f t="shared" si="1"/>
        <v>0.84801875124854154</v>
      </c>
      <c r="V13">
        <f t="shared" si="2"/>
        <v>4</v>
      </c>
      <c r="W13">
        <f t="shared" si="3"/>
        <v>7</v>
      </c>
      <c r="AH13" t="s">
        <v>19</v>
      </c>
      <c r="AI13">
        <f t="shared" si="4"/>
        <v>0.66710940980437727</v>
      </c>
      <c r="AJ13">
        <f t="shared" si="5"/>
        <v>66.710940980437726</v>
      </c>
      <c r="AK13" t="str">
        <f t="shared" si="6"/>
        <v>〇</v>
      </c>
    </row>
    <row r="14" spans="1:37">
      <c r="A14" t="s">
        <v>20</v>
      </c>
      <c r="B14">
        <v>3</v>
      </c>
      <c r="C14">
        <v>1</v>
      </c>
      <c r="D14">
        <v>2</v>
      </c>
      <c r="E14">
        <v>5</v>
      </c>
      <c r="F14">
        <v>4</v>
      </c>
      <c r="G14">
        <v>1</v>
      </c>
      <c r="H14">
        <v>2</v>
      </c>
      <c r="I14">
        <v>2</v>
      </c>
      <c r="J14">
        <v>1</v>
      </c>
      <c r="K14">
        <v>2</v>
      </c>
      <c r="L14">
        <v>2</v>
      </c>
      <c r="M14">
        <v>2</v>
      </c>
      <c r="N14">
        <v>5</v>
      </c>
      <c r="O14">
        <v>3</v>
      </c>
      <c r="P14">
        <v>2</v>
      </c>
      <c r="Q14">
        <v>2</v>
      </c>
      <c r="R14">
        <v>5</v>
      </c>
      <c r="S14">
        <v>3</v>
      </c>
      <c r="T14">
        <f t="shared" si="0"/>
        <v>2.6111111111111112</v>
      </c>
      <c r="U14">
        <f t="shared" si="1"/>
        <v>1.2969575033254168</v>
      </c>
      <c r="V14">
        <f t="shared" si="2"/>
        <v>1</v>
      </c>
      <c r="W14">
        <f t="shared" si="3"/>
        <v>5</v>
      </c>
      <c r="AH14" t="s">
        <v>20</v>
      </c>
      <c r="AI14">
        <f t="shared" si="4"/>
        <v>0.42646037282064614</v>
      </c>
      <c r="AJ14">
        <f t="shared" si="5"/>
        <v>42.646037282064611</v>
      </c>
      <c r="AK14" t="str">
        <f t="shared" si="6"/>
        <v>〇</v>
      </c>
    </row>
    <row r="15" spans="1:37">
      <c r="A15" t="s">
        <v>21</v>
      </c>
      <c r="W15">
        <f t="shared" si="3"/>
        <v>0</v>
      </c>
      <c r="AH15" t="s">
        <v>43</v>
      </c>
    </row>
    <row r="16" spans="1:37">
      <c r="A16" t="s">
        <v>11</v>
      </c>
      <c r="B16">
        <v>3</v>
      </c>
      <c r="C16">
        <v>1</v>
      </c>
      <c r="D16">
        <v>2</v>
      </c>
      <c r="E16">
        <v>2</v>
      </c>
      <c r="F16">
        <v>5</v>
      </c>
      <c r="G16">
        <v>2</v>
      </c>
      <c r="H16">
        <v>2</v>
      </c>
      <c r="I16">
        <v>3</v>
      </c>
      <c r="J16">
        <v>2</v>
      </c>
      <c r="K16">
        <v>2</v>
      </c>
      <c r="L16">
        <v>2</v>
      </c>
      <c r="M16">
        <v>3</v>
      </c>
      <c r="N16">
        <v>4</v>
      </c>
      <c r="O16">
        <v>4</v>
      </c>
      <c r="P16">
        <v>3</v>
      </c>
      <c r="Q16">
        <v>2</v>
      </c>
      <c r="R16">
        <v>2</v>
      </c>
      <c r="S16">
        <v>2</v>
      </c>
      <c r="T16">
        <f t="shared" ref="T16:T25" si="7">AVERAGE(B16:S16)</f>
        <v>2.5555555555555554</v>
      </c>
      <c r="U16">
        <f t="shared" ref="U16:U25" si="8">STDEVP(B16:S16)</f>
        <v>0.95581391856029185</v>
      </c>
      <c r="V16">
        <f t="shared" ref="V16:V25" si="9">MIN(B16:S16)</f>
        <v>1</v>
      </c>
      <c r="W16">
        <f t="shared" si="3"/>
        <v>5</v>
      </c>
      <c r="AH16" t="s">
        <v>11</v>
      </c>
      <c r="AI16">
        <f t="shared" ref="AI16:AI25" si="10">_xlfn.F.TEST(B16:S16,B41:S41)</f>
        <v>0.71944561079336444</v>
      </c>
      <c r="AJ16">
        <f t="shared" si="5"/>
        <v>71.944561079336438</v>
      </c>
      <c r="AK16" t="str">
        <f t="shared" si="6"/>
        <v>〇</v>
      </c>
    </row>
    <row r="17" spans="1:37">
      <c r="A17" t="s">
        <v>12</v>
      </c>
      <c r="B17">
        <v>4</v>
      </c>
      <c r="C17">
        <v>2</v>
      </c>
      <c r="D17">
        <v>2</v>
      </c>
      <c r="E17">
        <v>2</v>
      </c>
      <c r="F17">
        <v>5</v>
      </c>
      <c r="G17">
        <v>2</v>
      </c>
      <c r="H17">
        <v>2</v>
      </c>
      <c r="I17">
        <v>5</v>
      </c>
      <c r="J17">
        <v>2</v>
      </c>
      <c r="K17">
        <v>3</v>
      </c>
      <c r="L17">
        <v>2</v>
      </c>
      <c r="M17">
        <v>2</v>
      </c>
      <c r="N17">
        <v>3</v>
      </c>
      <c r="O17">
        <v>4</v>
      </c>
      <c r="P17">
        <v>2</v>
      </c>
      <c r="Q17">
        <v>2</v>
      </c>
      <c r="R17">
        <v>2</v>
      </c>
      <c r="S17">
        <v>2</v>
      </c>
      <c r="T17">
        <f t="shared" si="7"/>
        <v>2.6666666666666665</v>
      </c>
      <c r="U17">
        <f t="shared" si="8"/>
        <v>1.0540925533894598</v>
      </c>
      <c r="V17">
        <f t="shared" si="9"/>
        <v>2</v>
      </c>
      <c r="W17">
        <f t="shared" si="3"/>
        <v>5</v>
      </c>
      <c r="AH17" t="s">
        <v>12</v>
      </c>
      <c r="AI17">
        <f t="shared" si="10"/>
        <v>0.37862737054187912</v>
      </c>
      <c r="AJ17">
        <f t="shared" si="5"/>
        <v>37.86273705418791</v>
      </c>
      <c r="AK17" t="str">
        <f t="shared" si="6"/>
        <v>〇</v>
      </c>
    </row>
    <row r="18" spans="1:37">
      <c r="A18" t="s">
        <v>13</v>
      </c>
      <c r="B18">
        <v>4</v>
      </c>
      <c r="C18">
        <v>2</v>
      </c>
      <c r="D18">
        <v>2</v>
      </c>
      <c r="E18">
        <v>2</v>
      </c>
      <c r="F18">
        <v>4</v>
      </c>
      <c r="G18">
        <v>3</v>
      </c>
      <c r="H18">
        <v>3</v>
      </c>
      <c r="I18">
        <v>1</v>
      </c>
      <c r="J18">
        <v>4</v>
      </c>
      <c r="K18">
        <v>2</v>
      </c>
      <c r="L18">
        <v>3</v>
      </c>
      <c r="M18">
        <v>3</v>
      </c>
      <c r="N18">
        <v>4</v>
      </c>
      <c r="O18">
        <v>4</v>
      </c>
      <c r="P18">
        <v>2</v>
      </c>
      <c r="Q18">
        <v>2</v>
      </c>
      <c r="R18">
        <v>2</v>
      </c>
      <c r="S18">
        <v>3</v>
      </c>
      <c r="T18">
        <f t="shared" si="7"/>
        <v>2.7777777777777777</v>
      </c>
      <c r="U18">
        <f t="shared" si="8"/>
        <v>0.91624569458170235</v>
      </c>
      <c r="V18">
        <f t="shared" si="9"/>
        <v>1</v>
      </c>
      <c r="W18">
        <f t="shared" si="3"/>
        <v>4</v>
      </c>
      <c r="AH18" t="s">
        <v>13</v>
      </c>
      <c r="AI18">
        <f t="shared" si="10"/>
        <v>0.86363327622062169</v>
      </c>
      <c r="AJ18">
        <f t="shared" si="5"/>
        <v>86.363327622062172</v>
      </c>
      <c r="AK18" t="str">
        <f t="shared" si="6"/>
        <v>〇</v>
      </c>
    </row>
    <row r="19" spans="1:37">
      <c r="A19" t="s">
        <v>14</v>
      </c>
      <c r="B19">
        <v>3</v>
      </c>
      <c r="C19">
        <v>3</v>
      </c>
      <c r="D19">
        <v>2</v>
      </c>
      <c r="E19">
        <v>2</v>
      </c>
      <c r="F19">
        <v>5</v>
      </c>
      <c r="G19">
        <v>3</v>
      </c>
      <c r="H19">
        <v>3</v>
      </c>
      <c r="I19">
        <v>3</v>
      </c>
      <c r="J19">
        <v>2</v>
      </c>
      <c r="K19">
        <v>3</v>
      </c>
      <c r="L19">
        <v>3</v>
      </c>
      <c r="M19">
        <v>4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f t="shared" si="7"/>
        <v>2.7777777777777777</v>
      </c>
      <c r="U19">
        <f t="shared" si="8"/>
        <v>0.91624569458170235</v>
      </c>
      <c r="V19">
        <f t="shared" si="9"/>
        <v>1</v>
      </c>
      <c r="W19">
        <f t="shared" si="3"/>
        <v>5</v>
      </c>
      <c r="AH19" t="s">
        <v>14</v>
      </c>
      <c r="AI19">
        <f t="shared" si="10"/>
        <v>0.36654881258809202</v>
      </c>
      <c r="AJ19">
        <f t="shared" si="5"/>
        <v>36.654881258809205</v>
      </c>
      <c r="AK19" t="str">
        <f t="shared" si="6"/>
        <v>〇</v>
      </c>
    </row>
    <row r="20" spans="1:37">
      <c r="A20" t="s">
        <v>15</v>
      </c>
      <c r="B20">
        <v>4</v>
      </c>
      <c r="C20">
        <v>2</v>
      </c>
      <c r="D20">
        <v>2</v>
      </c>
      <c r="E20">
        <v>2</v>
      </c>
      <c r="F20">
        <v>5</v>
      </c>
      <c r="G20">
        <v>3</v>
      </c>
      <c r="H20">
        <v>3</v>
      </c>
      <c r="I20">
        <v>2</v>
      </c>
      <c r="J20">
        <v>3</v>
      </c>
      <c r="K20">
        <v>3</v>
      </c>
      <c r="L20">
        <v>3</v>
      </c>
      <c r="M20">
        <v>4</v>
      </c>
      <c r="N20">
        <v>3</v>
      </c>
      <c r="O20">
        <v>4</v>
      </c>
      <c r="P20">
        <v>3</v>
      </c>
      <c r="Q20">
        <v>2</v>
      </c>
      <c r="R20">
        <v>2</v>
      </c>
      <c r="S20">
        <v>3</v>
      </c>
      <c r="T20">
        <f t="shared" si="7"/>
        <v>2.9444444444444446</v>
      </c>
      <c r="U20">
        <f t="shared" si="8"/>
        <v>0.84801875124854154</v>
      </c>
      <c r="V20">
        <f t="shared" si="9"/>
        <v>2</v>
      </c>
      <c r="W20">
        <f t="shared" si="3"/>
        <v>5</v>
      </c>
      <c r="AH20" t="s">
        <v>15</v>
      </c>
      <c r="AI20">
        <f t="shared" si="10"/>
        <v>0.81772279466170383</v>
      </c>
      <c r="AJ20">
        <f t="shared" si="5"/>
        <v>81.772279466170389</v>
      </c>
      <c r="AK20" t="str">
        <f t="shared" si="6"/>
        <v>〇</v>
      </c>
    </row>
    <row r="21" spans="1:37">
      <c r="A21" t="s">
        <v>16</v>
      </c>
      <c r="B21">
        <v>4</v>
      </c>
      <c r="C21">
        <v>5</v>
      </c>
      <c r="D21">
        <v>2</v>
      </c>
      <c r="E21">
        <v>2</v>
      </c>
      <c r="F21">
        <v>5</v>
      </c>
      <c r="G21">
        <v>3</v>
      </c>
      <c r="H21">
        <v>3</v>
      </c>
      <c r="I21">
        <v>1</v>
      </c>
      <c r="J21">
        <v>3</v>
      </c>
      <c r="K21">
        <v>4</v>
      </c>
      <c r="L21">
        <v>4</v>
      </c>
      <c r="M21">
        <v>3</v>
      </c>
      <c r="N21">
        <v>4</v>
      </c>
      <c r="O21">
        <v>4</v>
      </c>
      <c r="P21">
        <v>3</v>
      </c>
      <c r="Q21">
        <v>2</v>
      </c>
      <c r="R21">
        <v>2</v>
      </c>
      <c r="S21">
        <v>3</v>
      </c>
      <c r="T21">
        <f t="shared" si="7"/>
        <v>3.1666666666666665</v>
      </c>
      <c r="U21">
        <f t="shared" si="8"/>
        <v>1.0671873729054748</v>
      </c>
      <c r="V21">
        <f t="shared" si="9"/>
        <v>1</v>
      </c>
      <c r="W21">
        <f t="shared" si="3"/>
        <v>5</v>
      </c>
      <c r="AH21" t="s">
        <v>16</v>
      </c>
      <c r="AI21">
        <f t="shared" si="10"/>
        <v>0.88594021690868174</v>
      </c>
      <c r="AJ21">
        <f t="shared" si="5"/>
        <v>88.594021690868175</v>
      </c>
      <c r="AK21" t="str">
        <f t="shared" si="6"/>
        <v>〇</v>
      </c>
    </row>
    <row r="22" spans="1:37">
      <c r="A22" t="s">
        <v>17</v>
      </c>
      <c r="B22">
        <v>5</v>
      </c>
      <c r="C22">
        <v>2</v>
      </c>
      <c r="D22">
        <v>2</v>
      </c>
      <c r="E22">
        <v>2</v>
      </c>
      <c r="F22">
        <v>3</v>
      </c>
      <c r="G22">
        <v>4</v>
      </c>
      <c r="H22">
        <v>2</v>
      </c>
      <c r="I22">
        <v>2</v>
      </c>
      <c r="J22">
        <v>1</v>
      </c>
      <c r="K22">
        <v>3</v>
      </c>
      <c r="L22">
        <v>3</v>
      </c>
      <c r="M22">
        <v>2</v>
      </c>
      <c r="N22">
        <v>3</v>
      </c>
      <c r="O22">
        <v>4</v>
      </c>
      <c r="P22">
        <v>2</v>
      </c>
      <c r="Q22">
        <v>2</v>
      </c>
      <c r="R22">
        <v>2</v>
      </c>
      <c r="S22">
        <v>2</v>
      </c>
      <c r="T22">
        <f t="shared" si="7"/>
        <v>2.5555555555555554</v>
      </c>
      <c r="U22">
        <f t="shared" si="8"/>
        <v>0.95581391856029185</v>
      </c>
      <c r="V22">
        <f t="shared" si="9"/>
        <v>1</v>
      </c>
      <c r="W22">
        <f t="shared" si="3"/>
        <v>5</v>
      </c>
      <c r="AH22" t="s">
        <v>17</v>
      </c>
      <c r="AI22">
        <f t="shared" si="10"/>
        <v>0.8636332762206218</v>
      </c>
      <c r="AJ22">
        <f t="shared" si="5"/>
        <v>86.363327622062187</v>
      </c>
      <c r="AK22" t="str">
        <f t="shared" si="6"/>
        <v>〇</v>
      </c>
    </row>
    <row r="23" spans="1:37">
      <c r="A23" t="s">
        <v>18</v>
      </c>
      <c r="B23">
        <v>4</v>
      </c>
      <c r="C23">
        <v>3</v>
      </c>
      <c r="D23">
        <v>2</v>
      </c>
      <c r="E23">
        <v>2</v>
      </c>
      <c r="F23">
        <v>4</v>
      </c>
      <c r="G23">
        <v>3</v>
      </c>
      <c r="H23">
        <v>3</v>
      </c>
      <c r="I23">
        <v>4</v>
      </c>
      <c r="J23">
        <v>2</v>
      </c>
      <c r="K23">
        <v>2</v>
      </c>
      <c r="L23">
        <v>3</v>
      </c>
      <c r="M23">
        <v>2</v>
      </c>
      <c r="N23">
        <v>3</v>
      </c>
      <c r="O23">
        <v>4</v>
      </c>
      <c r="P23">
        <v>3</v>
      </c>
      <c r="Q23">
        <v>1</v>
      </c>
      <c r="R23">
        <v>2</v>
      </c>
      <c r="S23">
        <v>2</v>
      </c>
      <c r="T23">
        <f t="shared" si="7"/>
        <v>2.7222222222222223</v>
      </c>
      <c r="U23">
        <f t="shared" si="8"/>
        <v>0.8695819912499182</v>
      </c>
      <c r="V23">
        <f t="shared" si="9"/>
        <v>1</v>
      </c>
      <c r="W23">
        <f t="shared" si="3"/>
        <v>4</v>
      </c>
      <c r="AH23" t="s">
        <v>18</v>
      </c>
      <c r="AI23">
        <f t="shared" si="10"/>
        <v>0.50256447945722338</v>
      </c>
      <c r="AJ23">
        <f t="shared" si="5"/>
        <v>50.256447945722336</v>
      </c>
      <c r="AK23" t="str">
        <f t="shared" si="6"/>
        <v>〇</v>
      </c>
    </row>
    <row r="24" spans="1:37">
      <c r="A24" t="s">
        <v>19</v>
      </c>
      <c r="B24">
        <v>4</v>
      </c>
      <c r="C24">
        <v>1</v>
      </c>
      <c r="D24">
        <v>2</v>
      </c>
      <c r="E24">
        <v>2</v>
      </c>
      <c r="F24">
        <v>5</v>
      </c>
      <c r="G24">
        <v>3</v>
      </c>
      <c r="H24">
        <v>3</v>
      </c>
      <c r="I24">
        <v>3</v>
      </c>
      <c r="J24">
        <v>2</v>
      </c>
      <c r="K24">
        <v>2</v>
      </c>
      <c r="L24">
        <v>3</v>
      </c>
      <c r="M24">
        <v>3</v>
      </c>
      <c r="N24">
        <v>4</v>
      </c>
      <c r="O24">
        <v>4</v>
      </c>
      <c r="P24">
        <v>2</v>
      </c>
      <c r="Q24">
        <v>2</v>
      </c>
      <c r="R24">
        <v>2</v>
      </c>
      <c r="S24">
        <v>2</v>
      </c>
      <c r="T24">
        <f t="shared" si="7"/>
        <v>2.7222222222222223</v>
      </c>
      <c r="U24">
        <f t="shared" si="8"/>
        <v>0.98913854526471423</v>
      </c>
      <c r="V24">
        <f t="shared" si="9"/>
        <v>1</v>
      </c>
      <c r="W24">
        <f t="shared" si="3"/>
        <v>5</v>
      </c>
      <c r="AH24" t="s">
        <v>19</v>
      </c>
      <c r="AI24">
        <f t="shared" si="10"/>
        <v>0.41529905772352799</v>
      </c>
      <c r="AJ24">
        <f t="shared" si="5"/>
        <v>41.529905772352798</v>
      </c>
      <c r="AK24" t="str">
        <f t="shared" si="6"/>
        <v>〇</v>
      </c>
    </row>
    <row r="25" spans="1:37">
      <c r="A25" t="s">
        <v>20</v>
      </c>
      <c r="B25">
        <v>3</v>
      </c>
      <c r="C25">
        <v>1</v>
      </c>
      <c r="D25">
        <v>2</v>
      </c>
      <c r="E25">
        <v>6</v>
      </c>
      <c r="F25">
        <v>5</v>
      </c>
      <c r="G25">
        <v>2</v>
      </c>
      <c r="H25">
        <v>1</v>
      </c>
      <c r="I25">
        <v>3</v>
      </c>
      <c r="J25">
        <v>2</v>
      </c>
      <c r="K25">
        <v>2</v>
      </c>
      <c r="L25">
        <v>2</v>
      </c>
      <c r="M25">
        <v>3</v>
      </c>
      <c r="N25">
        <v>3</v>
      </c>
      <c r="O25">
        <v>3</v>
      </c>
      <c r="P25">
        <v>2</v>
      </c>
      <c r="Q25">
        <v>2</v>
      </c>
      <c r="R25">
        <v>2</v>
      </c>
      <c r="S25">
        <v>3</v>
      </c>
      <c r="T25">
        <f t="shared" si="7"/>
        <v>2.6111111111111112</v>
      </c>
      <c r="U25">
        <f t="shared" si="8"/>
        <v>1.208253509496197</v>
      </c>
      <c r="V25">
        <f t="shared" si="9"/>
        <v>1</v>
      </c>
      <c r="W25">
        <f t="shared" si="3"/>
        <v>6</v>
      </c>
      <c r="AH25" t="s">
        <v>20</v>
      </c>
      <c r="AI25">
        <f t="shared" si="10"/>
        <v>0.46202160334750531</v>
      </c>
      <c r="AJ25">
        <f t="shared" si="5"/>
        <v>46.202160334750531</v>
      </c>
      <c r="AK25" t="str">
        <f t="shared" si="6"/>
        <v>〇</v>
      </c>
    </row>
    <row r="27" spans="1:37">
      <c r="A27">
        <v>1219</v>
      </c>
      <c r="P27">
        <v>124</v>
      </c>
      <c r="T27" t="s">
        <v>34</v>
      </c>
      <c r="U27" t="s">
        <v>35</v>
      </c>
      <c r="V27" t="s">
        <v>37</v>
      </c>
      <c r="W27" t="s">
        <v>36</v>
      </c>
    </row>
    <row r="28" spans="1:37">
      <c r="A28" t="s">
        <v>0</v>
      </c>
      <c r="P28" t="s">
        <v>23</v>
      </c>
    </row>
    <row r="29" spans="1:37">
      <c r="A29" t="s">
        <v>3</v>
      </c>
      <c r="B29" s="13" t="s">
        <v>5</v>
      </c>
      <c r="C29" s="13" t="s">
        <v>6</v>
      </c>
      <c r="D29" s="1" t="s">
        <v>8</v>
      </c>
      <c r="E29" s="10" t="s">
        <v>9</v>
      </c>
      <c r="F29" s="9" t="s">
        <v>5</v>
      </c>
      <c r="G29" s="1" t="s">
        <v>6</v>
      </c>
      <c r="H29" s="14" t="s">
        <v>26</v>
      </c>
      <c r="I29" s="3" t="s">
        <v>27</v>
      </c>
      <c r="J29" s="5" t="s">
        <v>31</v>
      </c>
      <c r="K29" s="6" t="s">
        <v>32</v>
      </c>
      <c r="L29" s="7" t="s">
        <v>26</v>
      </c>
      <c r="M29" s="7" t="s">
        <v>27</v>
      </c>
      <c r="N29" s="1" t="s">
        <v>31</v>
      </c>
      <c r="O29" s="12" t="s">
        <v>32</v>
      </c>
      <c r="P29" s="11" t="s">
        <v>26</v>
      </c>
      <c r="Q29" s="7" t="s">
        <v>27</v>
      </c>
      <c r="R29" s="10" t="s">
        <v>31</v>
      </c>
      <c r="S29" s="10" t="s">
        <v>32</v>
      </c>
    </row>
    <row r="30" spans="1:37">
      <c r="A30" t="s">
        <v>11</v>
      </c>
      <c r="B30">
        <v>3</v>
      </c>
      <c r="C30">
        <v>5</v>
      </c>
      <c r="D30">
        <v>4</v>
      </c>
      <c r="E30">
        <v>4</v>
      </c>
      <c r="F30">
        <v>4</v>
      </c>
      <c r="G30">
        <v>2</v>
      </c>
      <c r="H30">
        <v>4</v>
      </c>
      <c r="I30">
        <v>3</v>
      </c>
      <c r="J30">
        <v>3</v>
      </c>
      <c r="K30">
        <v>3</v>
      </c>
      <c r="L30">
        <v>4</v>
      </c>
      <c r="M30">
        <v>4</v>
      </c>
      <c r="N30">
        <v>4</v>
      </c>
      <c r="O30">
        <v>4</v>
      </c>
      <c r="P30">
        <v>3</v>
      </c>
      <c r="Q30">
        <v>5</v>
      </c>
      <c r="R30">
        <v>4</v>
      </c>
      <c r="S30">
        <v>4</v>
      </c>
      <c r="T30">
        <f t="shared" ref="T30:T39" si="11">AVERAGE(B30:S30)</f>
        <v>3.7222222222222223</v>
      </c>
      <c r="U30">
        <f t="shared" ref="U30:U39" si="12">STDEVP(B30:S30)</f>
        <v>0.73071924655366149</v>
      </c>
      <c r="V30">
        <f t="shared" ref="V30:V39" si="13">MIN(B30:S30)</f>
        <v>2</v>
      </c>
      <c r="W30">
        <f t="shared" ref="W30:W50" si="14">MAX(B30:S30)</f>
        <v>5</v>
      </c>
    </row>
    <row r="31" spans="1:37">
      <c r="A31" t="s">
        <v>12</v>
      </c>
      <c r="B31">
        <v>4</v>
      </c>
      <c r="C31">
        <v>5</v>
      </c>
      <c r="D31">
        <v>4</v>
      </c>
      <c r="E31">
        <v>5</v>
      </c>
      <c r="F31">
        <v>4</v>
      </c>
      <c r="G31">
        <v>2</v>
      </c>
      <c r="H31">
        <v>5</v>
      </c>
      <c r="I31">
        <v>5</v>
      </c>
      <c r="J31">
        <v>5</v>
      </c>
      <c r="K31">
        <v>4</v>
      </c>
      <c r="L31">
        <v>5</v>
      </c>
      <c r="M31">
        <v>5</v>
      </c>
      <c r="N31">
        <v>5</v>
      </c>
      <c r="O31">
        <v>4</v>
      </c>
      <c r="P31">
        <v>3</v>
      </c>
      <c r="Q31">
        <v>6</v>
      </c>
      <c r="R31">
        <v>4</v>
      </c>
      <c r="S31">
        <v>5</v>
      </c>
      <c r="T31">
        <f t="shared" si="11"/>
        <v>4.4444444444444446</v>
      </c>
      <c r="U31">
        <f t="shared" si="12"/>
        <v>0.89580641647761661</v>
      </c>
      <c r="V31">
        <f t="shared" si="13"/>
        <v>2</v>
      </c>
      <c r="W31">
        <f t="shared" si="14"/>
        <v>6</v>
      </c>
    </row>
    <row r="32" spans="1:37">
      <c r="A32" t="s">
        <v>13</v>
      </c>
      <c r="B32">
        <v>4</v>
      </c>
      <c r="C32">
        <v>4</v>
      </c>
      <c r="D32">
        <v>4</v>
      </c>
      <c r="E32">
        <v>4</v>
      </c>
      <c r="F32">
        <v>5</v>
      </c>
      <c r="G32">
        <v>3</v>
      </c>
      <c r="H32">
        <v>4</v>
      </c>
      <c r="I32">
        <v>5</v>
      </c>
      <c r="J32">
        <v>4</v>
      </c>
      <c r="K32">
        <v>4</v>
      </c>
      <c r="L32">
        <v>4</v>
      </c>
      <c r="M32">
        <v>5</v>
      </c>
      <c r="N32">
        <v>5</v>
      </c>
      <c r="O32">
        <v>3</v>
      </c>
      <c r="P32">
        <v>3</v>
      </c>
      <c r="Q32">
        <v>4</v>
      </c>
      <c r="R32">
        <v>2</v>
      </c>
      <c r="S32">
        <v>4</v>
      </c>
      <c r="T32">
        <f t="shared" si="11"/>
        <v>3.9444444444444446</v>
      </c>
      <c r="U32">
        <f t="shared" si="12"/>
        <v>0.77975938042323334</v>
      </c>
      <c r="V32">
        <f t="shared" si="13"/>
        <v>2</v>
      </c>
      <c r="W32">
        <f t="shared" si="14"/>
        <v>5</v>
      </c>
    </row>
    <row r="33" spans="1:23">
      <c r="A33" t="s">
        <v>14</v>
      </c>
      <c r="B33">
        <v>4</v>
      </c>
      <c r="C33">
        <v>5</v>
      </c>
      <c r="D33">
        <v>4</v>
      </c>
      <c r="E33">
        <v>5</v>
      </c>
      <c r="F33">
        <v>5</v>
      </c>
      <c r="G33">
        <v>3</v>
      </c>
      <c r="H33">
        <v>5</v>
      </c>
      <c r="I33">
        <v>6</v>
      </c>
      <c r="J33">
        <v>5</v>
      </c>
      <c r="K33">
        <v>4</v>
      </c>
      <c r="L33">
        <v>5</v>
      </c>
      <c r="M33">
        <v>5</v>
      </c>
      <c r="N33">
        <v>5</v>
      </c>
      <c r="O33">
        <v>4</v>
      </c>
      <c r="P33">
        <v>3</v>
      </c>
      <c r="Q33">
        <v>7</v>
      </c>
      <c r="R33">
        <v>2</v>
      </c>
      <c r="S33">
        <v>5</v>
      </c>
      <c r="T33">
        <f t="shared" si="11"/>
        <v>4.5555555555555554</v>
      </c>
      <c r="U33">
        <f t="shared" si="12"/>
        <v>1.11665284679121</v>
      </c>
      <c r="V33">
        <f t="shared" si="13"/>
        <v>2</v>
      </c>
      <c r="W33">
        <f t="shared" si="14"/>
        <v>7</v>
      </c>
    </row>
    <row r="34" spans="1:23">
      <c r="A34" t="s">
        <v>15</v>
      </c>
      <c r="B34">
        <v>3</v>
      </c>
      <c r="C34">
        <v>5</v>
      </c>
      <c r="D34">
        <v>4</v>
      </c>
      <c r="E34">
        <v>4</v>
      </c>
      <c r="F34">
        <v>5</v>
      </c>
      <c r="G34">
        <v>3</v>
      </c>
      <c r="H34">
        <v>5</v>
      </c>
      <c r="I34">
        <v>5</v>
      </c>
      <c r="J34">
        <v>3</v>
      </c>
      <c r="K34">
        <v>3</v>
      </c>
      <c r="L34">
        <v>4</v>
      </c>
      <c r="M34">
        <v>5</v>
      </c>
      <c r="N34">
        <v>6</v>
      </c>
      <c r="O34">
        <v>4</v>
      </c>
      <c r="P34">
        <v>3</v>
      </c>
      <c r="Q34">
        <v>5</v>
      </c>
      <c r="R34">
        <v>4</v>
      </c>
      <c r="S34">
        <v>4</v>
      </c>
      <c r="T34">
        <f t="shared" si="11"/>
        <v>4.166666666666667</v>
      </c>
      <c r="U34">
        <f t="shared" si="12"/>
        <v>0.89752746785575066</v>
      </c>
      <c r="V34">
        <f t="shared" si="13"/>
        <v>3</v>
      </c>
      <c r="W34">
        <f t="shared" si="14"/>
        <v>6</v>
      </c>
    </row>
    <row r="35" spans="1:23">
      <c r="A35" t="s">
        <v>16</v>
      </c>
      <c r="B35">
        <v>4</v>
      </c>
      <c r="C35">
        <v>5</v>
      </c>
      <c r="D35">
        <v>4</v>
      </c>
      <c r="E35">
        <v>5</v>
      </c>
      <c r="F35">
        <v>6</v>
      </c>
      <c r="G35">
        <v>4</v>
      </c>
      <c r="H35">
        <v>5</v>
      </c>
      <c r="I35">
        <v>6</v>
      </c>
      <c r="J35">
        <v>6</v>
      </c>
      <c r="K35">
        <v>4</v>
      </c>
      <c r="L35">
        <v>5</v>
      </c>
      <c r="M35">
        <v>6</v>
      </c>
      <c r="N35">
        <v>6</v>
      </c>
      <c r="O35">
        <v>3</v>
      </c>
      <c r="P35">
        <v>3</v>
      </c>
      <c r="Q35">
        <v>4</v>
      </c>
      <c r="R35">
        <v>4</v>
      </c>
      <c r="S35">
        <v>5</v>
      </c>
      <c r="T35">
        <f t="shared" si="11"/>
        <v>4.7222222222222223</v>
      </c>
      <c r="U35">
        <f t="shared" si="12"/>
        <v>0.98913854526471423</v>
      </c>
      <c r="V35">
        <f t="shared" si="13"/>
        <v>3</v>
      </c>
      <c r="W35">
        <f t="shared" si="14"/>
        <v>6</v>
      </c>
    </row>
    <row r="36" spans="1:23">
      <c r="A36" t="s">
        <v>17</v>
      </c>
      <c r="B36">
        <v>5</v>
      </c>
      <c r="C36">
        <v>3</v>
      </c>
      <c r="D36">
        <v>5</v>
      </c>
      <c r="E36">
        <v>5</v>
      </c>
      <c r="F36">
        <v>7</v>
      </c>
      <c r="G36">
        <v>5</v>
      </c>
      <c r="H36">
        <v>6</v>
      </c>
      <c r="I36">
        <v>7</v>
      </c>
      <c r="J36">
        <v>6</v>
      </c>
      <c r="K36">
        <v>6</v>
      </c>
      <c r="L36">
        <v>7</v>
      </c>
      <c r="M36">
        <v>7</v>
      </c>
      <c r="N36">
        <v>6</v>
      </c>
      <c r="O36">
        <v>4</v>
      </c>
      <c r="P36">
        <v>6</v>
      </c>
      <c r="Q36">
        <v>7</v>
      </c>
      <c r="R36">
        <v>4</v>
      </c>
      <c r="S36">
        <v>6</v>
      </c>
      <c r="T36">
        <f t="shared" si="11"/>
        <v>5.666666666666667</v>
      </c>
      <c r="U36">
        <f t="shared" si="12"/>
        <v>1.1547005383792515</v>
      </c>
      <c r="V36">
        <f t="shared" si="13"/>
        <v>3</v>
      </c>
      <c r="W36">
        <f t="shared" si="14"/>
        <v>7</v>
      </c>
    </row>
    <row r="37" spans="1:23">
      <c r="A37" t="s">
        <v>18</v>
      </c>
      <c r="B37">
        <v>6</v>
      </c>
      <c r="C37">
        <v>4</v>
      </c>
      <c r="D37">
        <v>5</v>
      </c>
      <c r="E37">
        <v>5</v>
      </c>
      <c r="F37">
        <v>7</v>
      </c>
      <c r="G37">
        <v>4</v>
      </c>
      <c r="H37">
        <v>6</v>
      </c>
      <c r="I37">
        <v>7</v>
      </c>
      <c r="J37">
        <v>6</v>
      </c>
      <c r="K37">
        <v>6</v>
      </c>
      <c r="L37">
        <v>7</v>
      </c>
      <c r="M37">
        <v>6</v>
      </c>
      <c r="N37">
        <v>6</v>
      </c>
      <c r="O37">
        <v>4</v>
      </c>
      <c r="P37">
        <v>6</v>
      </c>
      <c r="Q37">
        <v>7</v>
      </c>
      <c r="R37">
        <v>4</v>
      </c>
      <c r="S37">
        <v>6</v>
      </c>
      <c r="T37">
        <f t="shared" si="11"/>
        <v>5.666666666666667</v>
      </c>
      <c r="U37">
        <f t="shared" si="12"/>
        <v>1.0540925533894598</v>
      </c>
      <c r="V37">
        <f t="shared" si="13"/>
        <v>4</v>
      </c>
      <c r="W37">
        <f t="shared" si="14"/>
        <v>7</v>
      </c>
    </row>
    <row r="38" spans="1:23">
      <c r="A38" t="s">
        <v>19</v>
      </c>
      <c r="B38">
        <v>4</v>
      </c>
      <c r="C38">
        <v>5</v>
      </c>
      <c r="D38">
        <v>5</v>
      </c>
      <c r="E38">
        <v>5</v>
      </c>
      <c r="F38">
        <v>6</v>
      </c>
      <c r="G38">
        <v>4</v>
      </c>
      <c r="H38">
        <v>6</v>
      </c>
      <c r="I38">
        <v>7</v>
      </c>
      <c r="J38">
        <v>6</v>
      </c>
      <c r="K38">
        <v>6</v>
      </c>
      <c r="L38">
        <v>7</v>
      </c>
      <c r="M38">
        <v>5</v>
      </c>
      <c r="N38">
        <v>6</v>
      </c>
      <c r="O38">
        <v>4</v>
      </c>
      <c r="P38">
        <v>5</v>
      </c>
      <c r="Q38">
        <v>5</v>
      </c>
      <c r="R38">
        <v>4</v>
      </c>
      <c r="S38">
        <v>6</v>
      </c>
      <c r="T38">
        <f t="shared" si="11"/>
        <v>5.333333333333333</v>
      </c>
      <c r="U38">
        <f t="shared" si="12"/>
        <v>0.94280904158206336</v>
      </c>
      <c r="V38">
        <f t="shared" si="13"/>
        <v>4</v>
      </c>
      <c r="W38">
        <f t="shared" si="14"/>
        <v>7</v>
      </c>
    </row>
    <row r="39" spans="1:23">
      <c r="A39" t="s">
        <v>20</v>
      </c>
      <c r="B39">
        <v>4</v>
      </c>
      <c r="C39">
        <v>5</v>
      </c>
      <c r="D39">
        <v>2</v>
      </c>
      <c r="E39">
        <v>5</v>
      </c>
      <c r="F39">
        <v>5</v>
      </c>
      <c r="G39">
        <v>2</v>
      </c>
      <c r="H39">
        <v>4</v>
      </c>
      <c r="I39">
        <v>4</v>
      </c>
      <c r="J39">
        <v>4</v>
      </c>
      <c r="K39">
        <v>2</v>
      </c>
      <c r="L39">
        <v>3</v>
      </c>
      <c r="M39">
        <v>3</v>
      </c>
      <c r="N39">
        <v>4</v>
      </c>
      <c r="O39">
        <v>5</v>
      </c>
      <c r="P39">
        <v>2</v>
      </c>
      <c r="Q39">
        <v>3</v>
      </c>
      <c r="R39">
        <v>4</v>
      </c>
      <c r="S39">
        <v>3</v>
      </c>
      <c r="T39">
        <f t="shared" si="11"/>
        <v>3.5555555555555554</v>
      </c>
      <c r="U39">
        <f t="shared" si="12"/>
        <v>1.0657403385139377</v>
      </c>
      <c r="V39">
        <f t="shared" si="13"/>
        <v>2</v>
      </c>
      <c r="W39">
        <f t="shared" si="14"/>
        <v>5</v>
      </c>
    </row>
    <row r="40" spans="1:23">
      <c r="A40" t="s">
        <v>21</v>
      </c>
      <c r="W40">
        <f t="shared" si="14"/>
        <v>0</v>
      </c>
    </row>
    <row r="41" spans="1:23">
      <c r="A41" t="s">
        <v>11</v>
      </c>
      <c r="B41">
        <v>2</v>
      </c>
      <c r="C41">
        <v>2</v>
      </c>
      <c r="D41">
        <v>3</v>
      </c>
      <c r="E41">
        <v>2</v>
      </c>
      <c r="F41">
        <v>4</v>
      </c>
      <c r="G41">
        <v>2</v>
      </c>
      <c r="H41">
        <v>4</v>
      </c>
      <c r="I41">
        <v>3</v>
      </c>
      <c r="J41">
        <v>3</v>
      </c>
      <c r="K41">
        <v>3</v>
      </c>
      <c r="L41">
        <v>4</v>
      </c>
      <c r="M41">
        <v>4</v>
      </c>
      <c r="N41">
        <v>3</v>
      </c>
      <c r="O41">
        <v>4</v>
      </c>
      <c r="P41">
        <v>2</v>
      </c>
      <c r="Q41">
        <v>3</v>
      </c>
      <c r="R41">
        <v>5</v>
      </c>
      <c r="S41">
        <v>3</v>
      </c>
      <c r="T41">
        <f t="shared" ref="T41:T50" si="15">AVERAGE(B41:S41)</f>
        <v>3.1111111111111112</v>
      </c>
      <c r="U41">
        <f t="shared" ref="U41:U50" si="16">STDEVP(B41:S41)</f>
        <v>0.87488976377909011</v>
      </c>
      <c r="V41">
        <f t="shared" ref="V41:V50" si="17">MIN(B41:S41)</f>
        <v>2</v>
      </c>
      <c r="W41">
        <f t="shared" si="14"/>
        <v>5</v>
      </c>
    </row>
    <row r="42" spans="1:23">
      <c r="A42" t="s">
        <v>12</v>
      </c>
      <c r="B42">
        <v>4</v>
      </c>
      <c r="C42">
        <v>2</v>
      </c>
      <c r="D42">
        <v>3</v>
      </c>
      <c r="E42">
        <v>2</v>
      </c>
      <c r="F42">
        <v>4</v>
      </c>
      <c r="G42">
        <v>2</v>
      </c>
      <c r="H42">
        <v>3</v>
      </c>
      <c r="I42">
        <v>3</v>
      </c>
      <c r="J42">
        <v>5</v>
      </c>
      <c r="K42">
        <v>3</v>
      </c>
      <c r="L42">
        <v>3</v>
      </c>
      <c r="M42">
        <v>2</v>
      </c>
      <c r="N42">
        <v>3</v>
      </c>
      <c r="O42">
        <v>4</v>
      </c>
      <c r="P42">
        <v>2</v>
      </c>
      <c r="Q42">
        <v>3</v>
      </c>
      <c r="R42">
        <v>3</v>
      </c>
      <c r="S42">
        <v>4</v>
      </c>
      <c r="T42">
        <f t="shared" si="15"/>
        <v>3.0555555555555554</v>
      </c>
      <c r="U42">
        <f t="shared" si="16"/>
        <v>0.84801875124854154</v>
      </c>
      <c r="V42">
        <f t="shared" si="17"/>
        <v>2</v>
      </c>
      <c r="W42">
        <f t="shared" si="14"/>
        <v>5</v>
      </c>
    </row>
    <row r="43" spans="1:23">
      <c r="A43" t="s">
        <v>13</v>
      </c>
      <c r="B43">
        <v>4</v>
      </c>
      <c r="C43">
        <v>4</v>
      </c>
      <c r="D43">
        <v>3</v>
      </c>
      <c r="E43">
        <v>2</v>
      </c>
      <c r="F43">
        <v>4</v>
      </c>
      <c r="G43">
        <v>2</v>
      </c>
      <c r="H43">
        <v>4</v>
      </c>
      <c r="I43">
        <v>5</v>
      </c>
      <c r="J43">
        <v>5</v>
      </c>
      <c r="K43">
        <v>3</v>
      </c>
      <c r="L43">
        <v>4</v>
      </c>
      <c r="M43">
        <v>4</v>
      </c>
      <c r="N43">
        <v>2</v>
      </c>
      <c r="O43">
        <v>4</v>
      </c>
      <c r="P43">
        <v>3</v>
      </c>
      <c r="Q43">
        <v>3</v>
      </c>
      <c r="R43">
        <v>5</v>
      </c>
      <c r="S43">
        <v>3</v>
      </c>
      <c r="T43">
        <f t="shared" si="15"/>
        <v>3.5555555555555554</v>
      </c>
      <c r="U43">
        <f t="shared" si="16"/>
        <v>0.95581391856029185</v>
      </c>
      <c r="V43">
        <f t="shared" si="17"/>
        <v>2</v>
      </c>
      <c r="W43">
        <f t="shared" si="14"/>
        <v>5</v>
      </c>
    </row>
    <row r="44" spans="1:23">
      <c r="A44" t="s">
        <v>14</v>
      </c>
      <c r="B44">
        <v>5</v>
      </c>
      <c r="C44">
        <v>2</v>
      </c>
      <c r="D44">
        <v>3</v>
      </c>
      <c r="E44">
        <v>2</v>
      </c>
      <c r="F44">
        <v>5</v>
      </c>
      <c r="G44">
        <v>3</v>
      </c>
      <c r="H44">
        <v>4</v>
      </c>
      <c r="I44">
        <v>5</v>
      </c>
      <c r="J44">
        <v>3</v>
      </c>
      <c r="K44">
        <v>3</v>
      </c>
      <c r="L44">
        <v>3</v>
      </c>
      <c r="M44">
        <v>3</v>
      </c>
      <c r="N44">
        <v>2</v>
      </c>
      <c r="O44">
        <v>4</v>
      </c>
      <c r="P44">
        <v>3</v>
      </c>
      <c r="Q44">
        <v>1</v>
      </c>
      <c r="R44">
        <v>5</v>
      </c>
      <c r="S44">
        <v>3</v>
      </c>
      <c r="T44">
        <f t="shared" si="15"/>
        <v>3.2777777777777777</v>
      </c>
      <c r="U44">
        <f t="shared" si="16"/>
        <v>1.1453071182271279</v>
      </c>
      <c r="V44">
        <f t="shared" si="17"/>
        <v>1</v>
      </c>
      <c r="W44">
        <f t="shared" si="14"/>
        <v>5</v>
      </c>
    </row>
    <row r="45" spans="1:23">
      <c r="A45" t="s">
        <v>15</v>
      </c>
      <c r="B45">
        <v>4</v>
      </c>
      <c r="C45">
        <v>2</v>
      </c>
      <c r="D45">
        <v>4</v>
      </c>
      <c r="E45">
        <v>2</v>
      </c>
      <c r="F45">
        <v>5</v>
      </c>
      <c r="G45">
        <v>3</v>
      </c>
      <c r="H45">
        <v>4</v>
      </c>
      <c r="I45">
        <v>4</v>
      </c>
      <c r="J45">
        <v>4</v>
      </c>
      <c r="K45">
        <v>3</v>
      </c>
      <c r="L45">
        <v>4</v>
      </c>
      <c r="M45">
        <v>4</v>
      </c>
      <c r="N45">
        <v>3</v>
      </c>
      <c r="O45">
        <v>4</v>
      </c>
      <c r="P45">
        <v>2</v>
      </c>
      <c r="Q45">
        <v>3</v>
      </c>
      <c r="R45">
        <v>5</v>
      </c>
      <c r="S45">
        <v>3</v>
      </c>
      <c r="T45">
        <f t="shared" si="15"/>
        <v>3.5</v>
      </c>
      <c r="U45">
        <f t="shared" si="16"/>
        <v>0.89752746785575066</v>
      </c>
      <c r="V45">
        <f t="shared" si="17"/>
        <v>2</v>
      </c>
      <c r="W45">
        <f t="shared" si="14"/>
        <v>5</v>
      </c>
    </row>
    <row r="46" spans="1:23">
      <c r="A46" t="s">
        <v>16</v>
      </c>
      <c r="B46">
        <v>4</v>
      </c>
      <c r="C46">
        <v>4</v>
      </c>
      <c r="D46">
        <v>4</v>
      </c>
      <c r="E46">
        <v>2</v>
      </c>
      <c r="F46">
        <v>6</v>
      </c>
      <c r="G46">
        <v>2</v>
      </c>
      <c r="H46">
        <v>4</v>
      </c>
      <c r="I46">
        <v>5</v>
      </c>
      <c r="J46">
        <v>5</v>
      </c>
      <c r="K46">
        <v>3</v>
      </c>
      <c r="L46">
        <v>4</v>
      </c>
      <c r="M46">
        <v>3</v>
      </c>
      <c r="N46">
        <v>2</v>
      </c>
      <c r="O46">
        <v>4</v>
      </c>
      <c r="P46">
        <v>3</v>
      </c>
      <c r="Q46">
        <v>3</v>
      </c>
      <c r="R46">
        <v>5</v>
      </c>
      <c r="S46">
        <v>3</v>
      </c>
      <c r="T46">
        <f t="shared" si="15"/>
        <v>3.6666666666666665</v>
      </c>
      <c r="U46">
        <f t="shared" si="16"/>
        <v>1.1055415967851334</v>
      </c>
      <c r="V46">
        <f t="shared" si="17"/>
        <v>2</v>
      </c>
      <c r="W46">
        <f t="shared" si="14"/>
        <v>6</v>
      </c>
    </row>
    <row r="47" spans="1:23">
      <c r="A47" t="s">
        <v>17</v>
      </c>
      <c r="B47">
        <v>5</v>
      </c>
      <c r="C47">
        <v>3</v>
      </c>
      <c r="D47">
        <v>3</v>
      </c>
      <c r="E47">
        <v>2</v>
      </c>
      <c r="F47">
        <v>3</v>
      </c>
      <c r="G47">
        <v>2</v>
      </c>
      <c r="H47">
        <v>5</v>
      </c>
      <c r="I47">
        <v>3</v>
      </c>
      <c r="J47">
        <v>4</v>
      </c>
      <c r="K47">
        <v>4</v>
      </c>
      <c r="L47">
        <v>3</v>
      </c>
      <c r="M47">
        <v>2</v>
      </c>
      <c r="N47">
        <v>3</v>
      </c>
      <c r="O47">
        <v>4</v>
      </c>
      <c r="P47">
        <v>2</v>
      </c>
      <c r="Q47">
        <v>4</v>
      </c>
      <c r="R47">
        <v>3</v>
      </c>
      <c r="S47">
        <v>3</v>
      </c>
      <c r="T47">
        <f t="shared" si="15"/>
        <v>3.2222222222222223</v>
      </c>
      <c r="U47">
        <f t="shared" si="16"/>
        <v>0.91624569458170235</v>
      </c>
      <c r="V47">
        <f t="shared" si="17"/>
        <v>2</v>
      </c>
      <c r="W47">
        <f t="shared" si="14"/>
        <v>5</v>
      </c>
    </row>
    <row r="48" spans="1:23">
      <c r="A48" t="s">
        <v>18</v>
      </c>
      <c r="B48">
        <v>4</v>
      </c>
      <c r="C48">
        <v>3</v>
      </c>
      <c r="D48">
        <v>3</v>
      </c>
      <c r="E48">
        <v>2</v>
      </c>
      <c r="F48">
        <v>3</v>
      </c>
      <c r="G48">
        <v>2</v>
      </c>
      <c r="H48">
        <v>4</v>
      </c>
      <c r="I48">
        <v>5</v>
      </c>
      <c r="J48">
        <v>3</v>
      </c>
      <c r="K48">
        <v>3</v>
      </c>
      <c r="L48">
        <v>3</v>
      </c>
      <c r="M48">
        <v>3</v>
      </c>
      <c r="N48">
        <v>3</v>
      </c>
      <c r="O48">
        <v>4</v>
      </c>
      <c r="P48">
        <v>3</v>
      </c>
      <c r="Q48">
        <v>2</v>
      </c>
      <c r="R48">
        <v>3</v>
      </c>
      <c r="S48">
        <v>3</v>
      </c>
      <c r="T48">
        <f t="shared" si="15"/>
        <v>3.1111111111111112</v>
      </c>
      <c r="U48">
        <f t="shared" si="16"/>
        <v>0.7370277311900888</v>
      </c>
      <c r="V48">
        <f t="shared" si="17"/>
        <v>2</v>
      </c>
      <c r="W48">
        <f t="shared" si="14"/>
        <v>5</v>
      </c>
    </row>
    <row r="49" spans="1:23">
      <c r="A49" t="s">
        <v>19</v>
      </c>
      <c r="B49">
        <v>4</v>
      </c>
      <c r="C49">
        <v>3</v>
      </c>
      <c r="D49">
        <v>3</v>
      </c>
      <c r="E49">
        <v>2</v>
      </c>
      <c r="F49">
        <v>4</v>
      </c>
      <c r="G49">
        <v>2</v>
      </c>
      <c r="H49">
        <v>4</v>
      </c>
      <c r="I49">
        <v>3</v>
      </c>
      <c r="J49">
        <v>5</v>
      </c>
      <c r="K49">
        <v>3</v>
      </c>
      <c r="L49">
        <v>3</v>
      </c>
      <c r="M49">
        <v>3</v>
      </c>
      <c r="N49">
        <v>3</v>
      </c>
      <c r="O49">
        <v>4</v>
      </c>
      <c r="P49">
        <v>2</v>
      </c>
      <c r="Q49">
        <v>2</v>
      </c>
      <c r="R49">
        <v>3</v>
      </c>
      <c r="S49">
        <v>3</v>
      </c>
      <c r="T49">
        <f t="shared" si="15"/>
        <v>3.1111111111111112</v>
      </c>
      <c r="U49">
        <f t="shared" si="16"/>
        <v>0.80890109880894645</v>
      </c>
      <c r="V49">
        <f t="shared" si="17"/>
        <v>2</v>
      </c>
      <c r="W49">
        <f t="shared" si="14"/>
        <v>5</v>
      </c>
    </row>
    <row r="50" spans="1:23">
      <c r="A50" t="s">
        <v>20</v>
      </c>
      <c r="B50">
        <v>4</v>
      </c>
      <c r="C50">
        <v>3</v>
      </c>
      <c r="D50">
        <v>3</v>
      </c>
      <c r="E50">
        <v>5</v>
      </c>
      <c r="F50">
        <v>5</v>
      </c>
      <c r="G50">
        <v>3</v>
      </c>
      <c r="H50">
        <v>3</v>
      </c>
      <c r="I50">
        <v>4</v>
      </c>
      <c r="J50">
        <v>3</v>
      </c>
      <c r="K50">
        <v>2</v>
      </c>
      <c r="L50">
        <v>3</v>
      </c>
      <c r="M50">
        <v>3</v>
      </c>
      <c r="N50">
        <v>3</v>
      </c>
      <c r="O50">
        <v>5</v>
      </c>
      <c r="P50">
        <v>3</v>
      </c>
      <c r="Q50">
        <v>2</v>
      </c>
      <c r="R50">
        <v>5</v>
      </c>
      <c r="S50">
        <v>2</v>
      </c>
      <c r="T50">
        <f t="shared" si="15"/>
        <v>3.3888888888888888</v>
      </c>
      <c r="U50">
        <f t="shared" si="16"/>
        <v>1.0076865081787252</v>
      </c>
      <c r="V50">
        <f t="shared" si="17"/>
        <v>2</v>
      </c>
      <c r="W50">
        <f t="shared" si="14"/>
        <v>5</v>
      </c>
    </row>
  </sheetData>
  <mergeCells count="1">
    <mergeCell ref="AI3:AJ3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zoomScale="43" workbookViewId="0">
      <selection activeCell="W14" sqref="W14"/>
    </sheetView>
  </sheetViews>
  <sheetFormatPr defaultRowHeight="18"/>
  <sheetData>
    <row r="2" spans="1:21">
      <c r="A2" t="s">
        <v>83</v>
      </c>
      <c r="G2" t="s">
        <v>83</v>
      </c>
      <c r="H2" t="s">
        <v>84</v>
      </c>
      <c r="J2" t="s">
        <v>85</v>
      </c>
      <c r="O2" s="16" t="s">
        <v>73</v>
      </c>
      <c r="P2" s="16"/>
    </row>
    <row r="3" spans="1:21">
      <c r="A3" t="s">
        <v>40</v>
      </c>
      <c r="B3">
        <v>2.5555555555555554</v>
      </c>
      <c r="F3" t="s">
        <v>54</v>
      </c>
      <c r="G3">
        <v>2.6666666666666665</v>
      </c>
      <c r="H3">
        <v>3.0555555555555554</v>
      </c>
      <c r="I3">
        <v>0.5</v>
      </c>
      <c r="J3">
        <v>4.4444444444444446</v>
      </c>
      <c r="O3" t="s">
        <v>86</v>
      </c>
      <c r="R3" t="s">
        <v>71</v>
      </c>
      <c r="S3" t="s">
        <v>87</v>
      </c>
    </row>
    <row r="4" spans="1:21">
      <c r="A4" t="s">
        <v>54</v>
      </c>
      <c r="B4">
        <v>2.6666666666666665</v>
      </c>
      <c r="F4" t="s">
        <v>40</v>
      </c>
      <c r="G4">
        <v>2.5555555555555554</v>
      </c>
      <c r="H4">
        <v>3.1111111111111112</v>
      </c>
      <c r="I4">
        <v>1.5</v>
      </c>
      <c r="J4">
        <v>3.7222222222222223</v>
      </c>
      <c r="R4" t="s">
        <v>11</v>
      </c>
      <c r="S4">
        <f>TTEST(使用できるデータ!B16:S16,使用できるデータ!B41:S41,1,1)</f>
        <v>2.7986385590836743E-2</v>
      </c>
      <c r="T4">
        <f>S4*100</f>
        <v>2.7986385590836744</v>
      </c>
      <c r="U4" t="str">
        <f>IF(T4&lt;5,"〇","×")</f>
        <v>〇</v>
      </c>
    </row>
    <row r="5" spans="1:21">
      <c r="A5" t="s">
        <v>55</v>
      </c>
      <c r="B5">
        <v>2.7777777777777777</v>
      </c>
      <c r="F5" t="s">
        <v>55</v>
      </c>
      <c r="G5">
        <v>2.7777777777777777</v>
      </c>
      <c r="H5">
        <v>3.5555555555555554</v>
      </c>
      <c r="I5">
        <v>2.5</v>
      </c>
      <c r="J5">
        <v>3.9444444444444446</v>
      </c>
      <c r="R5" t="s">
        <v>12</v>
      </c>
      <c r="S5">
        <f>TTEST(使用できるデータ!B17:S17,使用できるデータ!B42:S42,1,1)</f>
        <v>7.4615477193512192E-2</v>
      </c>
      <c r="T5">
        <f t="shared" ref="T5:T13" si="0">S5*100</f>
        <v>7.461547719351219</v>
      </c>
      <c r="U5" t="str">
        <f t="shared" ref="U5:U13" si="1">IF(T5&lt;5,"〇","×")</f>
        <v>×</v>
      </c>
    </row>
    <row r="6" spans="1:21">
      <c r="A6" t="s">
        <v>56</v>
      </c>
      <c r="B6">
        <v>2.7777777777777777</v>
      </c>
      <c r="F6" t="s">
        <v>62</v>
      </c>
      <c r="G6">
        <v>2.6111111111111112</v>
      </c>
      <c r="H6">
        <v>3.3888888888888888</v>
      </c>
      <c r="I6">
        <v>3.5</v>
      </c>
      <c r="J6">
        <v>3.5555555555555554</v>
      </c>
      <c r="R6" t="s">
        <v>13</v>
      </c>
      <c r="S6">
        <f>TTEST(使用できるデータ!B18:S18,使用できるデータ!B43:S43,1,1)</f>
        <v>1.2987107194510746E-2</v>
      </c>
      <c r="T6">
        <f t="shared" si="0"/>
        <v>1.2987107194510745</v>
      </c>
      <c r="U6" t="str">
        <f t="shared" si="1"/>
        <v>〇</v>
      </c>
    </row>
    <row r="7" spans="1:21">
      <c r="A7" t="s">
        <v>57</v>
      </c>
      <c r="B7">
        <v>2.9444444444444446</v>
      </c>
      <c r="F7" t="s">
        <v>57</v>
      </c>
      <c r="G7">
        <v>2.9444444444444446</v>
      </c>
      <c r="H7">
        <v>3.5</v>
      </c>
      <c r="I7">
        <v>4.5</v>
      </c>
      <c r="J7">
        <v>4.166666666666667</v>
      </c>
      <c r="R7" t="s">
        <v>14</v>
      </c>
      <c r="S7">
        <f>TTEST(使用できるデータ!B19:S19,使用できるデータ!B44:S44,1,1)</f>
        <v>3.5116262114770237E-2</v>
      </c>
      <c r="T7">
        <f t="shared" si="0"/>
        <v>3.5116262114770236</v>
      </c>
      <c r="U7" t="str">
        <f t="shared" si="1"/>
        <v>〇</v>
      </c>
    </row>
    <row r="8" spans="1:21">
      <c r="A8" t="s">
        <v>58</v>
      </c>
      <c r="B8">
        <v>3.1666666666666665</v>
      </c>
      <c r="F8" t="s">
        <v>59</v>
      </c>
      <c r="G8">
        <v>2.5555555555555554</v>
      </c>
      <c r="H8">
        <v>3.2222222222222223</v>
      </c>
      <c r="I8">
        <v>5.5</v>
      </c>
      <c r="J8">
        <v>5.666666666666667</v>
      </c>
      <c r="R8" t="s">
        <v>15</v>
      </c>
      <c r="S8">
        <f>TTEST(使用できるデータ!B20:S20,使用できるデータ!B45:S45,1,1)</f>
        <v>1.4162949645665071E-2</v>
      </c>
      <c r="T8">
        <f t="shared" si="0"/>
        <v>1.4162949645665071</v>
      </c>
      <c r="U8" t="str">
        <f t="shared" si="1"/>
        <v>〇</v>
      </c>
    </row>
    <row r="9" spans="1:21">
      <c r="A9" t="s">
        <v>59</v>
      </c>
      <c r="B9">
        <v>2.5555555555555554</v>
      </c>
      <c r="F9" t="s">
        <v>60</v>
      </c>
      <c r="G9">
        <v>2.7222222222222223</v>
      </c>
      <c r="H9">
        <v>3.1111111111111112</v>
      </c>
      <c r="I9">
        <v>6.5</v>
      </c>
      <c r="J9">
        <v>5.666666666666667</v>
      </c>
      <c r="R9" t="s">
        <v>16</v>
      </c>
      <c r="S9">
        <f>TTEST(使用できるデータ!B21:S21,使用できるデータ!B46:S46,1,1)</f>
        <v>8.8342752883590656E-2</v>
      </c>
      <c r="T9">
        <f t="shared" si="0"/>
        <v>8.8342752883590663</v>
      </c>
      <c r="U9" t="str">
        <f t="shared" si="1"/>
        <v>×</v>
      </c>
    </row>
    <row r="10" spans="1:21">
      <c r="A10" t="s">
        <v>60</v>
      </c>
      <c r="B10">
        <v>2.7222222222222223</v>
      </c>
      <c r="F10" t="s">
        <v>61</v>
      </c>
      <c r="G10">
        <v>2.7222222222222223</v>
      </c>
      <c r="H10">
        <v>3.1111111111111112</v>
      </c>
      <c r="I10">
        <v>7.5</v>
      </c>
      <c r="J10">
        <v>5.333333333333333</v>
      </c>
      <c r="R10" t="s">
        <v>17</v>
      </c>
      <c r="S10">
        <f>TTEST(使用できるデータ!B22:S22,使用できるデータ!B47:S47,1,1)</f>
        <v>1.4629018118324733E-2</v>
      </c>
      <c r="T10">
        <f t="shared" si="0"/>
        <v>1.4629018118324733</v>
      </c>
      <c r="U10" t="str">
        <f t="shared" si="1"/>
        <v>〇</v>
      </c>
    </row>
    <row r="11" spans="1:21">
      <c r="A11" t="s">
        <v>61</v>
      </c>
      <c r="B11">
        <v>2.7222222222222223</v>
      </c>
      <c r="F11" t="s">
        <v>58</v>
      </c>
      <c r="G11">
        <v>3.1666666666666665</v>
      </c>
      <c r="H11">
        <v>3.6666666666666665</v>
      </c>
      <c r="I11">
        <v>8.5</v>
      </c>
      <c r="J11">
        <v>4.7222222222222223</v>
      </c>
      <c r="R11" t="s">
        <v>18</v>
      </c>
      <c r="S11">
        <f>TTEST(使用できるデータ!B23:S23,使用できるデータ!B48:S48,1,1)</f>
        <v>1.5109426068141408E-2</v>
      </c>
      <c r="T11">
        <f t="shared" si="0"/>
        <v>1.5109426068141407</v>
      </c>
      <c r="U11" t="str">
        <f t="shared" si="1"/>
        <v>〇</v>
      </c>
    </row>
    <row r="12" spans="1:21">
      <c r="A12" t="s">
        <v>62</v>
      </c>
      <c r="B12">
        <v>2.6111111111111112</v>
      </c>
      <c r="F12" t="s">
        <v>56</v>
      </c>
      <c r="G12">
        <v>2.7777777777777777</v>
      </c>
      <c r="H12">
        <v>3.2777777777777777</v>
      </c>
      <c r="I12">
        <v>9.5</v>
      </c>
      <c r="J12">
        <v>4.5555555555555554</v>
      </c>
      <c r="R12" t="s">
        <v>19</v>
      </c>
      <c r="S12">
        <f>TTEST(使用できるデータ!B24:S24,使用できるデータ!B49:S49,1,1)</f>
        <v>6.4993811791358339E-2</v>
      </c>
      <c r="T12">
        <f t="shared" si="0"/>
        <v>6.4993811791358338</v>
      </c>
      <c r="U12" t="str">
        <f t="shared" si="1"/>
        <v>×</v>
      </c>
    </row>
    <row r="13" spans="1:21">
      <c r="A13" t="s">
        <v>84</v>
      </c>
      <c r="R13" t="s">
        <v>20</v>
      </c>
      <c r="S13">
        <f>TTEST(使用できるデータ!B25:S25,使用できるデータ!B50:S50,1,1)</f>
        <v>3.1680467804787683E-3</v>
      </c>
      <c r="T13">
        <f t="shared" si="0"/>
        <v>0.31680467804787682</v>
      </c>
      <c r="U13" t="str">
        <f t="shared" si="1"/>
        <v>〇</v>
      </c>
    </row>
    <row r="14" spans="1:21">
      <c r="A14" t="s">
        <v>40</v>
      </c>
      <c r="B14">
        <v>3.1111111111111112</v>
      </c>
    </row>
    <row r="15" spans="1:21">
      <c r="A15" t="s">
        <v>54</v>
      </c>
      <c r="B15">
        <v>3.0555555555555554</v>
      </c>
    </row>
    <row r="16" spans="1:21">
      <c r="A16" t="s">
        <v>55</v>
      </c>
      <c r="B16">
        <v>3.5555555555555554</v>
      </c>
    </row>
    <row r="17" spans="1:3">
      <c r="A17" t="s">
        <v>56</v>
      </c>
      <c r="B17">
        <v>3.2777777777777777</v>
      </c>
    </row>
    <row r="18" spans="1:3">
      <c r="A18" t="s">
        <v>57</v>
      </c>
      <c r="B18">
        <v>3.5</v>
      </c>
    </row>
    <row r="19" spans="1:3">
      <c r="A19" t="s">
        <v>58</v>
      </c>
      <c r="B19">
        <v>3.6666666666666665</v>
      </c>
    </row>
    <row r="20" spans="1:3">
      <c r="A20" t="s">
        <v>59</v>
      </c>
      <c r="B20">
        <v>3.2222222222222223</v>
      </c>
    </row>
    <row r="21" spans="1:3">
      <c r="A21" t="s">
        <v>60</v>
      </c>
      <c r="B21">
        <v>3.1111111111111112</v>
      </c>
    </row>
    <row r="22" spans="1:3">
      <c r="A22" t="s">
        <v>61</v>
      </c>
      <c r="B22">
        <v>3.1111111111111112</v>
      </c>
    </row>
    <row r="23" spans="1:3">
      <c r="A23" t="s">
        <v>62</v>
      </c>
      <c r="B23">
        <v>3.3888888888888888</v>
      </c>
    </row>
    <row r="24" spans="1:3">
      <c r="A24" t="s">
        <v>85</v>
      </c>
      <c r="C24" t="s">
        <v>68</v>
      </c>
    </row>
    <row r="25" spans="1:3">
      <c r="A25" t="s">
        <v>40</v>
      </c>
      <c r="B25">
        <v>3.7222222222222223</v>
      </c>
      <c r="C25">
        <v>3.7</v>
      </c>
    </row>
    <row r="26" spans="1:3">
      <c r="A26" t="s">
        <v>54</v>
      </c>
      <c r="B26">
        <v>4.4444444444444446</v>
      </c>
      <c r="C26">
        <v>4.0999999999999996</v>
      </c>
    </row>
    <row r="27" spans="1:3">
      <c r="A27" t="s">
        <v>55</v>
      </c>
      <c r="B27">
        <v>3.9444444444444446</v>
      </c>
      <c r="C27">
        <v>3.7</v>
      </c>
    </row>
    <row r="28" spans="1:3">
      <c r="A28" t="s">
        <v>56</v>
      </c>
      <c r="B28">
        <v>4.5555555555555554</v>
      </c>
      <c r="C28">
        <v>4.2</v>
      </c>
    </row>
    <row r="29" spans="1:3">
      <c r="A29" t="s">
        <v>57</v>
      </c>
      <c r="B29">
        <v>4.166666666666667</v>
      </c>
      <c r="C29">
        <v>4.2</v>
      </c>
    </row>
    <row r="30" spans="1:3">
      <c r="A30" t="s">
        <v>58</v>
      </c>
      <c r="B30">
        <v>4.7222222222222223</v>
      </c>
      <c r="C30">
        <v>4.5</v>
      </c>
    </row>
    <row r="31" spans="1:3">
      <c r="A31" t="s">
        <v>59</v>
      </c>
      <c r="B31">
        <v>5.666666666666667</v>
      </c>
      <c r="C31">
        <v>5.5</v>
      </c>
    </row>
    <row r="32" spans="1:3">
      <c r="A32" t="s">
        <v>60</v>
      </c>
      <c r="B32">
        <v>5.666666666666667</v>
      </c>
      <c r="C32">
        <v>4.9000000000000004</v>
      </c>
    </row>
    <row r="33" spans="1:3">
      <c r="A33" t="s">
        <v>61</v>
      </c>
      <c r="B33">
        <v>5.333333333333333</v>
      </c>
      <c r="C33">
        <v>5.0999999999999996</v>
      </c>
    </row>
    <row r="34" spans="1:3">
      <c r="A34" t="s">
        <v>62</v>
      </c>
      <c r="B34">
        <v>3.5555555555555554</v>
      </c>
      <c r="C34">
        <v>3.1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48"/>
  <sheetViews>
    <sheetView topLeftCell="G1" zoomScale="43" workbookViewId="0">
      <selection activeCell="A26" sqref="A26"/>
    </sheetView>
  </sheetViews>
  <sheetFormatPr defaultRowHeight="18"/>
  <cols>
    <col min="27" max="27" width="12.296875" customWidth="1"/>
    <col min="29" max="29" width="12" customWidth="1"/>
  </cols>
  <sheetData>
    <row r="2" spans="1:40">
      <c r="A2">
        <v>1219</v>
      </c>
      <c r="L2">
        <v>121</v>
      </c>
    </row>
    <row r="3" spans="1:40">
      <c r="A3" t="s">
        <v>22</v>
      </c>
      <c r="B3" t="s">
        <v>1</v>
      </c>
      <c r="I3" t="s">
        <v>2</v>
      </c>
      <c r="L3" t="s">
        <v>1</v>
      </c>
      <c r="T3" t="s">
        <v>2</v>
      </c>
      <c r="Y3" t="s">
        <v>34</v>
      </c>
      <c r="Z3" t="s">
        <v>35</v>
      </c>
      <c r="AA3" t="s">
        <v>37</v>
      </c>
      <c r="AB3" t="s">
        <v>36</v>
      </c>
      <c r="AD3" t="s">
        <v>39</v>
      </c>
    </row>
    <row r="4" spans="1:40">
      <c r="A4" t="s">
        <v>3</v>
      </c>
      <c r="B4" s="12" t="s">
        <v>4</v>
      </c>
      <c r="C4" s="13" t="s">
        <v>5</v>
      </c>
      <c r="D4" s="13" t="s">
        <v>6</v>
      </c>
      <c r="E4" s="8" t="s">
        <v>7</v>
      </c>
      <c r="F4" s="1" t="s">
        <v>8</v>
      </c>
      <c r="G4" s="10" t="s">
        <v>9</v>
      </c>
      <c r="H4" s="10" t="s">
        <v>10</v>
      </c>
      <c r="I4" s="8" t="s">
        <v>4</v>
      </c>
      <c r="J4" s="9" t="s">
        <v>5</v>
      </c>
      <c r="K4" s="1" t="s">
        <v>6</v>
      </c>
      <c r="L4" s="1" t="s">
        <v>4</v>
      </c>
      <c r="M4" s="2" t="s">
        <v>5</v>
      </c>
      <c r="N4" s="8" t="s">
        <v>6</v>
      </c>
      <c r="O4" s="9" t="s">
        <v>28</v>
      </c>
      <c r="P4" s="2" t="s">
        <v>7</v>
      </c>
      <c r="Q4" t="s">
        <v>8</v>
      </c>
      <c r="R4" t="s">
        <v>9</v>
      </c>
      <c r="S4" s="8" t="s">
        <v>10</v>
      </c>
      <c r="T4" s="9" t="s">
        <v>4</v>
      </c>
      <c r="U4" s="9" t="s">
        <v>5</v>
      </c>
      <c r="V4" s="9" t="s">
        <v>6</v>
      </c>
      <c r="W4" s="1" t="s">
        <v>8</v>
      </c>
      <c r="X4" t="s">
        <v>9</v>
      </c>
      <c r="AD4" t="s">
        <v>38</v>
      </c>
      <c r="AE4" t="s">
        <v>40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20</v>
      </c>
    </row>
    <row r="5" spans="1:40">
      <c r="A5" t="s">
        <v>11</v>
      </c>
      <c r="B5">
        <v>2</v>
      </c>
      <c r="C5">
        <v>3</v>
      </c>
      <c r="D5">
        <v>1</v>
      </c>
      <c r="E5">
        <v>4</v>
      </c>
      <c r="F5">
        <v>3</v>
      </c>
      <c r="G5">
        <v>4</v>
      </c>
      <c r="H5">
        <v>2</v>
      </c>
      <c r="I5">
        <v>3</v>
      </c>
      <c r="J5">
        <v>5</v>
      </c>
      <c r="K5">
        <v>2</v>
      </c>
      <c r="L5">
        <v>3</v>
      </c>
      <c r="M5">
        <v>2</v>
      </c>
      <c r="N5">
        <v>2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U5">
        <v>2</v>
      </c>
      <c r="V5">
        <v>3</v>
      </c>
      <c r="W5">
        <v>2</v>
      </c>
      <c r="X5">
        <v>4</v>
      </c>
      <c r="Y5">
        <f>AVERAGE(B5:X5)</f>
        <v>2.5217391304347827</v>
      </c>
      <c r="Z5">
        <f>STDEVP(B5:X5)</f>
        <v>1.0159409952650369</v>
      </c>
      <c r="AA5">
        <f>MIN(B5:X5)</f>
        <v>1</v>
      </c>
      <c r="AB5">
        <f>MAX(B5:X5)</f>
        <v>5</v>
      </c>
      <c r="AD5">
        <v>1</v>
      </c>
      <c r="AE5">
        <f>_xlfn.NORM.DIST($AD5,$Y$5,$Z$5,FALSE)</f>
        <v>0.12789461468620891</v>
      </c>
      <c r="AF5">
        <f t="shared" ref="AF5:AF11" si="0">_xlfn.NORM.DIST($AD5,$Y$6,$Z$6,FALSE)</f>
        <v>6.7711614126136369E-2</v>
      </c>
      <c r="AG5">
        <f t="shared" ref="AG5:AG11" si="1">_xlfn.NORM.DIST($AD5,$Y$7,$Z$7,FALSE)</f>
        <v>3.4913238592591711E-2</v>
      </c>
      <c r="AH5">
        <f t="shared" ref="AH5:AH11" si="2">_xlfn.NORM.DIST($AD5,$Y$8,$Z$8,FALSE)</f>
        <v>1.0543695739425671E-4</v>
      </c>
      <c r="AI5">
        <f t="shared" ref="AI5:AI11" si="3">_xlfn.NORM.DIST($AD5,$Y$9,$Z$9,FALSE)</f>
        <v>2.9403171427369604E-2</v>
      </c>
      <c r="AJ5">
        <f t="shared" ref="AJ5:AJ11" si="4">_xlfn.NORM.DIST($AD5,$Y$10,$Z$10,FALSE)</f>
        <v>3.9421283329431778E-3</v>
      </c>
      <c r="AK5">
        <f t="shared" ref="AK5:AK11" si="5">_xlfn.NORM.DIST($AD5,$Y$11,$Z$11,FALSE)</f>
        <v>5.3791799427852362E-4</v>
      </c>
      <c r="AL5">
        <f t="shared" ref="AL5:AL11" si="6">_xlfn.NORM.DIST($AD5,$Y$12,$Z$12,FALSE)</f>
        <v>2.7388479196827288E-3</v>
      </c>
      <c r="AM5">
        <f t="shared" ref="AM5:AM11" si="7">_xlfn.NORM.DIST($AD5,$Y$13,$Z$13,FALSE)</f>
        <v>2.2404558491248639E-4</v>
      </c>
      <c r="AN5">
        <f t="shared" ref="AN5:AN11" si="8">_xlfn.NORM.DIST($AD5,$Y$14,$Z$14,FALSE)</f>
        <v>0.1432890855131729</v>
      </c>
    </row>
    <row r="6" spans="1:40">
      <c r="A6" t="s">
        <v>12</v>
      </c>
      <c r="B6">
        <v>2</v>
      </c>
      <c r="C6">
        <v>4</v>
      </c>
      <c r="D6">
        <v>2</v>
      </c>
      <c r="E6">
        <v>4</v>
      </c>
      <c r="F6">
        <v>3</v>
      </c>
      <c r="G6">
        <v>5</v>
      </c>
      <c r="H6">
        <v>3</v>
      </c>
      <c r="I6">
        <v>5</v>
      </c>
      <c r="J6">
        <v>4</v>
      </c>
      <c r="K6">
        <v>2</v>
      </c>
      <c r="L6">
        <v>4</v>
      </c>
      <c r="M6">
        <v>2</v>
      </c>
      <c r="N6">
        <v>2</v>
      </c>
      <c r="O6">
        <v>5</v>
      </c>
      <c r="P6">
        <v>2</v>
      </c>
      <c r="Q6">
        <v>3</v>
      </c>
      <c r="R6">
        <v>3</v>
      </c>
      <c r="S6">
        <v>1</v>
      </c>
      <c r="T6">
        <v>3</v>
      </c>
      <c r="U6">
        <v>2</v>
      </c>
      <c r="V6">
        <v>3</v>
      </c>
      <c r="W6">
        <v>2</v>
      </c>
      <c r="X6">
        <v>4</v>
      </c>
      <c r="Y6">
        <f t="shared" ref="Y6:Y25" si="9">AVERAGE(B6:X6)</f>
        <v>3.0434782608695654</v>
      </c>
      <c r="Z6">
        <f t="shared" ref="Z6:Z25" si="10">STDEVP(B6:X6)</f>
        <v>1.1220424261359949</v>
      </c>
      <c r="AA6">
        <f t="shared" ref="AA6:AA25" si="11">MIN(B6:X6)</f>
        <v>1</v>
      </c>
      <c r="AB6">
        <f t="shared" ref="AB6:AB25" si="12">MAX(B6:X6)</f>
        <v>5</v>
      </c>
      <c r="AD6">
        <v>2</v>
      </c>
      <c r="AE6">
        <f t="shared" ref="AE6:AE11" si="13">_xlfn.NORM.DIST(AD6,$Y$5,$Z$5,FALSE)</f>
        <v>0.34416918108832401</v>
      </c>
      <c r="AF6">
        <f t="shared" si="0"/>
        <v>0.23072665403938644</v>
      </c>
      <c r="AG6">
        <f t="shared" si="1"/>
        <v>0.1831562101660239</v>
      </c>
      <c r="AH6">
        <f t="shared" si="2"/>
        <v>8.5801750948932762E-3</v>
      </c>
      <c r="AI6">
        <f t="shared" si="3"/>
        <v>0.17881202213055311</v>
      </c>
      <c r="AJ6">
        <f t="shared" si="4"/>
        <v>4.7893679187903986E-2</v>
      </c>
      <c r="AK6">
        <f t="shared" si="5"/>
        <v>7.7434004287139863E-3</v>
      </c>
      <c r="AL6">
        <f t="shared" si="6"/>
        <v>1.91934114727026E-2</v>
      </c>
      <c r="AM6">
        <f t="shared" si="7"/>
        <v>7.0253902422760511E-3</v>
      </c>
      <c r="AN6">
        <f t="shared" si="8"/>
        <v>0.3157872871518384</v>
      </c>
    </row>
    <row r="7" spans="1:40">
      <c r="A7" t="s">
        <v>13</v>
      </c>
      <c r="B7">
        <v>2</v>
      </c>
      <c r="C7">
        <v>4</v>
      </c>
      <c r="D7">
        <v>3</v>
      </c>
      <c r="E7">
        <v>4</v>
      </c>
      <c r="F7">
        <v>3</v>
      </c>
      <c r="G7">
        <v>5</v>
      </c>
      <c r="H7">
        <v>3</v>
      </c>
      <c r="I7">
        <v>3</v>
      </c>
      <c r="J7">
        <v>5</v>
      </c>
      <c r="K7">
        <v>2</v>
      </c>
      <c r="L7">
        <v>4</v>
      </c>
      <c r="M7">
        <v>3</v>
      </c>
      <c r="N7">
        <v>5</v>
      </c>
      <c r="O7">
        <v>2</v>
      </c>
      <c r="P7">
        <v>2</v>
      </c>
      <c r="Q7">
        <v>2</v>
      </c>
      <c r="R7">
        <v>3</v>
      </c>
      <c r="S7">
        <v>2</v>
      </c>
      <c r="T7">
        <v>3</v>
      </c>
      <c r="U7">
        <v>3</v>
      </c>
      <c r="V7">
        <v>3</v>
      </c>
      <c r="W7">
        <v>5</v>
      </c>
      <c r="X7">
        <v>4</v>
      </c>
      <c r="Y7">
        <f t="shared" si="9"/>
        <v>3.2608695652173911</v>
      </c>
      <c r="Z7">
        <f t="shared" si="10"/>
        <v>1.0307190948808433</v>
      </c>
      <c r="AA7">
        <f t="shared" si="11"/>
        <v>2</v>
      </c>
      <c r="AB7">
        <f t="shared" si="12"/>
        <v>5</v>
      </c>
      <c r="AD7">
        <v>3</v>
      </c>
      <c r="AE7">
        <f t="shared" si="13"/>
        <v>0.35149504450975166</v>
      </c>
      <c r="AF7">
        <f t="shared" si="0"/>
        <v>0.35528325605018357</v>
      </c>
      <c r="AG7">
        <f t="shared" si="1"/>
        <v>0.3748521070601909</v>
      </c>
      <c r="AH7">
        <f t="shared" si="2"/>
        <v>0.14190775192807478</v>
      </c>
      <c r="AI7">
        <f t="shared" si="3"/>
        <v>0.39008858643509076</v>
      </c>
      <c r="AJ7">
        <f t="shared" si="4"/>
        <v>0.22160972599520409</v>
      </c>
      <c r="AK7">
        <f t="shared" si="5"/>
        <v>5.4850742411030079E-2</v>
      </c>
      <c r="AL7">
        <f t="shared" si="6"/>
        <v>7.966532279289755E-2</v>
      </c>
      <c r="AM7">
        <f t="shared" si="7"/>
        <v>7.7120111608908998E-2</v>
      </c>
      <c r="AN7">
        <f t="shared" si="8"/>
        <v>0.32114145970541091</v>
      </c>
    </row>
    <row r="8" spans="1:40">
      <c r="A8" t="s">
        <v>14</v>
      </c>
      <c r="B8">
        <v>3</v>
      </c>
      <c r="C8">
        <v>5</v>
      </c>
      <c r="D8">
        <v>3</v>
      </c>
      <c r="E8">
        <v>4</v>
      </c>
      <c r="F8">
        <v>5</v>
      </c>
      <c r="G8">
        <v>5</v>
      </c>
      <c r="H8">
        <v>4</v>
      </c>
      <c r="I8">
        <v>4</v>
      </c>
      <c r="J8">
        <v>5</v>
      </c>
      <c r="K8">
        <v>3</v>
      </c>
      <c r="L8">
        <v>4</v>
      </c>
      <c r="M8">
        <v>4</v>
      </c>
      <c r="N8">
        <v>5</v>
      </c>
      <c r="O8">
        <v>6</v>
      </c>
      <c r="P8">
        <v>5</v>
      </c>
      <c r="Q8">
        <v>4</v>
      </c>
      <c r="R8">
        <v>5</v>
      </c>
      <c r="S8">
        <v>3</v>
      </c>
      <c r="T8">
        <v>4</v>
      </c>
      <c r="U8">
        <v>4</v>
      </c>
      <c r="V8">
        <v>4</v>
      </c>
      <c r="W8">
        <v>5</v>
      </c>
      <c r="X8">
        <v>4</v>
      </c>
      <c r="Y8">
        <f t="shared" si="9"/>
        <v>4.2608695652173916</v>
      </c>
      <c r="Z8">
        <f t="shared" si="10"/>
        <v>0.79221161557776509</v>
      </c>
      <c r="AA8">
        <f t="shared" si="11"/>
        <v>3</v>
      </c>
      <c r="AB8">
        <f t="shared" si="12"/>
        <v>6</v>
      </c>
      <c r="AD8">
        <v>4</v>
      </c>
      <c r="AE8">
        <f t="shared" si="13"/>
        <v>0.13623664565877036</v>
      </c>
      <c r="AF8">
        <f t="shared" si="0"/>
        <v>0.24722596663112051</v>
      </c>
      <c r="AG8">
        <f t="shared" si="1"/>
        <v>0.29929885792686245</v>
      </c>
      <c r="AH8">
        <f t="shared" si="2"/>
        <v>0.47700482673502165</v>
      </c>
      <c r="AI8">
        <f t="shared" si="3"/>
        <v>0.30527677351761129</v>
      </c>
      <c r="AJ8">
        <f t="shared" si="4"/>
        <v>0.39053737807311456</v>
      </c>
      <c r="AK8">
        <f t="shared" si="5"/>
        <v>0.19119144183775116</v>
      </c>
      <c r="AL8">
        <f t="shared" si="6"/>
        <v>0.19584809728652611</v>
      </c>
      <c r="AM8">
        <f t="shared" si="7"/>
        <v>0.29636572712162207</v>
      </c>
      <c r="AN8">
        <f t="shared" si="8"/>
        <v>0.15070175679500877</v>
      </c>
    </row>
    <row r="9" spans="1:40">
      <c r="A9" t="s">
        <v>15</v>
      </c>
      <c r="B9">
        <v>2</v>
      </c>
      <c r="C9">
        <v>4</v>
      </c>
      <c r="D9">
        <v>3</v>
      </c>
      <c r="E9">
        <v>4</v>
      </c>
      <c r="F9">
        <v>4</v>
      </c>
      <c r="G9">
        <v>4</v>
      </c>
      <c r="H9">
        <v>3</v>
      </c>
      <c r="I9">
        <v>5</v>
      </c>
      <c r="J9">
        <v>4</v>
      </c>
      <c r="K9">
        <v>2</v>
      </c>
      <c r="L9">
        <v>3</v>
      </c>
      <c r="M9">
        <v>3</v>
      </c>
      <c r="N9">
        <v>4</v>
      </c>
      <c r="O9">
        <v>1</v>
      </c>
      <c r="P9">
        <v>2</v>
      </c>
      <c r="Q9">
        <v>3</v>
      </c>
      <c r="R9">
        <v>3</v>
      </c>
      <c r="S9">
        <v>2</v>
      </c>
      <c r="T9">
        <v>4</v>
      </c>
      <c r="U9">
        <v>3</v>
      </c>
      <c r="V9">
        <v>4</v>
      </c>
      <c r="W9">
        <v>5</v>
      </c>
      <c r="X9">
        <v>3</v>
      </c>
      <c r="Y9">
        <f t="shared" si="9"/>
        <v>3.2608695652173911</v>
      </c>
      <c r="Z9">
        <f t="shared" si="10"/>
        <v>0.98763623405222145</v>
      </c>
      <c r="AA9">
        <f t="shared" si="11"/>
        <v>1</v>
      </c>
      <c r="AB9">
        <f t="shared" si="12"/>
        <v>5</v>
      </c>
      <c r="AD9">
        <v>5</v>
      </c>
      <c r="AE9">
        <f t="shared" si="13"/>
        <v>2.0039929305873859E-2</v>
      </c>
      <c r="AF9">
        <f t="shared" si="0"/>
        <v>7.774201588202527E-2</v>
      </c>
      <c r="AG9">
        <f t="shared" si="1"/>
        <v>9.3230273534161467E-2</v>
      </c>
      <c r="AH9">
        <f t="shared" si="2"/>
        <v>0.32587129845228646</v>
      </c>
      <c r="AI9">
        <f t="shared" si="3"/>
        <v>8.5701470321480969E-2</v>
      </c>
      <c r="AJ9">
        <f t="shared" si="4"/>
        <v>0.2621196438545445</v>
      </c>
      <c r="AK9">
        <f t="shared" si="5"/>
        <v>0.32793633052144872</v>
      </c>
      <c r="AL9">
        <f t="shared" si="6"/>
        <v>0.28516898066127422</v>
      </c>
      <c r="AM9">
        <f t="shared" si="7"/>
        <v>0.39870477883967609</v>
      </c>
      <c r="AN9">
        <f t="shared" si="8"/>
        <v>3.2633259648230419E-2</v>
      </c>
    </row>
    <row r="10" spans="1:40">
      <c r="A10" t="s">
        <v>16</v>
      </c>
      <c r="B10">
        <v>6</v>
      </c>
      <c r="C10">
        <v>4</v>
      </c>
      <c r="D10">
        <v>5</v>
      </c>
      <c r="E10">
        <v>4</v>
      </c>
      <c r="F10">
        <v>5</v>
      </c>
      <c r="G10">
        <v>5</v>
      </c>
      <c r="H10">
        <v>4</v>
      </c>
      <c r="I10">
        <v>5</v>
      </c>
      <c r="J10">
        <v>5</v>
      </c>
      <c r="K10">
        <v>3</v>
      </c>
      <c r="L10">
        <v>4</v>
      </c>
      <c r="M10">
        <v>4</v>
      </c>
      <c r="N10">
        <v>5</v>
      </c>
      <c r="O10">
        <v>1</v>
      </c>
      <c r="P10">
        <v>3</v>
      </c>
      <c r="Q10">
        <v>5</v>
      </c>
      <c r="R10">
        <v>4</v>
      </c>
      <c r="S10">
        <v>3</v>
      </c>
      <c r="T10">
        <v>4</v>
      </c>
      <c r="U10">
        <v>4</v>
      </c>
      <c r="V10">
        <v>4</v>
      </c>
      <c r="W10">
        <v>3</v>
      </c>
      <c r="X10">
        <v>4</v>
      </c>
      <c r="Y10">
        <f t="shared" si="9"/>
        <v>4.0869565217391308</v>
      </c>
      <c r="Z10">
        <f t="shared" si="10"/>
        <v>1.0177999922364891</v>
      </c>
      <c r="AA10">
        <f t="shared" si="11"/>
        <v>1</v>
      </c>
      <c r="AB10">
        <f t="shared" si="12"/>
        <v>6</v>
      </c>
      <c r="AD10">
        <v>6</v>
      </c>
      <c r="AE10">
        <f t="shared" si="13"/>
        <v>1.1187316777339505E-3</v>
      </c>
      <c r="AF10">
        <f t="shared" si="0"/>
        <v>1.1047395015467702E-2</v>
      </c>
      <c r="AG10">
        <f t="shared" si="1"/>
        <v>1.1329628061287834E-2</v>
      </c>
      <c r="AH10">
        <f t="shared" si="2"/>
        <v>4.5245577159235453E-2</v>
      </c>
      <c r="AI10">
        <f t="shared" si="3"/>
        <v>8.6307149501389253E-3</v>
      </c>
      <c r="AJ10">
        <f t="shared" si="4"/>
        <v>6.7003841969036748E-2</v>
      </c>
      <c r="AK10">
        <f t="shared" si="5"/>
        <v>0.27678704771214807</v>
      </c>
      <c r="AL10">
        <f t="shared" si="6"/>
        <v>0.24593373191548204</v>
      </c>
      <c r="AM10">
        <f t="shared" si="7"/>
        <v>0.18777511497862531</v>
      </c>
      <c r="AN10">
        <f t="shared" si="8"/>
        <v>3.2607897798524925E-3</v>
      </c>
    </row>
    <row r="11" spans="1:40">
      <c r="A11" t="s">
        <v>17</v>
      </c>
      <c r="B11">
        <v>7</v>
      </c>
      <c r="C11">
        <v>5</v>
      </c>
      <c r="D11">
        <v>2</v>
      </c>
      <c r="E11">
        <v>7</v>
      </c>
      <c r="F11">
        <v>5</v>
      </c>
      <c r="G11">
        <v>6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6</v>
      </c>
      <c r="O11">
        <v>7</v>
      </c>
      <c r="P11">
        <v>7</v>
      </c>
      <c r="Q11">
        <v>6</v>
      </c>
      <c r="R11">
        <v>5</v>
      </c>
      <c r="S11">
        <v>3</v>
      </c>
      <c r="T11">
        <v>4</v>
      </c>
      <c r="U11">
        <v>5</v>
      </c>
      <c r="V11">
        <v>5</v>
      </c>
      <c r="W11">
        <v>5</v>
      </c>
      <c r="X11">
        <v>6</v>
      </c>
      <c r="Y11">
        <f t="shared" si="9"/>
        <v>5.2608695652173916</v>
      </c>
      <c r="Z11">
        <f t="shared" si="10"/>
        <v>1.1875217638041446</v>
      </c>
      <c r="AA11">
        <f t="shared" si="11"/>
        <v>2</v>
      </c>
      <c r="AB11">
        <f t="shared" si="12"/>
        <v>7</v>
      </c>
      <c r="AD11">
        <v>7</v>
      </c>
      <c r="AE11">
        <f t="shared" si="13"/>
        <v>2.370190175182471E-5</v>
      </c>
      <c r="AF11">
        <f t="shared" si="0"/>
        <v>7.0942475573383917E-4</v>
      </c>
      <c r="AG11">
        <f t="shared" si="1"/>
        <v>5.3713214341764273E-4</v>
      </c>
      <c r="AH11">
        <f t="shared" si="2"/>
        <v>1.2767704947451368E-3</v>
      </c>
      <c r="AI11">
        <f t="shared" si="3"/>
        <v>3.1179508440499554E-4</v>
      </c>
      <c r="AJ11">
        <f t="shared" si="4"/>
        <v>6.523234869478662E-3</v>
      </c>
      <c r="AK11">
        <f t="shared" si="5"/>
        <v>0.11495745491180315</v>
      </c>
      <c r="AL11">
        <f t="shared" si="6"/>
        <v>0.12562231921042996</v>
      </c>
      <c r="AM11">
        <f t="shared" si="7"/>
        <v>3.0959059947688262E-2</v>
      </c>
      <c r="AN11">
        <f t="shared" si="8"/>
        <v>1.5035066355293845E-4</v>
      </c>
    </row>
    <row r="12" spans="1:40">
      <c r="A12" t="s">
        <v>18</v>
      </c>
      <c r="B12">
        <v>7</v>
      </c>
      <c r="C12">
        <v>6</v>
      </c>
      <c r="D12">
        <v>2</v>
      </c>
      <c r="E12">
        <v>7</v>
      </c>
      <c r="F12">
        <v>6</v>
      </c>
      <c r="G12">
        <v>6</v>
      </c>
      <c r="H12">
        <v>5</v>
      </c>
      <c r="I12">
        <v>6</v>
      </c>
      <c r="J12">
        <v>6</v>
      </c>
      <c r="K12">
        <v>4</v>
      </c>
      <c r="L12">
        <v>5</v>
      </c>
      <c r="M12">
        <v>3</v>
      </c>
      <c r="N12">
        <v>6</v>
      </c>
      <c r="O12">
        <v>7</v>
      </c>
      <c r="P12">
        <v>5</v>
      </c>
      <c r="Q12">
        <v>6</v>
      </c>
      <c r="R12">
        <v>5</v>
      </c>
      <c r="S12">
        <v>3</v>
      </c>
      <c r="T12">
        <v>4</v>
      </c>
      <c r="U12">
        <v>7</v>
      </c>
      <c r="V12">
        <v>6</v>
      </c>
      <c r="W12">
        <v>4</v>
      </c>
      <c r="X12">
        <v>4</v>
      </c>
      <c r="Y12">
        <f t="shared" si="9"/>
        <v>5.2173913043478262</v>
      </c>
      <c r="Z12">
        <f t="shared" si="10"/>
        <v>1.3817607462670176</v>
      </c>
      <c r="AA12">
        <f t="shared" si="11"/>
        <v>2</v>
      </c>
      <c r="AB12">
        <f t="shared" si="12"/>
        <v>7</v>
      </c>
    </row>
    <row r="13" spans="1:40">
      <c r="A13" t="s">
        <v>19</v>
      </c>
      <c r="B13">
        <v>4</v>
      </c>
      <c r="C13">
        <v>4</v>
      </c>
      <c r="D13">
        <v>5</v>
      </c>
      <c r="E13">
        <v>4</v>
      </c>
      <c r="F13">
        <v>5</v>
      </c>
      <c r="G13">
        <v>6</v>
      </c>
      <c r="H13">
        <v>5</v>
      </c>
      <c r="I13">
        <v>3</v>
      </c>
      <c r="J13">
        <v>5</v>
      </c>
      <c r="K13">
        <v>4</v>
      </c>
      <c r="L13">
        <v>5</v>
      </c>
      <c r="M13">
        <v>4</v>
      </c>
      <c r="N13">
        <v>5</v>
      </c>
      <c r="O13">
        <v>7</v>
      </c>
      <c r="P13">
        <v>5</v>
      </c>
      <c r="Q13">
        <v>5</v>
      </c>
      <c r="R13">
        <v>5</v>
      </c>
      <c r="S13">
        <v>4</v>
      </c>
      <c r="T13">
        <v>4</v>
      </c>
      <c r="U13">
        <v>7</v>
      </c>
      <c r="V13">
        <v>4</v>
      </c>
      <c r="W13">
        <v>6</v>
      </c>
      <c r="X13">
        <v>4</v>
      </c>
      <c r="Y13">
        <f t="shared" si="9"/>
        <v>4.7826086956521738</v>
      </c>
      <c r="Z13">
        <f t="shared" si="10"/>
        <v>0.97608453568015863</v>
      </c>
      <c r="AA13">
        <f t="shared" si="11"/>
        <v>3</v>
      </c>
      <c r="AB13">
        <f t="shared" si="12"/>
        <v>7</v>
      </c>
    </row>
    <row r="14" spans="1:40">
      <c r="A14" t="s">
        <v>20</v>
      </c>
      <c r="B14">
        <v>2</v>
      </c>
      <c r="C14">
        <v>3</v>
      </c>
      <c r="D14">
        <v>1</v>
      </c>
      <c r="E14">
        <v>3</v>
      </c>
      <c r="F14">
        <v>2</v>
      </c>
      <c r="G14">
        <v>5</v>
      </c>
      <c r="H14">
        <v>2</v>
      </c>
      <c r="I14">
        <v>3</v>
      </c>
      <c r="J14">
        <v>4</v>
      </c>
      <c r="K14">
        <v>1</v>
      </c>
      <c r="L14">
        <v>3</v>
      </c>
      <c r="M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1</v>
      </c>
      <c r="T14">
        <v>3</v>
      </c>
      <c r="U14">
        <v>2</v>
      </c>
      <c r="V14">
        <v>2</v>
      </c>
      <c r="W14">
        <v>5</v>
      </c>
      <c r="X14">
        <v>3</v>
      </c>
      <c r="Y14">
        <f t="shared" si="9"/>
        <v>2.5217391304347827</v>
      </c>
      <c r="Z14">
        <f t="shared" si="10"/>
        <v>1.1371040722280017</v>
      </c>
      <c r="AA14">
        <f t="shared" si="11"/>
        <v>1</v>
      </c>
      <c r="AB14">
        <f t="shared" si="12"/>
        <v>5</v>
      </c>
    </row>
    <row r="15" spans="1:40">
      <c r="A15" t="s">
        <v>21</v>
      </c>
    </row>
    <row r="16" spans="1:40">
      <c r="A16" t="s">
        <v>11</v>
      </c>
      <c r="B16">
        <v>2</v>
      </c>
      <c r="C16">
        <v>3</v>
      </c>
      <c r="D16">
        <v>1</v>
      </c>
      <c r="E16">
        <v>4</v>
      </c>
      <c r="F16">
        <v>2</v>
      </c>
      <c r="G16">
        <v>2</v>
      </c>
      <c r="H16">
        <v>2</v>
      </c>
      <c r="I16">
        <v>3</v>
      </c>
      <c r="J16">
        <v>5</v>
      </c>
      <c r="K16">
        <v>2</v>
      </c>
      <c r="L16">
        <v>2</v>
      </c>
      <c r="M16">
        <v>2</v>
      </c>
      <c r="N16">
        <v>3</v>
      </c>
      <c r="O16">
        <v>1</v>
      </c>
      <c r="P16">
        <v>1</v>
      </c>
      <c r="Q16">
        <v>2</v>
      </c>
      <c r="R16">
        <v>2</v>
      </c>
      <c r="S16">
        <v>1</v>
      </c>
      <c r="T16">
        <v>2</v>
      </c>
      <c r="U16">
        <v>2</v>
      </c>
      <c r="V16">
        <v>3</v>
      </c>
      <c r="W16">
        <v>4</v>
      </c>
      <c r="X16">
        <v>4</v>
      </c>
      <c r="Y16">
        <f t="shared" si="9"/>
        <v>2.3913043478260869</v>
      </c>
      <c r="Z16">
        <f t="shared" si="10"/>
        <v>1.0524972553834959</v>
      </c>
      <c r="AA16">
        <f t="shared" si="11"/>
        <v>1</v>
      </c>
      <c r="AB16">
        <f t="shared" si="12"/>
        <v>5</v>
      </c>
    </row>
    <row r="17" spans="1:28">
      <c r="A17" t="s">
        <v>12</v>
      </c>
      <c r="B17">
        <v>1</v>
      </c>
      <c r="C17">
        <v>4</v>
      </c>
      <c r="D17">
        <v>2</v>
      </c>
      <c r="E17">
        <v>3</v>
      </c>
      <c r="F17">
        <v>2</v>
      </c>
      <c r="G17">
        <v>2</v>
      </c>
      <c r="H17">
        <v>2</v>
      </c>
      <c r="I17">
        <v>3</v>
      </c>
      <c r="J17">
        <v>5</v>
      </c>
      <c r="K17">
        <v>2</v>
      </c>
      <c r="L17">
        <v>2</v>
      </c>
      <c r="M17">
        <v>2</v>
      </c>
      <c r="N17">
        <v>5</v>
      </c>
      <c r="O17">
        <v>1</v>
      </c>
      <c r="P17">
        <v>2</v>
      </c>
      <c r="Q17">
        <v>2</v>
      </c>
      <c r="R17">
        <v>3</v>
      </c>
      <c r="S17">
        <v>1</v>
      </c>
      <c r="T17">
        <v>2</v>
      </c>
      <c r="U17">
        <v>2</v>
      </c>
      <c r="V17">
        <v>2</v>
      </c>
      <c r="W17">
        <v>3</v>
      </c>
      <c r="X17">
        <v>4</v>
      </c>
      <c r="Y17">
        <f t="shared" si="9"/>
        <v>2.4782608695652173</v>
      </c>
      <c r="Z17">
        <f t="shared" si="10"/>
        <v>1.0982026904621816</v>
      </c>
      <c r="AA17">
        <f t="shared" si="11"/>
        <v>1</v>
      </c>
      <c r="AB17">
        <f t="shared" si="12"/>
        <v>5</v>
      </c>
    </row>
    <row r="18" spans="1:28">
      <c r="A18" t="s">
        <v>13</v>
      </c>
      <c r="B18">
        <v>2</v>
      </c>
      <c r="C18">
        <v>4</v>
      </c>
      <c r="D18">
        <v>2</v>
      </c>
      <c r="E18">
        <v>4</v>
      </c>
      <c r="F18">
        <v>2</v>
      </c>
      <c r="G18">
        <v>2</v>
      </c>
      <c r="H18">
        <v>2</v>
      </c>
      <c r="I18">
        <v>3</v>
      </c>
      <c r="J18">
        <v>4</v>
      </c>
      <c r="K18">
        <v>3</v>
      </c>
      <c r="L18">
        <v>2</v>
      </c>
      <c r="M18">
        <v>3</v>
      </c>
      <c r="N18">
        <v>1</v>
      </c>
      <c r="O18">
        <v>2</v>
      </c>
      <c r="P18">
        <v>2</v>
      </c>
      <c r="Q18">
        <v>4</v>
      </c>
      <c r="R18">
        <v>2</v>
      </c>
      <c r="S18">
        <v>1</v>
      </c>
      <c r="T18">
        <v>2</v>
      </c>
      <c r="U18">
        <v>3</v>
      </c>
      <c r="V18">
        <v>3</v>
      </c>
      <c r="W18">
        <v>4</v>
      </c>
      <c r="X18">
        <v>4</v>
      </c>
      <c r="Y18">
        <f t="shared" si="9"/>
        <v>2.652173913043478</v>
      </c>
      <c r="Z18">
        <f t="shared" si="10"/>
        <v>0.96046617540758794</v>
      </c>
      <c r="AA18">
        <f t="shared" si="11"/>
        <v>1</v>
      </c>
      <c r="AB18">
        <f t="shared" si="12"/>
        <v>4</v>
      </c>
    </row>
    <row r="19" spans="1:28">
      <c r="A19" t="s">
        <v>14</v>
      </c>
      <c r="B19">
        <v>3</v>
      </c>
      <c r="C19">
        <v>3</v>
      </c>
      <c r="D19">
        <v>3</v>
      </c>
      <c r="E19">
        <v>4</v>
      </c>
      <c r="F19">
        <v>2</v>
      </c>
      <c r="G19">
        <v>2</v>
      </c>
      <c r="H19">
        <v>3</v>
      </c>
      <c r="I19">
        <v>5</v>
      </c>
      <c r="J19">
        <v>5</v>
      </c>
      <c r="K19">
        <v>3</v>
      </c>
      <c r="L19">
        <v>2</v>
      </c>
      <c r="M19">
        <v>3</v>
      </c>
      <c r="N19">
        <v>3</v>
      </c>
      <c r="O19">
        <v>1</v>
      </c>
      <c r="P19">
        <v>3</v>
      </c>
      <c r="Q19">
        <v>2</v>
      </c>
      <c r="R19">
        <v>3</v>
      </c>
      <c r="S19">
        <v>2</v>
      </c>
      <c r="T19">
        <v>2</v>
      </c>
      <c r="U19">
        <v>3</v>
      </c>
      <c r="V19">
        <v>4</v>
      </c>
      <c r="W19">
        <v>3</v>
      </c>
      <c r="X19">
        <v>4</v>
      </c>
      <c r="Y19">
        <f t="shared" si="9"/>
        <v>2.9565217391304346</v>
      </c>
      <c r="Z19">
        <f t="shared" si="10"/>
        <v>0.95454340870000653</v>
      </c>
      <c r="AA19">
        <f t="shared" si="11"/>
        <v>1</v>
      </c>
      <c r="AB19">
        <f t="shared" si="12"/>
        <v>5</v>
      </c>
    </row>
    <row r="20" spans="1:28">
      <c r="A20" t="s">
        <v>15</v>
      </c>
      <c r="B20">
        <v>2</v>
      </c>
      <c r="C20">
        <v>4</v>
      </c>
      <c r="D20">
        <v>2</v>
      </c>
      <c r="E20">
        <v>4</v>
      </c>
      <c r="F20">
        <v>2</v>
      </c>
      <c r="G20">
        <v>2</v>
      </c>
      <c r="H20">
        <v>3</v>
      </c>
      <c r="I20">
        <v>3</v>
      </c>
      <c r="J20">
        <v>5</v>
      </c>
      <c r="K20">
        <v>3</v>
      </c>
      <c r="L20">
        <v>2</v>
      </c>
      <c r="M20">
        <v>3</v>
      </c>
      <c r="N20">
        <v>2</v>
      </c>
      <c r="O20">
        <v>1</v>
      </c>
      <c r="P20">
        <v>2</v>
      </c>
      <c r="Q20">
        <v>3</v>
      </c>
      <c r="R20">
        <v>3</v>
      </c>
      <c r="S20">
        <v>1</v>
      </c>
      <c r="T20">
        <v>2</v>
      </c>
      <c r="U20">
        <v>3</v>
      </c>
      <c r="V20">
        <v>4</v>
      </c>
      <c r="W20">
        <v>3</v>
      </c>
      <c r="X20">
        <v>4</v>
      </c>
      <c r="Y20">
        <f t="shared" si="9"/>
        <v>2.7391304347826089</v>
      </c>
      <c r="Z20">
        <f t="shared" si="10"/>
        <v>0.98763623405222145</v>
      </c>
      <c r="AA20">
        <f t="shared" si="11"/>
        <v>1</v>
      </c>
      <c r="AB20">
        <f t="shared" si="12"/>
        <v>5</v>
      </c>
    </row>
    <row r="21" spans="1:28">
      <c r="A21" t="s">
        <v>16</v>
      </c>
      <c r="B21">
        <v>4</v>
      </c>
      <c r="C21">
        <v>4</v>
      </c>
      <c r="D21">
        <v>5</v>
      </c>
      <c r="E21">
        <v>4</v>
      </c>
      <c r="F21">
        <v>2</v>
      </c>
      <c r="G21">
        <v>2</v>
      </c>
      <c r="H21">
        <v>3</v>
      </c>
      <c r="I21">
        <v>4</v>
      </c>
      <c r="J21">
        <v>5</v>
      </c>
      <c r="K21">
        <v>3</v>
      </c>
      <c r="L21">
        <v>3</v>
      </c>
      <c r="M21">
        <v>3</v>
      </c>
      <c r="N21">
        <v>1</v>
      </c>
      <c r="O21">
        <v>3</v>
      </c>
      <c r="P21">
        <v>2</v>
      </c>
      <c r="Q21">
        <v>3</v>
      </c>
      <c r="R21">
        <v>4</v>
      </c>
      <c r="S21">
        <v>2</v>
      </c>
      <c r="T21">
        <v>2</v>
      </c>
      <c r="U21">
        <v>4</v>
      </c>
      <c r="V21">
        <v>3</v>
      </c>
      <c r="W21">
        <v>4</v>
      </c>
      <c r="X21">
        <v>4</v>
      </c>
      <c r="Y21">
        <f t="shared" si="9"/>
        <v>3.2173913043478262</v>
      </c>
      <c r="Z21">
        <f t="shared" si="10"/>
        <v>1.019655599961615</v>
      </c>
      <c r="AA21">
        <f t="shared" si="11"/>
        <v>1</v>
      </c>
      <c r="AB21">
        <f t="shared" si="12"/>
        <v>5</v>
      </c>
    </row>
    <row r="22" spans="1:28">
      <c r="A22" t="s">
        <v>17</v>
      </c>
      <c r="B22">
        <v>1</v>
      </c>
      <c r="C22">
        <v>5</v>
      </c>
      <c r="D22">
        <v>2</v>
      </c>
      <c r="E22">
        <v>4</v>
      </c>
      <c r="F22">
        <v>2</v>
      </c>
      <c r="G22">
        <v>2</v>
      </c>
      <c r="H22">
        <v>2</v>
      </c>
      <c r="I22">
        <v>5</v>
      </c>
      <c r="J22">
        <v>3</v>
      </c>
      <c r="K22">
        <v>4</v>
      </c>
      <c r="L22">
        <v>2</v>
      </c>
      <c r="M22">
        <v>2</v>
      </c>
      <c r="N22">
        <v>2</v>
      </c>
      <c r="O22">
        <v>1</v>
      </c>
      <c r="P22">
        <v>2</v>
      </c>
      <c r="Q22">
        <v>1</v>
      </c>
      <c r="R22">
        <v>3</v>
      </c>
      <c r="S22">
        <v>1</v>
      </c>
      <c r="T22">
        <v>3</v>
      </c>
      <c r="U22">
        <v>3</v>
      </c>
      <c r="V22">
        <v>2</v>
      </c>
      <c r="W22">
        <v>3</v>
      </c>
      <c r="X22">
        <v>4</v>
      </c>
      <c r="Y22">
        <f t="shared" si="9"/>
        <v>2.5652173913043477</v>
      </c>
      <c r="Z22">
        <f t="shared" si="10"/>
        <v>1.1731076141940906</v>
      </c>
      <c r="AA22">
        <f t="shared" si="11"/>
        <v>1</v>
      </c>
      <c r="AB22">
        <f t="shared" si="12"/>
        <v>5</v>
      </c>
    </row>
    <row r="23" spans="1:28">
      <c r="A23" t="s">
        <v>18</v>
      </c>
      <c r="B23">
        <v>4</v>
      </c>
      <c r="C23">
        <v>4</v>
      </c>
      <c r="D23">
        <v>3</v>
      </c>
      <c r="E23">
        <v>4</v>
      </c>
      <c r="F23">
        <v>2</v>
      </c>
      <c r="G23">
        <v>2</v>
      </c>
      <c r="H23">
        <v>2</v>
      </c>
      <c r="I23">
        <v>5</v>
      </c>
      <c r="J23">
        <v>4</v>
      </c>
      <c r="K23">
        <v>3</v>
      </c>
      <c r="L23">
        <v>2</v>
      </c>
      <c r="M23">
        <v>3</v>
      </c>
      <c r="N23">
        <v>4</v>
      </c>
      <c r="O23">
        <v>1</v>
      </c>
      <c r="P23">
        <v>4</v>
      </c>
      <c r="Q23">
        <v>2</v>
      </c>
      <c r="R23">
        <v>2</v>
      </c>
      <c r="S23">
        <v>2</v>
      </c>
      <c r="T23">
        <v>3</v>
      </c>
      <c r="U23">
        <v>3</v>
      </c>
      <c r="V23">
        <v>2</v>
      </c>
      <c r="W23">
        <v>3</v>
      </c>
      <c r="X23">
        <v>4</v>
      </c>
      <c r="Y23">
        <f t="shared" si="9"/>
        <v>2.9565217391304346</v>
      </c>
      <c r="Z23">
        <f t="shared" si="10"/>
        <v>0.99905437331096147</v>
      </c>
      <c r="AA23">
        <f t="shared" si="11"/>
        <v>1</v>
      </c>
      <c r="AB23">
        <f t="shared" si="12"/>
        <v>5</v>
      </c>
    </row>
    <row r="24" spans="1:28">
      <c r="A24" t="s">
        <v>19</v>
      </c>
      <c r="B24">
        <v>1</v>
      </c>
      <c r="C24">
        <v>4</v>
      </c>
      <c r="D24">
        <v>1</v>
      </c>
      <c r="E24">
        <v>4</v>
      </c>
      <c r="F24">
        <v>2</v>
      </c>
      <c r="G24">
        <v>2</v>
      </c>
      <c r="H24">
        <v>2</v>
      </c>
      <c r="I24">
        <v>5</v>
      </c>
      <c r="J24">
        <v>5</v>
      </c>
      <c r="K24">
        <v>3</v>
      </c>
      <c r="L24">
        <v>2</v>
      </c>
      <c r="M24">
        <v>3</v>
      </c>
      <c r="N24">
        <v>3</v>
      </c>
      <c r="O24">
        <v>1</v>
      </c>
      <c r="P24">
        <v>3</v>
      </c>
      <c r="Q24">
        <v>2</v>
      </c>
      <c r="R24">
        <v>2</v>
      </c>
      <c r="S24">
        <v>1</v>
      </c>
      <c r="T24">
        <v>2</v>
      </c>
      <c r="U24">
        <v>3</v>
      </c>
      <c r="V24">
        <v>3</v>
      </c>
      <c r="W24">
        <v>4</v>
      </c>
      <c r="X24">
        <v>4</v>
      </c>
      <c r="Y24">
        <f t="shared" si="9"/>
        <v>2.6956521739130435</v>
      </c>
      <c r="Z24">
        <f t="shared" si="10"/>
        <v>1.1954545291189149</v>
      </c>
      <c r="AA24">
        <f t="shared" si="11"/>
        <v>1</v>
      </c>
      <c r="AB24">
        <f t="shared" si="12"/>
        <v>5</v>
      </c>
    </row>
    <row r="25" spans="1:28">
      <c r="A25" t="s">
        <v>20</v>
      </c>
      <c r="B25">
        <v>3</v>
      </c>
      <c r="C25">
        <v>3</v>
      </c>
      <c r="D25">
        <v>1</v>
      </c>
      <c r="E25">
        <v>3</v>
      </c>
      <c r="F25">
        <v>2</v>
      </c>
      <c r="G25">
        <v>6</v>
      </c>
      <c r="H25">
        <v>3</v>
      </c>
      <c r="I25">
        <v>2</v>
      </c>
      <c r="J25">
        <v>5</v>
      </c>
      <c r="K25">
        <v>2</v>
      </c>
      <c r="L25">
        <v>3</v>
      </c>
      <c r="M25">
        <v>1</v>
      </c>
      <c r="N25">
        <v>3</v>
      </c>
      <c r="O25">
        <v>3</v>
      </c>
      <c r="P25">
        <v>2</v>
      </c>
      <c r="Q25">
        <v>2</v>
      </c>
      <c r="R25">
        <v>2</v>
      </c>
      <c r="S25">
        <v>1</v>
      </c>
      <c r="T25">
        <v>2</v>
      </c>
      <c r="U25">
        <v>2</v>
      </c>
      <c r="V25">
        <v>3</v>
      </c>
      <c r="W25">
        <v>3</v>
      </c>
      <c r="X25">
        <v>3</v>
      </c>
      <c r="Y25">
        <f t="shared" si="9"/>
        <v>2.6086956521739131</v>
      </c>
      <c r="Z25">
        <f t="shared" si="10"/>
        <v>1.1321057883731771</v>
      </c>
      <c r="AA25">
        <f t="shared" si="11"/>
        <v>1</v>
      </c>
      <c r="AB25">
        <f t="shared" si="12"/>
        <v>6</v>
      </c>
    </row>
    <row r="27" spans="1:28">
      <c r="W27" t="s">
        <v>42</v>
      </c>
      <c r="X27" t="s">
        <v>44</v>
      </c>
      <c r="Z27" t="s">
        <v>45</v>
      </c>
    </row>
    <row r="28" spans="1:28">
      <c r="W28" t="s">
        <v>41</v>
      </c>
    </row>
    <row r="29" spans="1:28">
      <c r="W29" t="s">
        <v>11</v>
      </c>
      <c r="X29">
        <f t="shared" ref="X29:X38" si="14">_xlfn.F.TEST(B5:X5,B16:X16)</f>
        <v>0.86979541424179641</v>
      </c>
      <c r="Z29">
        <f>_xlfn.F.TEST(B16:X16,選択無_1219_121!B16:X16)</f>
        <v>0.16810257325141095</v>
      </c>
    </row>
    <row r="30" spans="1:28">
      <c r="W30" t="s">
        <v>12</v>
      </c>
      <c r="X30">
        <f t="shared" si="14"/>
        <v>0.9206711364786806</v>
      </c>
      <c r="Z30">
        <f>_xlfn.F.TEST(B17:X17,選択無_1219_121!B17:X17)</f>
        <v>0.44915848891589572</v>
      </c>
    </row>
    <row r="31" spans="1:28">
      <c r="W31" t="s">
        <v>13</v>
      </c>
      <c r="X31">
        <f t="shared" si="14"/>
        <v>0.74348842435342899</v>
      </c>
      <c r="Z31">
        <f>_xlfn.F.TEST(B18:X18,選択無_1219_121!B18:X18)</f>
        <v>0.65443297187692873</v>
      </c>
    </row>
    <row r="32" spans="1:28">
      <c r="W32" t="s">
        <v>14</v>
      </c>
      <c r="X32">
        <f t="shared" si="14"/>
        <v>0.38869614220005927</v>
      </c>
      <c r="Z32">
        <f>_xlfn.F.TEST(B19:X19,選択無_1219_121!B19:X19)</f>
        <v>0.56490340970196506</v>
      </c>
    </row>
    <row r="33" spans="23:33">
      <c r="W33" t="s">
        <v>15</v>
      </c>
      <c r="X33">
        <f t="shared" si="14"/>
        <v>1</v>
      </c>
      <c r="Z33">
        <f>_xlfn.F.TEST(B20:X20,選択無_1219_121!B20:X20)</f>
        <v>0.58650323233642043</v>
      </c>
    </row>
    <row r="34" spans="23:33">
      <c r="W34" t="s">
        <v>16</v>
      </c>
      <c r="X34">
        <f t="shared" si="14"/>
        <v>0.99326029659223147</v>
      </c>
      <c r="Z34">
        <f>_xlfn.F.TEST(B21:X21,選択無_1219_121!B21:X21)</f>
        <v>0.66251449388060368</v>
      </c>
    </row>
    <row r="35" spans="23:33">
      <c r="W35" t="s">
        <v>17</v>
      </c>
      <c r="X35">
        <f t="shared" si="14"/>
        <v>0.95483759021099901</v>
      </c>
      <c r="Z35">
        <f>_xlfn.F.TEST(B22:X22,選択無_1219_121!B22:X22)</f>
        <v>0.4573545446518148</v>
      </c>
    </row>
    <row r="36" spans="23:33">
      <c r="W36" t="s">
        <v>18</v>
      </c>
      <c r="X36">
        <f t="shared" si="14"/>
        <v>0.1359055982097383</v>
      </c>
      <c r="Z36">
        <f>_xlfn.F.TEST(B23:X23,選択無_1219_121!B23:X23)</f>
        <v>0.51291918219565513</v>
      </c>
    </row>
    <row r="37" spans="23:33">
      <c r="W37" t="s">
        <v>19</v>
      </c>
      <c r="X37">
        <f t="shared" si="14"/>
        <v>0.34875573272354582</v>
      </c>
      <c r="Z37">
        <f>_xlfn.F.TEST(B24:X24,選択無_1219_121!B24:X24)</f>
        <v>0.15910948186008403</v>
      </c>
    </row>
    <row r="38" spans="23:33">
      <c r="W38" t="s">
        <v>20</v>
      </c>
      <c r="X38">
        <f t="shared" si="14"/>
        <v>0.98370088657168842</v>
      </c>
      <c r="Z38">
        <f>_xlfn.F.TEST(B25:X25,選択無_1219_121!B25:X25)</f>
        <v>0.96141345254069566</v>
      </c>
    </row>
    <row r="41" spans="23:33">
      <c r="W41" t="s">
        <v>38</v>
      </c>
      <c r="X41" t="s">
        <v>40</v>
      </c>
      <c r="Y41" t="s">
        <v>12</v>
      </c>
      <c r="Z41" t="s">
        <v>13</v>
      </c>
      <c r="AA41" t="s">
        <v>14</v>
      </c>
      <c r="AB41" t="s">
        <v>15</v>
      </c>
      <c r="AC41" t="s">
        <v>16</v>
      </c>
      <c r="AD41" t="s">
        <v>17</v>
      </c>
      <c r="AE41" t="s">
        <v>18</v>
      </c>
      <c r="AF41" t="s">
        <v>19</v>
      </c>
      <c r="AG41" t="s">
        <v>20</v>
      </c>
    </row>
    <row r="42" spans="23:33">
      <c r="W42">
        <v>1</v>
      </c>
      <c r="X42">
        <f>_xlfn.NORM.DIST($W42,$Y$16,$Z$16,FALSE)</f>
        <v>0.1582112128327573</v>
      </c>
      <c r="Y42">
        <f>_xlfn.NORM.DIST($W42,$Y$17,$Z$17,FALSE)</f>
        <v>0.14681682292282663</v>
      </c>
      <c r="Z42">
        <f>_xlfn.NORM.DIST($W42,$Y$18,$Z$18,FALSE)</f>
        <v>9.4598825642974088E-2</v>
      </c>
      <c r="AA42">
        <f>_xlfn.NORM.DIST($W42,$Y$19,$Z$19,FALSE)</f>
        <v>5.1147647442827696E-2</v>
      </c>
      <c r="AB42">
        <f>_xlfn.NORM.DIST($W42,$Y$20,$Z$20,FALSE)</f>
        <v>8.5701470321480969E-2</v>
      </c>
      <c r="AC42">
        <f>_xlfn.NORM.DIST($W42,$Y$21,$Z$21,FALSE)</f>
        <v>3.6774562437486863E-2</v>
      </c>
      <c r="AD42">
        <f>_xlfn.NORM.DIST($W42,$Y$22,$Z$22,FALSE)</f>
        <v>0.13963760732562125</v>
      </c>
      <c r="AE42">
        <f>_xlfn.NORM.DIST($W42,$Y$23,$Z$23,FALSE)</f>
        <v>5.8682947583048345E-2</v>
      </c>
      <c r="AF42">
        <f>_xlfn.NORM.DIST($W42,$Y$24,$Z$24,FALSE)</f>
        <v>0.12203866157220379</v>
      </c>
      <c r="AG42">
        <f>_xlfn.NORM.DIST($W42,$Y$25,$Z$25,FALSE)</f>
        <v>0.12839998790877646</v>
      </c>
    </row>
    <row r="43" spans="23:33">
      <c r="W43">
        <v>2</v>
      </c>
      <c r="X43">
        <f t="shared" ref="X43:X48" si="15">_xlfn.NORM.DIST($W43,$Y$16,$Z$16,FALSE)</f>
        <v>0.3537316019318591</v>
      </c>
      <c r="Y43">
        <f t="shared" ref="Y43:Y48" si="16">_xlfn.NORM.DIST($W43,$Y$17,$Z$17,FALSE)</f>
        <v>0.33040336751359817</v>
      </c>
      <c r="Z43">
        <f t="shared" ref="Z43:Z48" si="17">_xlfn.NORM.DIST($W43,$Y$18,$Z$18,FALSE)</f>
        <v>0.32984421653532114</v>
      </c>
      <c r="AA43">
        <f t="shared" ref="AA43:AA48" si="18">_xlfn.NORM.DIST($W43,$Y$19,$Z$19,FALSE)</f>
        <v>0.25296830795586733</v>
      </c>
      <c r="AB43">
        <f t="shared" ref="AB43:AB48" si="19">_xlfn.NORM.DIST($W43,$Y$20,$Z$20,FALSE)</f>
        <v>0.30527677351761129</v>
      </c>
      <c r="AC43">
        <f t="shared" ref="AC43:AC48" si="20">_xlfn.NORM.DIST($W43,$Y$21,$Z$21,FALSE)</f>
        <v>0.19183287492362533</v>
      </c>
      <c r="AD43">
        <f t="shared" ref="AD43:AD48" si="21">_xlfn.NORM.DIST($W43,$Y$22,$Z$22,FALSE)</f>
        <v>0.3028049924481469</v>
      </c>
      <c r="AE43">
        <f t="shared" ref="AE43:AE48" si="22">_xlfn.NORM.DIST($W43,$Y$23,$Z$23,FALSE)</f>
        <v>0.25250460508768896</v>
      </c>
      <c r="AF43">
        <f t="shared" ref="AF43:AF48" si="23">_xlfn.NORM.DIST($W43,$Y$24,$Z$24,FALSE)</f>
        <v>0.28173815305174094</v>
      </c>
      <c r="AG43">
        <f t="shared" ref="AG43:AG48" si="24">_xlfn.NORM.DIST($W43,$Y$25,$Z$25,FALSE)</f>
        <v>0.30496424641740072</v>
      </c>
    </row>
    <row r="44" spans="23:33">
      <c r="W44">
        <v>3</v>
      </c>
      <c r="X44">
        <f t="shared" si="15"/>
        <v>0.32067096684831481</v>
      </c>
      <c r="Y44">
        <f t="shared" si="16"/>
        <v>0.32450117446928212</v>
      </c>
      <c r="Z44">
        <f t="shared" si="17"/>
        <v>0.38900005627655271</v>
      </c>
      <c r="AA44">
        <f t="shared" si="18"/>
        <v>0.41750710423712911</v>
      </c>
      <c r="AB44">
        <f t="shared" si="19"/>
        <v>0.39008858643509076</v>
      </c>
      <c r="AC44">
        <f t="shared" si="20"/>
        <v>0.38246018252190928</v>
      </c>
      <c r="AD44">
        <f t="shared" si="21"/>
        <v>0.31750041293892894</v>
      </c>
      <c r="AE44">
        <f t="shared" si="22"/>
        <v>0.39894192310052828</v>
      </c>
      <c r="AF44">
        <f t="shared" si="23"/>
        <v>0.32307447396912686</v>
      </c>
      <c r="AG44">
        <f t="shared" si="24"/>
        <v>0.33195612430060417</v>
      </c>
    </row>
    <row r="45" spans="23:33">
      <c r="W45">
        <v>4</v>
      </c>
      <c r="X45">
        <f t="shared" si="15"/>
        <v>0.11786764350501923</v>
      </c>
      <c r="Y45">
        <f t="shared" si="16"/>
        <v>0.13908850707893183</v>
      </c>
      <c r="Z45">
        <f t="shared" si="17"/>
        <v>0.15517012741691463</v>
      </c>
      <c r="AA45">
        <f t="shared" si="18"/>
        <v>0.229942328363933</v>
      </c>
      <c r="AB45">
        <f t="shared" si="19"/>
        <v>0.17881202213055311</v>
      </c>
      <c r="AC45">
        <f t="shared" si="20"/>
        <v>0.29143190255339535</v>
      </c>
      <c r="AD45">
        <f t="shared" si="21"/>
        <v>0.16097046117175426</v>
      </c>
      <c r="AE45">
        <f t="shared" si="22"/>
        <v>0.23143713333966973</v>
      </c>
      <c r="AF45">
        <f t="shared" si="23"/>
        <v>0.18402142266863467</v>
      </c>
      <c r="AG45">
        <f t="shared" si="24"/>
        <v>0.16559997249340369</v>
      </c>
    </row>
    <row r="46" spans="23:33">
      <c r="W46">
        <v>5</v>
      </c>
      <c r="X46">
        <f t="shared" si="15"/>
        <v>1.7566237080668758E-2</v>
      </c>
      <c r="Y46">
        <f t="shared" si="16"/>
        <v>2.6017728828579573E-2</v>
      </c>
      <c r="Z46">
        <f t="shared" si="17"/>
        <v>2.0935543087660304E-2</v>
      </c>
      <c r="AA46">
        <f t="shared" si="18"/>
        <v>4.2260173966174944E-2</v>
      </c>
      <c r="AB46">
        <f t="shared" si="19"/>
        <v>2.9403171427369604E-2</v>
      </c>
      <c r="AC46">
        <f t="shared" si="20"/>
        <v>8.4874186776856944E-2</v>
      </c>
      <c r="AD46">
        <f t="shared" si="21"/>
        <v>3.9461056877948597E-2</v>
      </c>
      <c r="AE46">
        <f t="shared" si="22"/>
        <v>4.9299146042595832E-2</v>
      </c>
      <c r="AF46">
        <f t="shared" si="23"/>
        <v>5.2064640900121688E-2</v>
      </c>
      <c r="AG46">
        <f t="shared" si="24"/>
        <v>3.7860613838741328E-2</v>
      </c>
    </row>
    <row r="47" spans="23:33">
      <c r="W47">
        <v>6</v>
      </c>
      <c r="X47">
        <f t="shared" si="15"/>
        <v>1.0614805923844799E-3</v>
      </c>
      <c r="Y47">
        <f t="shared" si="16"/>
        <v>2.1239812810027814E-3</v>
      </c>
      <c r="Z47">
        <f t="shared" si="17"/>
        <v>9.5538409734563013E-4</v>
      </c>
      <c r="AA47">
        <f t="shared" si="18"/>
        <v>2.5917967286189308E-3</v>
      </c>
      <c r="AB47">
        <f t="shared" si="19"/>
        <v>1.7344254114941969E-3</v>
      </c>
      <c r="AC47">
        <f t="shared" si="20"/>
        <v>9.4471722030914067E-3</v>
      </c>
      <c r="AD47">
        <f t="shared" si="21"/>
        <v>4.6774792297994416E-3</v>
      </c>
      <c r="AE47">
        <f t="shared" si="22"/>
        <v>3.8559264588906347E-3</v>
      </c>
      <c r="AF47">
        <f t="shared" si="23"/>
        <v>7.3168832626532765E-3</v>
      </c>
      <c r="AG47">
        <f t="shared" si="24"/>
        <v>3.9670060000420908E-3</v>
      </c>
    </row>
    <row r="48" spans="23:33">
      <c r="W48">
        <v>7</v>
      </c>
      <c r="X48">
        <f t="shared" si="15"/>
        <v>2.6007257382724034E-5</v>
      </c>
      <c r="Y48">
        <f t="shared" si="16"/>
        <v>7.5671989397772316E-5</v>
      </c>
      <c r="Z48">
        <f t="shared" si="17"/>
        <v>1.4746516691940968E-5</v>
      </c>
      <c r="AA48">
        <f t="shared" si="18"/>
        <v>5.3042977565710643E-5</v>
      </c>
      <c r="AB48">
        <f t="shared" si="19"/>
        <v>3.6701268098652307E-5</v>
      </c>
      <c r="AC48">
        <f t="shared" si="20"/>
        <v>4.0189787363762477E-4</v>
      </c>
      <c r="AD48">
        <f t="shared" si="21"/>
        <v>2.6808693734522949E-4</v>
      </c>
      <c r="AE48">
        <f t="shared" si="22"/>
        <v>1.1073912275994114E-4</v>
      </c>
      <c r="AF48">
        <f t="shared" si="23"/>
        <v>5.1076147247194642E-4</v>
      </c>
      <c r="AG48">
        <f t="shared" si="24"/>
        <v>1.904960081561664E-4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zoomScale="54" workbookViewId="0">
      <selection activeCell="I27" sqref="I27"/>
    </sheetView>
  </sheetViews>
  <sheetFormatPr defaultRowHeight="18"/>
  <sheetData>
    <row r="1" spans="1:32">
      <c r="Q1" t="s">
        <v>51</v>
      </c>
      <c r="R1" t="s">
        <v>50</v>
      </c>
      <c r="Y1" t="s">
        <v>46</v>
      </c>
      <c r="Z1" t="s">
        <v>47</v>
      </c>
      <c r="AA1" t="s">
        <v>48</v>
      </c>
      <c r="AB1" t="s">
        <v>49</v>
      </c>
    </row>
    <row r="2" spans="1:32">
      <c r="A2">
        <v>1219</v>
      </c>
      <c r="L2">
        <v>121</v>
      </c>
      <c r="Y2">
        <v>124</v>
      </c>
    </row>
    <row r="3" spans="1:32">
      <c r="A3" t="s">
        <v>0</v>
      </c>
      <c r="B3" t="s">
        <v>1</v>
      </c>
      <c r="I3" t="s">
        <v>2</v>
      </c>
      <c r="L3" t="s">
        <v>23</v>
      </c>
      <c r="T3" t="s">
        <v>24</v>
      </c>
      <c r="Y3" t="s">
        <v>23</v>
      </c>
      <c r="AC3" t="s">
        <v>34</v>
      </c>
      <c r="AD3" t="s">
        <v>35</v>
      </c>
      <c r="AE3" t="s">
        <v>37</v>
      </c>
      <c r="AF3" t="s">
        <v>36</v>
      </c>
    </row>
    <row r="4" spans="1:32">
      <c r="A4" t="s">
        <v>3</v>
      </c>
      <c r="B4" s="12" t="s">
        <v>4</v>
      </c>
      <c r="C4" s="13" t="s">
        <v>5</v>
      </c>
      <c r="D4" s="13" t="s">
        <v>6</v>
      </c>
      <c r="E4" s="8" t="s">
        <v>7</v>
      </c>
      <c r="F4" s="1" t="s">
        <v>8</v>
      </c>
      <c r="G4" s="10" t="s">
        <v>9</v>
      </c>
      <c r="H4" s="10" t="s">
        <v>10</v>
      </c>
      <c r="I4" s="8" t="s">
        <v>4</v>
      </c>
      <c r="J4" s="9" t="s">
        <v>5</v>
      </c>
      <c r="K4" s="1" t="s">
        <v>6</v>
      </c>
      <c r="L4" s="1" t="s">
        <v>25</v>
      </c>
      <c r="M4" s="14" t="s">
        <v>26</v>
      </c>
      <c r="N4" s="3" t="s">
        <v>27</v>
      </c>
      <c r="O4" s="3" t="s">
        <v>29</v>
      </c>
      <c r="P4" s="15" t="s">
        <v>30</v>
      </c>
      <c r="Q4" s="5" t="s">
        <v>31</v>
      </c>
      <c r="R4" s="6" t="s">
        <v>32</v>
      </c>
      <c r="S4" s="3" t="s">
        <v>33</v>
      </c>
      <c r="T4" s="3" t="s">
        <v>25</v>
      </c>
      <c r="U4" s="7" t="s">
        <v>26</v>
      </c>
      <c r="V4" s="7" t="s">
        <v>27</v>
      </c>
      <c r="W4" s="1" t="s">
        <v>31</v>
      </c>
      <c r="X4" s="12" t="s">
        <v>32</v>
      </c>
      <c r="Y4" s="11" t="s">
        <v>26</v>
      </c>
      <c r="Z4" s="7" t="s">
        <v>27</v>
      </c>
      <c r="AA4" s="10" t="s">
        <v>31</v>
      </c>
      <c r="AB4" s="10" t="s">
        <v>32</v>
      </c>
    </row>
    <row r="5" spans="1:32">
      <c r="A5" t="s">
        <v>11</v>
      </c>
      <c r="B5">
        <v>3</v>
      </c>
      <c r="C5">
        <v>3</v>
      </c>
      <c r="D5">
        <v>5</v>
      </c>
      <c r="E5">
        <v>4</v>
      </c>
      <c r="F5">
        <v>4</v>
      </c>
      <c r="G5">
        <v>4</v>
      </c>
      <c r="H5">
        <v>4</v>
      </c>
      <c r="I5">
        <v>5</v>
      </c>
      <c r="J5">
        <v>4</v>
      </c>
      <c r="K5">
        <v>2</v>
      </c>
      <c r="L5">
        <v>5</v>
      </c>
      <c r="M5">
        <v>4</v>
      </c>
      <c r="N5">
        <v>3</v>
      </c>
      <c r="O5">
        <v>4</v>
      </c>
      <c r="P5">
        <v>2</v>
      </c>
      <c r="Q5">
        <v>3</v>
      </c>
      <c r="R5">
        <v>3</v>
      </c>
      <c r="S5">
        <v>5</v>
      </c>
      <c r="T5">
        <v>4</v>
      </c>
      <c r="U5">
        <v>4</v>
      </c>
      <c r="V5">
        <v>4</v>
      </c>
      <c r="W5">
        <v>4</v>
      </c>
      <c r="X5">
        <v>4</v>
      </c>
      <c r="Y5">
        <v>3</v>
      </c>
      <c r="Z5">
        <v>5</v>
      </c>
      <c r="AA5">
        <v>4</v>
      </c>
      <c r="AB5">
        <v>4</v>
      </c>
      <c r="AC5">
        <f>AVERAGE(B5:AB5)</f>
        <v>3.8148148148148149</v>
      </c>
      <c r="AD5">
        <f>STDEVP(B5:AB5)</f>
        <v>0.81817489016201927</v>
      </c>
      <c r="AE5">
        <f>MIN(B5:AB5)</f>
        <v>2</v>
      </c>
      <c r="AF5">
        <f>MAX(B5:AC5)</f>
        <v>5</v>
      </c>
    </row>
    <row r="6" spans="1:32">
      <c r="A6" t="s">
        <v>12</v>
      </c>
      <c r="B6">
        <v>3</v>
      </c>
      <c r="C6">
        <v>4</v>
      </c>
      <c r="D6">
        <v>5</v>
      </c>
      <c r="E6">
        <v>4</v>
      </c>
      <c r="F6">
        <v>4</v>
      </c>
      <c r="G6">
        <v>5</v>
      </c>
      <c r="H6">
        <v>4</v>
      </c>
      <c r="I6">
        <v>3</v>
      </c>
      <c r="J6">
        <v>4</v>
      </c>
      <c r="K6">
        <v>2</v>
      </c>
      <c r="L6">
        <v>5</v>
      </c>
      <c r="M6">
        <v>5</v>
      </c>
      <c r="N6">
        <v>5</v>
      </c>
      <c r="O6">
        <v>5</v>
      </c>
      <c r="P6">
        <v>2</v>
      </c>
      <c r="Q6">
        <v>5</v>
      </c>
      <c r="R6">
        <v>4</v>
      </c>
      <c r="S6">
        <v>5</v>
      </c>
      <c r="T6">
        <v>4</v>
      </c>
      <c r="U6">
        <v>5</v>
      </c>
      <c r="V6">
        <v>5</v>
      </c>
      <c r="W6">
        <v>5</v>
      </c>
      <c r="X6">
        <v>4</v>
      </c>
      <c r="Y6">
        <v>3</v>
      </c>
      <c r="Z6">
        <v>6</v>
      </c>
      <c r="AA6">
        <v>4</v>
      </c>
      <c r="AB6">
        <v>5</v>
      </c>
      <c r="AC6">
        <f t="shared" ref="AC6:AC25" si="0">AVERAGE(B6:AB6)</f>
        <v>4.2592592592592595</v>
      </c>
      <c r="AD6">
        <f t="shared" ref="AD6:AD25" si="1">STDEVP(B6:AB6)</f>
        <v>0.96580776373372579</v>
      </c>
      <c r="AE6">
        <f t="shared" ref="AE6:AE25" si="2">MIN(B6:AB6)</f>
        <v>2</v>
      </c>
      <c r="AF6">
        <f t="shared" ref="AF6:AF25" si="3">MAX(B6:AC6)</f>
        <v>6</v>
      </c>
    </row>
    <row r="7" spans="1:32">
      <c r="A7" t="s">
        <v>13</v>
      </c>
      <c r="B7">
        <v>2</v>
      </c>
      <c r="C7">
        <v>4</v>
      </c>
      <c r="D7">
        <v>4</v>
      </c>
      <c r="E7">
        <v>4</v>
      </c>
      <c r="F7">
        <v>4</v>
      </c>
      <c r="G7">
        <v>4</v>
      </c>
      <c r="H7">
        <v>5</v>
      </c>
      <c r="I7">
        <v>4</v>
      </c>
      <c r="J7">
        <v>5</v>
      </c>
      <c r="K7">
        <v>3</v>
      </c>
      <c r="L7">
        <v>4</v>
      </c>
      <c r="M7">
        <v>4</v>
      </c>
      <c r="N7">
        <v>5</v>
      </c>
      <c r="O7">
        <v>5</v>
      </c>
      <c r="P7">
        <v>2</v>
      </c>
      <c r="Q7">
        <v>4</v>
      </c>
      <c r="R7">
        <v>4</v>
      </c>
      <c r="S7">
        <v>5</v>
      </c>
      <c r="T7">
        <v>4</v>
      </c>
      <c r="U7">
        <v>4</v>
      </c>
      <c r="V7">
        <v>5</v>
      </c>
      <c r="W7">
        <v>5</v>
      </c>
      <c r="X7">
        <v>3</v>
      </c>
      <c r="Y7">
        <v>3</v>
      </c>
      <c r="Z7">
        <v>4</v>
      </c>
      <c r="AA7">
        <v>2</v>
      </c>
      <c r="AB7">
        <v>4</v>
      </c>
      <c r="AC7">
        <f t="shared" si="0"/>
        <v>3.925925925925926</v>
      </c>
      <c r="AD7">
        <f t="shared" si="1"/>
        <v>0.89962650381415699</v>
      </c>
      <c r="AE7">
        <f t="shared" si="2"/>
        <v>2</v>
      </c>
      <c r="AF7">
        <f t="shared" si="3"/>
        <v>5</v>
      </c>
    </row>
    <row r="8" spans="1:32">
      <c r="A8" t="s">
        <v>14</v>
      </c>
      <c r="B8">
        <v>4</v>
      </c>
      <c r="C8">
        <v>4</v>
      </c>
      <c r="D8">
        <v>5</v>
      </c>
      <c r="E8">
        <v>4</v>
      </c>
      <c r="F8">
        <v>4</v>
      </c>
      <c r="G8">
        <v>5</v>
      </c>
      <c r="H8">
        <v>5</v>
      </c>
      <c r="I8">
        <v>5</v>
      </c>
      <c r="J8">
        <v>5</v>
      </c>
      <c r="K8">
        <v>3</v>
      </c>
      <c r="L8">
        <v>5</v>
      </c>
      <c r="M8">
        <v>5</v>
      </c>
      <c r="N8">
        <v>6</v>
      </c>
      <c r="O8">
        <v>5</v>
      </c>
      <c r="P8">
        <v>3</v>
      </c>
      <c r="Q8">
        <v>5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>
        <v>4</v>
      </c>
      <c r="Y8">
        <v>3</v>
      </c>
      <c r="Z8">
        <v>7</v>
      </c>
      <c r="AA8">
        <v>2</v>
      </c>
      <c r="AB8">
        <v>5</v>
      </c>
      <c r="AC8">
        <f t="shared" si="0"/>
        <v>4.4814814814814818</v>
      </c>
      <c r="AD8">
        <f t="shared" si="1"/>
        <v>0.99518732166995572</v>
      </c>
      <c r="AE8">
        <f t="shared" si="2"/>
        <v>2</v>
      </c>
      <c r="AF8">
        <f t="shared" si="3"/>
        <v>7</v>
      </c>
    </row>
    <row r="9" spans="1:32">
      <c r="A9" t="s">
        <v>15</v>
      </c>
      <c r="B9">
        <v>3</v>
      </c>
      <c r="C9">
        <v>3</v>
      </c>
      <c r="D9">
        <v>5</v>
      </c>
      <c r="E9">
        <v>4</v>
      </c>
      <c r="F9">
        <v>4</v>
      </c>
      <c r="G9">
        <v>4</v>
      </c>
      <c r="H9">
        <v>5</v>
      </c>
      <c r="I9">
        <v>3</v>
      </c>
      <c r="J9">
        <v>5</v>
      </c>
      <c r="K9">
        <v>3</v>
      </c>
      <c r="L9">
        <v>5</v>
      </c>
      <c r="M9">
        <v>5</v>
      </c>
      <c r="N9">
        <v>5</v>
      </c>
      <c r="O9">
        <v>4</v>
      </c>
      <c r="P9">
        <v>2</v>
      </c>
      <c r="Q9">
        <v>3</v>
      </c>
      <c r="R9">
        <v>3</v>
      </c>
      <c r="S9">
        <v>3</v>
      </c>
      <c r="T9">
        <v>4</v>
      </c>
      <c r="U9">
        <v>4</v>
      </c>
      <c r="V9">
        <v>5</v>
      </c>
      <c r="W9">
        <v>6</v>
      </c>
      <c r="X9">
        <v>4</v>
      </c>
      <c r="Y9">
        <v>3</v>
      </c>
      <c r="Z9">
        <v>5</v>
      </c>
      <c r="AA9">
        <v>4</v>
      </c>
      <c r="AB9">
        <v>4</v>
      </c>
      <c r="AC9">
        <f t="shared" si="0"/>
        <v>4</v>
      </c>
      <c r="AD9">
        <f t="shared" si="1"/>
        <v>0.94280904158206336</v>
      </c>
      <c r="AE9">
        <f t="shared" si="2"/>
        <v>2</v>
      </c>
      <c r="AF9">
        <f t="shared" si="3"/>
        <v>6</v>
      </c>
    </row>
    <row r="10" spans="1:32">
      <c r="A10" t="s">
        <v>16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5</v>
      </c>
      <c r="I10">
        <v>6</v>
      </c>
      <c r="J10">
        <v>6</v>
      </c>
      <c r="K10">
        <v>4</v>
      </c>
      <c r="L10">
        <v>4</v>
      </c>
      <c r="M10">
        <v>5</v>
      </c>
      <c r="N10">
        <v>6</v>
      </c>
      <c r="O10">
        <v>6</v>
      </c>
      <c r="P10">
        <v>3</v>
      </c>
      <c r="Q10">
        <v>6</v>
      </c>
      <c r="R10">
        <v>4</v>
      </c>
      <c r="S10">
        <v>5</v>
      </c>
      <c r="T10">
        <v>4</v>
      </c>
      <c r="U10">
        <v>5</v>
      </c>
      <c r="V10">
        <v>6</v>
      </c>
      <c r="W10">
        <v>6</v>
      </c>
      <c r="X10">
        <v>3</v>
      </c>
      <c r="Y10">
        <v>3</v>
      </c>
      <c r="Z10">
        <v>4</v>
      </c>
      <c r="AA10">
        <v>4</v>
      </c>
      <c r="AB10">
        <v>5</v>
      </c>
      <c r="AC10">
        <f t="shared" si="0"/>
        <v>4.666666666666667</v>
      </c>
      <c r="AD10">
        <f t="shared" si="1"/>
        <v>0.98130676292531627</v>
      </c>
      <c r="AE10">
        <f t="shared" si="2"/>
        <v>3</v>
      </c>
      <c r="AF10">
        <f t="shared" si="3"/>
        <v>6</v>
      </c>
    </row>
    <row r="11" spans="1:32">
      <c r="A11" t="s">
        <v>17</v>
      </c>
      <c r="B11">
        <v>7</v>
      </c>
      <c r="C11">
        <v>5</v>
      </c>
      <c r="D11">
        <v>3</v>
      </c>
      <c r="E11">
        <v>7</v>
      </c>
      <c r="F11">
        <v>5</v>
      </c>
      <c r="G11">
        <v>5</v>
      </c>
      <c r="H11">
        <v>5</v>
      </c>
      <c r="I11">
        <v>6</v>
      </c>
      <c r="J11">
        <v>7</v>
      </c>
      <c r="K11">
        <v>5</v>
      </c>
      <c r="L11">
        <v>7</v>
      </c>
      <c r="M11">
        <v>6</v>
      </c>
      <c r="N11">
        <v>7</v>
      </c>
      <c r="O11">
        <v>5</v>
      </c>
      <c r="P11">
        <v>6</v>
      </c>
      <c r="Q11">
        <v>6</v>
      </c>
      <c r="R11">
        <v>6</v>
      </c>
      <c r="S11">
        <v>6</v>
      </c>
      <c r="T11">
        <v>4</v>
      </c>
      <c r="U11">
        <v>7</v>
      </c>
      <c r="V11">
        <v>7</v>
      </c>
      <c r="W11">
        <v>6</v>
      </c>
      <c r="X11">
        <v>4</v>
      </c>
      <c r="Y11">
        <v>6</v>
      </c>
      <c r="Z11">
        <v>7</v>
      </c>
      <c r="AA11">
        <v>4</v>
      </c>
      <c r="AB11">
        <v>6</v>
      </c>
      <c r="AC11">
        <f t="shared" si="0"/>
        <v>5.7407407407407405</v>
      </c>
      <c r="AD11">
        <f t="shared" si="1"/>
        <v>1.1086392257107975</v>
      </c>
      <c r="AE11">
        <f t="shared" si="2"/>
        <v>3</v>
      </c>
      <c r="AF11">
        <f t="shared" si="3"/>
        <v>7</v>
      </c>
    </row>
    <row r="12" spans="1:32">
      <c r="A12" t="s">
        <v>18</v>
      </c>
      <c r="B12">
        <v>7</v>
      </c>
      <c r="C12">
        <v>6</v>
      </c>
      <c r="D12">
        <v>4</v>
      </c>
      <c r="E12">
        <v>7</v>
      </c>
      <c r="F12">
        <v>5</v>
      </c>
      <c r="G12">
        <v>5</v>
      </c>
      <c r="H12">
        <v>5</v>
      </c>
      <c r="I12">
        <v>4</v>
      </c>
      <c r="J12">
        <v>7</v>
      </c>
      <c r="K12">
        <v>4</v>
      </c>
      <c r="L12">
        <v>4</v>
      </c>
      <c r="M12">
        <v>6</v>
      </c>
      <c r="N12">
        <v>7</v>
      </c>
      <c r="O12">
        <v>4</v>
      </c>
      <c r="P12">
        <v>4</v>
      </c>
      <c r="Q12">
        <v>6</v>
      </c>
      <c r="R12">
        <v>6</v>
      </c>
      <c r="S12">
        <v>6</v>
      </c>
      <c r="T12">
        <v>4</v>
      </c>
      <c r="U12">
        <v>7</v>
      </c>
      <c r="V12">
        <v>6</v>
      </c>
      <c r="W12">
        <v>6</v>
      </c>
      <c r="X12">
        <v>4</v>
      </c>
      <c r="Y12">
        <v>6</v>
      </c>
      <c r="Z12">
        <v>7</v>
      </c>
      <c r="AA12">
        <v>4</v>
      </c>
      <c r="AB12">
        <v>6</v>
      </c>
      <c r="AC12">
        <f t="shared" si="0"/>
        <v>5.4444444444444446</v>
      </c>
      <c r="AD12">
        <f t="shared" si="1"/>
        <v>1.1653431646335017</v>
      </c>
      <c r="AE12">
        <f t="shared" si="2"/>
        <v>4</v>
      </c>
      <c r="AF12">
        <f t="shared" si="3"/>
        <v>7</v>
      </c>
    </row>
    <row r="13" spans="1:32">
      <c r="A13" t="s">
        <v>19</v>
      </c>
      <c r="B13">
        <v>4</v>
      </c>
      <c r="C13">
        <v>4</v>
      </c>
      <c r="D13">
        <v>5</v>
      </c>
      <c r="E13">
        <v>4</v>
      </c>
      <c r="F13">
        <v>5</v>
      </c>
      <c r="G13">
        <v>5</v>
      </c>
      <c r="H13">
        <v>5</v>
      </c>
      <c r="I13">
        <v>3</v>
      </c>
      <c r="J13">
        <v>6</v>
      </c>
      <c r="K13">
        <v>4</v>
      </c>
      <c r="L13">
        <v>6</v>
      </c>
      <c r="M13">
        <v>6</v>
      </c>
      <c r="N13">
        <v>7</v>
      </c>
      <c r="O13">
        <v>5</v>
      </c>
      <c r="P13">
        <v>4</v>
      </c>
      <c r="Q13">
        <v>6</v>
      </c>
      <c r="R13">
        <v>6</v>
      </c>
      <c r="S13">
        <v>6</v>
      </c>
      <c r="T13">
        <v>5</v>
      </c>
      <c r="U13">
        <v>7</v>
      </c>
      <c r="V13">
        <v>5</v>
      </c>
      <c r="W13">
        <v>6</v>
      </c>
      <c r="X13">
        <v>4</v>
      </c>
      <c r="Y13">
        <v>5</v>
      </c>
      <c r="Z13">
        <v>5</v>
      </c>
      <c r="AA13">
        <v>4</v>
      </c>
      <c r="AB13">
        <v>6</v>
      </c>
      <c r="AC13">
        <f t="shared" si="0"/>
        <v>5.1111111111111107</v>
      </c>
      <c r="AD13">
        <f t="shared" si="1"/>
        <v>0.99380798999990649</v>
      </c>
      <c r="AE13">
        <f t="shared" si="2"/>
        <v>3</v>
      </c>
      <c r="AF13">
        <f t="shared" si="3"/>
        <v>7</v>
      </c>
    </row>
    <row r="14" spans="1:32">
      <c r="A14" t="s">
        <v>20</v>
      </c>
      <c r="B14">
        <v>3</v>
      </c>
      <c r="C14">
        <v>4</v>
      </c>
      <c r="D14">
        <v>5</v>
      </c>
      <c r="E14">
        <v>3</v>
      </c>
      <c r="F14">
        <v>2</v>
      </c>
      <c r="G14">
        <v>5</v>
      </c>
      <c r="H14">
        <v>3</v>
      </c>
      <c r="I14">
        <v>2</v>
      </c>
      <c r="J14">
        <v>5</v>
      </c>
      <c r="K14">
        <v>2</v>
      </c>
      <c r="L14">
        <v>3</v>
      </c>
      <c r="M14">
        <v>4</v>
      </c>
      <c r="N14">
        <v>4</v>
      </c>
      <c r="O14">
        <v>3</v>
      </c>
      <c r="P14">
        <v>1</v>
      </c>
      <c r="Q14">
        <v>4</v>
      </c>
      <c r="R14">
        <v>2</v>
      </c>
      <c r="S14">
        <v>3</v>
      </c>
      <c r="T14">
        <v>4</v>
      </c>
      <c r="U14">
        <v>3</v>
      </c>
      <c r="V14">
        <v>3</v>
      </c>
      <c r="W14">
        <v>4</v>
      </c>
      <c r="X14">
        <v>5</v>
      </c>
      <c r="Y14">
        <v>2</v>
      </c>
      <c r="Z14">
        <v>3</v>
      </c>
      <c r="AA14">
        <v>4</v>
      </c>
      <c r="AB14">
        <v>3</v>
      </c>
      <c r="AC14">
        <f t="shared" si="0"/>
        <v>3.2962962962962963</v>
      </c>
      <c r="AD14">
        <f t="shared" si="1"/>
        <v>1.0475656017578483</v>
      </c>
      <c r="AE14">
        <f t="shared" si="2"/>
        <v>1</v>
      </c>
      <c r="AF14">
        <f t="shared" si="3"/>
        <v>5</v>
      </c>
    </row>
    <row r="15" spans="1:32">
      <c r="A15" t="s">
        <v>21</v>
      </c>
    </row>
    <row r="16" spans="1:32">
      <c r="A16" t="s">
        <v>11</v>
      </c>
      <c r="B16">
        <v>2</v>
      </c>
      <c r="C16">
        <v>2</v>
      </c>
      <c r="D16">
        <v>2</v>
      </c>
      <c r="E16">
        <v>4</v>
      </c>
      <c r="F16">
        <v>3</v>
      </c>
      <c r="G16">
        <v>2</v>
      </c>
      <c r="H16">
        <v>3</v>
      </c>
      <c r="I16">
        <v>3</v>
      </c>
      <c r="J16">
        <v>4</v>
      </c>
      <c r="K16">
        <v>2</v>
      </c>
      <c r="L16">
        <v>4</v>
      </c>
      <c r="M16">
        <v>4</v>
      </c>
      <c r="N16">
        <v>3</v>
      </c>
      <c r="O16">
        <v>2</v>
      </c>
      <c r="P16">
        <v>2</v>
      </c>
      <c r="Q16">
        <v>3</v>
      </c>
      <c r="R16">
        <v>3</v>
      </c>
      <c r="S16">
        <v>3</v>
      </c>
      <c r="T16">
        <v>3</v>
      </c>
      <c r="U16">
        <v>4</v>
      </c>
      <c r="V16">
        <v>4</v>
      </c>
      <c r="W16">
        <v>3</v>
      </c>
      <c r="X16">
        <v>4</v>
      </c>
      <c r="Y16">
        <v>2</v>
      </c>
      <c r="Z16">
        <v>3</v>
      </c>
      <c r="AA16">
        <v>5</v>
      </c>
      <c r="AB16">
        <v>3</v>
      </c>
      <c r="AC16">
        <f t="shared" si="0"/>
        <v>3.0370370370370372</v>
      </c>
      <c r="AD16">
        <f t="shared" si="1"/>
        <v>0.83805248140627853</v>
      </c>
      <c r="AE16">
        <f t="shared" si="2"/>
        <v>2</v>
      </c>
      <c r="AF16">
        <f t="shared" si="3"/>
        <v>5</v>
      </c>
    </row>
    <row r="17" spans="1:32">
      <c r="A17" t="s">
        <v>12</v>
      </c>
      <c r="B17">
        <v>2</v>
      </c>
      <c r="C17">
        <v>4</v>
      </c>
      <c r="D17">
        <v>2</v>
      </c>
      <c r="E17">
        <v>3</v>
      </c>
      <c r="F17">
        <v>3</v>
      </c>
      <c r="G17">
        <v>2</v>
      </c>
      <c r="H17">
        <v>2</v>
      </c>
      <c r="I17">
        <v>4</v>
      </c>
      <c r="J17">
        <v>4</v>
      </c>
      <c r="K17">
        <v>2</v>
      </c>
      <c r="L17">
        <v>3</v>
      </c>
      <c r="M17">
        <v>3</v>
      </c>
      <c r="N17">
        <v>3</v>
      </c>
      <c r="O17">
        <v>2</v>
      </c>
      <c r="P17">
        <v>2</v>
      </c>
      <c r="Q17">
        <v>5</v>
      </c>
      <c r="R17">
        <v>3</v>
      </c>
      <c r="S17">
        <v>5</v>
      </c>
      <c r="T17">
        <v>3</v>
      </c>
      <c r="U17">
        <v>3</v>
      </c>
      <c r="V17">
        <v>2</v>
      </c>
      <c r="W17">
        <v>3</v>
      </c>
      <c r="X17">
        <v>4</v>
      </c>
      <c r="Y17">
        <v>2</v>
      </c>
      <c r="Z17">
        <v>3</v>
      </c>
      <c r="AA17">
        <v>3</v>
      </c>
      <c r="AB17">
        <v>4</v>
      </c>
      <c r="AC17">
        <f t="shared" si="0"/>
        <v>3</v>
      </c>
      <c r="AD17">
        <f t="shared" si="1"/>
        <v>0.90267093384843999</v>
      </c>
      <c r="AE17">
        <f t="shared" si="2"/>
        <v>2</v>
      </c>
      <c r="AF17">
        <f t="shared" si="3"/>
        <v>5</v>
      </c>
    </row>
    <row r="18" spans="1:32">
      <c r="A18" t="s">
        <v>13</v>
      </c>
      <c r="B18">
        <v>3</v>
      </c>
      <c r="C18">
        <v>4</v>
      </c>
      <c r="D18">
        <v>4</v>
      </c>
      <c r="E18">
        <v>4</v>
      </c>
      <c r="F18">
        <v>3</v>
      </c>
      <c r="G18">
        <v>2</v>
      </c>
      <c r="H18">
        <v>2</v>
      </c>
      <c r="I18">
        <v>5</v>
      </c>
      <c r="J18">
        <v>4</v>
      </c>
      <c r="K18">
        <v>2</v>
      </c>
      <c r="L18">
        <v>4</v>
      </c>
      <c r="M18">
        <v>4</v>
      </c>
      <c r="N18">
        <v>5</v>
      </c>
      <c r="O18">
        <v>2</v>
      </c>
      <c r="P18">
        <v>2</v>
      </c>
      <c r="Q18">
        <v>5</v>
      </c>
      <c r="R18">
        <v>3</v>
      </c>
      <c r="S18">
        <v>5</v>
      </c>
      <c r="T18">
        <v>3</v>
      </c>
      <c r="U18">
        <v>4</v>
      </c>
      <c r="V18">
        <v>4</v>
      </c>
      <c r="W18">
        <v>2</v>
      </c>
      <c r="X18">
        <v>4</v>
      </c>
      <c r="Y18">
        <v>3</v>
      </c>
      <c r="Z18">
        <v>3</v>
      </c>
      <c r="AA18">
        <v>5</v>
      </c>
      <c r="AB18">
        <v>3</v>
      </c>
      <c r="AC18">
        <f t="shared" si="0"/>
        <v>3.4814814814814814</v>
      </c>
      <c r="AD18">
        <f t="shared" si="1"/>
        <v>1.0317324649766013</v>
      </c>
      <c r="AE18">
        <f t="shared" si="2"/>
        <v>2</v>
      </c>
      <c r="AF18">
        <f t="shared" si="3"/>
        <v>5</v>
      </c>
    </row>
    <row r="19" spans="1:32">
      <c r="A19" t="s">
        <v>14</v>
      </c>
      <c r="B19">
        <v>4</v>
      </c>
      <c r="C19">
        <v>5</v>
      </c>
      <c r="D19">
        <v>2</v>
      </c>
      <c r="E19">
        <v>4</v>
      </c>
      <c r="F19">
        <v>3</v>
      </c>
      <c r="G19">
        <v>2</v>
      </c>
      <c r="H19">
        <v>2</v>
      </c>
      <c r="I19">
        <v>4</v>
      </c>
      <c r="J19">
        <v>5</v>
      </c>
      <c r="K19">
        <v>3</v>
      </c>
      <c r="L19">
        <v>3</v>
      </c>
      <c r="M19">
        <v>4</v>
      </c>
      <c r="N19">
        <v>5</v>
      </c>
      <c r="O19">
        <v>1</v>
      </c>
      <c r="P19">
        <v>3</v>
      </c>
      <c r="Q19">
        <v>3</v>
      </c>
      <c r="R19">
        <v>3</v>
      </c>
      <c r="S19">
        <v>5</v>
      </c>
      <c r="T19">
        <v>3</v>
      </c>
      <c r="U19">
        <v>3</v>
      </c>
      <c r="V19">
        <v>3</v>
      </c>
      <c r="W19">
        <v>2</v>
      </c>
      <c r="X19">
        <v>4</v>
      </c>
      <c r="Y19">
        <v>3</v>
      </c>
      <c r="Z19">
        <v>1</v>
      </c>
      <c r="AA19">
        <v>5</v>
      </c>
      <c r="AB19">
        <v>3</v>
      </c>
      <c r="AC19">
        <f t="shared" si="0"/>
        <v>3.2592592592592591</v>
      </c>
      <c r="AD19">
        <f t="shared" si="1"/>
        <v>1.1415581486979587</v>
      </c>
      <c r="AE19">
        <f t="shared" si="2"/>
        <v>1</v>
      </c>
      <c r="AF19">
        <f t="shared" si="3"/>
        <v>5</v>
      </c>
    </row>
    <row r="20" spans="1:32">
      <c r="A20" t="s">
        <v>15</v>
      </c>
      <c r="B20">
        <v>3</v>
      </c>
      <c r="C20">
        <v>4</v>
      </c>
      <c r="D20">
        <v>2</v>
      </c>
      <c r="E20">
        <v>4</v>
      </c>
      <c r="F20">
        <v>4</v>
      </c>
      <c r="G20">
        <v>2</v>
      </c>
      <c r="H20">
        <v>2</v>
      </c>
      <c r="I20">
        <v>5</v>
      </c>
      <c r="J20">
        <v>5</v>
      </c>
      <c r="K20">
        <v>3</v>
      </c>
      <c r="L20">
        <v>4</v>
      </c>
      <c r="M20">
        <v>4</v>
      </c>
      <c r="N20">
        <v>4</v>
      </c>
      <c r="O20">
        <v>3</v>
      </c>
      <c r="P20">
        <v>2</v>
      </c>
      <c r="Q20">
        <v>4</v>
      </c>
      <c r="R20">
        <v>3</v>
      </c>
      <c r="S20">
        <v>4</v>
      </c>
      <c r="T20">
        <v>3</v>
      </c>
      <c r="U20">
        <v>4</v>
      </c>
      <c r="V20">
        <v>4</v>
      </c>
      <c r="W20">
        <v>3</v>
      </c>
      <c r="X20">
        <v>4</v>
      </c>
      <c r="Y20">
        <v>2</v>
      </c>
      <c r="Z20">
        <v>3</v>
      </c>
      <c r="AA20">
        <v>5</v>
      </c>
      <c r="AB20">
        <v>3</v>
      </c>
      <c r="AC20">
        <f t="shared" si="0"/>
        <v>3.4444444444444446</v>
      </c>
      <c r="AD20">
        <f t="shared" si="1"/>
        <v>0.91624569458170235</v>
      </c>
      <c r="AE20">
        <f t="shared" si="2"/>
        <v>2</v>
      </c>
      <c r="AF20">
        <f t="shared" si="3"/>
        <v>5</v>
      </c>
    </row>
    <row r="21" spans="1:32">
      <c r="A21" t="s">
        <v>16</v>
      </c>
      <c r="B21">
        <v>6</v>
      </c>
      <c r="C21">
        <v>4</v>
      </c>
      <c r="D21">
        <v>4</v>
      </c>
      <c r="E21">
        <v>4</v>
      </c>
      <c r="F21">
        <v>4</v>
      </c>
      <c r="G21">
        <v>2</v>
      </c>
      <c r="H21">
        <v>2</v>
      </c>
      <c r="I21">
        <v>4</v>
      </c>
      <c r="J21">
        <v>6</v>
      </c>
      <c r="K21">
        <v>2</v>
      </c>
      <c r="L21">
        <v>4</v>
      </c>
      <c r="M21">
        <v>4</v>
      </c>
      <c r="N21">
        <v>5</v>
      </c>
      <c r="O21">
        <v>3</v>
      </c>
      <c r="P21">
        <v>3</v>
      </c>
      <c r="Q21">
        <v>5</v>
      </c>
      <c r="R21">
        <v>3</v>
      </c>
      <c r="S21">
        <v>4</v>
      </c>
      <c r="T21">
        <v>3</v>
      </c>
      <c r="U21">
        <v>4</v>
      </c>
      <c r="V21">
        <v>3</v>
      </c>
      <c r="W21">
        <v>2</v>
      </c>
      <c r="X21">
        <v>4</v>
      </c>
      <c r="Y21">
        <v>3</v>
      </c>
      <c r="Z21">
        <v>3</v>
      </c>
      <c r="AA21">
        <v>5</v>
      </c>
      <c r="AB21">
        <v>3</v>
      </c>
      <c r="AC21">
        <f t="shared" si="0"/>
        <v>3.6666666666666665</v>
      </c>
      <c r="AD21">
        <f t="shared" si="1"/>
        <v>1.0886621079036347</v>
      </c>
      <c r="AE21">
        <f t="shared" si="2"/>
        <v>2</v>
      </c>
      <c r="AF21">
        <f t="shared" si="3"/>
        <v>6</v>
      </c>
    </row>
    <row r="22" spans="1:32">
      <c r="A22" t="s">
        <v>17</v>
      </c>
      <c r="B22">
        <v>2</v>
      </c>
      <c r="C22">
        <v>5</v>
      </c>
      <c r="D22">
        <v>3</v>
      </c>
      <c r="E22">
        <v>4</v>
      </c>
      <c r="F22">
        <v>3</v>
      </c>
      <c r="G22">
        <v>2</v>
      </c>
      <c r="H22">
        <v>2</v>
      </c>
      <c r="I22">
        <v>4</v>
      </c>
      <c r="J22">
        <v>3</v>
      </c>
      <c r="K22">
        <v>2</v>
      </c>
      <c r="L22">
        <v>3</v>
      </c>
      <c r="M22">
        <v>5</v>
      </c>
      <c r="N22">
        <v>3</v>
      </c>
      <c r="O22">
        <v>1</v>
      </c>
      <c r="P22">
        <v>2</v>
      </c>
      <c r="Q22">
        <v>4</v>
      </c>
      <c r="R22">
        <v>4</v>
      </c>
      <c r="S22">
        <v>3</v>
      </c>
      <c r="T22">
        <v>3</v>
      </c>
      <c r="U22">
        <v>3</v>
      </c>
      <c r="V22">
        <v>2</v>
      </c>
      <c r="W22">
        <v>3</v>
      </c>
      <c r="X22">
        <v>4</v>
      </c>
      <c r="Y22">
        <v>2</v>
      </c>
      <c r="Z22">
        <v>4</v>
      </c>
      <c r="AA22">
        <v>3</v>
      </c>
      <c r="AB22">
        <v>3</v>
      </c>
      <c r="AC22">
        <f t="shared" si="0"/>
        <v>3.0370370370370372</v>
      </c>
      <c r="AD22">
        <f t="shared" si="1"/>
        <v>0.9615374063516422</v>
      </c>
      <c r="AE22">
        <f t="shared" si="2"/>
        <v>1</v>
      </c>
      <c r="AF22">
        <f t="shared" si="3"/>
        <v>5</v>
      </c>
    </row>
    <row r="23" spans="1:32">
      <c r="A23" t="s">
        <v>18</v>
      </c>
      <c r="B23">
        <v>4</v>
      </c>
      <c r="C23">
        <v>4</v>
      </c>
      <c r="D23">
        <v>3</v>
      </c>
      <c r="E23">
        <v>4</v>
      </c>
      <c r="F23">
        <v>3</v>
      </c>
      <c r="G23">
        <v>2</v>
      </c>
      <c r="H23">
        <v>2</v>
      </c>
      <c r="I23">
        <v>3</v>
      </c>
      <c r="J23">
        <v>3</v>
      </c>
      <c r="K23">
        <v>2</v>
      </c>
      <c r="L23">
        <v>3</v>
      </c>
      <c r="M23">
        <v>4</v>
      </c>
      <c r="N23">
        <v>5</v>
      </c>
      <c r="O23">
        <v>1</v>
      </c>
      <c r="P23">
        <v>4</v>
      </c>
      <c r="Q23">
        <v>3</v>
      </c>
      <c r="R23">
        <v>3</v>
      </c>
      <c r="S23">
        <v>4</v>
      </c>
      <c r="T23">
        <v>3</v>
      </c>
      <c r="U23">
        <v>3</v>
      </c>
      <c r="V23">
        <v>3</v>
      </c>
      <c r="W23">
        <v>3</v>
      </c>
      <c r="X23">
        <v>4</v>
      </c>
      <c r="Y23">
        <v>3</v>
      </c>
      <c r="Z23">
        <v>2</v>
      </c>
      <c r="AA23">
        <v>3</v>
      </c>
      <c r="AB23">
        <v>3</v>
      </c>
      <c r="AC23">
        <f t="shared" si="0"/>
        <v>3.1111111111111112</v>
      </c>
      <c r="AD23">
        <f t="shared" si="1"/>
        <v>0.8314794192830981</v>
      </c>
      <c r="AE23">
        <f t="shared" si="2"/>
        <v>1</v>
      </c>
      <c r="AF23">
        <f t="shared" si="3"/>
        <v>5</v>
      </c>
    </row>
    <row r="24" spans="1:32">
      <c r="A24" t="s">
        <v>19</v>
      </c>
      <c r="B24">
        <v>2</v>
      </c>
      <c r="C24">
        <v>4</v>
      </c>
      <c r="D24">
        <v>3</v>
      </c>
      <c r="E24">
        <v>4</v>
      </c>
      <c r="F24">
        <v>3</v>
      </c>
      <c r="G24">
        <v>2</v>
      </c>
      <c r="H24">
        <v>2</v>
      </c>
      <c r="I24">
        <v>4</v>
      </c>
      <c r="J24">
        <v>4</v>
      </c>
      <c r="K24">
        <v>2</v>
      </c>
      <c r="L24">
        <v>3</v>
      </c>
      <c r="M24">
        <v>4</v>
      </c>
      <c r="N24">
        <v>3</v>
      </c>
      <c r="O24">
        <v>1</v>
      </c>
      <c r="P24">
        <v>3</v>
      </c>
      <c r="Q24">
        <v>5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4</v>
      </c>
      <c r="Y24">
        <v>2</v>
      </c>
      <c r="Z24">
        <v>2</v>
      </c>
      <c r="AA24">
        <v>3</v>
      </c>
      <c r="AB24">
        <v>3</v>
      </c>
      <c r="AC24">
        <f t="shared" si="0"/>
        <v>3</v>
      </c>
      <c r="AD24">
        <f t="shared" si="1"/>
        <v>0.86066296582387036</v>
      </c>
      <c r="AE24">
        <f t="shared" si="2"/>
        <v>1</v>
      </c>
      <c r="AF24">
        <f t="shared" si="3"/>
        <v>5</v>
      </c>
    </row>
    <row r="25" spans="1:32">
      <c r="A25" t="s">
        <v>20</v>
      </c>
      <c r="B25">
        <v>2</v>
      </c>
      <c r="C25">
        <v>4</v>
      </c>
      <c r="D25">
        <v>3</v>
      </c>
      <c r="E25">
        <v>3</v>
      </c>
      <c r="F25">
        <v>3</v>
      </c>
      <c r="G25">
        <v>5</v>
      </c>
      <c r="H25">
        <v>2</v>
      </c>
      <c r="I25">
        <v>5</v>
      </c>
      <c r="J25">
        <v>5</v>
      </c>
      <c r="K25">
        <v>3</v>
      </c>
      <c r="L25">
        <v>5</v>
      </c>
      <c r="M25">
        <v>3</v>
      </c>
      <c r="N25">
        <v>4</v>
      </c>
      <c r="O25">
        <v>2</v>
      </c>
      <c r="P25">
        <v>1</v>
      </c>
      <c r="Q25">
        <v>3</v>
      </c>
      <c r="R25">
        <v>2</v>
      </c>
      <c r="S25">
        <v>4</v>
      </c>
      <c r="T25">
        <v>3</v>
      </c>
      <c r="U25">
        <v>3</v>
      </c>
      <c r="V25">
        <v>3</v>
      </c>
      <c r="W25">
        <v>3</v>
      </c>
      <c r="X25">
        <v>5</v>
      </c>
      <c r="Y25">
        <v>3</v>
      </c>
      <c r="Z25">
        <v>2</v>
      </c>
      <c r="AA25">
        <v>5</v>
      </c>
      <c r="AB25">
        <v>2</v>
      </c>
      <c r="AC25">
        <f t="shared" si="0"/>
        <v>3.2592592592592591</v>
      </c>
      <c r="AD25">
        <f t="shared" si="1"/>
        <v>1.1415581486979587</v>
      </c>
      <c r="AE25">
        <f t="shared" si="2"/>
        <v>1</v>
      </c>
      <c r="AF25">
        <f t="shared" si="3"/>
        <v>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zoomScale="44" workbookViewId="0">
      <selection activeCell="U16" sqref="U16:AB25"/>
    </sheetView>
  </sheetViews>
  <sheetFormatPr defaultRowHeight="18"/>
  <cols>
    <col min="3" max="3" width="8.59765625" customWidth="1"/>
  </cols>
  <sheetData>
    <row r="1" spans="1:36">
      <c r="Q1" t="s">
        <v>51</v>
      </c>
      <c r="R1" t="s">
        <v>50</v>
      </c>
      <c r="Y1" t="s">
        <v>47</v>
      </c>
      <c r="Z1" t="s">
        <v>46</v>
      </c>
      <c r="AA1" t="s">
        <v>48</v>
      </c>
      <c r="AB1" t="s">
        <v>49</v>
      </c>
    </row>
    <row r="2" spans="1:36">
      <c r="A2">
        <v>1219</v>
      </c>
      <c r="L2">
        <v>121</v>
      </c>
      <c r="Y2">
        <v>124</v>
      </c>
    </row>
    <row r="3" spans="1:36">
      <c r="A3" t="s">
        <v>22</v>
      </c>
      <c r="B3" t="s">
        <v>1</v>
      </c>
      <c r="I3" t="s">
        <v>2</v>
      </c>
      <c r="L3" t="s">
        <v>1</v>
      </c>
      <c r="T3" t="s">
        <v>2</v>
      </c>
      <c r="Y3" t="s">
        <v>23</v>
      </c>
      <c r="AC3" t="s">
        <v>34</v>
      </c>
      <c r="AD3" t="s">
        <v>35</v>
      </c>
      <c r="AE3" t="s">
        <v>37</v>
      </c>
      <c r="AF3" t="s">
        <v>36</v>
      </c>
      <c r="AH3" t="s">
        <v>41</v>
      </c>
      <c r="AI3" s="61" t="s">
        <v>72</v>
      </c>
      <c r="AJ3" s="61"/>
    </row>
    <row r="4" spans="1:36">
      <c r="A4" t="s">
        <v>3</v>
      </c>
      <c r="B4" s="12" t="s">
        <v>4</v>
      </c>
      <c r="C4" s="13" t="s">
        <v>5</v>
      </c>
      <c r="D4" s="13" t="s">
        <v>6</v>
      </c>
      <c r="E4" s="8" t="s">
        <v>7</v>
      </c>
      <c r="F4" s="1" t="s">
        <v>8</v>
      </c>
      <c r="G4" s="10" t="s">
        <v>9</v>
      </c>
      <c r="H4" s="10" t="s">
        <v>10</v>
      </c>
      <c r="I4" s="8" t="s">
        <v>4</v>
      </c>
      <c r="J4" s="9" t="s">
        <v>5</v>
      </c>
      <c r="K4" s="1" t="s">
        <v>6</v>
      </c>
      <c r="L4" s="1" t="s">
        <v>4</v>
      </c>
      <c r="M4" s="14" t="s">
        <v>5</v>
      </c>
      <c r="N4" s="8" t="s">
        <v>6</v>
      </c>
      <c r="O4" s="9" t="s">
        <v>28</v>
      </c>
      <c r="P4" s="14" t="s">
        <v>7</v>
      </c>
      <c r="Q4" t="s">
        <v>8</v>
      </c>
      <c r="R4" t="s">
        <v>9</v>
      </c>
      <c r="S4" s="8" t="s">
        <v>10</v>
      </c>
      <c r="T4" s="9" t="s">
        <v>4</v>
      </c>
      <c r="U4" s="9" t="s">
        <v>5</v>
      </c>
      <c r="V4" s="9" t="s">
        <v>6</v>
      </c>
      <c r="W4" s="1" t="s">
        <v>8</v>
      </c>
      <c r="X4" s="12" t="s">
        <v>9</v>
      </c>
      <c r="Y4" s="9" t="s">
        <v>26</v>
      </c>
      <c r="Z4" s="6" t="s">
        <v>27</v>
      </c>
      <c r="AA4" s="10" t="s">
        <v>31</v>
      </c>
      <c r="AB4" s="10" t="s">
        <v>32</v>
      </c>
      <c r="AH4" t="s">
        <v>39</v>
      </c>
    </row>
    <row r="5" spans="1:36">
      <c r="A5" t="s">
        <v>11</v>
      </c>
      <c r="B5">
        <v>2</v>
      </c>
      <c r="C5">
        <v>3</v>
      </c>
      <c r="D5">
        <v>1</v>
      </c>
      <c r="E5">
        <v>4</v>
      </c>
      <c r="F5">
        <v>3</v>
      </c>
      <c r="G5">
        <v>4</v>
      </c>
      <c r="H5">
        <v>2</v>
      </c>
      <c r="I5">
        <v>3</v>
      </c>
      <c r="J5">
        <v>5</v>
      </c>
      <c r="K5">
        <v>2</v>
      </c>
      <c r="L5">
        <v>3</v>
      </c>
      <c r="M5">
        <v>2</v>
      </c>
      <c r="N5">
        <v>2</v>
      </c>
      <c r="O5">
        <v>2</v>
      </c>
      <c r="P5">
        <v>1</v>
      </c>
      <c r="Q5">
        <v>2</v>
      </c>
      <c r="R5">
        <v>2</v>
      </c>
      <c r="S5">
        <v>1</v>
      </c>
      <c r="T5">
        <v>3</v>
      </c>
      <c r="U5">
        <v>2</v>
      </c>
      <c r="V5">
        <v>3</v>
      </c>
      <c r="W5">
        <v>2</v>
      </c>
      <c r="X5">
        <v>4</v>
      </c>
      <c r="Y5">
        <v>3</v>
      </c>
      <c r="Z5">
        <v>3</v>
      </c>
      <c r="AA5">
        <v>5</v>
      </c>
      <c r="AB5">
        <v>4</v>
      </c>
      <c r="AC5">
        <f>AVERAGE(B5:AB5)</f>
        <v>2.7037037037037037</v>
      </c>
      <c r="AD5">
        <f>STDEVP(B5:AB5)</f>
        <v>1.0823436441631449</v>
      </c>
      <c r="AE5">
        <f>MIN(B5:AB5)</f>
        <v>1</v>
      </c>
      <c r="AF5">
        <f>MAX(B5:AC5)</f>
        <v>5</v>
      </c>
      <c r="AH5" t="s">
        <v>11</v>
      </c>
      <c r="AI5">
        <f>_xlfn.F.TEST(B5:AB5,B30:AB30)</f>
        <v>0.16028185008429857</v>
      </c>
      <c r="AJ5">
        <f>AI5*100</f>
        <v>16.028185008429858</v>
      </c>
    </row>
    <row r="6" spans="1:36">
      <c r="A6" t="s">
        <v>12</v>
      </c>
      <c r="B6">
        <v>2</v>
      </c>
      <c r="C6">
        <v>4</v>
      </c>
      <c r="D6">
        <v>2</v>
      </c>
      <c r="E6">
        <v>4</v>
      </c>
      <c r="F6">
        <v>3</v>
      </c>
      <c r="G6">
        <v>5</v>
      </c>
      <c r="H6">
        <v>3</v>
      </c>
      <c r="I6">
        <v>5</v>
      </c>
      <c r="J6">
        <v>4</v>
      </c>
      <c r="K6">
        <v>2</v>
      </c>
      <c r="L6">
        <v>4</v>
      </c>
      <c r="M6">
        <v>2</v>
      </c>
      <c r="N6">
        <v>2</v>
      </c>
      <c r="O6">
        <v>5</v>
      </c>
      <c r="P6">
        <v>2</v>
      </c>
      <c r="Q6">
        <v>3</v>
      </c>
      <c r="R6">
        <v>3</v>
      </c>
      <c r="S6">
        <v>1</v>
      </c>
      <c r="T6">
        <v>3</v>
      </c>
      <c r="U6">
        <v>2</v>
      </c>
      <c r="V6">
        <v>3</v>
      </c>
      <c r="W6">
        <v>2</v>
      </c>
      <c r="X6">
        <v>4</v>
      </c>
      <c r="Y6">
        <v>2</v>
      </c>
      <c r="Z6">
        <v>6</v>
      </c>
      <c r="AA6">
        <v>3</v>
      </c>
      <c r="AB6">
        <v>5</v>
      </c>
      <c r="AC6">
        <f t="shared" ref="AC6:AC25" si="0">AVERAGE(B6:AB6)</f>
        <v>3.1851851851851851</v>
      </c>
      <c r="AD6">
        <f t="shared" ref="AD6:AD25" si="1">STDEVP(B6:AB6)</f>
        <v>1.248318484915016</v>
      </c>
      <c r="AE6">
        <f t="shared" ref="AE6:AE25" si="2">MIN(B6:AB6)</f>
        <v>1</v>
      </c>
      <c r="AF6">
        <f t="shared" ref="AF6:AF25" si="3">MAX(B6:AC6)</f>
        <v>6</v>
      </c>
      <c r="AH6" t="s">
        <v>12</v>
      </c>
      <c r="AI6">
        <f t="shared" ref="AI6:AI25" si="4">_xlfn.F.TEST(B6:AB6,B31:AB31)</f>
        <v>0.19743554882630968</v>
      </c>
      <c r="AJ6">
        <f t="shared" ref="AJ6:AJ25" si="5">AI6*100</f>
        <v>19.743554882630967</v>
      </c>
    </row>
    <row r="7" spans="1:36">
      <c r="A7" t="s">
        <v>13</v>
      </c>
      <c r="B7">
        <v>2</v>
      </c>
      <c r="C7">
        <v>4</v>
      </c>
      <c r="D7">
        <v>3</v>
      </c>
      <c r="E7">
        <v>4</v>
      </c>
      <c r="F7">
        <v>3</v>
      </c>
      <c r="G7">
        <v>5</v>
      </c>
      <c r="H7">
        <v>3</v>
      </c>
      <c r="I7">
        <v>3</v>
      </c>
      <c r="J7">
        <v>5</v>
      </c>
      <c r="K7">
        <v>2</v>
      </c>
      <c r="L7">
        <v>4</v>
      </c>
      <c r="M7">
        <v>3</v>
      </c>
      <c r="N7">
        <v>5</v>
      </c>
      <c r="O7">
        <v>2</v>
      </c>
      <c r="P7">
        <v>2</v>
      </c>
      <c r="Q7">
        <v>2</v>
      </c>
      <c r="R7">
        <v>3</v>
      </c>
      <c r="S7">
        <v>2</v>
      </c>
      <c r="T7">
        <v>3</v>
      </c>
      <c r="U7">
        <v>3</v>
      </c>
      <c r="V7">
        <v>3</v>
      </c>
      <c r="W7">
        <v>5</v>
      </c>
      <c r="X7">
        <v>4</v>
      </c>
      <c r="Y7">
        <v>3</v>
      </c>
      <c r="Z7">
        <v>3</v>
      </c>
      <c r="AA7">
        <v>5</v>
      </c>
      <c r="AB7">
        <v>4</v>
      </c>
      <c r="AC7">
        <f t="shared" si="0"/>
        <v>3.3333333333333335</v>
      </c>
      <c r="AD7">
        <f t="shared" si="1"/>
        <v>1.0183501544346312</v>
      </c>
      <c r="AE7">
        <f t="shared" si="2"/>
        <v>2</v>
      </c>
      <c r="AF7">
        <f t="shared" si="3"/>
        <v>5</v>
      </c>
      <c r="AH7" t="s">
        <v>13</v>
      </c>
      <c r="AI7">
        <f t="shared" si="4"/>
        <v>0.53181784638201524</v>
      </c>
      <c r="AJ7">
        <f t="shared" si="5"/>
        <v>53.18178463820152</v>
      </c>
    </row>
    <row r="8" spans="1:36">
      <c r="A8" t="s">
        <v>14</v>
      </c>
      <c r="B8">
        <v>3</v>
      </c>
      <c r="C8">
        <v>5</v>
      </c>
      <c r="D8">
        <v>3</v>
      </c>
      <c r="E8">
        <v>4</v>
      </c>
      <c r="F8">
        <v>5</v>
      </c>
      <c r="G8">
        <v>5</v>
      </c>
      <c r="H8">
        <v>4</v>
      </c>
      <c r="I8">
        <v>4</v>
      </c>
      <c r="J8">
        <v>5</v>
      </c>
      <c r="K8">
        <v>3</v>
      </c>
      <c r="L8">
        <v>4</v>
      </c>
      <c r="M8">
        <v>4</v>
      </c>
      <c r="N8">
        <v>5</v>
      </c>
      <c r="O8">
        <v>6</v>
      </c>
      <c r="P8">
        <v>5</v>
      </c>
      <c r="Q8">
        <v>4</v>
      </c>
      <c r="R8">
        <v>5</v>
      </c>
      <c r="S8">
        <v>3</v>
      </c>
      <c r="T8">
        <v>4</v>
      </c>
      <c r="U8">
        <v>4</v>
      </c>
      <c r="V8">
        <v>4</v>
      </c>
      <c r="W8">
        <v>5</v>
      </c>
      <c r="X8">
        <v>4</v>
      </c>
      <c r="Y8">
        <v>3</v>
      </c>
      <c r="Z8">
        <v>6</v>
      </c>
      <c r="AA8">
        <v>5</v>
      </c>
      <c r="AB8">
        <v>5</v>
      </c>
      <c r="AC8">
        <f t="shared" si="0"/>
        <v>4.333333333333333</v>
      </c>
      <c r="AD8">
        <f t="shared" si="1"/>
        <v>0.86066296582387036</v>
      </c>
      <c r="AE8">
        <f t="shared" si="2"/>
        <v>3</v>
      </c>
      <c r="AF8">
        <f t="shared" si="3"/>
        <v>6</v>
      </c>
      <c r="AH8" t="s">
        <v>14</v>
      </c>
      <c r="AI8">
        <f t="shared" si="4"/>
        <v>0.4640676007593611</v>
      </c>
      <c r="AJ8">
        <f t="shared" si="5"/>
        <v>46.406760075936113</v>
      </c>
    </row>
    <row r="9" spans="1:36">
      <c r="A9" t="s">
        <v>15</v>
      </c>
      <c r="B9">
        <v>2</v>
      </c>
      <c r="C9">
        <v>4</v>
      </c>
      <c r="D9">
        <v>3</v>
      </c>
      <c r="E9">
        <v>4</v>
      </c>
      <c r="F9">
        <v>4</v>
      </c>
      <c r="G9">
        <v>4</v>
      </c>
      <c r="H9">
        <v>3</v>
      </c>
      <c r="I9">
        <v>5</v>
      </c>
      <c r="J9">
        <v>4</v>
      </c>
      <c r="K9">
        <v>2</v>
      </c>
      <c r="L9">
        <v>3</v>
      </c>
      <c r="M9">
        <v>3</v>
      </c>
      <c r="N9">
        <v>4</v>
      </c>
      <c r="O9">
        <v>1</v>
      </c>
      <c r="P9">
        <v>2</v>
      </c>
      <c r="Q9">
        <v>3</v>
      </c>
      <c r="R9">
        <v>3</v>
      </c>
      <c r="S9">
        <v>2</v>
      </c>
      <c r="T9">
        <v>4</v>
      </c>
      <c r="U9">
        <v>3</v>
      </c>
      <c r="V9">
        <v>4</v>
      </c>
      <c r="W9">
        <v>5</v>
      </c>
      <c r="X9">
        <v>3</v>
      </c>
      <c r="Y9">
        <v>2</v>
      </c>
      <c r="Z9">
        <v>4</v>
      </c>
      <c r="AA9">
        <v>5</v>
      </c>
      <c r="AB9">
        <v>4</v>
      </c>
      <c r="AC9">
        <f t="shared" si="0"/>
        <v>3.3333333333333335</v>
      </c>
      <c r="AD9">
        <f t="shared" si="1"/>
        <v>1.0183501544346312</v>
      </c>
      <c r="AE9">
        <f t="shared" si="2"/>
        <v>1</v>
      </c>
      <c r="AF9">
        <f t="shared" si="3"/>
        <v>5</v>
      </c>
      <c r="AH9" t="s">
        <v>15</v>
      </c>
      <c r="AI9">
        <f t="shared" si="4"/>
        <v>0.69723308803805772</v>
      </c>
      <c r="AJ9">
        <f t="shared" si="5"/>
        <v>69.723308803805779</v>
      </c>
    </row>
    <row r="10" spans="1:36">
      <c r="A10" t="s">
        <v>16</v>
      </c>
      <c r="B10">
        <v>6</v>
      </c>
      <c r="C10">
        <v>4</v>
      </c>
      <c r="D10">
        <v>5</v>
      </c>
      <c r="E10">
        <v>4</v>
      </c>
      <c r="F10">
        <v>5</v>
      </c>
      <c r="G10">
        <v>5</v>
      </c>
      <c r="H10">
        <v>4</v>
      </c>
      <c r="I10">
        <v>5</v>
      </c>
      <c r="J10">
        <v>5</v>
      </c>
      <c r="K10">
        <v>3</v>
      </c>
      <c r="L10">
        <v>4</v>
      </c>
      <c r="M10">
        <v>4</v>
      </c>
      <c r="N10">
        <v>5</v>
      </c>
      <c r="O10">
        <v>1</v>
      </c>
      <c r="P10">
        <v>3</v>
      </c>
      <c r="Q10">
        <v>5</v>
      </c>
      <c r="R10">
        <v>4</v>
      </c>
      <c r="S10">
        <v>3</v>
      </c>
      <c r="T10">
        <v>4</v>
      </c>
      <c r="U10">
        <v>4</v>
      </c>
      <c r="V10">
        <v>4</v>
      </c>
      <c r="W10">
        <v>3</v>
      </c>
      <c r="X10">
        <v>4</v>
      </c>
      <c r="Y10">
        <v>3</v>
      </c>
      <c r="Z10">
        <v>4</v>
      </c>
      <c r="AA10">
        <v>5</v>
      </c>
      <c r="AB10">
        <v>6</v>
      </c>
      <c r="AC10">
        <f t="shared" si="0"/>
        <v>4.1481481481481479</v>
      </c>
      <c r="AD10">
        <f t="shared" si="1"/>
        <v>1.0436298373041015</v>
      </c>
      <c r="AE10">
        <f t="shared" si="2"/>
        <v>1</v>
      </c>
      <c r="AF10">
        <f t="shared" si="3"/>
        <v>6</v>
      </c>
      <c r="AH10" t="s">
        <v>16</v>
      </c>
      <c r="AI10">
        <f t="shared" si="4"/>
        <v>0.75589845999128435</v>
      </c>
      <c r="AJ10">
        <f t="shared" si="5"/>
        <v>75.589845999128443</v>
      </c>
    </row>
    <row r="11" spans="1:36">
      <c r="A11" t="s">
        <v>17</v>
      </c>
      <c r="B11">
        <v>7</v>
      </c>
      <c r="C11">
        <v>5</v>
      </c>
      <c r="D11">
        <v>2</v>
      </c>
      <c r="E11">
        <v>7</v>
      </c>
      <c r="F11">
        <v>5</v>
      </c>
      <c r="G11">
        <v>6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6</v>
      </c>
      <c r="O11">
        <v>7</v>
      </c>
      <c r="P11">
        <v>7</v>
      </c>
      <c r="Q11">
        <v>6</v>
      </c>
      <c r="R11">
        <v>5</v>
      </c>
      <c r="S11">
        <v>3</v>
      </c>
      <c r="T11">
        <v>4</v>
      </c>
      <c r="U11">
        <v>5</v>
      </c>
      <c r="V11">
        <v>5</v>
      </c>
      <c r="W11">
        <v>5</v>
      </c>
      <c r="X11">
        <v>6</v>
      </c>
      <c r="Y11">
        <v>4</v>
      </c>
      <c r="Z11">
        <v>6</v>
      </c>
      <c r="AA11">
        <v>6</v>
      </c>
      <c r="AB11">
        <v>6</v>
      </c>
      <c r="AC11">
        <f t="shared" si="0"/>
        <v>5.2962962962962967</v>
      </c>
      <c r="AD11">
        <f t="shared" si="1"/>
        <v>1.1487453643904313</v>
      </c>
      <c r="AE11">
        <f t="shared" si="2"/>
        <v>2</v>
      </c>
      <c r="AF11">
        <f t="shared" si="3"/>
        <v>7</v>
      </c>
      <c r="AH11" t="s">
        <v>17</v>
      </c>
      <c r="AI11">
        <f t="shared" si="4"/>
        <v>0.85758305177196492</v>
      </c>
      <c r="AJ11">
        <f t="shared" si="5"/>
        <v>85.75830517719649</v>
      </c>
    </row>
    <row r="12" spans="1:36">
      <c r="A12" t="s">
        <v>18</v>
      </c>
      <c r="B12">
        <v>7</v>
      </c>
      <c r="C12">
        <v>6</v>
      </c>
      <c r="D12">
        <v>2</v>
      </c>
      <c r="E12">
        <v>7</v>
      </c>
      <c r="F12">
        <v>6</v>
      </c>
      <c r="G12">
        <v>6</v>
      </c>
      <c r="H12">
        <v>5</v>
      </c>
      <c r="I12">
        <v>6</v>
      </c>
      <c r="J12">
        <v>6</v>
      </c>
      <c r="K12">
        <v>4</v>
      </c>
      <c r="L12">
        <v>5</v>
      </c>
      <c r="M12">
        <v>3</v>
      </c>
      <c r="N12">
        <v>6</v>
      </c>
      <c r="O12">
        <v>7</v>
      </c>
      <c r="P12">
        <v>5</v>
      </c>
      <c r="Q12">
        <v>6</v>
      </c>
      <c r="R12">
        <v>5</v>
      </c>
      <c r="S12">
        <v>3</v>
      </c>
      <c r="T12">
        <v>4</v>
      </c>
      <c r="U12">
        <v>7</v>
      </c>
      <c r="V12">
        <v>6</v>
      </c>
      <c r="W12">
        <v>4</v>
      </c>
      <c r="X12">
        <v>4</v>
      </c>
      <c r="Y12">
        <v>4</v>
      </c>
      <c r="Z12">
        <v>7</v>
      </c>
      <c r="AA12">
        <v>6</v>
      </c>
      <c r="AB12">
        <v>6</v>
      </c>
      <c r="AC12">
        <f t="shared" si="0"/>
        <v>5.2962962962962967</v>
      </c>
      <c r="AD12">
        <f t="shared" si="1"/>
        <v>1.3557781642757871</v>
      </c>
      <c r="AE12">
        <f t="shared" si="2"/>
        <v>2</v>
      </c>
      <c r="AF12">
        <f t="shared" si="3"/>
        <v>7</v>
      </c>
      <c r="AH12" t="s">
        <v>18</v>
      </c>
      <c r="AI12">
        <f t="shared" si="4"/>
        <v>0.44548359600284465</v>
      </c>
      <c r="AJ12">
        <f t="shared" si="5"/>
        <v>44.548359600284464</v>
      </c>
    </row>
    <row r="13" spans="1:36">
      <c r="A13" t="s">
        <v>19</v>
      </c>
      <c r="B13">
        <v>4</v>
      </c>
      <c r="C13">
        <v>4</v>
      </c>
      <c r="D13">
        <v>5</v>
      </c>
      <c r="E13">
        <v>4</v>
      </c>
      <c r="F13">
        <v>5</v>
      </c>
      <c r="G13">
        <v>6</v>
      </c>
      <c r="H13">
        <v>5</v>
      </c>
      <c r="I13">
        <v>3</v>
      </c>
      <c r="J13">
        <v>5</v>
      </c>
      <c r="K13">
        <v>4</v>
      </c>
      <c r="L13">
        <v>5</v>
      </c>
      <c r="M13">
        <v>4</v>
      </c>
      <c r="N13">
        <v>5</v>
      </c>
      <c r="O13">
        <v>7</v>
      </c>
      <c r="P13">
        <v>5</v>
      </c>
      <c r="Q13">
        <v>5</v>
      </c>
      <c r="R13">
        <v>5</v>
      </c>
      <c r="S13">
        <v>4</v>
      </c>
      <c r="T13">
        <v>4</v>
      </c>
      <c r="U13">
        <v>7</v>
      </c>
      <c r="V13">
        <v>4</v>
      </c>
      <c r="W13">
        <v>6</v>
      </c>
      <c r="X13">
        <v>4</v>
      </c>
      <c r="Y13">
        <v>5</v>
      </c>
      <c r="Z13">
        <v>5</v>
      </c>
      <c r="AA13">
        <v>6</v>
      </c>
      <c r="AB13">
        <v>6</v>
      </c>
      <c r="AC13">
        <f t="shared" si="0"/>
        <v>4.8888888888888893</v>
      </c>
      <c r="AD13">
        <f t="shared" si="1"/>
        <v>0.95581391856029185</v>
      </c>
      <c r="AE13">
        <f t="shared" si="2"/>
        <v>3</v>
      </c>
      <c r="AF13">
        <f t="shared" si="3"/>
        <v>7</v>
      </c>
      <c r="AH13" t="s">
        <v>19</v>
      </c>
      <c r="AI13">
        <f t="shared" si="4"/>
        <v>0.84395472714470876</v>
      </c>
      <c r="AJ13">
        <f t="shared" si="5"/>
        <v>84.39547271447087</v>
      </c>
    </row>
    <row r="14" spans="1:36">
      <c r="A14" t="s">
        <v>20</v>
      </c>
      <c r="B14">
        <v>2</v>
      </c>
      <c r="C14">
        <v>3</v>
      </c>
      <c r="D14">
        <v>1</v>
      </c>
      <c r="E14">
        <v>3</v>
      </c>
      <c r="F14">
        <v>2</v>
      </c>
      <c r="G14">
        <v>5</v>
      </c>
      <c r="H14">
        <v>2</v>
      </c>
      <c r="I14">
        <v>3</v>
      </c>
      <c r="J14">
        <v>4</v>
      </c>
      <c r="K14">
        <v>1</v>
      </c>
      <c r="L14">
        <v>3</v>
      </c>
      <c r="M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1</v>
      </c>
      <c r="T14">
        <v>3</v>
      </c>
      <c r="U14">
        <v>2</v>
      </c>
      <c r="V14">
        <v>2</v>
      </c>
      <c r="W14">
        <v>5</v>
      </c>
      <c r="X14">
        <v>3</v>
      </c>
      <c r="Y14">
        <v>2</v>
      </c>
      <c r="Z14">
        <v>2</v>
      </c>
      <c r="AA14">
        <v>5</v>
      </c>
      <c r="AB14">
        <v>3</v>
      </c>
      <c r="AC14">
        <f t="shared" si="0"/>
        <v>2.5925925925925926</v>
      </c>
      <c r="AD14">
        <f t="shared" si="1"/>
        <v>1.1629865531931542</v>
      </c>
      <c r="AE14">
        <f t="shared" si="2"/>
        <v>1</v>
      </c>
      <c r="AF14">
        <f t="shared" si="3"/>
        <v>5</v>
      </c>
      <c r="AH14" t="s">
        <v>20</v>
      </c>
      <c r="AI14">
        <f t="shared" si="4"/>
        <v>0.59792431586572226</v>
      </c>
      <c r="AJ14">
        <f t="shared" si="5"/>
        <v>59.792431586572228</v>
      </c>
    </row>
    <row r="15" spans="1:36">
      <c r="A15" t="s">
        <v>21</v>
      </c>
      <c r="AH15" t="s">
        <v>43</v>
      </c>
    </row>
    <row r="16" spans="1:36">
      <c r="A16" t="s">
        <v>11</v>
      </c>
      <c r="B16">
        <v>2</v>
      </c>
      <c r="C16">
        <v>3</v>
      </c>
      <c r="D16">
        <v>1</v>
      </c>
      <c r="E16">
        <v>4</v>
      </c>
      <c r="F16">
        <v>2</v>
      </c>
      <c r="G16">
        <v>2</v>
      </c>
      <c r="H16">
        <v>2</v>
      </c>
      <c r="I16">
        <v>3</v>
      </c>
      <c r="J16">
        <v>5</v>
      </c>
      <c r="K16">
        <v>2</v>
      </c>
      <c r="L16">
        <v>2</v>
      </c>
      <c r="M16">
        <v>2</v>
      </c>
      <c r="N16">
        <v>3</v>
      </c>
      <c r="O16">
        <v>1</v>
      </c>
      <c r="P16">
        <v>1</v>
      </c>
      <c r="Q16">
        <v>2</v>
      </c>
      <c r="R16">
        <v>2</v>
      </c>
      <c r="S16">
        <v>1</v>
      </c>
      <c r="T16">
        <v>2</v>
      </c>
      <c r="U16">
        <v>2</v>
      </c>
      <c r="V16">
        <v>3</v>
      </c>
      <c r="W16">
        <v>4</v>
      </c>
      <c r="X16">
        <v>4</v>
      </c>
      <c r="Y16">
        <v>3</v>
      </c>
      <c r="Z16">
        <v>2</v>
      </c>
      <c r="AA16">
        <v>2</v>
      </c>
      <c r="AB16">
        <v>2</v>
      </c>
      <c r="AC16">
        <f t="shared" si="0"/>
        <v>2.3703703703703702</v>
      </c>
      <c r="AD16">
        <f t="shared" si="1"/>
        <v>0.9868824144054984</v>
      </c>
      <c r="AE16">
        <f t="shared" si="2"/>
        <v>1</v>
      </c>
      <c r="AF16">
        <f t="shared" si="3"/>
        <v>5</v>
      </c>
      <c r="AH16" t="s">
        <v>11</v>
      </c>
      <c r="AI16">
        <f>_xlfn.F.TEST(B16:AB16,B41:AB41)</f>
        <v>0.41007957001157297</v>
      </c>
      <c r="AJ16">
        <f t="shared" si="5"/>
        <v>41.007957001157294</v>
      </c>
    </row>
    <row r="17" spans="1:36">
      <c r="A17" t="s">
        <v>12</v>
      </c>
      <c r="B17">
        <v>1</v>
      </c>
      <c r="C17">
        <v>4</v>
      </c>
      <c r="D17">
        <v>2</v>
      </c>
      <c r="E17">
        <v>3</v>
      </c>
      <c r="F17">
        <v>2</v>
      </c>
      <c r="G17">
        <v>2</v>
      </c>
      <c r="H17">
        <v>2</v>
      </c>
      <c r="I17">
        <v>3</v>
      </c>
      <c r="J17">
        <v>5</v>
      </c>
      <c r="K17">
        <v>2</v>
      </c>
      <c r="L17">
        <v>2</v>
      </c>
      <c r="M17">
        <v>2</v>
      </c>
      <c r="N17">
        <v>5</v>
      </c>
      <c r="O17">
        <v>1</v>
      </c>
      <c r="P17">
        <v>2</v>
      </c>
      <c r="Q17">
        <v>2</v>
      </c>
      <c r="R17">
        <v>3</v>
      </c>
      <c r="S17">
        <v>1</v>
      </c>
      <c r="T17">
        <v>2</v>
      </c>
      <c r="U17">
        <v>2</v>
      </c>
      <c r="V17">
        <v>2</v>
      </c>
      <c r="W17">
        <v>3</v>
      </c>
      <c r="X17">
        <v>4</v>
      </c>
      <c r="Y17">
        <v>2</v>
      </c>
      <c r="Z17">
        <v>2</v>
      </c>
      <c r="AA17">
        <v>2</v>
      </c>
      <c r="AB17">
        <v>2</v>
      </c>
      <c r="AC17">
        <f t="shared" si="0"/>
        <v>2.4074074074074074</v>
      </c>
      <c r="AD17">
        <f t="shared" si="1"/>
        <v>1.0277360685564154</v>
      </c>
      <c r="AE17">
        <f t="shared" si="2"/>
        <v>1</v>
      </c>
      <c r="AF17">
        <f t="shared" si="3"/>
        <v>5</v>
      </c>
      <c r="AH17" t="s">
        <v>12</v>
      </c>
      <c r="AI17">
        <f t="shared" si="4"/>
        <v>0.51286083477498257</v>
      </c>
      <c r="AJ17">
        <f t="shared" si="5"/>
        <v>51.286083477498259</v>
      </c>
    </row>
    <row r="18" spans="1:36">
      <c r="A18" t="s">
        <v>13</v>
      </c>
      <c r="B18">
        <v>2</v>
      </c>
      <c r="C18">
        <v>4</v>
      </c>
      <c r="D18">
        <v>2</v>
      </c>
      <c r="E18">
        <v>4</v>
      </c>
      <c r="F18">
        <v>2</v>
      </c>
      <c r="G18">
        <v>2</v>
      </c>
      <c r="H18">
        <v>2</v>
      </c>
      <c r="I18">
        <v>3</v>
      </c>
      <c r="J18">
        <v>4</v>
      </c>
      <c r="K18">
        <v>3</v>
      </c>
      <c r="L18">
        <v>2</v>
      </c>
      <c r="M18">
        <v>3</v>
      </c>
      <c r="N18">
        <v>1</v>
      </c>
      <c r="O18">
        <v>2</v>
      </c>
      <c r="P18">
        <v>2</v>
      </c>
      <c r="Q18">
        <v>4</v>
      </c>
      <c r="R18">
        <v>2</v>
      </c>
      <c r="S18">
        <v>1</v>
      </c>
      <c r="T18">
        <v>2</v>
      </c>
      <c r="U18">
        <v>3</v>
      </c>
      <c r="V18">
        <v>3</v>
      </c>
      <c r="W18">
        <v>4</v>
      </c>
      <c r="X18">
        <v>4</v>
      </c>
      <c r="Y18">
        <v>2</v>
      </c>
      <c r="Z18">
        <v>2</v>
      </c>
      <c r="AA18">
        <v>2</v>
      </c>
      <c r="AB18">
        <v>3</v>
      </c>
      <c r="AC18">
        <f t="shared" si="0"/>
        <v>2.5925925925925926</v>
      </c>
      <c r="AD18">
        <f t="shared" si="1"/>
        <v>0.91324651895836684</v>
      </c>
      <c r="AE18">
        <f t="shared" si="2"/>
        <v>1</v>
      </c>
      <c r="AF18">
        <f t="shared" si="3"/>
        <v>4</v>
      </c>
      <c r="AH18" t="s">
        <v>13</v>
      </c>
      <c r="AI18">
        <f t="shared" si="4"/>
        <v>0.53834439981358906</v>
      </c>
      <c r="AJ18">
        <f t="shared" si="5"/>
        <v>53.834439981358905</v>
      </c>
    </row>
    <row r="19" spans="1:36">
      <c r="A19" t="s">
        <v>14</v>
      </c>
      <c r="B19">
        <v>3</v>
      </c>
      <c r="C19">
        <v>3</v>
      </c>
      <c r="D19">
        <v>3</v>
      </c>
      <c r="E19">
        <v>4</v>
      </c>
      <c r="F19">
        <v>2</v>
      </c>
      <c r="G19">
        <v>2</v>
      </c>
      <c r="H19">
        <v>3</v>
      </c>
      <c r="I19">
        <v>5</v>
      </c>
      <c r="J19">
        <v>5</v>
      </c>
      <c r="K19">
        <v>3</v>
      </c>
      <c r="L19">
        <v>2</v>
      </c>
      <c r="M19">
        <v>3</v>
      </c>
      <c r="N19">
        <v>3</v>
      </c>
      <c r="O19">
        <v>1</v>
      </c>
      <c r="P19">
        <v>3</v>
      </c>
      <c r="Q19">
        <v>2</v>
      </c>
      <c r="R19">
        <v>3</v>
      </c>
      <c r="S19">
        <v>2</v>
      </c>
      <c r="T19">
        <v>2</v>
      </c>
      <c r="U19">
        <v>3</v>
      </c>
      <c r="V19">
        <v>4</v>
      </c>
      <c r="W19">
        <v>3</v>
      </c>
      <c r="X19">
        <v>4</v>
      </c>
      <c r="Y19">
        <v>2</v>
      </c>
      <c r="Z19">
        <v>1</v>
      </c>
      <c r="AA19">
        <v>2</v>
      </c>
      <c r="AB19">
        <v>2</v>
      </c>
      <c r="AC19">
        <f t="shared" si="0"/>
        <v>2.7777777777777777</v>
      </c>
      <c r="AD19">
        <f t="shared" si="1"/>
        <v>0.99380798999990649</v>
      </c>
      <c r="AE19">
        <f t="shared" si="2"/>
        <v>1</v>
      </c>
      <c r="AF19">
        <f t="shared" si="3"/>
        <v>5</v>
      </c>
      <c r="AH19" t="s">
        <v>14</v>
      </c>
      <c r="AI19">
        <f t="shared" si="4"/>
        <v>0.48462378025029673</v>
      </c>
      <c r="AJ19">
        <f t="shared" si="5"/>
        <v>48.462378025029672</v>
      </c>
    </row>
    <row r="20" spans="1:36">
      <c r="A20" t="s">
        <v>15</v>
      </c>
      <c r="B20">
        <v>2</v>
      </c>
      <c r="C20">
        <v>4</v>
      </c>
      <c r="D20">
        <v>2</v>
      </c>
      <c r="E20">
        <v>4</v>
      </c>
      <c r="F20">
        <v>2</v>
      </c>
      <c r="G20">
        <v>2</v>
      </c>
      <c r="H20">
        <v>3</v>
      </c>
      <c r="I20">
        <v>3</v>
      </c>
      <c r="J20">
        <v>5</v>
      </c>
      <c r="K20">
        <v>3</v>
      </c>
      <c r="L20">
        <v>2</v>
      </c>
      <c r="M20">
        <v>3</v>
      </c>
      <c r="N20">
        <v>2</v>
      </c>
      <c r="O20">
        <v>1</v>
      </c>
      <c r="P20">
        <v>2</v>
      </c>
      <c r="Q20">
        <v>3</v>
      </c>
      <c r="R20">
        <v>3</v>
      </c>
      <c r="S20">
        <v>1</v>
      </c>
      <c r="T20">
        <v>2</v>
      </c>
      <c r="U20">
        <v>3</v>
      </c>
      <c r="V20">
        <v>4</v>
      </c>
      <c r="W20">
        <v>3</v>
      </c>
      <c r="X20">
        <v>4</v>
      </c>
      <c r="Y20">
        <v>3</v>
      </c>
      <c r="Z20">
        <v>2</v>
      </c>
      <c r="AA20">
        <v>2</v>
      </c>
      <c r="AB20">
        <v>3</v>
      </c>
      <c r="AC20">
        <f t="shared" si="0"/>
        <v>2.7037037037037037</v>
      </c>
      <c r="AD20">
        <f t="shared" si="1"/>
        <v>0.93550599557889547</v>
      </c>
      <c r="AE20">
        <f t="shared" si="2"/>
        <v>1</v>
      </c>
      <c r="AF20">
        <f t="shared" si="3"/>
        <v>5</v>
      </c>
      <c r="AH20" t="s">
        <v>15</v>
      </c>
      <c r="AI20">
        <f t="shared" si="4"/>
        <v>0.91633110377213978</v>
      </c>
      <c r="AJ20">
        <f t="shared" si="5"/>
        <v>91.633110377213981</v>
      </c>
    </row>
    <row r="21" spans="1:36">
      <c r="A21" t="s">
        <v>16</v>
      </c>
      <c r="B21">
        <v>4</v>
      </c>
      <c r="C21">
        <v>4</v>
      </c>
      <c r="D21">
        <v>5</v>
      </c>
      <c r="E21">
        <v>4</v>
      </c>
      <c r="F21">
        <v>2</v>
      </c>
      <c r="G21">
        <v>2</v>
      </c>
      <c r="H21">
        <v>3</v>
      </c>
      <c r="I21">
        <v>4</v>
      </c>
      <c r="J21">
        <v>5</v>
      </c>
      <c r="K21">
        <v>3</v>
      </c>
      <c r="L21">
        <v>3</v>
      </c>
      <c r="M21">
        <v>3</v>
      </c>
      <c r="N21">
        <v>1</v>
      </c>
      <c r="O21">
        <v>3</v>
      </c>
      <c r="P21">
        <v>2</v>
      </c>
      <c r="Q21">
        <v>3</v>
      </c>
      <c r="R21">
        <v>4</v>
      </c>
      <c r="S21">
        <v>2</v>
      </c>
      <c r="T21">
        <v>2</v>
      </c>
      <c r="U21">
        <v>4</v>
      </c>
      <c r="V21">
        <v>3</v>
      </c>
      <c r="W21">
        <v>4</v>
      </c>
      <c r="X21">
        <v>4</v>
      </c>
      <c r="Y21">
        <v>3</v>
      </c>
      <c r="Z21">
        <v>2</v>
      </c>
      <c r="AA21">
        <v>2</v>
      </c>
      <c r="AB21">
        <v>3</v>
      </c>
      <c r="AC21">
        <f t="shared" si="0"/>
        <v>3.1111111111111112</v>
      </c>
      <c r="AD21">
        <f t="shared" si="1"/>
        <v>0.99380798999990649</v>
      </c>
      <c r="AE21">
        <f t="shared" si="2"/>
        <v>1</v>
      </c>
      <c r="AF21">
        <f t="shared" si="3"/>
        <v>5</v>
      </c>
      <c r="AH21" t="s">
        <v>16</v>
      </c>
      <c r="AI21">
        <f t="shared" si="4"/>
        <v>0.64546708449118417</v>
      </c>
      <c r="AJ21">
        <f t="shared" si="5"/>
        <v>64.546708449118412</v>
      </c>
    </row>
    <row r="22" spans="1:36">
      <c r="A22" t="s">
        <v>17</v>
      </c>
      <c r="B22">
        <v>1</v>
      </c>
      <c r="C22">
        <v>5</v>
      </c>
      <c r="D22">
        <v>2</v>
      </c>
      <c r="E22">
        <v>4</v>
      </c>
      <c r="F22">
        <v>2</v>
      </c>
      <c r="G22">
        <v>2</v>
      </c>
      <c r="H22">
        <v>2</v>
      </c>
      <c r="I22">
        <v>5</v>
      </c>
      <c r="J22">
        <v>3</v>
      </c>
      <c r="K22">
        <v>4</v>
      </c>
      <c r="L22">
        <v>2</v>
      </c>
      <c r="M22">
        <v>2</v>
      </c>
      <c r="N22">
        <v>2</v>
      </c>
      <c r="O22">
        <v>1</v>
      </c>
      <c r="P22">
        <v>2</v>
      </c>
      <c r="Q22">
        <v>1</v>
      </c>
      <c r="R22">
        <v>3</v>
      </c>
      <c r="S22">
        <v>1</v>
      </c>
      <c r="T22">
        <v>3</v>
      </c>
      <c r="U22">
        <v>3</v>
      </c>
      <c r="V22">
        <v>2</v>
      </c>
      <c r="W22">
        <v>3</v>
      </c>
      <c r="X22">
        <v>4</v>
      </c>
      <c r="Y22">
        <v>2</v>
      </c>
      <c r="Z22">
        <v>2</v>
      </c>
      <c r="AA22">
        <v>2</v>
      </c>
      <c r="AB22">
        <v>2</v>
      </c>
      <c r="AC22">
        <f t="shared" si="0"/>
        <v>2.4814814814814814</v>
      </c>
      <c r="AD22">
        <f t="shared" si="1"/>
        <v>1.1011902775791484</v>
      </c>
      <c r="AE22">
        <f t="shared" si="2"/>
        <v>1</v>
      </c>
      <c r="AF22">
        <f t="shared" si="3"/>
        <v>5</v>
      </c>
      <c r="AH22" t="s">
        <v>17</v>
      </c>
      <c r="AI22">
        <f t="shared" si="4"/>
        <v>0.49407294285052111</v>
      </c>
      <c r="AJ22">
        <f t="shared" si="5"/>
        <v>49.40729428505211</v>
      </c>
    </row>
    <row r="23" spans="1:36">
      <c r="A23" t="s">
        <v>18</v>
      </c>
      <c r="B23">
        <v>4</v>
      </c>
      <c r="C23">
        <v>4</v>
      </c>
      <c r="D23">
        <v>3</v>
      </c>
      <c r="E23">
        <v>4</v>
      </c>
      <c r="F23">
        <v>2</v>
      </c>
      <c r="G23">
        <v>2</v>
      </c>
      <c r="H23">
        <v>2</v>
      </c>
      <c r="I23">
        <v>5</v>
      </c>
      <c r="J23">
        <v>4</v>
      </c>
      <c r="K23">
        <v>3</v>
      </c>
      <c r="L23">
        <v>2</v>
      </c>
      <c r="M23">
        <v>3</v>
      </c>
      <c r="N23">
        <v>4</v>
      </c>
      <c r="O23">
        <v>1</v>
      </c>
      <c r="P23">
        <v>4</v>
      </c>
      <c r="Q23">
        <v>2</v>
      </c>
      <c r="R23">
        <v>2</v>
      </c>
      <c r="S23">
        <v>2</v>
      </c>
      <c r="T23">
        <v>3</v>
      </c>
      <c r="U23">
        <v>3</v>
      </c>
      <c r="V23">
        <v>2</v>
      </c>
      <c r="W23">
        <v>3</v>
      </c>
      <c r="X23">
        <v>4</v>
      </c>
      <c r="Y23">
        <v>3</v>
      </c>
      <c r="Z23">
        <v>1</v>
      </c>
      <c r="AA23">
        <v>2</v>
      </c>
      <c r="AB23">
        <v>2</v>
      </c>
      <c r="AC23">
        <f t="shared" si="0"/>
        <v>2.8148148148148149</v>
      </c>
      <c r="AD23">
        <f t="shared" si="1"/>
        <v>1.0196962887360153</v>
      </c>
      <c r="AE23">
        <f t="shared" si="2"/>
        <v>1</v>
      </c>
      <c r="AF23">
        <f t="shared" si="3"/>
        <v>5</v>
      </c>
      <c r="AH23" t="s">
        <v>18</v>
      </c>
      <c r="AI23">
        <f t="shared" si="4"/>
        <v>0.30441529557216951</v>
      </c>
      <c r="AJ23">
        <f t="shared" si="5"/>
        <v>30.441529557216953</v>
      </c>
    </row>
    <row r="24" spans="1:36">
      <c r="A24" t="s">
        <v>19</v>
      </c>
      <c r="B24">
        <v>1</v>
      </c>
      <c r="C24">
        <v>4</v>
      </c>
      <c r="D24">
        <v>1</v>
      </c>
      <c r="E24">
        <v>4</v>
      </c>
      <c r="F24">
        <v>2</v>
      </c>
      <c r="G24">
        <v>2</v>
      </c>
      <c r="H24">
        <v>2</v>
      </c>
      <c r="I24">
        <v>5</v>
      </c>
      <c r="J24">
        <v>5</v>
      </c>
      <c r="K24">
        <v>3</v>
      </c>
      <c r="L24">
        <v>2</v>
      </c>
      <c r="M24">
        <v>3</v>
      </c>
      <c r="N24">
        <v>3</v>
      </c>
      <c r="O24">
        <v>1</v>
      </c>
      <c r="P24">
        <v>3</v>
      </c>
      <c r="Q24">
        <v>2</v>
      </c>
      <c r="R24">
        <v>2</v>
      </c>
      <c r="S24">
        <v>1</v>
      </c>
      <c r="T24">
        <v>2</v>
      </c>
      <c r="U24">
        <v>3</v>
      </c>
      <c r="V24">
        <v>3</v>
      </c>
      <c r="W24">
        <v>4</v>
      </c>
      <c r="X24">
        <v>4</v>
      </c>
      <c r="Y24">
        <v>2</v>
      </c>
      <c r="Z24">
        <v>2</v>
      </c>
      <c r="AA24">
        <v>2</v>
      </c>
      <c r="AB24">
        <v>2</v>
      </c>
      <c r="AC24">
        <f t="shared" si="0"/>
        <v>2.5925925925925926</v>
      </c>
      <c r="AD24">
        <f t="shared" si="1"/>
        <v>1.1306916683313888</v>
      </c>
      <c r="AE24">
        <f t="shared" si="2"/>
        <v>1</v>
      </c>
      <c r="AF24">
        <f t="shared" si="3"/>
        <v>5</v>
      </c>
      <c r="AH24" t="s">
        <v>19</v>
      </c>
      <c r="AI24">
        <f t="shared" si="4"/>
        <v>0.17075279523750256</v>
      </c>
      <c r="AJ24">
        <f t="shared" si="5"/>
        <v>17.075279523750257</v>
      </c>
    </row>
    <row r="25" spans="1:36">
      <c r="A25" t="s">
        <v>20</v>
      </c>
      <c r="B25">
        <v>3</v>
      </c>
      <c r="C25">
        <v>3</v>
      </c>
      <c r="D25">
        <v>1</v>
      </c>
      <c r="E25">
        <v>3</v>
      </c>
      <c r="F25">
        <v>2</v>
      </c>
      <c r="G25">
        <v>6</v>
      </c>
      <c r="H25">
        <v>3</v>
      </c>
      <c r="I25">
        <v>2</v>
      </c>
      <c r="J25">
        <v>5</v>
      </c>
      <c r="K25">
        <v>2</v>
      </c>
      <c r="L25">
        <v>3</v>
      </c>
      <c r="M25">
        <v>1</v>
      </c>
      <c r="N25">
        <v>3</v>
      </c>
      <c r="O25">
        <v>3</v>
      </c>
      <c r="P25">
        <v>2</v>
      </c>
      <c r="Q25">
        <v>2</v>
      </c>
      <c r="R25">
        <v>2</v>
      </c>
      <c r="S25">
        <v>1</v>
      </c>
      <c r="T25">
        <v>2</v>
      </c>
      <c r="U25">
        <v>2</v>
      </c>
      <c r="V25">
        <v>3</v>
      </c>
      <c r="W25">
        <v>3</v>
      </c>
      <c r="X25">
        <v>3</v>
      </c>
      <c r="Y25">
        <v>2</v>
      </c>
      <c r="Z25">
        <v>2</v>
      </c>
      <c r="AA25">
        <v>2</v>
      </c>
      <c r="AB25">
        <v>3</v>
      </c>
      <c r="AC25">
        <f t="shared" si="0"/>
        <v>2.5555555555555554</v>
      </c>
      <c r="AD25">
        <f t="shared" si="1"/>
        <v>1.0657403385139377</v>
      </c>
      <c r="AE25">
        <f t="shared" si="2"/>
        <v>1</v>
      </c>
      <c r="AF25">
        <f t="shared" si="3"/>
        <v>6</v>
      </c>
      <c r="AH25" t="s">
        <v>20</v>
      </c>
      <c r="AI25">
        <f t="shared" si="4"/>
        <v>0.72863677952161188</v>
      </c>
      <c r="AJ25">
        <f t="shared" si="5"/>
        <v>72.863677952161183</v>
      </c>
    </row>
    <row r="26" spans="1:36">
      <c r="B26" s="1">
        <v>135</v>
      </c>
      <c r="C26" s="59">
        <v>170</v>
      </c>
      <c r="D26" s="60">
        <v>90</v>
      </c>
      <c r="E26" s="59">
        <v>170</v>
      </c>
      <c r="F26" s="60">
        <v>100</v>
      </c>
      <c r="G26" s="59">
        <v>140</v>
      </c>
      <c r="H26" s="59">
        <v>140</v>
      </c>
      <c r="I26" s="59">
        <v>200</v>
      </c>
      <c r="J26" s="59">
        <v>200</v>
      </c>
      <c r="K26" s="59">
        <v>200</v>
      </c>
      <c r="L26" s="59">
        <v>200</v>
      </c>
      <c r="M26" s="60">
        <v>100</v>
      </c>
      <c r="N26" s="60">
        <v>100</v>
      </c>
      <c r="O26" s="59">
        <v>180</v>
      </c>
      <c r="P26" s="59">
        <v>200</v>
      </c>
      <c r="Q26" s="59">
        <v>180</v>
      </c>
      <c r="R26" s="60">
        <v>110</v>
      </c>
      <c r="S26" s="1">
        <v>135</v>
      </c>
      <c r="T26" s="1">
        <v>135</v>
      </c>
      <c r="U26" s="60">
        <v>110</v>
      </c>
      <c r="V26" s="60">
        <v>90</v>
      </c>
      <c r="W26" s="60">
        <v>90</v>
      </c>
      <c r="X26" s="60">
        <v>110</v>
      </c>
      <c r="Y26" s="59">
        <v>140</v>
      </c>
      <c r="Z26" s="60">
        <v>130</v>
      </c>
      <c r="AA26" s="60">
        <v>130</v>
      </c>
      <c r="AB26" s="59">
        <v>150</v>
      </c>
    </row>
    <row r="27" spans="1:36">
      <c r="A27">
        <v>1219</v>
      </c>
      <c r="L27">
        <v>121</v>
      </c>
      <c r="Y27">
        <v>124</v>
      </c>
    </row>
    <row r="28" spans="1:36">
      <c r="A28" t="s">
        <v>0</v>
      </c>
      <c r="B28" t="s">
        <v>1</v>
      </c>
      <c r="I28" t="s">
        <v>2</v>
      </c>
      <c r="L28" t="s">
        <v>23</v>
      </c>
      <c r="T28" t="s">
        <v>24</v>
      </c>
      <c r="Y28" t="s">
        <v>23</v>
      </c>
      <c r="AC28" t="s">
        <v>34</v>
      </c>
      <c r="AD28" t="s">
        <v>35</v>
      </c>
      <c r="AE28" t="s">
        <v>37</v>
      </c>
      <c r="AF28" t="s">
        <v>36</v>
      </c>
    </row>
    <row r="29" spans="1:36">
      <c r="A29" t="s">
        <v>3</v>
      </c>
      <c r="B29" s="12" t="s">
        <v>4</v>
      </c>
      <c r="C29" s="13" t="s">
        <v>5</v>
      </c>
      <c r="D29" s="13" t="s">
        <v>6</v>
      </c>
      <c r="E29" s="8" t="s">
        <v>7</v>
      </c>
      <c r="F29" s="1" t="s">
        <v>8</v>
      </c>
      <c r="G29" s="10" t="s">
        <v>9</v>
      </c>
      <c r="H29" s="10" t="s">
        <v>10</v>
      </c>
      <c r="I29" s="8" t="s">
        <v>4</v>
      </c>
      <c r="J29" s="9" t="s">
        <v>5</v>
      </c>
      <c r="K29" s="1" t="s">
        <v>6</v>
      </c>
      <c r="L29" s="1" t="s">
        <v>25</v>
      </c>
      <c r="M29" s="14" t="s">
        <v>26</v>
      </c>
      <c r="N29" s="3" t="s">
        <v>27</v>
      </c>
      <c r="O29" s="3" t="s">
        <v>29</v>
      </c>
      <c r="P29" s="15" t="s">
        <v>30</v>
      </c>
      <c r="Q29" s="5" t="s">
        <v>31</v>
      </c>
      <c r="R29" s="6" t="s">
        <v>32</v>
      </c>
      <c r="S29" s="3" t="s">
        <v>33</v>
      </c>
      <c r="T29" s="3" t="s">
        <v>25</v>
      </c>
      <c r="U29" s="7" t="s">
        <v>26</v>
      </c>
      <c r="V29" s="7" t="s">
        <v>27</v>
      </c>
      <c r="W29" s="1" t="s">
        <v>31</v>
      </c>
      <c r="X29" s="12" t="s">
        <v>32</v>
      </c>
      <c r="Y29" s="11" t="s">
        <v>26</v>
      </c>
      <c r="Z29" s="7" t="s">
        <v>27</v>
      </c>
      <c r="AA29" s="10" t="s">
        <v>31</v>
      </c>
      <c r="AB29" s="10" t="s">
        <v>32</v>
      </c>
    </row>
    <row r="30" spans="1:36">
      <c r="A30" t="s">
        <v>11</v>
      </c>
      <c r="B30">
        <v>3</v>
      </c>
      <c r="C30">
        <v>3</v>
      </c>
      <c r="D30">
        <v>5</v>
      </c>
      <c r="E30">
        <v>4</v>
      </c>
      <c r="F30">
        <v>4</v>
      </c>
      <c r="G30">
        <v>4</v>
      </c>
      <c r="H30">
        <v>4</v>
      </c>
      <c r="I30">
        <v>5</v>
      </c>
      <c r="J30">
        <v>4</v>
      </c>
      <c r="K30">
        <v>2</v>
      </c>
      <c r="L30">
        <v>5</v>
      </c>
      <c r="M30">
        <v>4</v>
      </c>
      <c r="N30">
        <v>3</v>
      </c>
      <c r="O30">
        <v>4</v>
      </c>
      <c r="P30">
        <v>2</v>
      </c>
      <c r="Q30">
        <v>3</v>
      </c>
      <c r="R30">
        <v>3</v>
      </c>
      <c r="S30">
        <v>5</v>
      </c>
      <c r="T30">
        <v>4</v>
      </c>
      <c r="U30">
        <v>4</v>
      </c>
      <c r="V30">
        <v>4</v>
      </c>
      <c r="W30">
        <v>4</v>
      </c>
      <c r="X30">
        <v>4</v>
      </c>
      <c r="Y30">
        <v>3</v>
      </c>
      <c r="Z30">
        <v>5</v>
      </c>
      <c r="AA30">
        <v>4</v>
      </c>
      <c r="AB30">
        <v>4</v>
      </c>
      <c r="AC30">
        <f>AVERAGE(B30:AB30)</f>
        <v>3.8148148148148149</v>
      </c>
      <c r="AD30">
        <f>STDEVP(B30:AB30)</f>
        <v>0.81817489016201927</v>
      </c>
      <c r="AE30">
        <f>MIN(B30:AB30)</f>
        <v>2</v>
      </c>
      <c r="AF30">
        <f>MAX(B30:AC30)</f>
        <v>5</v>
      </c>
    </row>
    <row r="31" spans="1:36">
      <c r="A31" t="s">
        <v>12</v>
      </c>
      <c r="B31">
        <v>3</v>
      </c>
      <c r="C31">
        <v>4</v>
      </c>
      <c r="D31">
        <v>5</v>
      </c>
      <c r="E31">
        <v>4</v>
      </c>
      <c r="F31">
        <v>4</v>
      </c>
      <c r="G31">
        <v>5</v>
      </c>
      <c r="H31">
        <v>4</v>
      </c>
      <c r="I31">
        <v>3</v>
      </c>
      <c r="J31">
        <v>4</v>
      </c>
      <c r="K31">
        <v>2</v>
      </c>
      <c r="L31">
        <v>5</v>
      </c>
      <c r="M31">
        <v>5</v>
      </c>
      <c r="N31">
        <v>5</v>
      </c>
      <c r="O31">
        <v>5</v>
      </c>
      <c r="P31">
        <v>2</v>
      </c>
      <c r="Q31">
        <v>5</v>
      </c>
      <c r="R31">
        <v>4</v>
      </c>
      <c r="S31">
        <v>5</v>
      </c>
      <c r="T31">
        <v>4</v>
      </c>
      <c r="U31">
        <v>5</v>
      </c>
      <c r="V31">
        <v>5</v>
      </c>
      <c r="W31">
        <v>5</v>
      </c>
      <c r="X31">
        <v>4</v>
      </c>
      <c r="Y31">
        <v>3</v>
      </c>
      <c r="Z31">
        <v>6</v>
      </c>
      <c r="AA31">
        <v>4</v>
      </c>
      <c r="AB31">
        <v>5</v>
      </c>
      <c r="AC31">
        <f t="shared" ref="AC31:AC50" si="6">AVERAGE(B31:AB31)</f>
        <v>4.2592592592592595</v>
      </c>
      <c r="AD31">
        <f t="shared" ref="AD31:AD50" si="7">STDEVP(B31:AB31)</f>
        <v>0.96580776373372579</v>
      </c>
      <c r="AE31">
        <f t="shared" ref="AE31:AE50" si="8">MIN(B31:AB31)</f>
        <v>2</v>
      </c>
      <c r="AF31">
        <f t="shared" ref="AF31:AF50" si="9">MAX(B31:AC31)</f>
        <v>6</v>
      </c>
    </row>
    <row r="32" spans="1:36">
      <c r="A32" t="s">
        <v>13</v>
      </c>
      <c r="B32">
        <v>2</v>
      </c>
      <c r="C32">
        <v>4</v>
      </c>
      <c r="D32">
        <v>4</v>
      </c>
      <c r="E32">
        <v>4</v>
      </c>
      <c r="F32">
        <v>4</v>
      </c>
      <c r="G32">
        <v>4</v>
      </c>
      <c r="H32">
        <v>5</v>
      </c>
      <c r="I32">
        <v>4</v>
      </c>
      <c r="J32">
        <v>5</v>
      </c>
      <c r="K32">
        <v>3</v>
      </c>
      <c r="L32">
        <v>4</v>
      </c>
      <c r="M32">
        <v>4</v>
      </c>
      <c r="N32">
        <v>5</v>
      </c>
      <c r="O32">
        <v>5</v>
      </c>
      <c r="P32">
        <v>2</v>
      </c>
      <c r="Q32">
        <v>4</v>
      </c>
      <c r="R32">
        <v>4</v>
      </c>
      <c r="S32">
        <v>5</v>
      </c>
      <c r="T32">
        <v>4</v>
      </c>
      <c r="U32">
        <v>4</v>
      </c>
      <c r="V32">
        <v>5</v>
      </c>
      <c r="W32">
        <v>5</v>
      </c>
      <c r="X32">
        <v>3</v>
      </c>
      <c r="Y32">
        <v>3</v>
      </c>
      <c r="Z32">
        <v>4</v>
      </c>
      <c r="AA32">
        <v>2</v>
      </c>
      <c r="AB32">
        <v>4</v>
      </c>
      <c r="AC32">
        <f t="shared" si="6"/>
        <v>3.925925925925926</v>
      </c>
      <c r="AD32">
        <f t="shared" si="7"/>
        <v>0.89962650381415699</v>
      </c>
      <c r="AE32">
        <f t="shared" si="8"/>
        <v>2</v>
      </c>
      <c r="AF32">
        <f t="shared" si="9"/>
        <v>5</v>
      </c>
    </row>
    <row r="33" spans="1:32">
      <c r="A33" t="s">
        <v>14</v>
      </c>
      <c r="B33">
        <v>4</v>
      </c>
      <c r="C33">
        <v>4</v>
      </c>
      <c r="D33">
        <v>5</v>
      </c>
      <c r="E33">
        <v>4</v>
      </c>
      <c r="F33">
        <v>4</v>
      </c>
      <c r="G33">
        <v>5</v>
      </c>
      <c r="H33">
        <v>5</v>
      </c>
      <c r="I33">
        <v>5</v>
      </c>
      <c r="J33">
        <v>5</v>
      </c>
      <c r="K33">
        <v>3</v>
      </c>
      <c r="L33">
        <v>5</v>
      </c>
      <c r="M33">
        <v>5</v>
      </c>
      <c r="N33">
        <v>6</v>
      </c>
      <c r="O33">
        <v>5</v>
      </c>
      <c r="P33">
        <v>3</v>
      </c>
      <c r="Q33">
        <v>5</v>
      </c>
      <c r="R33">
        <v>4</v>
      </c>
      <c r="S33">
        <v>4</v>
      </c>
      <c r="T33">
        <v>4</v>
      </c>
      <c r="U33">
        <v>5</v>
      </c>
      <c r="V33">
        <v>5</v>
      </c>
      <c r="W33">
        <v>5</v>
      </c>
      <c r="X33">
        <v>4</v>
      </c>
      <c r="Y33">
        <v>3</v>
      </c>
      <c r="Z33">
        <v>7</v>
      </c>
      <c r="AA33">
        <v>2</v>
      </c>
      <c r="AB33">
        <v>5</v>
      </c>
      <c r="AC33">
        <f t="shared" si="6"/>
        <v>4.4814814814814818</v>
      </c>
      <c r="AD33">
        <f t="shared" si="7"/>
        <v>0.99518732166995572</v>
      </c>
      <c r="AE33">
        <f t="shared" si="8"/>
        <v>2</v>
      </c>
      <c r="AF33">
        <f t="shared" si="9"/>
        <v>7</v>
      </c>
    </row>
    <row r="34" spans="1:32">
      <c r="A34" t="s">
        <v>15</v>
      </c>
      <c r="B34">
        <v>3</v>
      </c>
      <c r="C34">
        <v>3</v>
      </c>
      <c r="D34">
        <v>5</v>
      </c>
      <c r="E34">
        <v>4</v>
      </c>
      <c r="F34">
        <v>4</v>
      </c>
      <c r="G34">
        <v>4</v>
      </c>
      <c r="H34">
        <v>5</v>
      </c>
      <c r="I34">
        <v>3</v>
      </c>
      <c r="J34">
        <v>5</v>
      </c>
      <c r="K34">
        <v>3</v>
      </c>
      <c r="L34">
        <v>5</v>
      </c>
      <c r="M34">
        <v>5</v>
      </c>
      <c r="N34">
        <v>5</v>
      </c>
      <c r="O34">
        <v>4</v>
      </c>
      <c r="P34">
        <v>2</v>
      </c>
      <c r="Q34">
        <v>3</v>
      </c>
      <c r="R34">
        <v>3</v>
      </c>
      <c r="S34">
        <v>3</v>
      </c>
      <c r="T34">
        <v>4</v>
      </c>
      <c r="U34">
        <v>4</v>
      </c>
      <c r="V34">
        <v>5</v>
      </c>
      <c r="W34">
        <v>6</v>
      </c>
      <c r="X34">
        <v>4</v>
      </c>
      <c r="Y34">
        <v>3</v>
      </c>
      <c r="Z34">
        <v>5</v>
      </c>
      <c r="AA34">
        <v>4</v>
      </c>
      <c r="AB34">
        <v>4</v>
      </c>
      <c r="AC34">
        <f t="shared" si="6"/>
        <v>4</v>
      </c>
      <c r="AD34">
        <f t="shared" si="7"/>
        <v>0.94280904158206336</v>
      </c>
      <c r="AE34">
        <f t="shared" si="8"/>
        <v>2</v>
      </c>
      <c r="AF34">
        <f t="shared" si="9"/>
        <v>6</v>
      </c>
    </row>
    <row r="35" spans="1:32">
      <c r="A35" t="s">
        <v>16</v>
      </c>
      <c r="B35">
        <v>4</v>
      </c>
      <c r="C35">
        <v>4</v>
      </c>
      <c r="D35">
        <v>5</v>
      </c>
      <c r="E35">
        <v>4</v>
      </c>
      <c r="F35">
        <v>4</v>
      </c>
      <c r="G35">
        <v>5</v>
      </c>
      <c r="H35">
        <v>5</v>
      </c>
      <c r="I35">
        <v>6</v>
      </c>
      <c r="J35">
        <v>6</v>
      </c>
      <c r="K35">
        <v>4</v>
      </c>
      <c r="L35">
        <v>4</v>
      </c>
      <c r="M35">
        <v>5</v>
      </c>
      <c r="N35">
        <v>6</v>
      </c>
      <c r="O35">
        <v>6</v>
      </c>
      <c r="P35">
        <v>3</v>
      </c>
      <c r="Q35">
        <v>6</v>
      </c>
      <c r="R35">
        <v>4</v>
      </c>
      <c r="S35">
        <v>5</v>
      </c>
      <c r="T35">
        <v>4</v>
      </c>
      <c r="U35">
        <v>5</v>
      </c>
      <c r="V35">
        <v>6</v>
      </c>
      <c r="W35">
        <v>6</v>
      </c>
      <c r="X35">
        <v>3</v>
      </c>
      <c r="Y35">
        <v>3</v>
      </c>
      <c r="Z35">
        <v>4</v>
      </c>
      <c r="AA35">
        <v>4</v>
      </c>
      <c r="AB35">
        <v>5</v>
      </c>
      <c r="AC35">
        <f t="shared" si="6"/>
        <v>4.666666666666667</v>
      </c>
      <c r="AD35">
        <f t="shared" si="7"/>
        <v>0.98130676292531627</v>
      </c>
      <c r="AE35">
        <f t="shared" si="8"/>
        <v>3</v>
      </c>
      <c r="AF35">
        <f t="shared" si="9"/>
        <v>6</v>
      </c>
    </row>
    <row r="36" spans="1:32">
      <c r="A36" t="s">
        <v>17</v>
      </c>
      <c r="B36">
        <v>7</v>
      </c>
      <c r="C36">
        <v>5</v>
      </c>
      <c r="D36">
        <v>3</v>
      </c>
      <c r="E36">
        <v>7</v>
      </c>
      <c r="F36">
        <v>5</v>
      </c>
      <c r="G36">
        <v>5</v>
      </c>
      <c r="H36">
        <v>5</v>
      </c>
      <c r="I36">
        <v>6</v>
      </c>
      <c r="J36">
        <v>7</v>
      </c>
      <c r="K36">
        <v>5</v>
      </c>
      <c r="L36">
        <v>7</v>
      </c>
      <c r="M36">
        <v>6</v>
      </c>
      <c r="N36">
        <v>7</v>
      </c>
      <c r="O36">
        <v>5</v>
      </c>
      <c r="P36">
        <v>6</v>
      </c>
      <c r="Q36">
        <v>6</v>
      </c>
      <c r="R36">
        <v>6</v>
      </c>
      <c r="S36">
        <v>6</v>
      </c>
      <c r="T36">
        <v>4</v>
      </c>
      <c r="U36">
        <v>7</v>
      </c>
      <c r="V36">
        <v>7</v>
      </c>
      <c r="W36">
        <v>6</v>
      </c>
      <c r="X36">
        <v>4</v>
      </c>
      <c r="Y36">
        <v>6</v>
      </c>
      <c r="Z36">
        <v>7</v>
      </c>
      <c r="AA36">
        <v>4</v>
      </c>
      <c r="AB36">
        <v>6</v>
      </c>
      <c r="AC36">
        <f t="shared" si="6"/>
        <v>5.7407407407407405</v>
      </c>
      <c r="AD36">
        <f t="shared" si="7"/>
        <v>1.1086392257107975</v>
      </c>
      <c r="AE36">
        <f t="shared" si="8"/>
        <v>3</v>
      </c>
      <c r="AF36">
        <f t="shared" si="9"/>
        <v>7</v>
      </c>
    </row>
    <row r="37" spans="1:32">
      <c r="A37" t="s">
        <v>18</v>
      </c>
      <c r="B37">
        <v>7</v>
      </c>
      <c r="C37">
        <v>6</v>
      </c>
      <c r="D37">
        <v>4</v>
      </c>
      <c r="E37">
        <v>7</v>
      </c>
      <c r="F37">
        <v>5</v>
      </c>
      <c r="G37">
        <v>5</v>
      </c>
      <c r="H37">
        <v>5</v>
      </c>
      <c r="I37">
        <v>4</v>
      </c>
      <c r="J37">
        <v>7</v>
      </c>
      <c r="K37">
        <v>4</v>
      </c>
      <c r="L37">
        <v>4</v>
      </c>
      <c r="M37">
        <v>6</v>
      </c>
      <c r="N37">
        <v>7</v>
      </c>
      <c r="O37">
        <v>4</v>
      </c>
      <c r="P37">
        <v>4</v>
      </c>
      <c r="Q37">
        <v>6</v>
      </c>
      <c r="R37">
        <v>6</v>
      </c>
      <c r="S37">
        <v>6</v>
      </c>
      <c r="T37">
        <v>4</v>
      </c>
      <c r="U37">
        <v>7</v>
      </c>
      <c r="V37">
        <v>6</v>
      </c>
      <c r="W37">
        <v>6</v>
      </c>
      <c r="X37">
        <v>4</v>
      </c>
      <c r="Y37">
        <v>6</v>
      </c>
      <c r="Z37">
        <v>7</v>
      </c>
      <c r="AA37">
        <v>4</v>
      </c>
      <c r="AB37">
        <v>6</v>
      </c>
      <c r="AC37">
        <f t="shared" si="6"/>
        <v>5.4444444444444446</v>
      </c>
      <c r="AD37">
        <f t="shared" si="7"/>
        <v>1.1653431646335017</v>
      </c>
      <c r="AE37">
        <f t="shared" si="8"/>
        <v>4</v>
      </c>
      <c r="AF37">
        <f t="shared" si="9"/>
        <v>7</v>
      </c>
    </row>
    <row r="38" spans="1:32">
      <c r="A38" t="s">
        <v>19</v>
      </c>
      <c r="B38">
        <v>4</v>
      </c>
      <c r="C38">
        <v>4</v>
      </c>
      <c r="D38">
        <v>5</v>
      </c>
      <c r="E38">
        <v>4</v>
      </c>
      <c r="F38">
        <v>5</v>
      </c>
      <c r="G38">
        <v>5</v>
      </c>
      <c r="H38">
        <v>5</v>
      </c>
      <c r="I38">
        <v>3</v>
      </c>
      <c r="J38">
        <v>6</v>
      </c>
      <c r="K38">
        <v>4</v>
      </c>
      <c r="L38">
        <v>6</v>
      </c>
      <c r="M38">
        <v>6</v>
      </c>
      <c r="N38">
        <v>7</v>
      </c>
      <c r="O38">
        <v>5</v>
      </c>
      <c r="P38">
        <v>4</v>
      </c>
      <c r="Q38">
        <v>6</v>
      </c>
      <c r="R38">
        <v>6</v>
      </c>
      <c r="S38">
        <v>6</v>
      </c>
      <c r="T38">
        <v>5</v>
      </c>
      <c r="U38">
        <v>7</v>
      </c>
      <c r="V38">
        <v>5</v>
      </c>
      <c r="W38">
        <v>6</v>
      </c>
      <c r="X38">
        <v>4</v>
      </c>
      <c r="Y38">
        <v>5</v>
      </c>
      <c r="Z38">
        <v>5</v>
      </c>
      <c r="AA38">
        <v>4</v>
      </c>
      <c r="AB38">
        <v>6</v>
      </c>
      <c r="AC38">
        <f t="shared" si="6"/>
        <v>5.1111111111111107</v>
      </c>
      <c r="AD38">
        <f t="shared" si="7"/>
        <v>0.99380798999990649</v>
      </c>
      <c r="AE38">
        <f t="shared" si="8"/>
        <v>3</v>
      </c>
      <c r="AF38">
        <f t="shared" si="9"/>
        <v>7</v>
      </c>
    </row>
    <row r="39" spans="1:32">
      <c r="A39" t="s">
        <v>20</v>
      </c>
      <c r="B39">
        <v>3</v>
      </c>
      <c r="C39">
        <v>4</v>
      </c>
      <c r="D39">
        <v>5</v>
      </c>
      <c r="E39">
        <v>3</v>
      </c>
      <c r="F39">
        <v>2</v>
      </c>
      <c r="G39">
        <v>5</v>
      </c>
      <c r="H39">
        <v>3</v>
      </c>
      <c r="I39">
        <v>2</v>
      </c>
      <c r="J39">
        <v>5</v>
      </c>
      <c r="K39">
        <v>2</v>
      </c>
      <c r="L39">
        <v>3</v>
      </c>
      <c r="M39">
        <v>4</v>
      </c>
      <c r="N39">
        <v>4</v>
      </c>
      <c r="O39">
        <v>3</v>
      </c>
      <c r="P39">
        <v>1</v>
      </c>
      <c r="Q39">
        <v>4</v>
      </c>
      <c r="R39">
        <v>2</v>
      </c>
      <c r="S39">
        <v>3</v>
      </c>
      <c r="T39">
        <v>4</v>
      </c>
      <c r="U39">
        <v>3</v>
      </c>
      <c r="V39">
        <v>3</v>
      </c>
      <c r="W39">
        <v>4</v>
      </c>
      <c r="X39">
        <v>5</v>
      </c>
      <c r="Y39">
        <v>2</v>
      </c>
      <c r="Z39">
        <v>3</v>
      </c>
      <c r="AA39">
        <v>4</v>
      </c>
      <c r="AB39">
        <v>3</v>
      </c>
      <c r="AC39">
        <f t="shared" si="6"/>
        <v>3.2962962962962963</v>
      </c>
      <c r="AD39">
        <f t="shared" si="7"/>
        <v>1.0475656017578483</v>
      </c>
      <c r="AE39">
        <f t="shared" si="8"/>
        <v>1</v>
      </c>
      <c r="AF39">
        <f t="shared" si="9"/>
        <v>5</v>
      </c>
    </row>
    <row r="40" spans="1:32">
      <c r="A40" t="s">
        <v>21</v>
      </c>
    </row>
    <row r="41" spans="1:32">
      <c r="A41" t="s">
        <v>11</v>
      </c>
      <c r="B41">
        <v>2</v>
      </c>
      <c r="C41">
        <v>2</v>
      </c>
      <c r="D41">
        <v>2</v>
      </c>
      <c r="E41">
        <v>4</v>
      </c>
      <c r="F41">
        <v>3</v>
      </c>
      <c r="G41">
        <v>2</v>
      </c>
      <c r="H41">
        <v>3</v>
      </c>
      <c r="I41">
        <v>3</v>
      </c>
      <c r="J41">
        <v>4</v>
      </c>
      <c r="K41">
        <v>2</v>
      </c>
      <c r="L41">
        <v>4</v>
      </c>
      <c r="M41">
        <v>4</v>
      </c>
      <c r="N41">
        <v>3</v>
      </c>
      <c r="O41">
        <v>2</v>
      </c>
      <c r="P41">
        <v>2</v>
      </c>
      <c r="Q41">
        <v>3</v>
      </c>
      <c r="R41">
        <v>3</v>
      </c>
      <c r="S41">
        <v>3</v>
      </c>
      <c r="T41">
        <v>3</v>
      </c>
      <c r="U41">
        <v>4</v>
      </c>
      <c r="V41">
        <v>4</v>
      </c>
      <c r="W41">
        <v>3</v>
      </c>
      <c r="X41">
        <v>4</v>
      </c>
      <c r="Y41">
        <v>2</v>
      </c>
      <c r="Z41">
        <v>3</v>
      </c>
      <c r="AA41">
        <v>5</v>
      </c>
      <c r="AB41">
        <v>3</v>
      </c>
      <c r="AC41">
        <f t="shared" si="6"/>
        <v>3.0370370370370372</v>
      </c>
      <c r="AD41">
        <f t="shared" si="7"/>
        <v>0.83805248140627853</v>
      </c>
      <c r="AE41">
        <f t="shared" si="8"/>
        <v>2</v>
      </c>
      <c r="AF41">
        <f t="shared" si="9"/>
        <v>5</v>
      </c>
    </row>
    <row r="42" spans="1:32">
      <c r="A42" t="s">
        <v>12</v>
      </c>
      <c r="B42">
        <v>2</v>
      </c>
      <c r="C42">
        <v>4</v>
      </c>
      <c r="D42">
        <v>2</v>
      </c>
      <c r="E42">
        <v>3</v>
      </c>
      <c r="F42">
        <v>3</v>
      </c>
      <c r="G42">
        <v>2</v>
      </c>
      <c r="H42">
        <v>2</v>
      </c>
      <c r="I42">
        <v>4</v>
      </c>
      <c r="J42">
        <v>4</v>
      </c>
      <c r="K42">
        <v>2</v>
      </c>
      <c r="L42">
        <v>3</v>
      </c>
      <c r="M42">
        <v>3</v>
      </c>
      <c r="N42">
        <v>3</v>
      </c>
      <c r="O42">
        <v>2</v>
      </c>
      <c r="P42">
        <v>2</v>
      </c>
      <c r="Q42">
        <v>5</v>
      </c>
      <c r="R42">
        <v>3</v>
      </c>
      <c r="S42">
        <v>5</v>
      </c>
      <c r="T42">
        <v>3</v>
      </c>
      <c r="U42">
        <v>3</v>
      </c>
      <c r="V42">
        <v>2</v>
      </c>
      <c r="W42">
        <v>3</v>
      </c>
      <c r="X42">
        <v>4</v>
      </c>
      <c r="Y42">
        <v>2</v>
      </c>
      <c r="Z42">
        <v>3</v>
      </c>
      <c r="AA42">
        <v>3</v>
      </c>
      <c r="AB42">
        <v>4</v>
      </c>
      <c r="AC42">
        <f t="shared" si="6"/>
        <v>3</v>
      </c>
      <c r="AD42">
        <f t="shared" si="7"/>
        <v>0.90267093384843999</v>
      </c>
      <c r="AE42">
        <f t="shared" si="8"/>
        <v>2</v>
      </c>
      <c r="AF42">
        <f t="shared" si="9"/>
        <v>5</v>
      </c>
    </row>
    <row r="43" spans="1:32">
      <c r="A43" t="s">
        <v>13</v>
      </c>
      <c r="B43">
        <v>3</v>
      </c>
      <c r="C43">
        <v>4</v>
      </c>
      <c r="D43">
        <v>4</v>
      </c>
      <c r="E43">
        <v>4</v>
      </c>
      <c r="F43">
        <v>3</v>
      </c>
      <c r="G43">
        <v>2</v>
      </c>
      <c r="H43">
        <v>2</v>
      </c>
      <c r="I43">
        <v>5</v>
      </c>
      <c r="J43">
        <v>4</v>
      </c>
      <c r="K43">
        <v>2</v>
      </c>
      <c r="L43">
        <v>4</v>
      </c>
      <c r="M43">
        <v>4</v>
      </c>
      <c r="N43">
        <v>5</v>
      </c>
      <c r="O43">
        <v>2</v>
      </c>
      <c r="P43">
        <v>2</v>
      </c>
      <c r="Q43">
        <v>5</v>
      </c>
      <c r="R43">
        <v>3</v>
      </c>
      <c r="S43">
        <v>5</v>
      </c>
      <c r="T43">
        <v>3</v>
      </c>
      <c r="U43">
        <v>4</v>
      </c>
      <c r="V43">
        <v>4</v>
      </c>
      <c r="W43">
        <v>2</v>
      </c>
      <c r="X43">
        <v>4</v>
      </c>
      <c r="Y43">
        <v>3</v>
      </c>
      <c r="Z43">
        <v>3</v>
      </c>
      <c r="AA43">
        <v>5</v>
      </c>
      <c r="AB43">
        <v>3</v>
      </c>
      <c r="AC43">
        <f t="shared" si="6"/>
        <v>3.4814814814814814</v>
      </c>
      <c r="AD43">
        <f t="shared" si="7"/>
        <v>1.0317324649766013</v>
      </c>
      <c r="AE43">
        <f t="shared" si="8"/>
        <v>2</v>
      </c>
      <c r="AF43">
        <f t="shared" si="9"/>
        <v>5</v>
      </c>
    </row>
    <row r="44" spans="1:32">
      <c r="A44" t="s">
        <v>14</v>
      </c>
      <c r="B44">
        <v>4</v>
      </c>
      <c r="C44">
        <v>5</v>
      </c>
      <c r="D44">
        <v>2</v>
      </c>
      <c r="E44">
        <v>4</v>
      </c>
      <c r="F44">
        <v>3</v>
      </c>
      <c r="G44">
        <v>2</v>
      </c>
      <c r="H44">
        <v>2</v>
      </c>
      <c r="I44">
        <v>4</v>
      </c>
      <c r="J44">
        <v>5</v>
      </c>
      <c r="K44">
        <v>3</v>
      </c>
      <c r="L44">
        <v>3</v>
      </c>
      <c r="M44">
        <v>4</v>
      </c>
      <c r="N44">
        <v>5</v>
      </c>
      <c r="O44">
        <v>1</v>
      </c>
      <c r="P44">
        <v>3</v>
      </c>
      <c r="Q44">
        <v>3</v>
      </c>
      <c r="R44">
        <v>3</v>
      </c>
      <c r="S44">
        <v>5</v>
      </c>
      <c r="T44">
        <v>3</v>
      </c>
      <c r="U44">
        <v>3</v>
      </c>
      <c r="V44">
        <v>3</v>
      </c>
      <c r="W44">
        <v>2</v>
      </c>
      <c r="X44">
        <v>4</v>
      </c>
      <c r="Y44">
        <v>3</v>
      </c>
      <c r="Z44">
        <v>1</v>
      </c>
      <c r="AA44">
        <v>5</v>
      </c>
      <c r="AB44">
        <v>3</v>
      </c>
      <c r="AC44">
        <f t="shared" si="6"/>
        <v>3.2592592592592591</v>
      </c>
      <c r="AD44">
        <f t="shared" si="7"/>
        <v>1.1415581486979587</v>
      </c>
      <c r="AE44">
        <f t="shared" si="8"/>
        <v>1</v>
      </c>
      <c r="AF44">
        <f t="shared" si="9"/>
        <v>5</v>
      </c>
    </row>
    <row r="45" spans="1:32">
      <c r="A45" t="s">
        <v>15</v>
      </c>
      <c r="B45">
        <v>3</v>
      </c>
      <c r="C45">
        <v>4</v>
      </c>
      <c r="D45">
        <v>2</v>
      </c>
      <c r="E45">
        <v>4</v>
      </c>
      <c r="F45">
        <v>4</v>
      </c>
      <c r="G45">
        <v>2</v>
      </c>
      <c r="H45">
        <v>2</v>
      </c>
      <c r="I45">
        <v>5</v>
      </c>
      <c r="J45">
        <v>5</v>
      </c>
      <c r="K45">
        <v>3</v>
      </c>
      <c r="L45">
        <v>4</v>
      </c>
      <c r="M45">
        <v>4</v>
      </c>
      <c r="N45">
        <v>4</v>
      </c>
      <c r="O45">
        <v>3</v>
      </c>
      <c r="P45">
        <v>2</v>
      </c>
      <c r="Q45">
        <v>4</v>
      </c>
      <c r="R45">
        <v>3</v>
      </c>
      <c r="S45">
        <v>4</v>
      </c>
      <c r="T45">
        <v>3</v>
      </c>
      <c r="U45">
        <v>4</v>
      </c>
      <c r="V45">
        <v>4</v>
      </c>
      <c r="W45">
        <v>3</v>
      </c>
      <c r="X45">
        <v>4</v>
      </c>
      <c r="Y45">
        <v>2</v>
      </c>
      <c r="Z45">
        <v>3</v>
      </c>
      <c r="AA45">
        <v>5</v>
      </c>
      <c r="AB45">
        <v>3</v>
      </c>
      <c r="AC45">
        <f t="shared" si="6"/>
        <v>3.4444444444444446</v>
      </c>
      <c r="AD45">
        <f t="shared" si="7"/>
        <v>0.91624569458170235</v>
      </c>
      <c r="AE45">
        <f t="shared" si="8"/>
        <v>2</v>
      </c>
      <c r="AF45">
        <f t="shared" si="9"/>
        <v>5</v>
      </c>
    </row>
    <row r="46" spans="1:32">
      <c r="A46" t="s">
        <v>16</v>
      </c>
      <c r="B46">
        <v>6</v>
      </c>
      <c r="C46">
        <v>4</v>
      </c>
      <c r="D46">
        <v>4</v>
      </c>
      <c r="E46">
        <v>4</v>
      </c>
      <c r="F46">
        <v>4</v>
      </c>
      <c r="G46">
        <v>2</v>
      </c>
      <c r="H46">
        <v>2</v>
      </c>
      <c r="I46">
        <v>4</v>
      </c>
      <c r="J46">
        <v>6</v>
      </c>
      <c r="K46">
        <v>2</v>
      </c>
      <c r="L46">
        <v>4</v>
      </c>
      <c r="M46">
        <v>4</v>
      </c>
      <c r="N46">
        <v>5</v>
      </c>
      <c r="O46">
        <v>3</v>
      </c>
      <c r="P46">
        <v>3</v>
      </c>
      <c r="Q46">
        <v>5</v>
      </c>
      <c r="R46">
        <v>3</v>
      </c>
      <c r="S46">
        <v>4</v>
      </c>
      <c r="T46">
        <v>3</v>
      </c>
      <c r="U46">
        <v>4</v>
      </c>
      <c r="V46">
        <v>3</v>
      </c>
      <c r="W46">
        <v>2</v>
      </c>
      <c r="X46">
        <v>4</v>
      </c>
      <c r="Y46">
        <v>3</v>
      </c>
      <c r="Z46">
        <v>3</v>
      </c>
      <c r="AA46">
        <v>5</v>
      </c>
      <c r="AB46">
        <v>3</v>
      </c>
      <c r="AC46">
        <f t="shared" si="6"/>
        <v>3.6666666666666665</v>
      </c>
      <c r="AD46">
        <f t="shared" si="7"/>
        <v>1.0886621079036347</v>
      </c>
      <c r="AE46">
        <f t="shared" si="8"/>
        <v>2</v>
      </c>
      <c r="AF46">
        <f t="shared" si="9"/>
        <v>6</v>
      </c>
    </row>
    <row r="47" spans="1:32">
      <c r="A47" t="s">
        <v>17</v>
      </c>
      <c r="B47">
        <v>2</v>
      </c>
      <c r="C47">
        <v>5</v>
      </c>
      <c r="D47">
        <v>3</v>
      </c>
      <c r="E47">
        <v>4</v>
      </c>
      <c r="F47">
        <v>3</v>
      </c>
      <c r="G47">
        <v>2</v>
      </c>
      <c r="H47">
        <v>2</v>
      </c>
      <c r="I47">
        <v>4</v>
      </c>
      <c r="J47">
        <v>3</v>
      </c>
      <c r="K47">
        <v>2</v>
      </c>
      <c r="L47">
        <v>3</v>
      </c>
      <c r="M47">
        <v>5</v>
      </c>
      <c r="N47">
        <v>3</v>
      </c>
      <c r="O47">
        <v>1</v>
      </c>
      <c r="P47">
        <v>2</v>
      </c>
      <c r="Q47">
        <v>4</v>
      </c>
      <c r="R47">
        <v>4</v>
      </c>
      <c r="S47">
        <v>3</v>
      </c>
      <c r="T47">
        <v>3</v>
      </c>
      <c r="U47">
        <v>3</v>
      </c>
      <c r="V47">
        <v>2</v>
      </c>
      <c r="W47">
        <v>3</v>
      </c>
      <c r="X47">
        <v>4</v>
      </c>
      <c r="Y47">
        <v>2</v>
      </c>
      <c r="Z47">
        <v>4</v>
      </c>
      <c r="AA47">
        <v>3</v>
      </c>
      <c r="AB47">
        <v>3</v>
      </c>
      <c r="AC47">
        <f t="shared" si="6"/>
        <v>3.0370370370370372</v>
      </c>
      <c r="AD47">
        <f t="shared" si="7"/>
        <v>0.9615374063516422</v>
      </c>
      <c r="AE47">
        <f t="shared" si="8"/>
        <v>1</v>
      </c>
      <c r="AF47">
        <f t="shared" si="9"/>
        <v>5</v>
      </c>
    </row>
    <row r="48" spans="1:32">
      <c r="A48" t="s">
        <v>18</v>
      </c>
      <c r="B48">
        <v>4</v>
      </c>
      <c r="C48">
        <v>4</v>
      </c>
      <c r="D48">
        <v>3</v>
      </c>
      <c r="E48">
        <v>4</v>
      </c>
      <c r="F48">
        <v>3</v>
      </c>
      <c r="G48">
        <v>2</v>
      </c>
      <c r="H48">
        <v>2</v>
      </c>
      <c r="I48">
        <v>3</v>
      </c>
      <c r="J48">
        <v>3</v>
      </c>
      <c r="K48">
        <v>2</v>
      </c>
      <c r="L48">
        <v>3</v>
      </c>
      <c r="M48">
        <v>4</v>
      </c>
      <c r="N48">
        <v>5</v>
      </c>
      <c r="O48">
        <v>1</v>
      </c>
      <c r="P48">
        <v>4</v>
      </c>
      <c r="Q48">
        <v>3</v>
      </c>
      <c r="R48">
        <v>3</v>
      </c>
      <c r="S48">
        <v>4</v>
      </c>
      <c r="T48">
        <v>3</v>
      </c>
      <c r="U48">
        <v>3</v>
      </c>
      <c r="V48">
        <v>3</v>
      </c>
      <c r="W48">
        <v>3</v>
      </c>
      <c r="X48">
        <v>4</v>
      </c>
      <c r="Y48">
        <v>3</v>
      </c>
      <c r="Z48">
        <v>2</v>
      </c>
      <c r="AA48">
        <v>3</v>
      </c>
      <c r="AB48">
        <v>3</v>
      </c>
      <c r="AC48">
        <f t="shared" si="6"/>
        <v>3.1111111111111112</v>
      </c>
      <c r="AD48">
        <f t="shared" si="7"/>
        <v>0.8314794192830981</v>
      </c>
      <c r="AE48">
        <f t="shared" si="8"/>
        <v>1</v>
      </c>
      <c r="AF48">
        <f t="shared" si="9"/>
        <v>5</v>
      </c>
    </row>
    <row r="49" spans="1:32">
      <c r="A49" t="s">
        <v>19</v>
      </c>
      <c r="B49">
        <v>2</v>
      </c>
      <c r="C49">
        <v>4</v>
      </c>
      <c r="D49">
        <v>3</v>
      </c>
      <c r="E49">
        <v>4</v>
      </c>
      <c r="F49">
        <v>3</v>
      </c>
      <c r="G49">
        <v>2</v>
      </c>
      <c r="H49">
        <v>2</v>
      </c>
      <c r="I49">
        <v>4</v>
      </c>
      <c r="J49">
        <v>4</v>
      </c>
      <c r="K49">
        <v>2</v>
      </c>
      <c r="L49">
        <v>3</v>
      </c>
      <c r="M49">
        <v>4</v>
      </c>
      <c r="N49">
        <v>3</v>
      </c>
      <c r="O49">
        <v>1</v>
      </c>
      <c r="P49">
        <v>3</v>
      </c>
      <c r="Q49">
        <v>5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4</v>
      </c>
      <c r="Y49">
        <v>2</v>
      </c>
      <c r="Z49">
        <v>2</v>
      </c>
      <c r="AA49">
        <v>3</v>
      </c>
      <c r="AB49">
        <v>3</v>
      </c>
      <c r="AC49">
        <f t="shared" si="6"/>
        <v>3</v>
      </c>
      <c r="AD49">
        <f t="shared" si="7"/>
        <v>0.86066296582387036</v>
      </c>
      <c r="AE49">
        <f t="shared" si="8"/>
        <v>1</v>
      </c>
      <c r="AF49">
        <f t="shared" si="9"/>
        <v>5</v>
      </c>
    </row>
    <row r="50" spans="1:32">
      <c r="A50" t="s">
        <v>20</v>
      </c>
      <c r="B50">
        <v>2</v>
      </c>
      <c r="C50">
        <v>4</v>
      </c>
      <c r="D50">
        <v>3</v>
      </c>
      <c r="E50">
        <v>3</v>
      </c>
      <c r="F50">
        <v>3</v>
      </c>
      <c r="G50">
        <v>5</v>
      </c>
      <c r="H50">
        <v>2</v>
      </c>
      <c r="I50">
        <v>5</v>
      </c>
      <c r="J50">
        <v>5</v>
      </c>
      <c r="K50">
        <v>3</v>
      </c>
      <c r="L50">
        <v>5</v>
      </c>
      <c r="M50">
        <v>3</v>
      </c>
      <c r="N50">
        <v>4</v>
      </c>
      <c r="O50">
        <v>2</v>
      </c>
      <c r="P50">
        <v>1</v>
      </c>
      <c r="Q50">
        <v>3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5</v>
      </c>
      <c r="Y50">
        <v>3</v>
      </c>
      <c r="Z50">
        <v>2</v>
      </c>
      <c r="AA50">
        <v>5</v>
      </c>
      <c r="AB50">
        <v>2</v>
      </c>
      <c r="AC50">
        <f t="shared" si="6"/>
        <v>3.2592592592592591</v>
      </c>
      <c r="AD50">
        <f t="shared" si="7"/>
        <v>1.1415581486979587</v>
      </c>
      <c r="AE50">
        <f t="shared" si="8"/>
        <v>1</v>
      </c>
      <c r="AF50">
        <f t="shared" si="9"/>
        <v>5</v>
      </c>
    </row>
  </sheetData>
  <mergeCells count="1">
    <mergeCell ref="AI3:AJ3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zoomScale="44" workbookViewId="0">
      <selection activeCell="P55" sqref="P55"/>
    </sheetView>
  </sheetViews>
  <sheetFormatPr defaultRowHeight="18"/>
  <sheetData>
    <row r="1" spans="1:32">
      <c r="A1" t="s">
        <v>108</v>
      </c>
      <c r="M1" t="s">
        <v>109</v>
      </c>
    </row>
    <row r="2" spans="1:32">
      <c r="A2" t="s">
        <v>3</v>
      </c>
      <c r="B2" t="s">
        <v>4</v>
      </c>
      <c r="C2" t="s">
        <v>7</v>
      </c>
      <c r="D2" t="s">
        <v>10</v>
      </c>
      <c r="E2" t="s">
        <v>4</v>
      </c>
      <c r="F2" t="s">
        <v>25</v>
      </c>
      <c r="G2" t="s">
        <v>29</v>
      </c>
      <c r="H2" t="s">
        <v>30</v>
      </c>
      <c r="I2" t="s">
        <v>33</v>
      </c>
      <c r="J2" t="s">
        <v>25</v>
      </c>
      <c r="M2" t="s">
        <v>3</v>
      </c>
      <c r="N2" t="s">
        <v>5</v>
      </c>
      <c r="O2" t="s">
        <v>6</v>
      </c>
      <c r="P2" t="s">
        <v>8</v>
      </c>
      <c r="Q2" t="s">
        <v>9</v>
      </c>
      <c r="R2" t="s">
        <v>5</v>
      </c>
      <c r="S2" t="s">
        <v>6</v>
      </c>
      <c r="T2" t="s">
        <v>26</v>
      </c>
      <c r="U2" t="s">
        <v>27</v>
      </c>
      <c r="V2" t="s">
        <v>31</v>
      </c>
      <c r="W2" t="s">
        <v>32</v>
      </c>
      <c r="X2" t="s">
        <v>26</v>
      </c>
      <c r="Y2" t="s">
        <v>27</v>
      </c>
      <c r="Z2" t="s">
        <v>31</v>
      </c>
      <c r="AA2" t="s">
        <v>32</v>
      </c>
      <c r="AB2" t="s">
        <v>26</v>
      </c>
      <c r="AC2" t="s">
        <v>27</v>
      </c>
      <c r="AD2" t="s">
        <v>31</v>
      </c>
      <c r="AE2" t="s">
        <v>32</v>
      </c>
    </row>
    <row r="3" spans="1:32">
      <c r="A3" t="s">
        <v>11</v>
      </c>
      <c r="B3">
        <v>3</v>
      </c>
      <c r="C3">
        <v>4</v>
      </c>
      <c r="D3">
        <v>4</v>
      </c>
      <c r="E3">
        <v>5</v>
      </c>
      <c r="F3">
        <v>5</v>
      </c>
      <c r="G3">
        <v>4</v>
      </c>
      <c r="H3">
        <v>2</v>
      </c>
      <c r="I3">
        <v>5</v>
      </c>
      <c r="J3">
        <v>4</v>
      </c>
      <c r="K3">
        <f>AVERAGE(B3:J3)</f>
        <v>4</v>
      </c>
      <c r="M3" t="s">
        <v>11</v>
      </c>
      <c r="N3">
        <v>3</v>
      </c>
      <c r="O3">
        <v>5</v>
      </c>
      <c r="P3">
        <v>4</v>
      </c>
      <c r="Q3">
        <v>4</v>
      </c>
      <c r="R3">
        <v>4</v>
      </c>
      <c r="S3">
        <v>2</v>
      </c>
      <c r="T3">
        <v>4</v>
      </c>
      <c r="U3">
        <v>3</v>
      </c>
      <c r="V3">
        <v>3</v>
      </c>
      <c r="W3">
        <v>3</v>
      </c>
      <c r="X3">
        <v>4</v>
      </c>
      <c r="Y3">
        <v>4</v>
      </c>
      <c r="Z3">
        <v>4</v>
      </c>
      <c r="AA3">
        <v>4</v>
      </c>
      <c r="AB3">
        <v>3</v>
      </c>
      <c r="AC3">
        <v>5</v>
      </c>
      <c r="AD3">
        <v>4</v>
      </c>
      <c r="AE3">
        <v>4</v>
      </c>
      <c r="AF3">
        <f>AVERAGE(N3:AE3)</f>
        <v>3.7222222222222223</v>
      </c>
    </row>
    <row r="4" spans="1:32">
      <c r="A4" t="s">
        <v>12</v>
      </c>
      <c r="B4">
        <v>3</v>
      </c>
      <c r="C4">
        <v>4</v>
      </c>
      <c r="D4">
        <v>4</v>
      </c>
      <c r="E4">
        <v>3</v>
      </c>
      <c r="F4">
        <v>5</v>
      </c>
      <c r="G4">
        <v>5</v>
      </c>
      <c r="H4">
        <v>2</v>
      </c>
      <c r="I4">
        <v>5</v>
      </c>
      <c r="J4">
        <v>4</v>
      </c>
      <c r="K4">
        <f t="shared" ref="K4:K35" si="0">AVERAGE(B4:J4)</f>
        <v>3.8888888888888888</v>
      </c>
      <c r="M4" t="s">
        <v>12</v>
      </c>
      <c r="N4">
        <v>4</v>
      </c>
      <c r="O4">
        <v>5</v>
      </c>
      <c r="P4">
        <v>4</v>
      </c>
      <c r="Q4">
        <v>5</v>
      </c>
      <c r="R4">
        <v>4</v>
      </c>
      <c r="S4">
        <v>2</v>
      </c>
      <c r="T4">
        <v>5</v>
      </c>
      <c r="U4">
        <v>5</v>
      </c>
      <c r="V4">
        <v>5</v>
      </c>
      <c r="W4">
        <v>4</v>
      </c>
      <c r="X4">
        <v>5</v>
      </c>
      <c r="Y4">
        <v>5</v>
      </c>
      <c r="Z4">
        <v>5</v>
      </c>
      <c r="AA4">
        <v>4</v>
      </c>
      <c r="AB4">
        <v>3</v>
      </c>
      <c r="AC4">
        <v>6</v>
      </c>
      <c r="AD4">
        <v>4</v>
      </c>
      <c r="AE4">
        <v>5</v>
      </c>
      <c r="AF4">
        <f t="shared" ref="AF4:AF35" si="1">AVERAGE(N4:AE4)</f>
        <v>4.4444444444444446</v>
      </c>
    </row>
    <row r="5" spans="1:32">
      <c r="A5" t="s">
        <v>13</v>
      </c>
      <c r="B5">
        <v>2</v>
      </c>
      <c r="C5">
        <v>4</v>
      </c>
      <c r="D5">
        <v>5</v>
      </c>
      <c r="E5">
        <v>4</v>
      </c>
      <c r="F5">
        <v>4</v>
      </c>
      <c r="G5">
        <v>5</v>
      </c>
      <c r="H5">
        <v>2</v>
      </c>
      <c r="I5">
        <v>5</v>
      </c>
      <c r="J5">
        <v>4</v>
      </c>
      <c r="K5">
        <f t="shared" si="0"/>
        <v>3.8888888888888888</v>
      </c>
      <c r="M5" t="s">
        <v>13</v>
      </c>
      <c r="N5">
        <v>4</v>
      </c>
      <c r="O5">
        <v>4</v>
      </c>
      <c r="P5">
        <v>4</v>
      </c>
      <c r="Q5">
        <v>4</v>
      </c>
      <c r="R5">
        <v>5</v>
      </c>
      <c r="S5">
        <v>3</v>
      </c>
      <c r="T5">
        <v>4</v>
      </c>
      <c r="U5">
        <v>5</v>
      </c>
      <c r="V5">
        <v>4</v>
      </c>
      <c r="W5">
        <v>4</v>
      </c>
      <c r="X5">
        <v>4</v>
      </c>
      <c r="Y5">
        <v>5</v>
      </c>
      <c r="Z5">
        <v>5</v>
      </c>
      <c r="AA5">
        <v>3</v>
      </c>
      <c r="AB5">
        <v>3</v>
      </c>
      <c r="AC5">
        <v>4</v>
      </c>
      <c r="AD5">
        <v>2</v>
      </c>
      <c r="AE5">
        <v>4</v>
      </c>
      <c r="AF5">
        <f t="shared" si="1"/>
        <v>3.9444444444444446</v>
      </c>
    </row>
    <row r="6" spans="1:32">
      <c r="A6" t="s">
        <v>14</v>
      </c>
      <c r="B6">
        <v>4</v>
      </c>
      <c r="C6">
        <v>4</v>
      </c>
      <c r="D6">
        <v>5</v>
      </c>
      <c r="E6">
        <v>5</v>
      </c>
      <c r="F6">
        <v>5</v>
      </c>
      <c r="G6">
        <v>5</v>
      </c>
      <c r="H6">
        <v>3</v>
      </c>
      <c r="I6">
        <v>4</v>
      </c>
      <c r="J6">
        <v>4</v>
      </c>
      <c r="K6">
        <f t="shared" si="0"/>
        <v>4.333333333333333</v>
      </c>
      <c r="M6" t="s">
        <v>14</v>
      </c>
      <c r="N6">
        <v>4</v>
      </c>
      <c r="O6">
        <v>5</v>
      </c>
      <c r="P6">
        <v>4</v>
      </c>
      <c r="Q6">
        <v>5</v>
      </c>
      <c r="R6">
        <v>5</v>
      </c>
      <c r="S6">
        <v>3</v>
      </c>
      <c r="T6">
        <v>5</v>
      </c>
      <c r="U6">
        <v>6</v>
      </c>
      <c r="V6">
        <v>5</v>
      </c>
      <c r="W6">
        <v>4</v>
      </c>
      <c r="X6">
        <v>5</v>
      </c>
      <c r="Y6">
        <v>5</v>
      </c>
      <c r="Z6">
        <v>5</v>
      </c>
      <c r="AA6">
        <v>4</v>
      </c>
      <c r="AB6">
        <v>3</v>
      </c>
      <c r="AC6">
        <v>7</v>
      </c>
      <c r="AD6">
        <v>2</v>
      </c>
      <c r="AE6">
        <v>5</v>
      </c>
      <c r="AF6">
        <f t="shared" si="1"/>
        <v>4.5555555555555554</v>
      </c>
    </row>
    <row r="7" spans="1:32">
      <c r="A7" t="s">
        <v>15</v>
      </c>
      <c r="B7">
        <v>3</v>
      </c>
      <c r="C7">
        <v>4</v>
      </c>
      <c r="D7">
        <v>5</v>
      </c>
      <c r="E7">
        <v>3</v>
      </c>
      <c r="F7">
        <v>5</v>
      </c>
      <c r="G7">
        <v>4</v>
      </c>
      <c r="H7">
        <v>2</v>
      </c>
      <c r="I7">
        <v>3</v>
      </c>
      <c r="J7">
        <v>4</v>
      </c>
      <c r="K7">
        <f t="shared" si="0"/>
        <v>3.6666666666666665</v>
      </c>
      <c r="M7" t="s">
        <v>15</v>
      </c>
      <c r="N7">
        <v>3</v>
      </c>
      <c r="O7">
        <v>5</v>
      </c>
      <c r="P7">
        <v>4</v>
      </c>
      <c r="Q7">
        <v>4</v>
      </c>
      <c r="R7">
        <v>5</v>
      </c>
      <c r="S7">
        <v>3</v>
      </c>
      <c r="T7">
        <v>5</v>
      </c>
      <c r="U7">
        <v>5</v>
      </c>
      <c r="V7">
        <v>3</v>
      </c>
      <c r="W7">
        <v>3</v>
      </c>
      <c r="X7">
        <v>4</v>
      </c>
      <c r="Y7">
        <v>5</v>
      </c>
      <c r="Z7">
        <v>6</v>
      </c>
      <c r="AA7">
        <v>4</v>
      </c>
      <c r="AB7">
        <v>3</v>
      </c>
      <c r="AC7">
        <v>5</v>
      </c>
      <c r="AD7">
        <v>4</v>
      </c>
      <c r="AE7">
        <v>4</v>
      </c>
      <c r="AF7">
        <f t="shared" si="1"/>
        <v>4.166666666666667</v>
      </c>
    </row>
    <row r="8" spans="1:32">
      <c r="A8" t="s">
        <v>16</v>
      </c>
      <c r="B8">
        <v>4</v>
      </c>
      <c r="C8">
        <v>4</v>
      </c>
      <c r="D8">
        <v>5</v>
      </c>
      <c r="E8">
        <v>6</v>
      </c>
      <c r="F8">
        <v>4</v>
      </c>
      <c r="G8">
        <v>6</v>
      </c>
      <c r="H8">
        <v>3</v>
      </c>
      <c r="I8">
        <v>5</v>
      </c>
      <c r="J8">
        <v>4</v>
      </c>
      <c r="K8">
        <f t="shared" si="0"/>
        <v>4.5555555555555554</v>
      </c>
      <c r="M8" t="s">
        <v>16</v>
      </c>
      <c r="N8">
        <v>4</v>
      </c>
      <c r="O8">
        <v>5</v>
      </c>
      <c r="P8">
        <v>4</v>
      </c>
      <c r="Q8">
        <v>5</v>
      </c>
      <c r="R8">
        <v>6</v>
      </c>
      <c r="S8">
        <v>4</v>
      </c>
      <c r="T8">
        <v>5</v>
      </c>
      <c r="U8">
        <v>6</v>
      </c>
      <c r="V8">
        <v>6</v>
      </c>
      <c r="W8">
        <v>4</v>
      </c>
      <c r="X8">
        <v>5</v>
      </c>
      <c r="Y8">
        <v>6</v>
      </c>
      <c r="Z8">
        <v>6</v>
      </c>
      <c r="AA8">
        <v>3</v>
      </c>
      <c r="AB8">
        <v>3</v>
      </c>
      <c r="AC8">
        <v>4</v>
      </c>
      <c r="AD8">
        <v>4</v>
      </c>
      <c r="AE8">
        <v>5</v>
      </c>
      <c r="AF8">
        <f t="shared" si="1"/>
        <v>4.7222222222222223</v>
      </c>
    </row>
    <row r="9" spans="1:32">
      <c r="A9" t="s">
        <v>17</v>
      </c>
      <c r="B9">
        <v>7</v>
      </c>
      <c r="C9">
        <v>7</v>
      </c>
      <c r="D9">
        <v>5</v>
      </c>
      <c r="E9">
        <v>6</v>
      </c>
      <c r="F9">
        <v>7</v>
      </c>
      <c r="G9">
        <v>5</v>
      </c>
      <c r="H9">
        <v>6</v>
      </c>
      <c r="I9">
        <v>6</v>
      </c>
      <c r="J9">
        <v>4</v>
      </c>
      <c r="K9">
        <f t="shared" si="0"/>
        <v>5.8888888888888893</v>
      </c>
      <c r="M9" t="s">
        <v>17</v>
      </c>
      <c r="N9">
        <v>5</v>
      </c>
      <c r="O9">
        <v>3</v>
      </c>
      <c r="P9">
        <v>5</v>
      </c>
      <c r="Q9">
        <v>5</v>
      </c>
      <c r="R9">
        <v>7</v>
      </c>
      <c r="S9">
        <v>5</v>
      </c>
      <c r="T9">
        <v>6</v>
      </c>
      <c r="U9">
        <v>7</v>
      </c>
      <c r="V9">
        <v>6</v>
      </c>
      <c r="W9">
        <v>6</v>
      </c>
      <c r="X9">
        <v>7</v>
      </c>
      <c r="Y9">
        <v>7</v>
      </c>
      <c r="Z9">
        <v>6</v>
      </c>
      <c r="AA9">
        <v>4</v>
      </c>
      <c r="AB9">
        <v>6</v>
      </c>
      <c r="AC9">
        <v>7</v>
      </c>
      <c r="AD9">
        <v>4</v>
      </c>
      <c r="AE9">
        <v>6</v>
      </c>
      <c r="AF9">
        <f t="shared" si="1"/>
        <v>5.666666666666667</v>
      </c>
    </row>
    <row r="10" spans="1:32">
      <c r="A10" t="s">
        <v>18</v>
      </c>
      <c r="B10">
        <v>7</v>
      </c>
      <c r="C10">
        <v>7</v>
      </c>
      <c r="D10">
        <v>5</v>
      </c>
      <c r="E10">
        <v>4</v>
      </c>
      <c r="F10">
        <v>4</v>
      </c>
      <c r="G10">
        <v>4</v>
      </c>
      <c r="H10">
        <v>4</v>
      </c>
      <c r="I10">
        <v>6</v>
      </c>
      <c r="J10">
        <v>4</v>
      </c>
      <c r="K10">
        <f t="shared" si="0"/>
        <v>5</v>
      </c>
      <c r="M10" t="s">
        <v>18</v>
      </c>
      <c r="N10">
        <v>6</v>
      </c>
      <c r="O10">
        <v>4</v>
      </c>
      <c r="P10">
        <v>5</v>
      </c>
      <c r="Q10">
        <v>5</v>
      </c>
      <c r="R10">
        <v>7</v>
      </c>
      <c r="S10">
        <v>4</v>
      </c>
      <c r="T10">
        <v>6</v>
      </c>
      <c r="U10">
        <v>7</v>
      </c>
      <c r="V10">
        <v>6</v>
      </c>
      <c r="W10">
        <v>6</v>
      </c>
      <c r="X10">
        <v>7</v>
      </c>
      <c r="Y10">
        <v>6</v>
      </c>
      <c r="Z10">
        <v>6</v>
      </c>
      <c r="AA10">
        <v>4</v>
      </c>
      <c r="AB10">
        <v>6</v>
      </c>
      <c r="AC10">
        <v>7</v>
      </c>
      <c r="AD10">
        <v>4</v>
      </c>
      <c r="AE10">
        <v>6</v>
      </c>
      <c r="AF10">
        <f t="shared" si="1"/>
        <v>5.666666666666667</v>
      </c>
    </row>
    <row r="11" spans="1:32">
      <c r="A11" t="s">
        <v>19</v>
      </c>
      <c r="B11">
        <v>4</v>
      </c>
      <c r="C11">
        <v>4</v>
      </c>
      <c r="D11">
        <v>5</v>
      </c>
      <c r="E11">
        <v>3</v>
      </c>
      <c r="F11">
        <v>6</v>
      </c>
      <c r="G11">
        <v>5</v>
      </c>
      <c r="H11">
        <v>4</v>
      </c>
      <c r="I11">
        <v>6</v>
      </c>
      <c r="J11">
        <v>5</v>
      </c>
      <c r="K11">
        <f t="shared" si="0"/>
        <v>4.666666666666667</v>
      </c>
      <c r="M11" t="s">
        <v>19</v>
      </c>
      <c r="N11">
        <v>4</v>
      </c>
      <c r="O11">
        <v>5</v>
      </c>
      <c r="P11">
        <v>5</v>
      </c>
      <c r="Q11">
        <v>5</v>
      </c>
      <c r="R11">
        <v>6</v>
      </c>
      <c r="S11">
        <v>4</v>
      </c>
      <c r="T11">
        <v>6</v>
      </c>
      <c r="U11">
        <v>7</v>
      </c>
      <c r="V11">
        <v>6</v>
      </c>
      <c r="W11">
        <v>6</v>
      </c>
      <c r="X11">
        <v>7</v>
      </c>
      <c r="Y11">
        <v>5</v>
      </c>
      <c r="Z11">
        <v>6</v>
      </c>
      <c r="AA11">
        <v>4</v>
      </c>
      <c r="AB11">
        <v>5</v>
      </c>
      <c r="AC11">
        <v>5</v>
      </c>
      <c r="AD11">
        <v>4</v>
      </c>
      <c r="AE11">
        <v>6</v>
      </c>
      <c r="AF11">
        <f t="shared" si="1"/>
        <v>5.333333333333333</v>
      </c>
    </row>
    <row r="12" spans="1:32">
      <c r="A12" t="s">
        <v>20</v>
      </c>
      <c r="B12">
        <v>3</v>
      </c>
      <c r="C12">
        <v>3</v>
      </c>
      <c r="D12">
        <v>3</v>
      </c>
      <c r="E12">
        <v>2</v>
      </c>
      <c r="F12">
        <v>3</v>
      </c>
      <c r="G12">
        <v>3</v>
      </c>
      <c r="H12">
        <v>1</v>
      </c>
      <c r="I12">
        <v>3</v>
      </c>
      <c r="J12">
        <v>4</v>
      </c>
      <c r="K12">
        <f t="shared" si="0"/>
        <v>2.7777777777777777</v>
      </c>
      <c r="M12" t="s">
        <v>20</v>
      </c>
      <c r="N12">
        <v>4</v>
      </c>
      <c r="O12">
        <v>5</v>
      </c>
      <c r="P12">
        <v>2</v>
      </c>
      <c r="Q12">
        <v>5</v>
      </c>
      <c r="R12">
        <v>5</v>
      </c>
      <c r="S12">
        <v>2</v>
      </c>
      <c r="T12">
        <v>4</v>
      </c>
      <c r="U12">
        <v>4</v>
      </c>
      <c r="V12">
        <v>4</v>
      </c>
      <c r="W12">
        <v>2</v>
      </c>
      <c r="X12">
        <v>3</v>
      </c>
      <c r="Y12">
        <v>3</v>
      </c>
      <c r="Z12">
        <v>4</v>
      </c>
      <c r="AA12">
        <v>5</v>
      </c>
      <c r="AB12">
        <v>2</v>
      </c>
      <c r="AC12">
        <v>3</v>
      </c>
      <c r="AD12">
        <v>4</v>
      </c>
      <c r="AE12">
        <v>3</v>
      </c>
      <c r="AF12">
        <f t="shared" si="1"/>
        <v>3.5555555555555554</v>
      </c>
    </row>
    <row r="13" spans="1:32">
      <c r="A13" t="s">
        <v>21</v>
      </c>
      <c r="M13" t="s">
        <v>21</v>
      </c>
    </row>
    <row r="14" spans="1:32">
      <c r="A14" t="s">
        <v>11</v>
      </c>
      <c r="B14">
        <v>2</v>
      </c>
      <c r="C14">
        <v>4</v>
      </c>
      <c r="D14">
        <v>3</v>
      </c>
      <c r="E14">
        <v>3</v>
      </c>
      <c r="F14">
        <v>4</v>
      </c>
      <c r="G14">
        <v>2</v>
      </c>
      <c r="H14">
        <v>2</v>
      </c>
      <c r="I14">
        <v>3</v>
      </c>
      <c r="J14">
        <v>3</v>
      </c>
      <c r="K14">
        <f t="shared" si="0"/>
        <v>2.8888888888888888</v>
      </c>
      <c r="M14" t="s">
        <v>11</v>
      </c>
      <c r="N14">
        <v>2</v>
      </c>
      <c r="O14">
        <v>2</v>
      </c>
      <c r="P14">
        <v>3</v>
      </c>
      <c r="Q14">
        <v>2</v>
      </c>
      <c r="R14">
        <v>4</v>
      </c>
      <c r="S14">
        <v>2</v>
      </c>
      <c r="T14">
        <v>4</v>
      </c>
      <c r="U14">
        <v>3</v>
      </c>
      <c r="V14">
        <v>3</v>
      </c>
      <c r="W14">
        <v>3</v>
      </c>
      <c r="X14">
        <v>4</v>
      </c>
      <c r="Y14">
        <v>4</v>
      </c>
      <c r="Z14">
        <v>3</v>
      </c>
      <c r="AA14">
        <v>4</v>
      </c>
      <c r="AB14">
        <v>2</v>
      </c>
      <c r="AC14">
        <v>3</v>
      </c>
      <c r="AD14">
        <v>5</v>
      </c>
      <c r="AE14">
        <v>3</v>
      </c>
      <c r="AF14">
        <f t="shared" si="1"/>
        <v>3.1111111111111112</v>
      </c>
    </row>
    <row r="15" spans="1:32">
      <c r="A15" t="s">
        <v>12</v>
      </c>
      <c r="B15">
        <v>2</v>
      </c>
      <c r="C15">
        <v>3</v>
      </c>
      <c r="D15">
        <v>2</v>
      </c>
      <c r="E15">
        <v>4</v>
      </c>
      <c r="F15">
        <v>3</v>
      </c>
      <c r="G15">
        <v>2</v>
      </c>
      <c r="H15">
        <v>2</v>
      </c>
      <c r="I15">
        <v>5</v>
      </c>
      <c r="J15">
        <v>3</v>
      </c>
      <c r="K15">
        <f t="shared" si="0"/>
        <v>2.8888888888888888</v>
      </c>
      <c r="M15" t="s">
        <v>12</v>
      </c>
      <c r="N15">
        <v>4</v>
      </c>
      <c r="O15">
        <v>2</v>
      </c>
      <c r="P15">
        <v>3</v>
      </c>
      <c r="Q15">
        <v>2</v>
      </c>
      <c r="R15">
        <v>4</v>
      </c>
      <c r="S15">
        <v>2</v>
      </c>
      <c r="T15">
        <v>3</v>
      </c>
      <c r="U15">
        <v>3</v>
      </c>
      <c r="V15">
        <v>5</v>
      </c>
      <c r="W15">
        <v>3</v>
      </c>
      <c r="X15">
        <v>3</v>
      </c>
      <c r="Y15">
        <v>2</v>
      </c>
      <c r="Z15">
        <v>3</v>
      </c>
      <c r="AA15">
        <v>4</v>
      </c>
      <c r="AB15">
        <v>2</v>
      </c>
      <c r="AC15">
        <v>3</v>
      </c>
      <c r="AD15">
        <v>3</v>
      </c>
      <c r="AE15">
        <v>4</v>
      </c>
      <c r="AF15">
        <f t="shared" si="1"/>
        <v>3.0555555555555554</v>
      </c>
    </row>
    <row r="16" spans="1:32">
      <c r="A16" t="s">
        <v>13</v>
      </c>
      <c r="B16">
        <v>3</v>
      </c>
      <c r="C16">
        <v>4</v>
      </c>
      <c r="D16">
        <v>2</v>
      </c>
      <c r="E16">
        <v>5</v>
      </c>
      <c r="F16">
        <v>4</v>
      </c>
      <c r="G16">
        <v>2</v>
      </c>
      <c r="H16">
        <v>2</v>
      </c>
      <c r="I16">
        <v>5</v>
      </c>
      <c r="J16">
        <v>3</v>
      </c>
      <c r="K16">
        <f t="shared" si="0"/>
        <v>3.3333333333333335</v>
      </c>
      <c r="M16" t="s">
        <v>13</v>
      </c>
      <c r="N16">
        <v>4</v>
      </c>
      <c r="O16">
        <v>4</v>
      </c>
      <c r="P16">
        <v>3</v>
      </c>
      <c r="Q16">
        <v>2</v>
      </c>
      <c r="R16">
        <v>4</v>
      </c>
      <c r="S16">
        <v>2</v>
      </c>
      <c r="T16">
        <v>4</v>
      </c>
      <c r="U16">
        <v>5</v>
      </c>
      <c r="V16">
        <v>5</v>
      </c>
      <c r="W16">
        <v>3</v>
      </c>
      <c r="X16">
        <v>4</v>
      </c>
      <c r="Y16">
        <v>4</v>
      </c>
      <c r="Z16">
        <v>2</v>
      </c>
      <c r="AA16">
        <v>4</v>
      </c>
      <c r="AB16">
        <v>3</v>
      </c>
      <c r="AC16">
        <v>3</v>
      </c>
      <c r="AD16">
        <v>5</v>
      </c>
      <c r="AE16">
        <v>3</v>
      </c>
      <c r="AF16">
        <f t="shared" si="1"/>
        <v>3.5555555555555554</v>
      </c>
    </row>
    <row r="17" spans="1:32">
      <c r="A17" t="s">
        <v>14</v>
      </c>
      <c r="B17">
        <v>4</v>
      </c>
      <c r="C17">
        <v>4</v>
      </c>
      <c r="D17">
        <v>2</v>
      </c>
      <c r="E17">
        <v>4</v>
      </c>
      <c r="F17">
        <v>3</v>
      </c>
      <c r="G17">
        <v>1</v>
      </c>
      <c r="H17">
        <v>3</v>
      </c>
      <c r="I17">
        <v>5</v>
      </c>
      <c r="J17">
        <v>3</v>
      </c>
      <c r="K17">
        <f t="shared" si="0"/>
        <v>3.2222222222222223</v>
      </c>
      <c r="M17" t="s">
        <v>14</v>
      </c>
      <c r="N17">
        <v>5</v>
      </c>
      <c r="O17">
        <v>2</v>
      </c>
      <c r="P17">
        <v>3</v>
      </c>
      <c r="Q17">
        <v>2</v>
      </c>
      <c r="R17">
        <v>5</v>
      </c>
      <c r="S17">
        <v>3</v>
      </c>
      <c r="T17">
        <v>4</v>
      </c>
      <c r="U17">
        <v>5</v>
      </c>
      <c r="V17">
        <v>3</v>
      </c>
      <c r="W17">
        <v>3</v>
      </c>
      <c r="X17">
        <v>3</v>
      </c>
      <c r="Y17">
        <v>3</v>
      </c>
      <c r="Z17">
        <v>2</v>
      </c>
      <c r="AA17">
        <v>4</v>
      </c>
      <c r="AB17">
        <v>3</v>
      </c>
      <c r="AC17">
        <v>1</v>
      </c>
      <c r="AD17">
        <v>5</v>
      </c>
      <c r="AE17">
        <v>3</v>
      </c>
      <c r="AF17">
        <f t="shared" si="1"/>
        <v>3.2777777777777777</v>
      </c>
    </row>
    <row r="18" spans="1:32">
      <c r="A18" t="s">
        <v>15</v>
      </c>
      <c r="B18">
        <v>3</v>
      </c>
      <c r="C18">
        <v>4</v>
      </c>
      <c r="D18">
        <v>2</v>
      </c>
      <c r="E18">
        <v>5</v>
      </c>
      <c r="F18">
        <v>4</v>
      </c>
      <c r="G18">
        <v>3</v>
      </c>
      <c r="H18">
        <v>2</v>
      </c>
      <c r="I18">
        <v>4</v>
      </c>
      <c r="J18">
        <v>3</v>
      </c>
      <c r="K18">
        <f t="shared" si="0"/>
        <v>3.3333333333333335</v>
      </c>
      <c r="M18" t="s">
        <v>15</v>
      </c>
      <c r="N18">
        <v>4</v>
      </c>
      <c r="O18">
        <v>2</v>
      </c>
      <c r="P18">
        <v>4</v>
      </c>
      <c r="Q18">
        <v>2</v>
      </c>
      <c r="R18">
        <v>5</v>
      </c>
      <c r="S18">
        <v>3</v>
      </c>
      <c r="T18">
        <v>4</v>
      </c>
      <c r="U18">
        <v>4</v>
      </c>
      <c r="V18">
        <v>4</v>
      </c>
      <c r="W18">
        <v>3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5</v>
      </c>
      <c r="AE18">
        <v>3</v>
      </c>
      <c r="AF18">
        <f t="shared" si="1"/>
        <v>3.5</v>
      </c>
    </row>
    <row r="19" spans="1:32">
      <c r="A19" t="s">
        <v>16</v>
      </c>
      <c r="B19">
        <v>6</v>
      </c>
      <c r="C19">
        <v>4</v>
      </c>
      <c r="D19">
        <v>2</v>
      </c>
      <c r="E19">
        <v>4</v>
      </c>
      <c r="F19">
        <v>4</v>
      </c>
      <c r="G19">
        <v>3</v>
      </c>
      <c r="H19">
        <v>3</v>
      </c>
      <c r="I19">
        <v>4</v>
      </c>
      <c r="J19">
        <v>3</v>
      </c>
      <c r="K19">
        <f t="shared" si="0"/>
        <v>3.6666666666666665</v>
      </c>
      <c r="M19" t="s">
        <v>16</v>
      </c>
      <c r="N19">
        <v>4</v>
      </c>
      <c r="O19">
        <v>4</v>
      </c>
      <c r="P19">
        <v>4</v>
      </c>
      <c r="Q19">
        <v>2</v>
      </c>
      <c r="R19">
        <v>6</v>
      </c>
      <c r="S19">
        <v>2</v>
      </c>
      <c r="T19">
        <v>4</v>
      </c>
      <c r="U19">
        <v>5</v>
      </c>
      <c r="V19">
        <v>5</v>
      </c>
      <c r="W19">
        <v>3</v>
      </c>
      <c r="X19">
        <v>4</v>
      </c>
      <c r="Y19">
        <v>3</v>
      </c>
      <c r="Z19">
        <v>2</v>
      </c>
      <c r="AA19">
        <v>4</v>
      </c>
      <c r="AB19">
        <v>3</v>
      </c>
      <c r="AC19">
        <v>3</v>
      </c>
      <c r="AD19">
        <v>5</v>
      </c>
      <c r="AE19">
        <v>3</v>
      </c>
      <c r="AF19">
        <f t="shared" si="1"/>
        <v>3.6666666666666665</v>
      </c>
    </row>
    <row r="20" spans="1:32">
      <c r="A20" t="s">
        <v>17</v>
      </c>
      <c r="B20">
        <v>2</v>
      </c>
      <c r="C20">
        <v>4</v>
      </c>
      <c r="D20">
        <v>2</v>
      </c>
      <c r="E20">
        <v>4</v>
      </c>
      <c r="F20">
        <v>3</v>
      </c>
      <c r="G20">
        <v>1</v>
      </c>
      <c r="H20">
        <v>2</v>
      </c>
      <c r="I20">
        <v>3</v>
      </c>
      <c r="J20">
        <v>3</v>
      </c>
      <c r="K20">
        <f t="shared" si="0"/>
        <v>2.6666666666666665</v>
      </c>
      <c r="M20" t="s">
        <v>17</v>
      </c>
      <c r="N20">
        <v>5</v>
      </c>
      <c r="O20">
        <v>3</v>
      </c>
      <c r="P20">
        <v>3</v>
      </c>
      <c r="Q20">
        <v>2</v>
      </c>
      <c r="R20">
        <v>3</v>
      </c>
      <c r="S20">
        <v>2</v>
      </c>
      <c r="T20">
        <v>5</v>
      </c>
      <c r="U20">
        <v>3</v>
      </c>
      <c r="V20">
        <v>4</v>
      </c>
      <c r="W20">
        <v>4</v>
      </c>
      <c r="X20">
        <v>3</v>
      </c>
      <c r="Y20">
        <v>2</v>
      </c>
      <c r="Z20">
        <v>3</v>
      </c>
      <c r="AA20">
        <v>4</v>
      </c>
      <c r="AB20">
        <v>2</v>
      </c>
      <c r="AC20">
        <v>4</v>
      </c>
      <c r="AD20">
        <v>3</v>
      </c>
      <c r="AE20">
        <v>3</v>
      </c>
      <c r="AF20">
        <f t="shared" si="1"/>
        <v>3.2222222222222223</v>
      </c>
    </row>
    <row r="21" spans="1:32">
      <c r="A21" t="s">
        <v>18</v>
      </c>
      <c r="B21">
        <v>4</v>
      </c>
      <c r="C21">
        <v>4</v>
      </c>
      <c r="D21">
        <v>2</v>
      </c>
      <c r="E21">
        <v>3</v>
      </c>
      <c r="F21">
        <v>3</v>
      </c>
      <c r="G21">
        <v>1</v>
      </c>
      <c r="H21">
        <v>4</v>
      </c>
      <c r="I21">
        <v>4</v>
      </c>
      <c r="J21">
        <v>3</v>
      </c>
      <c r="K21">
        <f t="shared" si="0"/>
        <v>3.1111111111111112</v>
      </c>
      <c r="M21" t="s">
        <v>18</v>
      </c>
      <c r="N21">
        <v>4</v>
      </c>
      <c r="O21">
        <v>3</v>
      </c>
      <c r="P21">
        <v>3</v>
      </c>
      <c r="Q21">
        <v>2</v>
      </c>
      <c r="R21">
        <v>3</v>
      </c>
      <c r="S21">
        <v>2</v>
      </c>
      <c r="T21">
        <v>4</v>
      </c>
      <c r="U21">
        <v>5</v>
      </c>
      <c r="V21">
        <v>3</v>
      </c>
      <c r="W21">
        <v>3</v>
      </c>
      <c r="X21">
        <v>3</v>
      </c>
      <c r="Y21">
        <v>3</v>
      </c>
      <c r="Z21">
        <v>3</v>
      </c>
      <c r="AA21">
        <v>4</v>
      </c>
      <c r="AB21">
        <v>3</v>
      </c>
      <c r="AC21">
        <v>2</v>
      </c>
      <c r="AD21">
        <v>3</v>
      </c>
      <c r="AE21">
        <v>3</v>
      </c>
      <c r="AF21">
        <f t="shared" si="1"/>
        <v>3.1111111111111112</v>
      </c>
    </row>
    <row r="22" spans="1:32">
      <c r="A22" t="s">
        <v>19</v>
      </c>
      <c r="B22">
        <v>2</v>
      </c>
      <c r="C22">
        <v>4</v>
      </c>
      <c r="D22">
        <v>2</v>
      </c>
      <c r="E22">
        <v>4</v>
      </c>
      <c r="F22">
        <v>3</v>
      </c>
      <c r="G22">
        <v>1</v>
      </c>
      <c r="H22">
        <v>3</v>
      </c>
      <c r="I22">
        <v>3</v>
      </c>
      <c r="J22">
        <v>3</v>
      </c>
      <c r="K22">
        <f t="shared" si="0"/>
        <v>2.7777777777777777</v>
      </c>
      <c r="M22" t="s">
        <v>19</v>
      </c>
      <c r="N22">
        <v>4</v>
      </c>
      <c r="O22">
        <v>3</v>
      </c>
      <c r="P22">
        <v>3</v>
      </c>
      <c r="Q22">
        <v>2</v>
      </c>
      <c r="R22">
        <v>4</v>
      </c>
      <c r="S22">
        <v>2</v>
      </c>
      <c r="T22">
        <v>4</v>
      </c>
      <c r="U22">
        <v>3</v>
      </c>
      <c r="V22">
        <v>5</v>
      </c>
      <c r="W22">
        <v>3</v>
      </c>
      <c r="X22">
        <v>3</v>
      </c>
      <c r="Y22">
        <v>3</v>
      </c>
      <c r="Z22">
        <v>3</v>
      </c>
      <c r="AA22">
        <v>4</v>
      </c>
      <c r="AB22">
        <v>2</v>
      </c>
      <c r="AC22">
        <v>2</v>
      </c>
      <c r="AD22">
        <v>3</v>
      </c>
      <c r="AE22">
        <v>3</v>
      </c>
      <c r="AF22">
        <f t="shared" si="1"/>
        <v>3.1111111111111112</v>
      </c>
    </row>
    <row r="23" spans="1:32">
      <c r="A23" t="s">
        <v>20</v>
      </c>
      <c r="B23">
        <v>2</v>
      </c>
      <c r="C23">
        <v>3</v>
      </c>
      <c r="D23">
        <v>2</v>
      </c>
      <c r="E23">
        <v>5</v>
      </c>
      <c r="F23">
        <v>5</v>
      </c>
      <c r="G23">
        <v>2</v>
      </c>
      <c r="H23">
        <v>1</v>
      </c>
      <c r="I23">
        <v>4</v>
      </c>
      <c r="J23">
        <v>3</v>
      </c>
      <c r="K23">
        <f t="shared" si="0"/>
        <v>3</v>
      </c>
      <c r="M23" t="s">
        <v>20</v>
      </c>
      <c r="N23">
        <v>4</v>
      </c>
      <c r="O23">
        <v>3</v>
      </c>
      <c r="P23">
        <v>3</v>
      </c>
      <c r="Q23">
        <v>5</v>
      </c>
      <c r="R23">
        <v>5</v>
      </c>
      <c r="S23">
        <v>3</v>
      </c>
      <c r="T23">
        <v>3</v>
      </c>
      <c r="U23">
        <v>4</v>
      </c>
      <c r="V23">
        <v>3</v>
      </c>
      <c r="W23">
        <v>2</v>
      </c>
      <c r="X23">
        <v>3</v>
      </c>
      <c r="Y23">
        <v>3</v>
      </c>
      <c r="Z23">
        <v>3</v>
      </c>
      <c r="AA23">
        <v>5</v>
      </c>
      <c r="AB23">
        <v>3</v>
      </c>
      <c r="AC23">
        <v>2</v>
      </c>
      <c r="AD23">
        <v>5</v>
      </c>
      <c r="AE23">
        <v>2</v>
      </c>
      <c r="AF23">
        <f t="shared" si="1"/>
        <v>3.3888888888888888</v>
      </c>
    </row>
    <row r="25" spans="1:32">
      <c r="A25" t="s">
        <v>21</v>
      </c>
      <c r="M25" t="s">
        <v>21</v>
      </c>
    </row>
    <row r="26" spans="1:32">
      <c r="A26" t="s">
        <v>11</v>
      </c>
      <c r="B26">
        <v>2</v>
      </c>
      <c r="C26">
        <v>4</v>
      </c>
      <c r="D26">
        <v>2</v>
      </c>
      <c r="E26">
        <v>3</v>
      </c>
      <c r="F26">
        <v>2</v>
      </c>
      <c r="G26">
        <v>1</v>
      </c>
      <c r="H26">
        <v>1</v>
      </c>
      <c r="I26">
        <v>1</v>
      </c>
      <c r="J26">
        <v>2</v>
      </c>
      <c r="K26">
        <f t="shared" si="0"/>
        <v>2</v>
      </c>
      <c r="M26" t="s">
        <v>11</v>
      </c>
      <c r="N26">
        <v>3</v>
      </c>
      <c r="O26">
        <v>1</v>
      </c>
      <c r="P26">
        <v>2</v>
      </c>
      <c r="Q26">
        <v>2</v>
      </c>
      <c r="R26">
        <v>5</v>
      </c>
      <c r="S26">
        <v>2</v>
      </c>
      <c r="T26">
        <v>2</v>
      </c>
      <c r="U26">
        <v>3</v>
      </c>
      <c r="V26">
        <v>2</v>
      </c>
      <c r="W26">
        <v>2</v>
      </c>
      <c r="X26">
        <v>2</v>
      </c>
      <c r="Y26">
        <v>3</v>
      </c>
      <c r="Z26">
        <v>4</v>
      </c>
      <c r="AA26">
        <v>4</v>
      </c>
      <c r="AB26">
        <v>3</v>
      </c>
      <c r="AC26">
        <v>2</v>
      </c>
      <c r="AD26">
        <v>2</v>
      </c>
      <c r="AE26">
        <v>2</v>
      </c>
      <c r="AF26">
        <f t="shared" si="1"/>
        <v>2.5555555555555554</v>
      </c>
    </row>
    <row r="27" spans="1:32">
      <c r="A27" t="s">
        <v>12</v>
      </c>
      <c r="B27">
        <v>1</v>
      </c>
      <c r="C27">
        <v>3</v>
      </c>
      <c r="D27">
        <v>2</v>
      </c>
      <c r="E27">
        <v>3</v>
      </c>
      <c r="F27">
        <v>2</v>
      </c>
      <c r="G27">
        <v>1</v>
      </c>
      <c r="H27">
        <v>2</v>
      </c>
      <c r="I27">
        <v>1</v>
      </c>
      <c r="J27">
        <v>2</v>
      </c>
      <c r="K27">
        <f t="shared" si="0"/>
        <v>1.8888888888888888</v>
      </c>
      <c r="M27" t="s">
        <v>12</v>
      </c>
      <c r="N27">
        <v>4</v>
      </c>
      <c r="O27">
        <v>2</v>
      </c>
      <c r="P27">
        <v>2</v>
      </c>
      <c r="Q27">
        <v>2</v>
      </c>
      <c r="R27">
        <v>5</v>
      </c>
      <c r="S27">
        <v>2</v>
      </c>
      <c r="T27">
        <v>2</v>
      </c>
      <c r="U27">
        <v>5</v>
      </c>
      <c r="V27">
        <v>2</v>
      </c>
      <c r="W27">
        <v>3</v>
      </c>
      <c r="X27">
        <v>2</v>
      </c>
      <c r="Y27">
        <v>2</v>
      </c>
      <c r="Z27">
        <v>3</v>
      </c>
      <c r="AA27">
        <v>4</v>
      </c>
      <c r="AB27">
        <v>2</v>
      </c>
      <c r="AC27">
        <v>2</v>
      </c>
      <c r="AD27">
        <v>2</v>
      </c>
      <c r="AE27">
        <v>2</v>
      </c>
      <c r="AF27">
        <f t="shared" si="1"/>
        <v>2.6666666666666665</v>
      </c>
    </row>
    <row r="28" spans="1:32">
      <c r="A28" t="s">
        <v>13</v>
      </c>
      <c r="B28">
        <v>2</v>
      </c>
      <c r="C28">
        <v>4</v>
      </c>
      <c r="D28">
        <v>2</v>
      </c>
      <c r="E28">
        <v>3</v>
      </c>
      <c r="F28">
        <v>2</v>
      </c>
      <c r="G28">
        <v>2</v>
      </c>
      <c r="H28">
        <v>2</v>
      </c>
      <c r="I28">
        <v>1</v>
      </c>
      <c r="J28">
        <v>2</v>
      </c>
      <c r="K28">
        <f t="shared" si="0"/>
        <v>2.2222222222222223</v>
      </c>
      <c r="M28" t="s">
        <v>13</v>
      </c>
      <c r="N28">
        <v>4</v>
      </c>
      <c r="O28">
        <v>2</v>
      </c>
      <c r="P28">
        <v>2</v>
      </c>
      <c r="Q28">
        <v>2</v>
      </c>
      <c r="R28">
        <v>4</v>
      </c>
      <c r="S28">
        <v>3</v>
      </c>
      <c r="T28">
        <v>3</v>
      </c>
      <c r="U28">
        <v>1</v>
      </c>
      <c r="V28">
        <v>4</v>
      </c>
      <c r="W28">
        <v>2</v>
      </c>
      <c r="X28">
        <v>3</v>
      </c>
      <c r="Y28">
        <v>3</v>
      </c>
      <c r="Z28">
        <v>4</v>
      </c>
      <c r="AA28">
        <v>4</v>
      </c>
      <c r="AB28">
        <v>2</v>
      </c>
      <c r="AC28">
        <v>2</v>
      </c>
      <c r="AD28">
        <v>2</v>
      </c>
      <c r="AE28">
        <v>3</v>
      </c>
      <c r="AF28">
        <f t="shared" si="1"/>
        <v>2.7777777777777777</v>
      </c>
    </row>
    <row r="29" spans="1:32">
      <c r="A29" t="s">
        <v>14</v>
      </c>
      <c r="B29">
        <v>3</v>
      </c>
      <c r="C29">
        <v>4</v>
      </c>
      <c r="D29">
        <v>3</v>
      </c>
      <c r="E29">
        <v>5</v>
      </c>
      <c r="F29">
        <v>2</v>
      </c>
      <c r="G29">
        <v>1</v>
      </c>
      <c r="H29">
        <v>3</v>
      </c>
      <c r="I29">
        <v>2</v>
      </c>
      <c r="J29">
        <v>2</v>
      </c>
      <c r="K29">
        <f t="shared" si="0"/>
        <v>2.7777777777777777</v>
      </c>
      <c r="M29" t="s">
        <v>14</v>
      </c>
      <c r="N29">
        <v>3</v>
      </c>
      <c r="O29">
        <v>3</v>
      </c>
      <c r="P29">
        <v>2</v>
      </c>
      <c r="Q29">
        <v>2</v>
      </c>
      <c r="R29">
        <v>5</v>
      </c>
      <c r="S29">
        <v>3</v>
      </c>
      <c r="T29">
        <v>3</v>
      </c>
      <c r="U29">
        <v>3</v>
      </c>
      <c r="V29">
        <v>2</v>
      </c>
      <c r="W29">
        <v>3</v>
      </c>
      <c r="X29">
        <v>3</v>
      </c>
      <c r="Y29">
        <v>4</v>
      </c>
      <c r="Z29">
        <v>3</v>
      </c>
      <c r="AA29">
        <v>4</v>
      </c>
      <c r="AB29">
        <v>2</v>
      </c>
      <c r="AC29">
        <v>1</v>
      </c>
      <c r="AD29">
        <v>2</v>
      </c>
      <c r="AE29">
        <v>2</v>
      </c>
      <c r="AF29">
        <f t="shared" si="1"/>
        <v>2.7777777777777777</v>
      </c>
    </row>
    <row r="30" spans="1:32">
      <c r="A30" t="s">
        <v>15</v>
      </c>
      <c r="B30">
        <v>2</v>
      </c>
      <c r="C30">
        <v>4</v>
      </c>
      <c r="D30">
        <v>3</v>
      </c>
      <c r="E30">
        <v>3</v>
      </c>
      <c r="F30">
        <v>2</v>
      </c>
      <c r="G30">
        <v>1</v>
      </c>
      <c r="H30">
        <v>2</v>
      </c>
      <c r="I30">
        <v>1</v>
      </c>
      <c r="J30">
        <v>2</v>
      </c>
      <c r="K30">
        <f t="shared" si="0"/>
        <v>2.2222222222222223</v>
      </c>
      <c r="M30" t="s">
        <v>15</v>
      </c>
      <c r="N30">
        <v>4</v>
      </c>
      <c r="O30">
        <v>2</v>
      </c>
      <c r="P30">
        <v>2</v>
      </c>
      <c r="Q30">
        <v>2</v>
      </c>
      <c r="R30">
        <v>5</v>
      </c>
      <c r="S30">
        <v>3</v>
      </c>
      <c r="T30">
        <v>3</v>
      </c>
      <c r="U30">
        <v>2</v>
      </c>
      <c r="V30">
        <v>3</v>
      </c>
      <c r="W30">
        <v>3</v>
      </c>
      <c r="X30">
        <v>3</v>
      </c>
      <c r="Y30">
        <v>4</v>
      </c>
      <c r="Z30">
        <v>3</v>
      </c>
      <c r="AA30">
        <v>4</v>
      </c>
      <c r="AB30">
        <v>3</v>
      </c>
      <c r="AC30">
        <v>2</v>
      </c>
      <c r="AD30">
        <v>2</v>
      </c>
      <c r="AE30">
        <v>3</v>
      </c>
      <c r="AF30">
        <f t="shared" si="1"/>
        <v>2.9444444444444446</v>
      </c>
    </row>
    <row r="31" spans="1:32">
      <c r="A31" t="s">
        <v>16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2</v>
      </c>
      <c r="I31">
        <v>2</v>
      </c>
      <c r="J31">
        <v>2</v>
      </c>
      <c r="K31">
        <f t="shared" si="0"/>
        <v>3</v>
      </c>
      <c r="M31" t="s">
        <v>16</v>
      </c>
      <c r="N31">
        <v>4</v>
      </c>
      <c r="O31">
        <v>5</v>
      </c>
      <c r="P31">
        <v>2</v>
      </c>
      <c r="Q31">
        <v>2</v>
      </c>
      <c r="R31">
        <v>5</v>
      </c>
      <c r="S31">
        <v>3</v>
      </c>
      <c r="T31">
        <v>3</v>
      </c>
      <c r="U31">
        <v>1</v>
      </c>
      <c r="V31">
        <v>3</v>
      </c>
      <c r="W31">
        <v>4</v>
      </c>
      <c r="X31">
        <v>4</v>
      </c>
      <c r="Y31">
        <v>3</v>
      </c>
      <c r="Z31">
        <v>4</v>
      </c>
      <c r="AA31">
        <v>4</v>
      </c>
      <c r="AB31">
        <v>3</v>
      </c>
      <c r="AC31">
        <v>2</v>
      </c>
      <c r="AD31">
        <v>2</v>
      </c>
      <c r="AE31">
        <v>3</v>
      </c>
      <c r="AF31">
        <f t="shared" si="1"/>
        <v>3.1666666666666665</v>
      </c>
    </row>
    <row r="32" spans="1:32">
      <c r="A32" t="s">
        <v>17</v>
      </c>
      <c r="B32">
        <v>1</v>
      </c>
      <c r="C32">
        <v>4</v>
      </c>
      <c r="D32">
        <v>2</v>
      </c>
      <c r="E32">
        <v>5</v>
      </c>
      <c r="F32">
        <v>2</v>
      </c>
      <c r="G32">
        <v>1</v>
      </c>
      <c r="H32">
        <v>2</v>
      </c>
      <c r="I32">
        <v>1</v>
      </c>
      <c r="J32">
        <v>3</v>
      </c>
      <c r="K32">
        <f t="shared" si="0"/>
        <v>2.3333333333333335</v>
      </c>
      <c r="M32" t="s">
        <v>17</v>
      </c>
      <c r="N32">
        <v>5</v>
      </c>
      <c r="O32">
        <v>2</v>
      </c>
      <c r="P32">
        <v>2</v>
      </c>
      <c r="Q32">
        <v>2</v>
      </c>
      <c r="R32">
        <v>3</v>
      </c>
      <c r="S32">
        <v>4</v>
      </c>
      <c r="T32">
        <v>2</v>
      </c>
      <c r="U32">
        <v>2</v>
      </c>
      <c r="V32">
        <v>1</v>
      </c>
      <c r="W32">
        <v>3</v>
      </c>
      <c r="X32">
        <v>3</v>
      </c>
      <c r="Y32">
        <v>2</v>
      </c>
      <c r="Z32">
        <v>3</v>
      </c>
      <c r="AA32">
        <v>4</v>
      </c>
      <c r="AB32">
        <v>2</v>
      </c>
      <c r="AC32">
        <v>2</v>
      </c>
      <c r="AD32">
        <v>2</v>
      </c>
      <c r="AE32">
        <v>2</v>
      </c>
      <c r="AF32">
        <f t="shared" si="1"/>
        <v>2.5555555555555554</v>
      </c>
    </row>
    <row r="33" spans="1:32">
      <c r="A33" t="s">
        <v>18</v>
      </c>
      <c r="B33">
        <v>4</v>
      </c>
      <c r="C33">
        <v>4</v>
      </c>
      <c r="D33">
        <v>2</v>
      </c>
      <c r="E33">
        <v>5</v>
      </c>
      <c r="F33">
        <v>2</v>
      </c>
      <c r="G33">
        <v>1</v>
      </c>
      <c r="H33">
        <v>4</v>
      </c>
      <c r="I33">
        <v>2</v>
      </c>
      <c r="J33">
        <v>3</v>
      </c>
      <c r="K33">
        <f t="shared" si="0"/>
        <v>3</v>
      </c>
      <c r="M33" t="s">
        <v>18</v>
      </c>
      <c r="N33">
        <v>4</v>
      </c>
      <c r="O33">
        <v>3</v>
      </c>
      <c r="P33">
        <v>2</v>
      </c>
      <c r="Q33">
        <v>2</v>
      </c>
      <c r="R33">
        <v>4</v>
      </c>
      <c r="S33">
        <v>3</v>
      </c>
      <c r="T33">
        <v>3</v>
      </c>
      <c r="U33">
        <v>4</v>
      </c>
      <c r="V33">
        <v>2</v>
      </c>
      <c r="W33">
        <v>2</v>
      </c>
      <c r="X33">
        <v>3</v>
      </c>
      <c r="Y33">
        <v>2</v>
      </c>
      <c r="Z33">
        <v>3</v>
      </c>
      <c r="AA33">
        <v>4</v>
      </c>
      <c r="AB33">
        <v>3</v>
      </c>
      <c r="AC33">
        <v>1</v>
      </c>
      <c r="AD33">
        <v>2</v>
      </c>
      <c r="AE33">
        <v>2</v>
      </c>
      <c r="AF33">
        <f t="shared" si="1"/>
        <v>2.7222222222222223</v>
      </c>
    </row>
    <row r="34" spans="1:32">
      <c r="A34" t="s">
        <v>19</v>
      </c>
      <c r="B34">
        <v>1</v>
      </c>
      <c r="C34">
        <v>4</v>
      </c>
      <c r="D34">
        <v>2</v>
      </c>
      <c r="E34">
        <v>5</v>
      </c>
      <c r="F34">
        <v>2</v>
      </c>
      <c r="G34">
        <v>1</v>
      </c>
      <c r="H34">
        <v>3</v>
      </c>
      <c r="I34">
        <v>1</v>
      </c>
      <c r="J34">
        <v>2</v>
      </c>
      <c r="K34">
        <f t="shared" si="0"/>
        <v>2.3333333333333335</v>
      </c>
      <c r="M34" t="s">
        <v>19</v>
      </c>
      <c r="N34">
        <v>4</v>
      </c>
      <c r="O34">
        <v>1</v>
      </c>
      <c r="P34">
        <v>2</v>
      </c>
      <c r="Q34">
        <v>2</v>
      </c>
      <c r="R34">
        <v>5</v>
      </c>
      <c r="S34">
        <v>3</v>
      </c>
      <c r="T34">
        <v>3</v>
      </c>
      <c r="U34">
        <v>3</v>
      </c>
      <c r="V34">
        <v>2</v>
      </c>
      <c r="W34">
        <v>2</v>
      </c>
      <c r="X34">
        <v>3</v>
      </c>
      <c r="Y34">
        <v>3</v>
      </c>
      <c r="Z34">
        <v>4</v>
      </c>
      <c r="AA34">
        <v>4</v>
      </c>
      <c r="AB34">
        <v>2</v>
      </c>
      <c r="AC34">
        <v>2</v>
      </c>
      <c r="AD34">
        <v>2</v>
      </c>
      <c r="AE34">
        <v>2</v>
      </c>
      <c r="AF34">
        <f t="shared" si="1"/>
        <v>2.7222222222222223</v>
      </c>
    </row>
    <row r="35" spans="1:32">
      <c r="A35" t="s">
        <v>20</v>
      </c>
      <c r="B35">
        <v>3</v>
      </c>
      <c r="C35">
        <v>3</v>
      </c>
      <c r="D35">
        <v>3</v>
      </c>
      <c r="E35">
        <v>2</v>
      </c>
      <c r="F35">
        <v>3</v>
      </c>
      <c r="G35">
        <v>3</v>
      </c>
      <c r="H35">
        <v>2</v>
      </c>
      <c r="I35">
        <v>1</v>
      </c>
      <c r="J35">
        <v>2</v>
      </c>
      <c r="K35">
        <f t="shared" si="0"/>
        <v>2.4444444444444446</v>
      </c>
      <c r="M35" t="s">
        <v>20</v>
      </c>
      <c r="N35">
        <v>3</v>
      </c>
      <c r="O35">
        <v>1</v>
      </c>
      <c r="P35">
        <v>2</v>
      </c>
      <c r="Q35">
        <v>6</v>
      </c>
      <c r="R35">
        <v>5</v>
      </c>
      <c r="S35">
        <v>2</v>
      </c>
      <c r="T35">
        <v>1</v>
      </c>
      <c r="U35">
        <v>3</v>
      </c>
      <c r="V35">
        <v>2</v>
      </c>
      <c r="W35">
        <v>2</v>
      </c>
      <c r="X35">
        <v>2</v>
      </c>
      <c r="Y35">
        <v>3</v>
      </c>
      <c r="Z35">
        <v>3</v>
      </c>
      <c r="AA35">
        <v>3</v>
      </c>
      <c r="AB35">
        <v>2</v>
      </c>
      <c r="AC35">
        <v>2</v>
      </c>
      <c r="AD35">
        <v>2</v>
      </c>
      <c r="AE35">
        <v>3</v>
      </c>
      <c r="AF35">
        <f t="shared" si="1"/>
        <v>2.6111111111111112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40" workbookViewId="0">
      <selection activeCell="Q44" sqref="Q44"/>
    </sheetView>
  </sheetViews>
  <sheetFormatPr defaultRowHeight="18"/>
  <sheetData>
    <row r="1" spans="1:4">
      <c r="A1" t="s">
        <v>108</v>
      </c>
      <c r="B1" t="s">
        <v>105</v>
      </c>
      <c r="C1" t="s">
        <v>84</v>
      </c>
      <c r="D1" t="s">
        <v>85</v>
      </c>
    </row>
    <row r="2" spans="1:4">
      <c r="A2" t="s">
        <v>57</v>
      </c>
      <c r="B2">
        <v>2.2222222222222223</v>
      </c>
      <c r="C2">
        <v>3.3333333333333335</v>
      </c>
      <c r="D2">
        <v>3.6666666666666665</v>
      </c>
    </row>
    <row r="3" spans="1:4">
      <c r="A3" t="s">
        <v>62</v>
      </c>
      <c r="B3">
        <v>2.4444444444444446</v>
      </c>
      <c r="C3">
        <v>3</v>
      </c>
      <c r="D3">
        <v>2.7777777777777777</v>
      </c>
    </row>
    <row r="4" spans="1:4">
      <c r="A4" t="s">
        <v>40</v>
      </c>
      <c r="B4">
        <v>2</v>
      </c>
      <c r="C4">
        <v>2.8888888888888888</v>
      </c>
      <c r="D4">
        <v>4</v>
      </c>
    </row>
    <row r="5" spans="1:4">
      <c r="A5" t="s">
        <v>13</v>
      </c>
      <c r="B5">
        <v>2.2222222222222223</v>
      </c>
      <c r="C5">
        <v>3.3333333333333335</v>
      </c>
      <c r="D5">
        <v>3.8888888888888888</v>
      </c>
    </row>
    <row r="6" spans="1:4">
      <c r="A6" t="s">
        <v>54</v>
      </c>
      <c r="B6">
        <v>1.8888888888888888</v>
      </c>
      <c r="C6">
        <v>2.8888888888888888</v>
      </c>
      <c r="D6">
        <v>3.8888888888888888</v>
      </c>
    </row>
    <row r="7" spans="1:4">
      <c r="A7" t="s">
        <v>58</v>
      </c>
      <c r="B7">
        <v>3</v>
      </c>
      <c r="C7">
        <v>3.6666666666666665</v>
      </c>
      <c r="D7">
        <v>4.5555555555555554</v>
      </c>
    </row>
    <row r="8" spans="1:4">
      <c r="A8" t="s">
        <v>59</v>
      </c>
      <c r="B8">
        <v>2.3333333333333335</v>
      </c>
      <c r="C8">
        <v>2.6666666666666665</v>
      </c>
      <c r="D8">
        <v>5.8888888888888893</v>
      </c>
    </row>
    <row r="9" spans="1:4">
      <c r="A9" t="s">
        <v>60</v>
      </c>
      <c r="B9">
        <v>3</v>
      </c>
      <c r="C9">
        <v>3.1111111111111112</v>
      </c>
      <c r="D9">
        <v>5</v>
      </c>
    </row>
    <row r="10" spans="1:4">
      <c r="A10" t="s">
        <v>61</v>
      </c>
      <c r="B10">
        <v>2.3333333333333335</v>
      </c>
      <c r="C10">
        <v>2.7777777777777777</v>
      </c>
      <c r="D10">
        <v>4.666666666666667</v>
      </c>
    </row>
    <row r="11" spans="1:4">
      <c r="A11" t="s">
        <v>56</v>
      </c>
      <c r="B11">
        <v>2.7777777777777777</v>
      </c>
      <c r="C11">
        <v>3.2222222222222223</v>
      </c>
      <c r="D11">
        <v>4.333333333333333</v>
      </c>
    </row>
    <row r="13" spans="1:4">
      <c r="A13" t="s">
        <v>109</v>
      </c>
      <c r="B13" t="s">
        <v>105</v>
      </c>
      <c r="C13" t="s">
        <v>84</v>
      </c>
      <c r="D13" t="s">
        <v>85</v>
      </c>
    </row>
    <row r="14" spans="1:4">
      <c r="A14" t="s">
        <v>57</v>
      </c>
      <c r="B14">
        <v>2.9444444444444446</v>
      </c>
      <c r="C14">
        <v>3.5</v>
      </c>
      <c r="D14">
        <v>4.166666666666667</v>
      </c>
    </row>
    <row r="15" spans="1:4">
      <c r="A15" t="s">
        <v>62</v>
      </c>
      <c r="B15">
        <v>2.6111111111111112</v>
      </c>
      <c r="C15">
        <v>3.3888888888888888</v>
      </c>
      <c r="D15">
        <v>3.5555555555555554</v>
      </c>
    </row>
    <row r="16" spans="1:4">
      <c r="A16" t="s">
        <v>40</v>
      </c>
      <c r="B16">
        <v>2.5555555555555554</v>
      </c>
      <c r="C16">
        <v>3.1111111111111112</v>
      </c>
      <c r="D16">
        <v>3.7222222222222223</v>
      </c>
    </row>
    <row r="17" spans="1:4">
      <c r="A17" t="s">
        <v>13</v>
      </c>
      <c r="B17">
        <v>2.7777777777777777</v>
      </c>
      <c r="C17">
        <v>3.5555555555555554</v>
      </c>
      <c r="D17">
        <v>3.9444444444444446</v>
      </c>
    </row>
    <row r="18" spans="1:4">
      <c r="A18" t="s">
        <v>54</v>
      </c>
      <c r="B18">
        <v>2.6666666666666665</v>
      </c>
      <c r="C18">
        <v>3.0555555555555554</v>
      </c>
      <c r="D18">
        <v>4.4444444444444446</v>
      </c>
    </row>
    <row r="19" spans="1:4">
      <c r="A19" t="s">
        <v>58</v>
      </c>
      <c r="B19">
        <v>3.1666666666666665</v>
      </c>
      <c r="C19">
        <v>3.6666666666666665</v>
      </c>
      <c r="D19">
        <v>4.7222222222222223</v>
      </c>
    </row>
    <row r="20" spans="1:4">
      <c r="A20" t="s">
        <v>59</v>
      </c>
      <c r="B20">
        <v>2.5555555555555554</v>
      </c>
      <c r="C20">
        <v>3.2222222222222223</v>
      </c>
      <c r="D20">
        <v>5.666666666666667</v>
      </c>
    </row>
    <row r="21" spans="1:4">
      <c r="A21" t="s">
        <v>60</v>
      </c>
      <c r="B21">
        <v>2.7222222222222223</v>
      </c>
      <c r="C21">
        <v>3.1111111111111112</v>
      </c>
      <c r="D21">
        <v>5.666666666666667</v>
      </c>
    </row>
    <row r="22" spans="1:4">
      <c r="A22" t="s">
        <v>61</v>
      </c>
      <c r="B22">
        <v>2.7222222222222223</v>
      </c>
      <c r="C22">
        <v>3.1111111111111112</v>
      </c>
      <c r="D22">
        <v>5.333333333333333</v>
      </c>
    </row>
    <row r="23" spans="1:4">
      <c r="A23" t="s">
        <v>56</v>
      </c>
      <c r="B23">
        <v>2.7777777777777777</v>
      </c>
      <c r="C23">
        <v>3.2777777777777777</v>
      </c>
      <c r="D23">
        <v>4.5555555555555554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showGridLines="0" zoomScale="73" workbookViewId="0">
      <selection activeCell="M34" sqref="M34"/>
    </sheetView>
  </sheetViews>
  <sheetFormatPr defaultRowHeight="18"/>
  <cols>
    <col min="4" max="4" width="19.3984375" customWidth="1"/>
    <col min="5" max="5" width="13" bestFit="1" customWidth="1"/>
    <col min="9" max="9" width="22.296875" customWidth="1"/>
    <col min="10" max="10" width="24.69921875" customWidth="1"/>
    <col min="11" max="11" width="17.5" customWidth="1"/>
  </cols>
  <sheetData>
    <row r="2" spans="1:11">
      <c r="A2" s="16" t="s">
        <v>73</v>
      </c>
      <c r="B2" s="16"/>
      <c r="E2" t="s">
        <v>91</v>
      </c>
    </row>
    <row r="3" spans="1:11" ht="18.600000000000001" thickBot="1">
      <c r="A3" t="s">
        <v>86</v>
      </c>
      <c r="D3" t="s">
        <v>71</v>
      </c>
    </row>
    <row r="4" spans="1:11" ht="19.2" customHeight="1" thickTop="1" thickBot="1">
      <c r="D4" t="s">
        <v>11</v>
      </c>
      <c r="E4">
        <f>TTEST(角度!B14:J14,角度!N14:AE14,1,2)</f>
        <v>0.26722451370463152</v>
      </c>
      <c r="F4">
        <f t="shared" ref="F4:F13" si="0">E4*100</f>
        <v>26.722451370463151</v>
      </c>
      <c r="I4" s="49"/>
      <c r="J4" s="62" t="s">
        <v>92</v>
      </c>
      <c r="K4" s="63"/>
    </row>
    <row r="5" spans="1:11" ht="19.2" thickTop="1" thickBot="1">
      <c r="D5" t="s">
        <v>12</v>
      </c>
      <c r="E5">
        <f>TTEST(角度!B15:J15,角度!N15:AE15,1,2)</f>
        <v>0.3329843787659752</v>
      </c>
      <c r="F5">
        <f t="shared" si="0"/>
        <v>33.298437876597518</v>
      </c>
      <c r="I5" s="51"/>
      <c r="J5" s="44" t="s">
        <v>89</v>
      </c>
      <c r="K5" s="50" t="s">
        <v>88</v>
      </c>
    </row>
    <row r="6" spans="1:11" ht="18.600000000000001" thickTop="1">
      <c r="D6" t="s">
        <v>13</v>
      </c>
      <c r="E6">
        <f>TTEST(角度!B16:J16,角度!N16:AE16,1,2)</f>
        <v>0.30715523854011839</v>
      </c>
      <c r="F6">
        <f t="shared" si="0"/>
        <v>30.715523854011838</v>
      </c>
      <c r="I6" s="20" t="s">
        <v>57</v>
      </c>
      <c r="J6" s="21">
        <v>33.532081202479347</v>
      </c>
      <c r="K6" s="54" t="str">
        <f>IF(J6&lt;1,"＊＊",IF(J6&lt;5,"＊","N.S."))</f>
        <v>N.S.</v>
      </c>
    </row>
    <row r="7" spans="1:11">
      <c r="D7" t="s">
        <v>14</v>
      </c>
      <c r="E7">
        <f>TTEST(角度!B17:J17,角度!N17:AE17,1,2)</f>
        <v>0.45478465578523414</v>
      </c>
      <c r="F7">
        <f t="shared" si="0"/>
        <v>45.478465578523412</v>
      </c>
      <c r="I7" s="22" t="s">
        <v>62</v>
      </c>
      <c r="J7" s="23">
        <v>21.180217942870151</v>
      </c>
      <c r="K7" s="53" t="str">
        <f t="shared" ref="K7:K15" si="1">IF(J7&lt;1,"＊＊",IF(J7&lt;5,"＊","N.S."))</f>
        <v>N.S.</v>
      </c>
    </row>
    <row r="8" spans="1:11">
      <c r="D8" t="s">
        <v>15</v>
      </c>
      <c r="E8">
        <f>TTEST(角度!B18:J18,角度!N18:AE18,1,2)</f>
        <v>0.33532081202479347</v>
      </c>
      <c r="F8">
        <f t="shared" si="0"/>
        <v>33.532081202479347</v>
      </c>
      <c r="I8" s="24" t="s">
        <v>40</v>
      </c>
      <c r="J8" s="25">
        <v>26.722451370463151</v>
      </c>
      <c r="K8" s="53" t="str">
        <f t="shared" si="1"/>
        <v>N.S.</v>
      </c>
    </row>
    <row r="9" spans="1:11">
      <c r="D9" t="s">
        <v>16</v>
      </c>
      <c r="E9">
        <f>TTEST(角度!B19:J19,角度!N19:AE19,1,2)</f>
        <v>0.5</v>
      </c>
      <c r="F9">
        <f t="shared" si="0"/>
        <v>50</v>
      </c>
      <c r="I9" s="22" t="s">
        <v>13</v>
      </c>
      <c r="J9" s="23">
        <v>30.715523854011838</v>
      </c>
      <c r="K9" s="30" t="str">
        <f t="shared" si="1"/>
        <v>N.S.</v>
      </c>
    </row>
    <row r="10" spans="1:11">
      <c r="D10" t="s">
        <v>17</v>
      </c>
      <c r="E10">
        <f>TTEST(角度!B20:J20,角度!N20:AE20,1,2)</f>
        <v>8.4652077764501052E-2</v>
      </c>
      <c r="F10">
        <f t="shared" si="0"/>
        <v>8.4652077764501055</v>
      </c>
      <c r="I10" s="22" t="s">
        <v>54</v>
      </c>
      <c r="J10" s="23">
        <v>33.298437876597518</v>
      </c>
      <c r="K10" s="52" t="str">
        <f t="shared" si="1"/>
        <v>N.S.</v>
      </c>
    </row>
    <row r="11" spans="1:11">
      <c r="D11" t="s">
        <v>18</v>
      </c>
      <c r="E11">
        <f>TTEST(角度!B21:J21,角度!N21:AE21,1,2)</f>
        <v>0.5</v>
      </c>
      <c r="F11">
        <f t="shared" si="0"/>
        <v>50</v>
      </c>
      <c r="I11" s="22" t="s">
        <v>58</v>
      </c>
      <c r="J11" s="23">
        <v>50</v>
      </c>
      <c r="K11" s="53" t="str">
        <f t="shared" si="1"/>
        <v>N.S.</v>
      </c>
    </row>
    <row r="12" spans="1:11">
      <c r="D12" t="s">
        <v>19</v>
      </c>
      <c r="E12">
        <f>TTEST(角度!B22:J22,角度!N22:AE22,1,2)</f>
        <v>0.18101939882320056</v>
      </c>
      <c r="F12">
        <f t="shared" si="0"/>
        <v>18.101939882320057</v>
      </c>
      <c r="I12" s="22" t="s">
        <v>59</v>
      </c>
      <c r="J12" s="23">
        <v>8.4652077764501055</v>
      </c>
      <c r="K12" s="53" t="str">
        <f t="shared" si="1"/>
        <v>N.S.</v>
      </c>
    </row>
    <row r="13" spans="1:11">
      <c r="D13" t="s">
        <v>20</v>
      </c>
      <c r="E13">
        <f>TTEST(角度!B23:J23,角度!N23:AE23,1,2)</f>
        <v>0.2118021794287015</v>
      </c>
      <c r="F13">
        <f t="shared" si="0"/>
        <v>21.180217942870151</v>
      </c>
      <c r="I13" s="22" t="s">
        <v>60</v>
      </c>
      <c r="J13" s="23">
        <v>50</v>
      </c>
      <c r="K13" s="30" t="str">
        <f t="shared" si="1"/>
        <v>N.S.</v>
      </c>
    </row>
    <row r="14" spans="1:11">
      <c r="I14" s="24" t="s">
        <v>61</v>
      </c>
      <c r="J14" s="25">
        <v>18.101939882320057</v>
      </c>
      <c r="K14" s="52" t="str">
        <f t="shared" si="1"/>
        <v>N.S.</v>
      </c>
    </row>
    <row r="15" spans="1:11" ht="18.600000000000001" thickBot="1">
      <c r="I15" s="19" t="s">
        <v>56</v>
      </c>
      <c r="J15" s="33">
        <v>45.478465578523412</v>
      </c>
      <c r="K15" s="37" t="str">
        <f t="shared" si="1"/>
        <v>N.S.</v>
      </c>
    </row>
    <row r="16" spans="1:11" ht="18.600000000000001" thickTop="1">
      <c r="I16" s="64" t="s">
        <v>82</v>
      </c>
      <c r="J16" s="64"/>
      <c r="K16" s="64"/>
    </row>
  </sheetData>
  <mergeCells count="2">
    <mergeCell ref="J4:K4"/>
    <mergeCell ref="I16:K16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zoomScale="74" workbookViewId="0">
      <selection activeCell="A2" sqref="A2:A11"/>
    </sheetView>
  </sheetViews>
  <sheetFormatPr defaultRowHeight="18"/>
  <cols>
    <col min="1" max="1" width="19.09765625" customWidth="1"/>
  </cols>
  <sheetData>
    <row r="2" spans="1:1">
      <c r="A2">
        <v>33.532081202479347</v>
      </c>
    </row>
    <row r="3" spans="1:1">
      <c r="A3">
        <v>21.180217942870151</v>
      </c>
    </row>
    <row r="4" spans="1:1">
      <c r="A4">
        <v>26.722451370463151</v>
      </c>
    </row>
    <row r="5" spans="1:1">
      <c r="A5">
        <v>30.715523854011838</v>
      </c>
    </row>
    <row r="6" spans="1:1">
      <c r="A6">
        <v>33.298437876597518</v>
      </c>
    </row>
    <row r="7" spans="1:1">
      <c r="A7">
        <v>50</v>
      </c>
    </row>
    <row r="8" spans="1:1">
      <c r="A8">
        <v>8.4652077764501055</v>
      </c>
    </row>
    <row r="9" spans="1:1">
      <c r="A9">
        <v>50</v>
      </c>
    </row>
    <row r="10" spans="1:1">
      <c r="A10">
        <v>18.101939882320057</v>
      </c>
    </row>
    <row r="11" spans="1:1">
      <c r="A11">
        <v>45.478465578523412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N1" zoomScale="37" workbookViewId="0">
      <selection activeCell="AF4" sqref="AF4"/>
    </sheetView>
  </sheetViews>
  <sheetFormatPr defaultRowHeight="18"/>
  <sheetData>
    <row r="1" spans="1:33">
      <c r="A1" t="s">
        <v>102</v>
      </c>
      <c r="G1" t="s">
        <v>103</v>
      </c>
      <c r="V1" t="s">
        <v>104</v>
      </c>
    </row>
    <row r="2" spans="1:33">
      <c r="A2" t="s">
        <v>107</v>
      </c>
      <c r="B2" t="s">
        <v>1</v>
      </c>
      <c r="D2" t="s">
        <v>2</v>
      </c>
    </row>
    <row r="3" spans="1:33">
      <c r="A3" t="s">
        <v>3</v>
      </c>
      <c r="B3" t="s">
        <v>4</v>
      </c>
      <c r="C3" t="s">
        <v>10</v>
      </c>
      <c r="D3" t="s">
        <v>4</v>
      </c>
      <c r="G3" t="s">
        <v>5</v>
      </c>
      <c r="H3" t="s">
        <v>7</v>
      </c>
      <c r="I3" t="s">
        <v>9</v>
      </c>
      <c r="J3" t="s">
        <v>10</v>
      </c>
      <c r="K3" t="s">
        <v>4</v>
      </c>
      <c r="L3" t="s">
        <v>5</v>
      </c>
      <c r="M3" t="s">
        <v>6</v>
      </c>
      <c r="N3" t="s">
        <v>25</v>
      </c>
      <c r="O3" t="s">
        <v>29</v>
      </c>
      <c r="P3" t="s">
        <v>30</v>
      </c>
      <c r="Q3" t="s">
        <v>31</v>
      </c>
      <c r="R3" t="s">
        <v>26</v>
      </c>
      <c r="S3" t="s">
        <v>32</v>
      </c>
      <c r="V3" t="s">
        <v>6</v>
      </c>
      <c r="W3" t="s">
        <v>8</v>
      </c>
      <c r="X3" t="s">
        <v>26</v>
      </c>
      <c r="Y3" t="s">
        <v>27</v>
      </c>
      <c r="Z3" t="s">
        <v>32</v>
      </c>
      <c r="AA3" t="s">
        <v>26</v>
      </c>
      <c r="AB3" t="s">
        <v>27</v>
      </c>
      <c r="AC3" t="s">
        <v>31</v>
      </c>
      <c r="AD3" t="s">
        <v>32</v>
      </c>
      <c r="AE3" t="s">
        <v>27</v>
      </c>
      <c r="AF3" t="s">
        <v>31</v>
      </c>
    </row>
    <row r="4" spans="1:33">
      <c r="A4" t="s">
        <v>11</v>
      </c>
      <c r="B4">
        <v>3</v>
      </c>
      <c r="C4">
        <v>5</v>
      </c>
      <c r="D4">
        <v>4</v>
      </c>
      <c r="E4">
        <f>AVERAGE(B4:D4)</f>
        <v>4</v>
      </c>
      <c r="G4">
        <v>3</v>
      </c>
      <c r="H4">
        <v>4</v>
      </c>
      <c r="I4">
        <v>4</v>
      </c>
      <c r="J4">
        <v>4</v>
      </c>
      <c r="K4">
        <v>5</v>
      </c>
      <c r="L4">
        <v>4</v>
      </c>
      <c r="M4">
        <v>2</v>
      </c>
      <c r="N4">
        <v>5</v>
      </c>
      <c r="O4">
        <v>4</v>
      </c>
      <c r="P4">
        <v>2</v>
      </c>
      <c r="Q4">
        <v>3</v>
      </c>
      <c r="R4">
        <v>3</v>
      </c>
      <c r="S4">
        <v>4</v>
      </c>
      <c r="T4">
        <f>AVERAGE(G4:S4)</f>
        <v>3.6153846153846154</v>
      </c>
      <c r="V4">
        <v>5</v>
      </c>
      <c r="W4">
        <v>4</v>
      </c>
      <c r="X4">
        <v>4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5</v>
      </c>
      <c r="AF4">
        <v>4</v>
      </c>
      <c r="AG4">
        <f>AVERAGE(V4:AF4)</f>
        <v>4</v>
      </c>
    </row>
    <row r="5" spans="1:33">
      <c r="A5" t="s">
        <v>12</v>
      </c>
      <c r="B5">
        <v>3</v>
      </c>
      <c r="C5">
        <v>5</v>
      </c>
      <c r="D5">
        <v>4</v>
      </c>
      <c r="E5">
        <f t="shared" ref="E5:E37" si="0">AVERAGE(B5:D5)</f>
        <v>4</v>
      </c>
      <c r="G5">
        <v>4</v>
      </c>
      <c r="H5">
        <v>4</v>
      </c>
      <c r="I5">
        <v>5</v>
      </c>
      <c r="J5">
        <v>4</v>
      </c>
      <c r="K5">
        <v>3</v>
      </c>
      <c r="L5">
        <v>4</v>
      </c>
      <c r="M5">
        <v>2</v>
      </c>
      <c r="N5">
        <v>5</v>
      </c>
      <c r="O5">
        <v>5</v>
      </c>
      <c r="P5">
        <v>2</v>
      </c>
      <c r="Q5">
        <v>5</v>
      </c>
      <c r="R5">
        <v>3</v>
      </c>
      <c r="S5">
        <v>5</v>
      </c>
      <c r="T5">
        <f t="shared" ref="T5:T37" si="1">AVERAGE(G5:S5)</f>
        <v>3.9230769230769229</v>
      </c>
      <c r="V5">
        <v>5</v>
      </c>
      <c r="W5">
        <v>4</v>
      </c>
      <c r="X5">
        <v>5</v>
      </c>
      <c r="Y5">
        <v>5</v>
      </c>
      <c r="Z5">
        <v>4</v>
      </c>
      <c r="AA5">
        <v>5</v>
      </c>
      <c r="AB5">
        <v>5</v>
      </c>
      <c r="AC5">
        <v>5</v>
      </c>
      <c r="AD5">
        <v>4</v>
      </c>
      <c r="AE5">
        <v>6</v>
      </c>
      <c r="AF5">
        <v>4</v>
      </c>
      <c r="AG5">
        <f t="shared" ref="AG5:AG37" si="2">AVERAGE(V5:AF5)</f>
        <v>4.7272727272727275</v>
      </c>
    </row>
    <row r="6" spans="1:33">
      <c r="A6" t="s">
        <v>13</v>
      </c>
      <c r="B6">
        <v>2</v>
      </c>
      <c r="C6">
        <v>5</v>
      </c>
      <c r="D6">
        <v>4</v>
      </c>
      <c r="E6">
        <f t="shared" si="0"/>
        <v>3.6666666666666665</v>
      </c>
      <c r="G6">
        <v>4</v>
      </c>
      <c r="H6">
        <v>4</v>
      </c>
      <c r="I6">
        <v>4</v>
      </c>
      <c r="J6">
        <v>5</v>
      </c>
      <c r="K6">
        <v>4</v>
      </c>
      <c r="L6">
        <v>5</v>
      </c>
      <c r="M6">
        <v>3</v>
      </c>
      <c r="N6">
        <v>4</v>
      </c>
      <c r="O6">
        <v>5</v>
      </c>
      <c r="P6">
        <v>2</v>
      </c>
      <c r="Q6">
        <v>4</v>
      </c>
      <c r="R6">
        <v>3</v>
      </c>
      <c r="S6">
        <v>4</v>
      </c>
      <c r="T6">
        <f t="shared" si="1"/>
        <v>3.9230769230769229</v>
      </c>
      <c r="V6">
        <v>4</v>
      </c>
      <c r="W6">
        <v>4</v>
      </c>
      <c r="X6">
        <v>4</v>
      </c>
      <c r="Y6">
        <v>5</v>
      </c>
      <c r="Z6">
        <v>4</v>
      </c>
      <c r="AA6">
        <v>4</v>
      </c>
      <c r="AB6">
        <v>5</v>
      </c>
      <c r="AC6">
        <v>5</v>
      </c>
      <c r="AD6">
        <v>3</v>
      </c>
      <c r="AE6">
        <v>4</v>
      </c>
      <c r="AF6">
        <v>2</v>
      </c>
      <c r="AG6">
        <f t="shared" si="2"/>
        <v>4</v>
      </c>
    </row>
    <row r="7" spans="1:33">
      <c r="A7" t="s">
        <v>14</v>
      </c>
      <c r="B7">
        <v>4</v>
      </c>
      <c r="C7">
        <v>4</v>
      </c>
      <c r="D7">
        <v>4</v>
      </c>
      <c r="E7">
        <f t="shared" si="0"/>
        <v>4</v>
      </c>
      <c r="G7">
        <v>4</v>
      </c>
      <c r="H7">
        <v>4</v>
      </c>
      <c r="I7">
        <v>5</v>
      </c>
      <c r="J7">
        <v>5</v>
      </c>
      <c r="K7">
        <v>5</v>
      </c>
      <c r="L7">
        <v>5</v>
      </c>
      <c r="M7">
        <v>3</v>
      </c>
      <c r="N7">
        <v>5</v>
      </c>
      <c r="O7">
        <v>5</v>
      </c>
      <c r="P7">
        <v>3</v>
      </c>
      <c r="Q7">
        <v>5</v>
      </c>
      <c r="R7">
        <v>3</v>
      </c>
      <c r="S7">
        <v>5</v>
      </c>
      <c r="T7">
        <f t="shared" si="1"/>
        <v>4.384615384615385</v>
      </c>
      <c r="V7">
        <v>5</v>
      </c>
      <c r="W7">
        <v>4</v>
      </c>
      <c r="X7">
        <v>5</v>
      </c>
      <c r="Y7">
        <v>6</v>
      </c>
      <c r="Z7">
        <v>4</v>
      </c>
      <c r="AA7">
        <v>5</v>
      </c>
      <c r="AB7">
        <v>5</v>
      </c>
      <c r="AC7">
        <v>5</v>
      </c>
      <c r="AD7">
        <v>4</v>
      </c>
      <c r="AE7">
        <v>7</v>
      </c>
      <c r="AF7">
        <v>2</v>
      </c>
      <c r="AG7">
        <f t="shared" si="2"/>
        <v>4.7272727272727275</v>
      </c>
    </row>
    <row r="8" spans="1:33">
      <c r="A8" t="s">
        <v>15</v>
      </c>
      <c r="B8">
        <v>3</v>
      </c>
      <c r="C8">
        <v>3</v>
      </c>
      <c r="D8">
        <v>4</v>
      </c>
      <c r="E8">
        <f t="shared" si="0"/>
        <v>3.3333333333333335</v>
      </c>
      <c r="G8">
        <v>3</v>
      </c>
      <c r="H8">
        <v>4</v>
      </c>
      <c r="I8">
        <v>4</v>
      </c>
      <c r="J8">
        <v>5</v>
      </c>
      <c r="K8">
        <v>3</v>
      </c>
      <c r="L8">
        <v>5</v>
      </c>
      <c r="M8">
        <v>3</v>
      </c>
      <c r="N8">
        <v>5</v>
      </c>
      <c r="O8">
        <v>4</v>
      </c>
      <c r="P8">
        <v>2</v>
      </c>
      <c r="Q8">
        <v>3</v>
      </c>
      <c r="R8">
        <v>3</v>
      </c>
      <c r="S8">
        <v>4</v>
      </c>
      <c r="T8">
        <f t="shared" si="1"/>
        <v>3.6923076923076925</v>
      </c>
      <c r="V8">
        <v>5</v>
      </c>
      <c r="W8">
        <v>4</v>
      </c>
      <c r="X8">
        <v>5</v>
      </c>
      <c r="Y8">
        <v>5</v>
      </c>
      <c r="Z8">
        <v>3</v>
      </c>
      <c r="AA8">
        <v>4</v>
      </c>
      <c r="AB8">
        <v>5</v>
      </c>
      <c r="AC8">
        <v>6</v>
      </c>
      <c r="AD8">
        <v>4</v>
      </c>
      <c r="AE8">
        <v>5</v>
      </c>
      <c r="AF8">
        <v>4</v>
      </c>
      <c r="AG8">
        <f t="shared" si="2"/>
        <v>4.5454545454545459</v>
      </c>
    </row>
    <row r="9" spans="1:33">
      <c r="A9" t="s">
        <v>16</v>
      </c>
      <c r="B9">
        <v>4</v>
      </c>
      <c r="C9">
        <v>5</v>
      </c>
      <c r="D9">
        <v>4</v>
      </c>
      <c r="E9">
        <f t="shared" si="0"/>
        <v>4.333333333333333</v>
      </c>
      <c r="G9">
        <v>4</v>
      </c>
      <c r="H9">
        <v>4</v>
      </c>
      <c r="I9">
        <v>5</v>
      </c>
      <c r="J9">
        <v>5</v>
      </c>
      <c r="K9">
        <v>6</v>
      </c>
      <c r="L9">
        <v>6</v>
      </c>
      <c r="M9">
        <v>4</v>
      </c>
      <c r="N9">
        <v>4</v>
      </c>
      <c r="O9">
        <v>6</v>
      </c>
      <c r="P9">
        <v>3</v>
      </c>
      <c r="Q9">
        <v>6</v>
      </c>
      <c r="R9">
        <v>3</v>
      </c>
      <c r="S9">
        <v>5</v>
      </c>
      <c r="T9">
        <f t="shared" si="1"/>
        <v>4.6923076923076925</v>
      </c>
      <c r="V9">
        <v>5</v>
      </c>
      <c r="W9">
        <v>4</v>
      </c>
      <c r="X9">
        <v>5</v>
      </c>
      <c r="Y9">
        <v>6</v>
      </c>
      <c r="Z9">
        <v>4</v>
      </c>
      <c r="AA9">
        <v>5</v>
      </c>
      <c r="AB9">
        <v>6</v>
      </c>
      <c r="AC9">
        <v>6</v>
      </c>
      <c r="AD9">
        <v>3</v>
      </c>
      <c r="AE9">
        <v>4</v>
      </c>
      <c r="AF9">
        <v>4</v>
      </c>
      <c r="AG9">
        <f t="shared" si="2"/>
        <v>4.7272727272727275</v>
      </c>
    </row>
    <row r="10" spans="1:33">
      <c r="A10" t="s">
        <v>17</v>
      </c>
      <c r="B10">
        <v>7</v>
      </c>
      <c r="C10">
        <v>6</v>
      </c>
      <c r="D10">
        <v>4</v>
      </c>
      <c r="E10">
        <f t="shared" si="0"/>
        <v>5.666666666666667</v>
      </c>
      <c r="G10">
        <v>5</v>
      </c>
      <c r="H10">
        <v>7</v>
      </c>
      <c r="I10">
        <v>5</v>
      </c>
      <c r="J10">
        <v>5</v>
      </c>
      <c r="K10">
        <v>6</v>
      </c>
      <c r="L10">
        <v>7</v>
      </c>
      <c r="M10">
        <v>5</v>
      </c>
      <c r="N10">
        <v>7</v>
      </c>
      <c r="O10">
        <v>5</v>
      </c>
      <c r="P10">
        <v>6</v>
      </c>
      <c r="Q10">
        <v>6</v>
      </c>
      <c r="R10">
        <v>6</v>
      </c>
      <c r="S10">
        <v>6</v>
      </c>
      <c r="T10">
        <f t="shared" si="1"/>
        <v>5.8461538461538458</v>
      </c>
      <c r="V10">
        <v>3</v>
      </c>
      <c r="W10">
        <v>5</v>
      </c>
      <c r="X10">
        <v>6</v>
      </c>
      <c r="Y10">
        <v>7</v>
      </c>
      <c r="Z10">
        <v>6</v>
      </c>
      <c r="AA10">
        <v>7</v>
      </c>
      <c r="AB10">
        <v>7</v>
      </c>
      <c r="AC10">
        <v>6</v>
      </c>
      <c r="AD10">
        <v>4</v>
      </c>
      <c r="AE10">
        <v>7</v>
      </c>
      <c r="AF10">
        <v>4</v>
      </c>
      <c r="AG10">
        <f t="shared" si="2"/>
        <v>5.6363636363636367</v>
      </c>
    </row>
    <row r="11" spans="1:33">
      <c r="A11" t="s">
        <v>18</v>
      </c>
      <c r="B11">
        <v>7</v>
      </c>
      <c r="C11">
        <v>6</v>
      </c>
      <c r="D11">
        <v>4</v>
      </c>
      <c r="E11">
        <f t="shared" si="0"/>
        <v>5.666666666666667</v>
      </c>
      <c r="G11">
        <v>6</v>
      </c>
      <c r="H11">
        <v>7</v>
      </c>
      <c r="I11">
        <v>5</v>
      </c>
      <c r="J11">
        <v>5</v>
      </c>
      <c r="K11">
        <v>4</v>
      </c>
      <c r="L11">
        <v>7</v>
      </c>
      <c r="M11">
        <v>4</v>
      </c>
      <c r="N11">
        <v>4</v>
      </c>
      <c r="O11">
        <v>4</v>
      </c>
      <c r="P11">
        <v>4</v>
      </c>
      <c r="Q11">
        <v>6</v>
      </c>
      <c r="R11">
        <v>6</v>
      </c>
      <c r="S11">
        <v>6</v>
      </c>
      <c r="T11">
        <f t="shared" si="1"/>
        <v>5.2307692307692308</v>
      </c>
      <c r="V11">
        <v>4</v>
      </c>
      <c r="W11">
        <v>5</v>
      </c>
      <c r="X11">
        <v>6</v>
      </c>
      <c r="Y11">
        <v>7</v>
      </c>
      <c r="Z11">
        <v>6</v>
      </c>
      <c r="AA11">
        <v>7</v>
      </c>
      <c r="AB11">
        <v>6</v>
      </c>
      <c r="AC11">
        <v>6</v>
      </c>
      <c r="AD11">
        <v>4</v>
      </c>
      <c r="AE11">
        <v>7</v>
      </c>
      <c r="AF11">
        <v>4</v>
      </c>
      <c r="AG11">
        <f t="shared" si="2"/>
        <v>5.6363636363636367</v>
      </c>
    </row>
    <row r="12" spans="1:33">
      <c r="A12" t="s">
        <v>19</v>
      </c>
      <c r="B12">
        <v>4</v>
      </c>
      <c r="C12">
        <v>6</v>
      </c>
      <c r="D12">
        <v>5</v>
      </c>
      <c r="E12">
        <f t="shared" si="0"/>
        <v>5</v>
      </c>
      <c r="G12">
        <v>4</v>
      </c>
      <c r="H12">
        <v>4</v>
      </c>
      <c r="I12">
        <v>5</v>
      </c>
      <c r="J12">
        <v>5</v>
      </c>
      <c r="K12">
        <v>3</v>
      </c>
      <c r="L12">
        <v>6</v>
      </c>
      <c r="M12">
        <v>4</v>
      </c>
      <c r="N12">
        <v>6</v>
      </c>
      <c r="O12">
        <v>5</v>
      </c>
      <c r="P12">
        <v>4</v>
      </c>
      <c r="Q12">
        <v>6</v>
      </c>
      <c r="R12">
        <v>5</v>
      </c>
      <c r="S12">
        <v>6</v>
      </c>
      <c r="T12">
        <f t="shared" si="1"/>
        <v>4.8461538461538458</v>
      </c>
      <c r="V12">
        <v>5</v>
      </c>
      <c r="W12">
        <v>5</v>
      </c>
      <c r="X12">
        <v>6</v>
      </c>
      <c r="Y12">
        <v>7</v>
      </c>
      <c r="Z12">
        <v>6</v>
      </c>
      <c r="AA12">
        <v>7</v>
      </c>
      <c r="AB12">
        <v>5</v>
      </c>
      <c r="AC12">
        <v>6</v>
      </c>
      <c r="AD12">
        <v>4</v>
      </c>
      <c r="AE12">
        <v>5</v>
      </c>
      <c r="AF12">
        <v>4</v>
      </c>
      <c r="AG12">
        <f t="shared" si="2"/>
        <v>5.4545454545454541</v>
      </c>
    </row>
    <row r="13" spans="1:33">
      <c r="A13" t="s">
        <v>20</v>
      </c>
      <c r="B13">
        <v>3</v>
      </c>
      <c r="C13">
        <v>3</v>
      </c>
      <c r="D13">
        <v>4</v>
      </c>
      <c r="E13">
        <f t="shared" si="0"/>
        <v>3.3333333333333335</v>
      </c>
      <c r="G13">
        <v>4</v>
      </c>
      <c r="H13">
        <v>3</v>
      </c>
      <c r="I13">
        <v>5</v>
      </c>
      <c r="J13">
        <v>3</v>
      </c>
      <c r="K13">
        <v>2</v>
      </c>
      <c r="L13">
        <v>5</v>
      </c>
      <c r="M13">
        <v>2</v>
      </c>
      <c r="N13">
        <v>3</v>
      </c>
      <c r="O13">
        <v>3</v>
      </c>
      <c r="P13">
        <v>1</v>
      </c>
      <c r="Q13">
        <v>4</v>
      </c>
      <c r="R13">
        <v>2</v>
      </c>
      <c r="S13">
        <v>3</v>
      </c>
      <c r="T13">
        <f t="shared" si="1"/>
        <v>3.0769230769230771</v>
      </c>
      <c r="V13">
        <v>5</v>
      </c>
      <c r="W13">
        <v>2</v>
      </c>
      <c r="X13">
        <v>4</v>
      </c>
      <c r="Y13">
        <v>4</v>
      </c>
      <c r="Z13">
        <v>2</v>
      </c>
      <c r="AA13">
        <v>3</v>
      </c>
      <c r="AB13">
        <v>3</v>
      </c>
      <c r="AC13">
        <v>4</v>
      </c>
      <c r="AD13">
        <v>5</v>
      </c>
      <c r="AE13">
        <v>3</v>
      </c>
      <c r="AF13">
        <v>4</v>
      </c>
      <c r="AG13">
        <f t="shared" si="2"/>
        <v>3.5454545454545454</v>
      </c>
    </row>
    <row r="14" spans="1:33">
      <c r="A14" t="s">
        <v>21</v>
      </c>
    </row>
    <row r="15" spans="1:33">
      <c r="A15" t="s">
        <v>11</v>
      </c>
      <c r="B15">
        <v>2</v>
      </c>
      <c r="C15">
        <v>3</v>
      </c>
      <c r="D15">
        <v>3</v>
      </c>
      <c r="E15">
        <f t="shared" si="0"/>
        <v>2.6666666666666665</v>
      </c>
      <c r="G15">
        <v>2</v>
      </c>
      <c r="H15">
        <v>4</v>
      </c>
      <c r="I15">
        <v>2</v>
      </c>
      <c r="J15">
        <v>3</v>
      </c>
      <c r="K15">
        <v>3</v>
      </c>
      <c r="L15">
        <v>4</v>
      </c>
      <c r="M15">
        <v>2</v>
      </c>
      <c r="N15">
        <v>4</v>
      </c>
      <c r="O15">
        <v>2</v>
      </c>
      <c r="P15">
        <v>2</v>
      </c>
      <c r="Q15">
        <v>3</v>
      </c>
      <c r="R15">
        <v>2</v>
      </c>
      <c r="S15">
        <v>3</v>
      </c>
      <c r="T15">
        <f t="shared" si="1"/>
        <v>2.7692307692307692</v>
      </c>
      <c r="V15">
        <v>2</v>
      </c>
      <c r="W15">
        <v>3</v>
      </c>
      <c r="X15">
        <v>4</v>
      </c>
      <c r="Y15">
        <v>3</v>
      </c>
      <c r="Z15">
        <v>3</v>
      </c>
      <c r="AA15">
        <v>4</v>
      </c>
      <c r="AB15">
        <v>4</v>
      </c>
      <c r="AC15">
        <v>3</v>
      </c>
      <c r="AD15">
        <v>4</v>
      </c>
      <c r="AE15">
        <v>3</v>
      </c>
      <c r="AF15">
        <v>5</v>
      </c>
      <c r="AG15">
        <f t="shared" si="2"/>
        <v>3.4545454545454546</v>
      </c>
    </row>
    <row r="16" spans="1:33">
      <c r="A16" t="s">
        <v>12</v>
      </c>
      <c r="B16">
        <v>2</v>
      </c>
      <c r="C16">
        <v>5</v>
      </c>
      <c r="D16">
        <v>3</v>
      </c>
      <c r="E16">
        <f t="shared" si="0"/>
        <v>3.3333333333333335</v>
      </c>
      <c r="G16">
        <v>4</v>
      </c>
      <c r="H16">
        <v>3</v>
      </c>
      <c r="I16">
        <v>2</v>
      </c>
      <c r="J16">
        <v>2</v>
      </c>
      <c r="K16">
        <v>4</v>
      </c>
      <c r="L16">
        <v>4</v>
      </c>
      <c r="M16">
        <v>2</v>
      </c>
      <c r="N16">
        <v>3</v>
      </c>
      <c r="O16">
        <v>2</v>
      </c>
      <c r="P16">
        <v>2</v>
      </c>
      <c r="Q16">
        <v>5</v>
      </c>
      <c r="R16">
        <v>2</v>
      </c>
      <c r="S16">
        <v>4</v>
      </c>
      <c r="T16">
        <f t="shared" si="1"/>
        <v>3</v>
      </c>
      <c r="V16">
        <v>2</v>
      </c>
      <c r="W16">
        <v>3</v>
      </c>
      <c r="X16">
        <v>3</v>
      </c>
      <c r="Y16">
        <v>3</v>
      </c>
      <c r="Z16">
        <v>3</v>
      </c>
      <c r="AA16">
        <v>3</v>
      </c>
      <c r="AB16">
        <v>2</v>
      </c>
      <c r="AC16">
        <v>3</v>
      </c>
      <c r="AD16">
        <v>4</v>
      </c>
      <c r="AE16">
        <v>3</v>
      </c>
      <c r="AF16">
        <v>3</v>
      </c>
      <c r="AG16">
        <f t="shared" si="2"/>
        <v>2.9090909090909092</v>
      </c>
    </row>
    <row r="17" spans="1:33">
      <c r="A17" t="s">
        <v>13</v>
      </c>
      <c r="B17">
        <v>3</v>
      </c>
      <c r="C17">
        <v>5</v>
      </c>
      <c r="D17">
        <v>3</v>
      </c>
      <c r="E17">
        <f t="shared" si="0"/>
        <v>3.6666666666666665</v>
      </c>
      <c r="G17">
        <v>4</v>
      </c>
      <c r="H17">
        <v>4</v>
      </c>
      <c r="I17">
        <v>2</v>
      </c>
      <c r="J17">
        <v>2</v>
      </c>
      <c r="K17">
        <v>5</v>
      </c>
      <c r="L17">
        <v>4</v>
      </c>
      <c r="M17">
        <v>2</v>
      </c>
      <c r="N17">
        <v>4</v>
      </c>
      <c r="O17">
        <v>2</v>
      </c>
      <c r="P17">
        <v>2</v>
      </c>
      <c r="Q17">
        <v>5</v>
      </c>
      <c r="R17">
        <v>3</v>
      </c>
      <c r="S17">
        <v>3</v>
      </c>
      <c r="T17">
        <f t="shared" si="1"/>
        <v>3.2307692307692308</v>
      </c>
      <c r="V17">
        <v>4</v>
      </c>
      <c r="W17">
        <v>3</v>
      </c>
      <c r="X17">
        <v>4</v>
      </c>
      <c r="Y17">
        <v>5</v>
      </c>
      <c r="Z17">
        <v>3</v>
      </c>
      <c r="AA17">
        <v>4</v>
      </c>
      <c r="AB17">
        <v>4</v>
      </c>
      <c r="AC17">
        <v>2</v>
      </c>
      <c r="AD17">
        <v>4</v>
      </c>
      <c r="AE17">
        <v>3</v>
      </c>
      <c r="AF17">
        <v>5</v>
      </c>
      <c r="AG17">
        <f t="shared" si="2"/>
        <v>3.7272727272727271</v>
      </c>
    </row>
    <row r="18" spans="1:33">
      <c r="A18" t="s">
        <v>14</v>
      </c>
      <c r="B18">
        <v>4</v>
      </c>
      <c r="C18">
        <v>5</v>
      </c>
      <c r="D18">
        <v>3</v>
      </c>
      <c r="E18">
        <f t="shared" si="0"/>
        <v>4</v>
      </c>
      <c r="G18">
        <v>5</v>
      </c>
      <c r="H18">
        <v>4</v>
      </c>
      <c r="I18">
        <v>2</v>
      </c>
      <c r="J18">
        <v>2</v>
      </c>
      <c r="K18">
        <v>4</v>
      </c>
      <c r="L18">
        <v>5</v>
      </c>
      <c r="M18">
        <v>3</v>
      </c>
      <c r="N18">
        <v>3</v>
      </c>
      <c r="O18">
        <v>1</v>
      </c>
      <c r="P18">
        <v>3</v>
      </c>
      <c r="Q18">
        <v>3</v>
      </c>
      <c r="R18">
        <v>3</v>
      </c>
      <c r="S18">
        <v>3</v>
      </c>
      <c r="T18">
        <f t="shared" si="1"/>
        <v>3.1538461538461537</v>
      </c>
      <c r="V18">
        <v>2</v>
      </c>
      <c r="W18">
        <v>3</v>
      </c>
      <c r="X18">
        <v>4</v>
      </c>
      <c r="Y18">
        <v>5</v>
      </c>
      <c r="Z18">
        <v>3</v>
      </c>
      <c r="AA18">
        <v>3</v>
      </c>
      <c r="AB18">
        <v>3</v>
      </c>
      <c r="AC18">
        <v>2</v>
      </c>
      <c r="AD18">
        <v>4</v>
      </c>
      <c r="AE18">
        <v>1</v>
      </c>
      <c r="AF18">
        <v>5</v>
      </c>
      <c r="AG18">
        <f t="shared" si="2"/>
        <v>3.1818181818181817</v>
      </c>
    </row>
    <row r="19" spans="1:33">
      <c r="A19" t="s">
        <v>15</v>
      </c>
      <c r="B19">
        <v>3</v>
      </c>
      <c r="C19">
        <v>4</v>
      </c>
      <c r="D19">
        <v>3</v>
      </c>
      <c r="E19">
        <f t="shared" si="0"/>
        <v>3.3333333333333335</v>
      </c>
      <c r="G19">
        <v>4</v>
      </c>
      <c r="H19">
        <v>4</v>
      </c>
      <c r="I19">
        <v>2</v>
      </c>
      <c r="J19">
        <v>2</v>
      </c>
      <c r="K19">
        <v>5</v>
      </c>
      <c r="L19">
        <v>5</v>
      </c>
      <c r="M19">
        <v>3</v>
      </c>
      <c r="N19">
        <v>4</v>
      </c>
      <c r="O19">
        <v>3</v>
      </c>
      <c r="P19">
        <v>2</v>
      </c>
      <c r="Q19">
        <v>4</v>
      </c>
      <c r="R19">
        <v>2</v>
      </c>
      <c r="S19">
        <v>3</v>
      </c>
      <c r="T19">
        <f t="shared" si="1"/>
        <v>3.3076923076923075</v>
      </c>
      <c r="V19">
        <v>2</v>
      </c>
      <c r="W19">
        <v>4</v>
      </c>
      <c r="X19">
        <v>4</v>
      </c>
      <c r="Y19">
        <v>4</v>
      </c>
      <c r="Z19">
        <v>3</v>
      </c>
      <c r="AA19">
        <v>4</v>
      </c>
      <c r="AB19">
        <v>4</v>
      </c>
      <c r="AC19">
        <v>3</v>
      </c>
      <c r="AD19">
        <v>4</v>
      </c>
      <c r="AE19">
        <v>3</v>
      </c>
      <c r="AF19">
        <v>5</v>
      </c>
      <c r="AG19">
        <f t="shared" si="2"/>
        <v>3.6363636363636362</v>
      </c>
    </row>
    <row r="20" spans="1:33">
      <c r="A20" t="s">
        <v>16</v>
      </c>
      <c r="B20">
        <v>6</v>
      </c>
      <c r="C20">
        <v>4</v>
      </c>
      <c r="D20">
        <v>3</v>
      </c>
      <c r="E20">
        <f t="shared" si="0"/>
        <v>4.333333333333333</v>
      </c>
      <c r="G20">
        <v>4</v>
      </c>
      <c r="H20">
        <v>4</v>
      </c>
      <c r="I20">
        <v>2</v>
      </c>
      <c r="J20">
        <v>2</v>
      </c>
      <c r="K20">
        <v>4</v>
      </c>
      <c r="L20">
        <v>6</v>
      </c>
      <c r="M20">
        <v>2</v>
      </c>
      <c r="N20">
        <v>4</v>
      </c>
      <c r="O20">
        <v>3</v>
      </c>
      <c r="P20">
        <v>3</v>
      </c>
      <c r="Q20">
        <v>5</v>
      </c>
      <c r="R20">
        <v>3</v>
      </c>
      <c r="S20">
        <v>3</v>
      </c>
      <c r="T20">
        <f t="shared" si="1"/>
        <v>3.4615384615384617</v>
      </c>
      <c r="V20">
        <v>4</v>
      </c>
      <c r="W20">
        <v>4</v>
      </c>
      <c r="X20">
        <v>4</v>
      </c>
      <c r="Y20">
        <v>5</v>
      </c>
      <c r="Z20">
        <v>3</v>
      </c>
      <c r="AA20">
        <v>4</v>
      </c>
      <c r="AB20">
        <v>3</v>
      </c>
      <c r="AC20">
        <v>2</v>
      </c>
      <c r="AD20">
        <v>4</v>
      </c>
      <c r="AE20">
        <v>3</v>
      </c>
      <c r="AF20">
        <v>5</v>
      </c>
      <c r="AG20">
        <f t="shared" si="2"/>
        <v>3.7272727272727271</v>
      </c>
    </row>
    <row r="21" spans="1:33">
      <c r="A21" t="s">
        <v>17</v>
      </c>
      <c r="B21">
        <v>2</v>
      </c>
      <c r="C21">
        <v>3</v>
      </c>
      <c r="D21">
        <v>3</v>
      </c>
      <c r="E21">
        <f t="shared" si="0"/>
        <v>2.6666666666666665</v>
      </c>
      <c r="G21">
        <v>5</v>
      </c>
      <c r="H21">
        <v>4</v>
      </c>
      <c r="I21">
        <v>2</v>
      </c>
      <c r="J21">
        <v>2</v>
      </c>
      <c r="K21">
        <v>4</v>
      </c>
      <c r="L21">
        <v>3</v>
      </c>
      <c r="M21">
        <v>2</v>
      </c>
      <c r="N21">
        <v>3</v>
      </c>
      <c r="O21">
        <v>1</v>
      </c>
      <c r="P21">
        <v>2</v>
      </c>
      <c r="Q21">
        <v>4</v>
      </c>
      <c r="R21">
        <v>2</v>
      </c>
      <c r="S21">
        <v>3</v>
      </c>
      <c r="T21">
        <f t="shared" si="1"/>
        <v>2.8461538461538463</v>
      </c>
      <c r="V21">
        <v>3</v>
      </c>
      <c r="W21">
        <v>3</v>
      </c>
      <c r="X21">
        <v>5</v>
      </c>
      <c r="Y21">
        <v>3</v>
      </c>
      <c r="Z21">
        <v>4</v>
      </c>
      <c r="AA21">
        <v>3</v>
      </c>
      <c r="AB21">
        <v>2</v>
      </c>
      <c r="AC21">
        <v>3</v>
      </c>
      <c r="AD21">
        <v>4</v>
      </c>
      <c r="AE21">
        <v>4</v>
      </c>
      <c r="AF21">
        <v>3</v>
      </c>
      <c r="AG21">
        <f t="shared" si="2"/>
        <v>3.3636363636363638</v>
      </c>
    </row>
    <row r="22" spans="1:33">
      <c r="A22" t="s">
        <v>18</v>
      </c>
      <c r="B22">
        <v>4</v>
      </c>
      <c r="C22">
        <v>4</v>
      </c>
      <c r="D22">
        <v>3</v>
      </c>
      <c r="E22">
        <f t="shared" si="0"/>
        <v>3.6666666666666665</v>
      </c>
      <c r="G22">
        <v>4</v>
      </c>
      <c r="H22">
        <v>4</v>
      </c>
      <c r="I22">
        <v>2</v>
      </c>
      <c r="J22">
        <v>2</v>
      </c>
      <c r="K22">
        <v>3</v>
      </c>
      <c r="L22">
        <v>3</v>
      </c>
      <c r="M22">
        <v>2</v>
      </c>
      <c r="N22">
        <v>3</v>
      </c>
      <c r="O22">
        <v>1</v>
      </c>
      <c r="P22">
        <v>4</v>
      </c>
      <c r="Q22">
        <v>3</v>
      </c>
      <c r="R22">
        <v>3</v>
      </c>
      <c r="S22">
        <v>3</v>
      </c>
      <c r="T22">
        <f t="shared" si="1"/>
        <v>2.8461538461538463</v>
      </c>
      <c r="V22">
        <v>3</v>
      </c>
      <c r="W22">
        <v>3</v>
      </c>
      <c r="X22">
        <v>4</v>
      </c>
      <c r="Y22">
        <v>5</v>
      </c>
      <c r="Z22">
        <v>3</v>
      </c>
      <c r="AA22">
        <v>3</v>
      </c>
      <c r="AB22">
        <v>3</v>
      </c>
      <c r="AC22">
        <v>3</v>
      </c>
      <c r="AD22">
        <v>4</v>
      </c>
      <c r="AE22">
        <v>2</v>
      </c>
      <c r="AF22">
        <v>3</v>
      </c>
      <c r="AG22">
        <f t="shared" si="2"/>
        <v>3.2727272727272729</v>
      </c>
    </row>
    <row r="23" spans="1:33">
      <c r="A23" t="s">
        <v>19</v>
      </c>
      <c r="B23">
        <v>2</v>
      </c>
      <c r="C23">
        <v>3</v>
      </c>
      <c r="D23">
        <v>3</v>
      </c>
      <c r="E23">
        <f t="shared" si="0"/>
        <v>2.6666666666666665</v>
      </c>
      <c r="G23">
        <v>4</v>
      </c>
      <c r="H23">
        <v>4</v>
      </c>
      <c r="I23">
        <v>2</v>
      </c>
      <c r="J23">
        <v>2</v>
      </c>
      <c r="K23">
        <v>4</v>
      </c>
      <c r="L23">
        <v>4</v>
      </c>
      <c r="M23">
        <v>2</v>
      </c>
      <c r="N23">
        <v>3</v>
      </c>
      <c r="O23">
        <v>1</v>
      </c>
      <c r="P23">
        <v>3</v>
      </c>
      <c r="Q23">
        <v>5</v>
      </c>
      <c r="R23">
        <v>2</v>
      </c>
      <c r="S23">
        <v>3</v>
      </c>
      <c r="T23">
        <f t="shared" si="1"/>
        <v>3</v>
      </c>
      <c r="V23">
        <v>3</v>
      </c>
      <c r="W23">
        <v>3</v>
      </c>
      <c r="X23">
        <v>4</v>
      </c>
      <c r="Y23">
        <v>3</v>
      </c>
      <c r="Z23">
        <v>3</v>
      </c>
      <c r="AA23">
        <v>3</v>
      </c>
      <c r="AB23">
        <v>3</v>
      </c>
      <c r="AC23">
        <v>3</v>
      </c>
      <c r="AD23">
        <v>4</v>
      </c>
      <c r="AE23">
        <v>2</v>
      </c>
      <c r="AF23">
        <v>3</v>
      </c>
      <c r="AG23">
        <f t="shared" si="2"/>
        <v>3.0909090909090908</v>
      </c>
    </row>
    <row r="24" spans="1:33">
      <c r="A24" t="s">
        <v>20</v>
      </c>
      <c r="B24">
        <v>2</v>
      </c>
      <c r="C24">
        <v>4</v>
      </c>
      <c r="D24">
        <v>3</v>
      </c>
      <c r="E24">
        <f t="shared" si="0"/>
        <v>3</v>
      </c>
      <c r="G24">
        <v>4</v>
      </c>
      <c r="H24">
        <v>3</v>
      </c>
      <c r="I24">
        <v>5</v>
      </c>
      <c r="J24">
        <v>2</v>
      </c>
      <c r="K24">
        <v>5</v>
      </c>
      <c r="L24">
        <v>5</v>
      </c>
      <c r="M24">
        <v>3</v>
      </c>
      <c r="N24">
        <v>5</v>
      </c>
      <c r="O24">
        <v>2</v>
      </c>
      <c r="P24">
        <v>1</v>
      </c>
      <c r="Q24">
        <v>3</v>
      </c>
      <c r="R24">
        <v>3</v>
      </c>
      <c r="S24">
        <v>2</v>
      </c>
      <c r="T24">
        <f t="shared" si="1"/>
        <v>3.3076923076923075</v>
      </c>
      <c r="V24">
        <v>3</v>
      </c>
      <c r="W24">
        <v>3</v>
      </c>
      <c r="X24">
        <v>3</v>
      </c>
      <c r="Y24">
        <v>4</v>
      </c>
      <c r="Z24">
        <v>2</v>
      </c>
      <c r="AA24">
        <v>3</v>
      </c>
      <c r="AB24">
        <v>3</v>
      </c>
      <c r="AC24">
        <v>3</v>
      </c>
      <c r="AD24">
        <v>5</v>
      </c>
      <c r="AE24">
        <v>2</v>
      </c>
      <c r="AF24">
        <v>5</v>
      </c>
      <c r="AG24">
        <f t="shared" si="2"/>
        <v>3.2727272727272729</v>
      </c>
    </row>
    <row r="25" spans="1:33">
      <c r="B25">
        <v>135</v>
      </c>
      <c r="C25">
        <v>135</v>
      </c>
      <c r="D25">
        <v>135</v>
      </c>
      <c r="E25">
        <f t="shared" si="0"/>
        <v>135</v>
      </c>
      <c r="G25">
        <v>170</v>
      </c>
      <c r="H25">
        <v>170</v>
      </c>
      <c r="I25">
        <v>140</v>
      </c>
      <c r="J25">
        <v>140</v>
      </c>
      <c r="K25">
        <v>200</v>
      </c>
      <c r="L25">
        <v>200</v>
      </c>
      <c r="M25">
        <v>200</v>
      </c>
      <c r="N25">
        <v>200</v>
      </c>
      <c r="O25">
        <v>180</v>
      </c>
      <c r="P25">
        <v>200</v>
      </c>
      <c r="Q25">
        <v>180</v>
      </c>
      <c r="R25">
        <v>140</v>
      </c>
      <c r="S25">
        <v>150</v>
      </c>
      <c r="T25">
        <f t="shared" si="1"/>
        <v>174.61538461538461</v>
      </c>
      <c r="V25">
        <v>90</v>
      </c>
      <c r="W25">
        <v>100</v>
      </c>
      <c r="X25">
        <v>100</v>
      </c>
      <c r="Y25">
        <v>100</v>
      </c>
      <c r="Z25">
        <v>110</v>
      </c>
      <c r="AA25">
        <v>110</v>
      </c>
      <c r="AB25">
        <v>90</v>
      </c>
      <c r="AC25">
        <v>90</v>
      </c>
      <c r="AD25">
        <v>110</v>
      </c>
      <c r="AE25">
        <v>130</v>
      </c>
      <c r="AF25">
        <v>130</v>
      </c>
      <c r="AG25">
        <f t="shared" si="2"/>
        <v>105.45454545454545</v>
      </c>
    </row>
    <row r="26" spans="1:33">
      <c r="A26" t="s">
        <v>101</v>
      </c>
    </row>
    <row r="27" spans="1:33">
      <c r="A27" t="s">
        <v>21</v>
      </c>
    </row>
    <row r="28" spans="1:33">
      <c r="A28" t="s">
        <v>11</v>
      </c>
      <c r="B28">
        <v>2</v>
      </c>
      <c r="C28">
        <v>1</v>
      </c>
      <c r="D28">
        <v>2</v>
      </c>
      <c r="E28">
        <f t="shared" si="0"/>
        <v>1.6666666666666667</v>
      </c>
      <c r="G28">
        <v>3</v>
      </c>
      <c r="H28">
        <v>4</v>
      </c>
      <c r="I28">
        <v>2</v>
      </c>
      <c r="J28">
        <v>2</v>
      </c>
      <c r="K28">
        <v>3</v>
      </c>
      <c r="L28">
        <v>5</v>
      </c>
      <c r="M28">
        <v>2</v>
      </c>
      <c r="N28">
        <v>2</v>
      </c>
      <c r="O28">
        <v>1</v>
      </c>
      <c r="P28">
        <v>1</v>
      </c>
      <c r="Q28">
        <v>2</v>
      </c>
      <c r="R28">
        <v>3</v>
      </c>
      <c r="S28">
        <v>2</v>
      </c>
      <c r="T28">
        <f t="shared" si="1"/>
        <v>2.4615384615384617</v>
      </c>
      <c r="V28">
        <v>1</v>
      </c>
      <c r="W28">
        <v>2</v>
      </c>
      <c r="X28">
        <v>2</v>
      </c>
      <c r="Y28">
        <v>3</v>
      </c>
      <c r="Z28">
        <v>2</v>
      </c>
      <c r="AA28">
        <v>2</v>
      </c>
      <c r="AB28">
        <v>3</v>
      </c>
      <c r="AC28">
        <v>4</v>
      </c>
      <c r="AD28">
        <v>4</v>
      </c>
      <c r="AE28">
        <v>2</v>
      </c>
      <c r="AF28">
        <v>2</v>
      </c>
      <c r="AG28">
        <f t="shared" si="2"/>
        <v>2.4545454545454546</v>
      </c>
    </row>
    <row r="29" spans="1:33">
      <c r="A29" t="s">
        <v>12</v>
      </c>
      <c r="B29">
        <v>1</v>
      </c>
      <c r="C29">
        <v>1</v>
      </c>
      <c r="D29">
        <v>2</v>
      </c>
      <c r="E29">
        <f t="shared" si="0"/>
        <v>1.3333333333333333</v>
      </c>
      <c r="G29">
        <v>4</v>
      </c>
      <c r="H29">
        <v>3</v>
      </c>
      <c r="I29">
        <v>2</v>
      </c>
      <c r="J29">
        <v>2</v>
      </c>
      <c r="K29">
        <v>3</v>
      </c>
      <c r="L29">
        <v>5</v>
      </c>
      <c r="M29">
        <v>2</v>
      </c>
      <c r="N29">
        <v>2</v>
      </c>
      <c r="O29">
        <v>1</v>
      </c>
      <c r="P29">
        <v>2</v>
      </c>
      <c r="Q29">
        <v>2</v>
      </c>
      <c r="R29">
        <v>2</v>
      </c>
      <c r="S29">
        <v>2</v>
      </c>
      <c r="T29">
        <f t="shared" si="1"/>
        <v>2.4615384615384617</v>
      </c>
      <c r="V29">
        <v>2</v>
      </c>
      <c r="W29">
        <v>2</v>
      </c>
      <c r="X29">
        <v>2</v>
      </c>
      <c r="Y29">
        <v>5</v>
      </c>
      <c r="Z29">
        <v>3</v>
      </c>
      <c r="AA29">
        <v>2</v>
      </c>
      <c r="AB29">
        <v>2</v>
      </c>
      <c r="AC29">
        <v>3</v>
      </c>
      <c r="AD29">
        <v>4</v>
      </c>
      <c r="AE29">
        <v>2</v>
      </c>
      <c r="AF29">
        <v>2</v>
      </c>
      <c r="AG29">
        <f t="shared" si="2"/>
        <v>2.6363636363636362</v>
      </c>
    </row>
    <row r="30" spans="1:33">
      <c r="A30" t="s">
        <v>13</v>
      </c>
      <c r="B30">
        <v>2</v>
      </c>
      <c r="C30">
        <v>1</v>
      </c>
      <c r="D30">
        <v>2</v>
      </c>
      <c r="E30">
        <f t="shared" si="0"/>
        <v>1.6666666666666667</v>
      </c>
      <c r="G30">
        <v>4</v>
      </c>
      <c r="H30">
        <v>4</v>
      </c>
      <c r="I30">
        <v>2</v>
      </c>
      <c r="J30">
        <v>2</v>
      </c>
      <c r="K30">
        <v>3</v>
      </c>
      <c r="L30">
        <v>4</v>
      </c>
      <c r="M30">
        <v>3</v>
      </c>
      <c r="N30">
        <v>2</v>
      </c>
      <c r="O30">
        <v>2</v>
      </c>
      <c r="P30">
        <v>2</v>
      </c>
      <c r="Q30">
        <v>4</v>
      </c>
      <c r="R30">
        <v>2</v>
      </c>
      <c r="S30">
        <v>3</v>
      </c>
      <c r="T30">
        <f t="shared" si="1"/>
        <v>2.8461538461538463</v>
      </c>
      <c r="V30">
        <v>2</v>
      </c>
      <c r="W30">
        <v>2</v>
      </c>
      <c r="X30">
        <v>3</v>
      </c>
      <c r="Y30">
        <v>1</v>
      </c>
      <c r="Z30">
        <v>2</v>
      </c>
      <c r="AA30">
        <v>3</v>
      </c>
      <c r="AB30">
        <v>3</v>
      </c>
      <c r="AC30">
        <v>4</v>
      </c>
      <c r="AD30">
        <v>4</v>
      </c>
      <c r="AE30">
        <v>2</v>
      </c>
      <c r="AF30">
        <v>2</v>
      </c>
      <c r="AG30">
        <f t="shared" si="2"/>
        <v>2.5454545454545454</v>
      </c>
    </row>
    <row r="31" spans="1:33">
      <c r="A31" t="s">
        <v>14</v>
      </c>
      <c r="B31">
        <v>3</v>
      </c>
      <c r="C31">
        <v>2</v>
      </c>
      <c r="D31">
        <v>2</v>
      </c>
      <c r="E31">
        <f t="shared" si="0"/>
        <v>2.3333333333333335</v>
      </c>
      <c r="G31">
        <v>3</v>
      </c>
      <c r="H31">
        <v>4</v>
      </c>
      <c r="I31">
        <v>2</v>
      </c>
      <c r="J31">
        <v>3</v>
      </c>
      <c r="K31">
        <v>5</v>
      </c>
      <c r="L31">
        <v>5</v>
      </c>
      <c r="M31">
        <v>3</v>
      </c>
      <c r="N31">
        <v>2</v>
      </c>
      <c r="O31">
        <v>1</v>
      </c>
      <c r="P31">
        <v>3</v>
      </c>
      <c r="Q31">
        <v>2</v>
      </c>
      <c r="R31">
        <v>2</v>
      </c>
      <c r="S31">
        <v>2</v>
      </c>
      <c r="T31">
        <f t="shared" si="1"/>
        <v>2.8461538461538463</v>
      </c>
      <c r="V31">
        <v>3</v>
      </c>
      <c r="W31">
        <v>2</v>
      </c>
      <c r="X31">
        <v>3</v>
      </c>
      <c r="Y31">
        <v>3</v>
      </c>
      <c r="Z31">
        <v>3</v>
      </c>
      <c r="AA31">
        <v>3</v>
      </c>
      <c r="AB31">
        <v>4</v>
      </c>
      <c r="AC31">
        <v>3</v>
      </c>
      <c r="AD31">
        <v>4</v>
      </c>
      <c r="AE31">
        <v>1</v>
      </c>
      <c r="AF31">
        <v>2</v>
      </c>
      <c r="AG31">
        <f t="shared" si="2"/>
        <v>2.8181818181818183</v>
      </c>
    </row>
    <row r="32" spans="1:33">
      <c r="A32" t="s">
        <v>15</v>
      </c>
      <c r="B32">
        <v>2</v>
      </c>
      <c r="C32">
        <v>1</v>
      </c>
      <c r="D32">
        <v>2</v>
      </c>
      <c r="E32">
        <f t="shared" si="0"/>
        <v>1.6666666666666667</v>
      </c>
      <c r="G32">
        <v>4</v>
      </c>
      <c r="H32">
        <v>4</v>
      </c>
      <c r="I32">
        <v>2</v>
      </c>
      <c r="J32">
        <v>3</v>
      </c>
      <c r="K32">
        <v>3</v>
      </c>
      <c r="L32">
        <v>5</v>
      </c>
      <c r="M32">
        <v>3</v>
      </c>
      <c r="N32">
        <v>2</v>
      </c>
      <c r="O32">
        <v>1</v>
      </c>
      <c r="P32">
        <v>2</v>
      </c>
      <c r="Q32">
        <v>3</v>
      </c>
      <c r="R32">
        <v>3</v>
      </c>
      <c r="S32">
        <v>3</v>
      </c>
      <c r="T32">
        <f t="shared" si="1"/>
        <v>2.9230769230769229</v>
      </c>
      <c r="V32">
        <v>2</v>
      </c>
      <c r="W32">
        <v>2</v>
      </c>
      <c r="X32">
        <v>3</v>
      </c>
      <c r="Y32">
        <v>2</v>
      </c>
      <c r="Z32">
        <v>3</v>
      </c>
      <c r="AA32">
        <v>3</v>
      </c>
      <c r="AB32">
        <v>4</v>
      </c>
      <c r="AC32">
        <v>3</v>
      </c>
      <c r="AD32">
        <v>4</v>
      </c>
      <c r="AE32">
        <v>2</v>
      </c>
      <c r="AF32">
        <v>2</v>
      </c>
      <c r="AG32">
        <f t="shared" si="2"/>
        <v>2.7272727272727271</v>
      </c>
    </row>
    <row r="33" spans="1:33">
      <c r="A33" t="s">
        <v>16</v>
      </c>
      <c r="B33">
        <v>4</v>
      </c>
      <c r="C33">
        <v>2</v>
      </c>
      <c r="D33">
        <v>2</v>
      </c>
      <c r="E33">
        <f t="shared" si="0"/>
        <v>2.6666666666666665</v>
      </c>
      <c r="G33">
        <v>4</v>
      </c>
      <c r="H33">
        <v>4</v>
      </c>
      <c r="I33">
        <v>2</v>
      </c>
      <c r="J33">
        <v>3</v>
      </c>
      <c r="K33">
        <v>4</v>
      </c>
      <c r="L33">
        <v>5</v>
      </c>
      <c r="M33">
        <v>3</v>
      </c>
      <c r="N33">
        <v>3</v>
      </c>
      <c r="O33">
        <v>3</v>
      </c>
      <c r="P33">
        <v>2</v>
      </c>
      <c r="Q33">
        <v>3</v>
      </c>
      <c r="R33">
        <v>3</v>
      </c>
      <c r="S33">
        <v>3</v>
      </c>
      <c r="T33">
        <f t="shared" si="1"/>
        <v>3.2307692307692308</v>
      </c>
      <c r="V33">
        <v>5</v>
      </c>
      <c r="W33">
        <v>2</v>
      </c>
      <c r="X33">
        <v>3</v>
      </c>
      <c r="Y33">
        <v>1</v>
      </c>
      <c r="Z33">
        <v>4</v>
      </c>
      <c r="AA33">
        <v>4</v>
      </c>
      <c r="AB33">
        <v>3</v>
      </c>
      <c r="AC33">
        <v>4</v>
      </c>
      <c r="AD33">
        <v>4</v>
      </c>
      <c r="AE33">
        <v>2</v>
      </c>
      <c r="AF33">
        <v>2</v>
      </c>
      <c r="AG33">
        <f t="shared" si="2"/>
        <v>3.0909090909090908</v>
      </c>
    </row>
    <row r="34" spans="1:33">
      <c r="A34" t="s">
        <v>17</v>
      </c>
      <c r="B34">
        <v>1</v>
      </c>
      <c r="C34">
        <v>1</v>
      </c>
      <c r="D34">
        <v>3</v>
      </c>
      <c r="E34">
        <f t="shared" si="0"/>
        <v>1.6666666666666667</v>
      </c>
      <c r="G34">
        <v>5</v>
      </c>
      <c r="H34">
        <v>4</v>
      </c>
      <c r="I34">
        <v>2</v>
      </c>
      <c r="J34">
        <v>2</v>
      </c>
      <c r="K34">
        <v>5</v>
      </c>
      <c r="L34">
        <v>3</v>
      </c>
      <c r="M34">
        <v>4</v>
      </c>
      <c r="N34">
        <v>2</v>
      </c>
      <c r="O34">
        <v>1</v>
      </c>
      <c r="P34">
        <v>2</v>
      </c>
      <c r="Q34">
        <v>1</v>
      </c>
      <c r="R34">
        <v>2</v>
      </c>
      <c r="S34">
        <v>2</v>
      </c>
      <c r="T34">
        <f t="shared" si="1"/>
        <v>2.6923076923076925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2</v>
      </c>
      <c r="AC34">
        <v>3</v>
      </c>
      <c r="AD34">
        <v>4</v>
      </c>
      <c r="AE34">
        <v>2</v>
      </c>
      <c r="AF34">
        <v>2</v>
      </c>
      <c r="AG34">
        <f t="shared" si="2"/>
        <v>2.4545454545454546</v>
      </c>
    </row>
    <row r="35" spans="1:33">
      <c r="A35" t="s">
        <v>18</v>
      </c>
      <c r="B35">
        <v>4</v>
      </c>
      <c r="C35">
        <v>2</v>
      </c>
      <c r="D35">
        <v>3</v>
      </c>
      <c r="E35">
        <f t="shared" si="0"/>
        <v>3</v>
      </c>
      <c r="G35">
        <v>4</v>
      </c>
      <c r="H35">
        <v>4</v>
      </c>
      <c r="I35">
        <v>2</v>
      </c>
      <c r="J35">
        <v>2</v>
      </c>
      <c r="K35">
        <v>5</v>
      </c>
      <c r="L35">
        <v>4</v>
      </c>
      <c r="M35">
        <v>3</v>
      </c>
      <c r="N35">
        <v>2</v>
      </c>
      <c r="O35">
        <v>1</v>
      </c>
      <c r="P35">
        <v>4</v>
      </c>
      <c r="Q35">
        <v>2</v>
      </c>
      <c r="R35">
        <v>3</v>
      </c>
      <c r="S35">
        <v>2</v>
      </c>
      <c r="T35">
        <f t="shared" si="1"/>
        <v>2.9230769230769229</v>
      </c>
      <c r="V35">
        <v>3</v>
      </c>
      <c r="W35">
        <v>2</v>
      </c>
      <c r="X35">
        <v>3</v>
      </c>
      <c r="Y35">
        <v>4</v>
      </c>
      <c r="Z35">
        <v>2</v>
      </c>
      <c r="AA35">
        <v>3</v>
      </c>
      <c r="AB35">
        <v>2</v>
      </c>
      <c r="AC35">
        <v>3</v>
      </c>
      <c r="AD35">
        <v>4</v>
      </c>
      <c r="AE35">
        <v>1</v>
      </c>
      <c r="AF35">
        <v>2</v>
      </c>
      <c r="AG35">
        <f t="shared" si="2"/>
        <v>2.6363636363636362</v>
      </c>
    </row>
    <row r="36" spans="1:33">
      <c r="A36" t="s">
        <v>19</v>
      </c>
      <c r="B36">
        <v>1</v>
      </c>
      <c r="C36">
        <v>1</v>
      </c>
      <c r="D36">
        <v>2</v>
      </c>
      <c r="E36">
        <f t="shared" si="0"/>
        <v>1.3333333333333333</v>
      </c>
      <c r="G36">
        <v>4</v>
      </c>
      <c r="H36">
        <v>4</v>
      </c>
      <c r="I36">
        <v>2</v>
      </c>
      <c r="J36">
        <v>2</v>
      </c>
      <c r="K36">
        <v>5</v>
      </c>
      <c r="L36">
        <v>5</v>
      </c>
      <c r="M36">
        <v>3</v>
      </c>
      <c r="N36">
        <v>2</v>
      </c>
      <c r="O36">
        <v>1</v>
      </c>
      <c r="P36">
        <v>3</v>
      </c>
      <c r="Q36">
        <v>2</v>
      </c>
      <c r="R36">
        <v>2</v>
      </c>
      <c r="S36">
        <v>2</v>
      </c>
      <c r="T36">
        <f t="shared" si="1"/>
        <v>2.8461538461538463</v>
      </c>
      <c r="V36">
        <v>1</v>
      </c>
      <c r="W36">
        <v>2</v>
      </c>
      <c r="X36">
        <v>3</v>
      </c>
      <c r="Y36">
        <v>3</v>
      </c>
      <c r="Z36">
        <v>2</v>
      </c>
      <c r="AA36">
        <v>3</v>
      </c>
      <c r="AB36">
        <v>3</v>
      </c>
      <c r="AC36">
        <v>4</v>
      </c>
      <c r="AD36">
        <v>4</v>
      </c>
      <c r="AE36">
        <v>2</v>
      </c>
      <c r="AF36">
        <v>2</v>
      </c>
      <c r="AG36">
        <f t="shared" si="2"/>
        <v>2.6363636363636362</v>
      </c>
    </row>
    <row r="37" spans="1:33">
      <c r="A37" t="s">
        <v>20</v>
      </c>
      <c r="B37">
        <v>3</v>
      </c>
      <c r="C37">
        <v>1</v>
      </c>
      <c r="D37">
        <v>2</v>
      </c>
      <c r="E37">
        <f t="shared" si="0"/>
        <v>2</v>
      </c>
      <c r="G37">
        <v>3</v>
      </c>
      <c r="H37">
        <v>3</v>
      </c>
      <c r="I37">
        <v>6</v>
      </c>
      <c r="J37">
        <v>3</v>
      </c>
      <c r="K37">
        <v>2</v>
      </c>
      <c r="L37">
        <v>5</v>
      </c>
      <c r="M37">
        <v>2</v>
      </c>
      <c r="N37">
        <v>3</v>
      </c>
      <c r="O37">
        <v>3</v>
      </c>
      <c r="P37">
        <v>2</v>
      </c>
      <c r="Q37">
        <v>2</v>
      </c>
      <c r="R37">
        <v>2</v>
      </c>
      <c r="S37">
        <v>3</v>
      </c>
      <c r="T37">
        <f t="shared" si="1"/>
        <v>3</v>
      </c>
      <c r="V37">
        <v>1</v>
      </c>
      <c r="W37">
        <v>2</v>
      </c>
      <c r="X37">
        <v>1</v>
      </c>
      <c r="Y37">
        <v>3</v>
      </c>
      <c r="Z37">
        <v>2</v>
      </c>
      <c r="AA37">
        <v>2</v>
      </c>
      <c r="AB37">
        <v>3</v>
      </c>
      <c r="AC37">
        <v>3</v>
      </c>
      <c r="AD37">
        <v>3</v>
      </c>
      <c r="AE37">
        <v>2</v>
      </c>
      <c r="AF37">
        <v>2</v>
      </c>
      <c r="AG37">
        <f t="shared" si="2"/>
        <v>2.1818181818181817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選択無_1219_121</vt:lpstr>
      <vt:lpstr>選択有_1219_121</vt:lpstr>
      <vt:lpstr>選択無_全</vt:lpstr>
      <vt:lpstr>選択有_全</vt:lpstr>
      <vt:lpstr>角度</vt:lpstr>
      <vt:lpstr>角度グラフ</vt:lpstr>
      <vt:lpstr>角有意差</vt:lpstr>
      <vt:lpstr>順番かえる</vt:lpstr>
      <vt:lpstr>選好輝度別</vt:lpstr>
      <vt:lpstr>選好輝度別_グラフ</vt:lpstr>
      <vt:lpstr>20_40比較</vt:lpstr>
      <vt:lpstr>年齢の違いF検定</vt:lpstr>
      <vt:lpstr>20_40グラフ</vt:lpstr>
      <vt:lpstr>F検定</vt:lpstr>
      <vt:lpstr>有意差</vt:lpstr>
      <vt:lpstr>選好輝度_グラフ</vt:lpstr>
      <vt:lpstr>使用できるデータ</vt:lpstr>
      <vt:lpstr>使用できるデータグラフ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2018-02-26T08:58:54Z</dcterms:modified>
</cp:coreProperties>
</file>