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2022\"/>
    </mc:Choice>
  </mc:AlternateContent>
  <bookViews>
    <workbookView xWindow="0" yWindow="0" windowWidth="28800" windowHeight="14112" activeTab="3"/>
  </bookViews>
  <sheets>
    <sheet name="First Page" sheetId="1" r:id="rId1"/>
    <sheet name="Second Page" sheetId="2" r:id="rId2"/>
    <sheet name="Third Page" sheetId="3" r:id="rId3"/>
    <sheet name="Fourth Pag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4" l="1"/>
  <c r="M23" i="4"/>
  <c r="N23" i="4" s="1"/>
  <c r="L23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7" i="4"/>
  <c r="M22" i="4"/>
  <c r="L22" i="4"/>
  <c r="B35" i="4"/>
  <c r="C34" i="4"/>
  <c r="D34" i="4" s="1"/>
  <c r="B34" i="4"/>
  <c r="H28" i="4"/>
  <c r="H29" i="4"/>
  <c r="H30" i="4"/>
  <c r="H31" i="4"/>
  <c r="H32" i="4"/>
  <c r="H27" i="4"/>
  <c r="G28" i="4"/>
  <c r="G29" i="4"/>
  <c r="G30" i="4"/>
  <c r="G31" i="4"/>
  <c r="G32" i="4"/>
  <c r="G27" i="4"/>
  <c r="F28" i="4"/>
  <c r="F29" i="4"/>
  <c r="F30" i="4"/>
  <c r="F31" i="4"/>
  <c r="F32" i="4"/>
  <c r="F27" i="4"/>
  <c r="E28" i="4"/>
  <c r="E29" i="4"/>
  <c r="E30" i="4"/>
  <c r="E31" i="4"/>
  <c r="E32" i="4"/>
  <c r="E27" i="4"/>
  <c r="D33" i="4"/>
  <c r="D28" i="4"/>
  <c r="D29" i="4"/>
  <c r="D30" i="4"/>
  <c r="D31" i="4"/>
  <c r="D32" i="4"/>
  <c r="D27" i="4"/>
  <c r="C33" i="4"/>
  <c r="B33" i="4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7" i="4"/>
  <c r="B24" i="4"/>
  <c r="C23" i="4"/>
  <c r="B2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7" i="4"/>
  <c r="C22" i="4"/>
  <c r="B22" i="4"/>
  <c r="U34" i="3"/>
  <c r="U28" i="3"/>
  <c r="U29" i="3"/>
  <c r="U30" i="3"/>
  <c r="U31" i="3"/>
  <c r="U32" i="3"/>
  <c r="U27" i="3"/>
  <c r="L34" i="3"/>
  <c r="M34" i="3"/>
  <c r="N34" i="3"/>
  <c r="O34" i="3"/>
  <c r="P34" i="3"/>
  <c r="Q34" i="3"/>
  <c r="R34" i="3"/>
  <c r="S34" i="3"/>
  <c r="T34" i="3"/>
  <c r="K34" i="3"/>
  <c r="L22" i="3" l="1"/>
  <c r="M22" i="3"/>
  <c r="N22" i="3"/>
  <c r="O22" i="3"/>
  <c r="P22" i="3"/>
  <c r="Q22" i="3"/>
  <c r="R22" i="3"/>
  <c r="S22" i="3"/>
  <c r="T22" i="3"/>
  <c r="U22" i="3"/>
  <c r="K22" i="3"/>
  <c r="H28" i="3"/>
  <c r="H29" i="3"/>
  <c r="H30" i="3"/>
  <c r="H31" i="3"/>
  <c r="H32" i="3"/>
  <c r="H33" i="3"/>
  <c r="H27" i="3"/>
  <c r="G28" i="3"/>
  <c r="G29" i="3"/>
  <c r="G30" i="3"/>
  <c r="G31" i="3"/>
  <c r="G32" i="3"/>
  <c r="G33" i="3"/>
  <c r="G27" i="3"/>
  <c r="F28" i="3"/>
  <c r="F29" i="3"/>
  <c r="F30" i="3"/>
  <c r="F31" i="3"/>
  <c r="F32" i="3"/>
  <c r="F33" i="3"/>
  <c r="F27" i="3"/>
  <c r="E28" i="3"/>
  <c r="E29" i="3"/>
  <c r="E30" i="3"/>
  <c r="E31" i="3"/>
  <c r="E32" i="3"/>
  <c r="E33" i="3"/>
  <c r="E27" i="3"/>
  <c r="D28" i="3"/>
  <c r="D29" i="3"/>
  <c r="D30" i="3"/>
  <c r="D31" i="3"/>
  <c r="D32" i="3"/>
  <c r="D27" i="3"/>
  <c r="D33" i="3"/>
  <c r="C33" i="3"/>
  <c r="B33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7" i="3"/>
  <c r="D22" i="3"/>
  <c r="C22" i="3"/>
  <c r="B22" i="3"/>
  <c r="D51" i="2"/>
  <c r="C43" i="2"/>
  <c r="C42" i="2"/>
  <c r="C41" i="2"/>
  <c r="C40" i="2"/>
  <c r="C39" i="2"/>
  <c r="J29" i="2"/>
  <c r="I29" i="2"/>
  <c r="H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G18" i="2"/>
  <c r="H18" i="2"/>
  <c r="I18" i="2"/>
  <c r="I27" i="2"/>
  <c r="J27" i="2"/>
  <c r="H27" i="2"/>
  <c r="G27" i="2"/>
  <c r="F27" i="2"/>
  <c r="E27" i="2"/>
  <c r="E22" i="2"/>
  <c r="E24" i="2"/>
  <c r="E25" i="2"/>
  <c r="E26" i="2"/>
  <c r="E21" i="2"/>
  <c r="F18" i="2"/>
  <c r="E18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3" i="2"/>
  <c r="D27" i="2"/>
  <c r="D22" i="2"/>
  <c r="D23" i="2"/>
  <c r="D24" i="2"/>
  <c r="D25" i="2"/>
  <c r="D26" i="2"/>
  <c r="D21" i="2"/>
  <c r="D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31" i="2"/>
  <c r="C29" i="2"/>
  <c r="C27" i="2"/>
  <c r="C18" i="2"/>
  <c r="J18" i="2" l="1"/>
  <c r="D28" i="1"/>
  <c r="D26" i="1"/>
  <c r="D17" i="1"/>
  <c r="B28" i="1"/>
  <c r="B26" i="1"/>
  <c r="B17" i="1"/>
</calcChain>
</file>

<file path=xl/sharedStrings.xml><?xml version="1.0" encoding="utf-8"?>
<sst xmlns="http://schemas.openxmlformats.org/spreadsheetml/2006/main" count="296" uniqueCount="110">
  <si>
    <t>DISTRICT 1</t>
  </si>
  <si>
    <t>at 76.02% VT</t>
  </si>
  <si>
    <t>% VT ALLOC</t>
  </si>
  <si>
    <t>ACTUAL VOTES</t>
  </si>
  <si>
    <t>VS TAGGED</t>
  </si>
  <si>
    <t>VS NEEDED + TAGGED</t>
  </si>
  <si>
    <t>%</t>
  </si>
  <si>
    <t>DEFICIT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</si>
  <si>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</si>
  <si>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</si>
  <si>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</si>
  <si>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</si>
  <si>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</si>
  <si>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</si>
  <si>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</si>
  <si>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</si>
  <si>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</si>
  <si>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</si>
  <si>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</si>
  <si>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</si>
  <si>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</si>
  <si>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</si>
  <si>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</si>
  <si>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SUB TOTAL</t>
  </si>
  <si>
    <t>DISTRICT 2</t>
  </si>
  <si>
    <t>ACACIA</t>
  </si>
  <si>
    <t>LONGOS</t>
  </si>
  <si>
    <t>POTRERO</t>
  </si>
  <si>
    <t>TINAJEROS</t>
  </si>
  <si>
    <t>TONSUYA</t>
  </si>
  <si>
    <t>TUGATOG</t>
  </si>
  <si>
    <t>TOTAL</t>
  </si>
  <si>
    <t>HIT</t>
  </si>
  <si>
    <t>MISS</t>
  </si>
  <si>
    <t>Target Votes for Election 2022 (May 2022 Survey)</t>
  </si>
  <si>
    <t>TNV</t>
  </si>
  <si>
    <t>80% TO</t>
  </si>
  <si>
    <t>55% of 80% TO</t>
  </si>
  <si>
    <t>2019 VOTERS LACSON</t>
  </si>
  <si>
    <t>SANDOVAL</t>
  </si>
  <si>
    <t>TAGGED</t>
  </si>
  <si>
    <t>NEEDED</t>
  </si>
  <si>
    <t>TAG + NEEDED</t>
  </si>
  <si>
    <t>100% VOTER TURNOUT (TOTAL)</t>
  </si>
  <si>
    <t>75.7% VOTER TURNOUT</t>
  </si>
  <si>
    <t>at 100% VOTER TURNOUT</t>
  </si>
  <si>
    <t>at 75.7% VOTER TURNOUT</t>
  </si>
  <si>
    <t>ACTUAL VOTER TURNOUT</t>
  </si>
  <si>
    <t>MALE</t>
  </si>
  <si>
    <t>FEMALE</t>
  </si>
  <si>
    <t>BOTH</t>
  </si>
  <si>
    <t>2019 Malabon City Voter Turnout</t>
  </si>
  <si>
    <t>2016 General Elections NCR Voter Turnout</t>
  </si>
  <si>
    <t>2 ELECTION AVERAGE</t>
  </si>
  <si>
    <t>TOTAL FOR DISTRICT 1 AND 2</t>
  </si>
  <si>
    <t>55% OF 80% TO</t>
  </si>
  <si>
    <t>at ACTUAL 76.02%</t>
  </si>
  <si>
    <t>ACTUAL</t>
  </si>
  <si>
    <t>TAG + NEED</t>
  </si>
  <si>
    <t>PLUS SCHOLARS</t>
  </si>
  <si>
    <t>PLUS ASSISTANCE</t>
  </si>
  <si>
    <t>PLUS TUPAD</t>
  </si>
  <si>
    <t>PLUS OTHERS</t>
  </si>
  <si>
    <t>2022 POST ELECTION ANALYSIS</t>
  </si>
  <si>
    <t>MALABON CITY</t>
  </si>
  <si>
    <t>CONGRESS</t>
  </si>
  <si>
    <t>LACSON-NOEL, JAYE (NPC)</t>
  </si>
  <si>
    <t>%TOTAL</t>
  </si>
  <si>
    <t>JLN VOTE %</t>
  </si>
  <si>
    <t>RS VOTE %</t>
  </si>
  <si>
    <t>D1 SUB-TOTAL</t>
  </si>
  <si>
    <t>%VOTES SECURED</t>
  </si>
  <si>
    <t>% WIN MARGIN</t>
  </si>
  <si>
    <t>GRAND TOTAL</t>
  </si>
  <si>
    <t>% VOTES SECURED</t>
  </si>
  <si>
    <t>CITY COUNCIL</t>
  </si>
  <si>
    <t>RANK</t>
  </si>
  <si>
    <t>WIN MARGIN</t>
  </si>
  <si>
    <t>RANK 1</t>
  </si>
  <si>
    <t>NOEL, NINO LACSON (NPC)</t>
  </si>
  <si>
    <t>GARCIA</t>
  </si>
  <si>
    <t>TORRES</t>
  </si>
  <si>
    <t>ORETA</t>
  </si>
  <si>
    <t>BERNARDO</t>
  </si>
  <si>
    <t>YAMBAO</t>
  </si>
  <si>
    <t>DUMALAOG</t>
  </si>
  <si>
    <t>CRUZ</t>
  </si>
  <si>
    <t>ONA</t>
  </si>
  <si>
    <t>SABARICOS</t>
  </si>
  <si>
    <t>LEGASPI</t>
  </si>
  <si>
    <t>CUNANAN</t>
  </si>
  <si>
    <t>NOLASCO</t>
  </si>
  <si>
    <t>YANGA</t>
  </si>
  <si>
    <t>MANALAC</t>
  </si>
  <si>
    <t>VICENCIO</t>
  </si>
  <si>
    <t>BAUTISTA</t>
  </si>
  <si>
    <t>LIM</t>
  </si>
  <si>
    <t>JIMENEZ</t>
  </si>
  <si>
    <t>BALLENTOS</t>
  </si>
  <si>
    <t>2022 POST-ELECTION ANALYSIS</t>
  </si>
  <si>
    <t>MAYOR</t>
  </si>
  <si>
    <t>ORETA, ENZO</t>
  </si>
  <si>
    <t>ENZO VOTE%</t>
  </si>
  <si>
    <t>JS VOTE%</t>
  </si>
  <si>
    <t>D2 SUB-TOTAL</t>
  </si>
  <si>
    <t>% LOSS MARGIN</t>
  </si>
  <si>
    <t>VICE MAYOR</t>
  </si>
  <si>
    <t>DELA CRUZ, NINONG</t>
  </si>
  <si>
    <t>DELA CRUZ, NINONG VOTE%</t>
  </si>
  <si>
    <t>YAMBAO VOTE%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</si>
</sst>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2" sqref="A2:A26"/>
    </sheetView>
  </sheetViews>
  <sheetFormatPr defaultRowHeight="14.4" x14ac:dyDescent="0.3"/>
  <cols>
    <col min="1" max="1" width="16.88671875" bestFit="1" customWidth="1"/>
    <col min="2" max="2" width="12" bestFit="1" customWidth="1"/>
    <col min="3" max="3" width="11.33203125" bestFit="1" customWidth="1"/>
    <col min="4" max="4" width="14.109375" bestFit="1" customWidth="1"/>
    <col min="5" max="5" width="10.88671875" bestFit="1" customWidth="1"/>
    <col min="6" max="6" width="20" bestFit="1" customWidth="1"/>
    <col min="7" max="7" width="8.109375" bestFit="1" customWidth="1"/>
    <col min="8" max="8" width="7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6628</v>
      </c>
      <c r="C2" s="1">
        <v>0.73350000000000004</v>
      </c>
      <c r="D2">
        <v>3636</v>
      </c>
      <c r="E2" t="s">
        <v>32</v>
      </c>
      <c r="F2" t="s">
        <v>33</v>
      </c>
      <c r="G2" s="1">
        <v>0.91</v>
      </c>
      <c r="H2">
        <v>340</v>
      </c>
    </row>
    <row r="3" spans="1:8" x14ac:dyDescent="0.3">
      <c r="A3" t="s">
        <v>9</v>
      </c>
      <c r="B3">
        <v>4346</v>
      </c>
      <c r="C3" s="1">
        <v>0.75790000000000002</v>
      </c>
      <c r="D3">
        <v>2601</v>
      </c>
      <c r="E3" t="s">
        <v>32</v>
      </c>
      <c r="F3" t="s">
        <v>32</v>
      </c>
      <c r="G3" s="1">
        <v>1.03</v>
      </c>
    </row>
    <row r="4" spans="1:8" x14ac:dyDescent="0.3">
      <c r="A4" t="s">
        <v>10</v>
      </c>
      <c r="B4">
        <v>19127</v>
      </c>
      <c r="C4" s="1">
        <v>0.76649999999999996</v>
      </c>
      <c r="D4">
        <v>9403</v>
      </c>
      <c r="E4" t="s">
        <v>32</v>
      </c>
      <c r="F4" t="s">
        <v>33</v>
      </c>
      <c r="G4" s="1">
        <v>0.86</v>
      </c>
      <c r="H4">
        <v>1577</v>
      </c>
    </row>
    <row r="5" spans="1:8" x14ac:dyDescent="0.3">
      <c r="A5" t="s">
        <v>11</v>
      </c>
      <c r="B5">
        <v>7502</v>
      </c>
      <c r="C5" s="1">
        <v>0.75219999999999998</v>
      </c>
      <c r="D5">
        <v>4309</v>
      </c>
      <c r="E5" t="s">
        <v>32</v>
      </c>
      <c r="F5" t="s">
        <v>33</v>
      </c>
      <c r="G5" s="1">
        <v>0.98</v>
      </c>
      <c r="H5">
        <v>79</v>
      </c>
    </row>
    <row r="6" spans="1:8" x14ac:dyDescent="0.3">
      <c r="A6" t="s">
        <v>12</v>
      </c>
      <c r="B6">
        <v>7203</v>
      </c>
      <c r="C6" s="1">
        <v>0.83069999999999999</v>
      </c>
      <c r="D6">
        <v>4144</v>
      </c>
      <c r="E6" t="s">
        <v>32</v>
      </c>
      <c r="F6" t="s">
        <v>32</v>
      </c>
      <c r="G6" s="1">
        <v>1.0900000000000001</v>
      </c>
    </row>
    <row r="7" spans="1:8" x14ac:dyDescent="0.3">
      <c r="A7" t="s">
        <v>13</v>
      </c>
      <c r="B7">
        <v>2505</v>
      </c>
      <c r="C7" s="1">
        <v>0.78380000000000005</v>
      </c>
      <c r="D7">
        <v>1626</v>
      </c>
      <c r="E7" t="s">
        <v>32</v>
      </c>
      <c r="F7" t="s">
        <v>32</v>
      </c>
      <c r="G7" s="1">
        <v>1.1599999999999999</v>
      </c>
    </row>
    <row r="8" spans="1:8" x14ac:dyDescent="0.3">
      <c r="A8" t="s">
        <v>14</v>
      </c>
      <c r="B8">
        <v>7848</v>
      </c>
      <c r="C8" s="1">
        <v>0.75490000000000002</v>
      </c>
      <c r="D8">
        <v>4986</v>
      </c>
      <c r="E8" t="s">
        <v>32</v>
      </c>
      <c r="F8" t="s">
        <v>32</v>
      </c>
      <c r="G8" s="1">
        <v>1.0900000000000001</v>
      </c>
    </row>
    <row r="9" spans="1:8" x14ac:dyDescent="0.3">
      <c r="A9" t="s">
        <v>15</v>
      </c>
      <c r="B9">
        <v>5181</v>
      </c>
      <c r="C9" s="1">
        <v>0.76180000000000003</v>
      </c>
      <c r="D9">
        <v>2702</v>
      </c>
      <c r="E9" t="s">
        <v>32</v>
      </c>
      <c r="F9" t="s">
        <v>33</v>
      </c>
      <c r="G9" s="1">
        <v>0.9</v>
      </c>
      <c r="H9">
        <v>291</v>
      </c>
    </row>
    <row r="10" spans="1:8" x14ac:dyDescent="0.3">
      <c r="A10" t="s">
        <v>16</v>
      </c>
      <c r="B10">
        <v>5866</v>
      </c>
      <c r="C10" s="1">
        <v>0.76570000000000005</v>
      </c>
      <c r="D10">
        <v>3184</v>
      </c>
      <c r="E10" t="s">
        <v>32</v>
      </c>
      <c r="F10" t="s">
        <v>33</v>
      </c>
      <c r="G10" s="1">
        <v>0.94</v>
      </c>
      <c r="H10">
        <v>187</v>
      </c>
    </row>
    <row r="11" spans="1:8" x14ac:dyDescent="0.3">
      <c r="A11" t="s">
        <v>17</v>
      </c>
      <c r="B11">
        <v>3957</v>
      </c>
      <c r="C11" s="1">
        <v>0.77410000000000001</v>
      </c>
      <c r="D11">
        <v>2049</v>
      </c>
      <c r="E11" t="s">
        <v>32</v>
      </c>
      <c r="F11" t="s">
        <v>33</v>
      </c>
      <c r="G11" s="1">
        <v>0.73</v>
      </c>
      <c r="H11">
        <v>763</v>
      </c>
    </row>
    <row r="12" spans="1:8" x14ac:dyDescent="0.3">
      <c r="A12" t="s">
        <v>18</v>
      </c>
      <c r="B12">
        <v>3730</v>
      </c>
      <c r="C12" s="1">
        <v>0.82089999999999996</v>
      </c>
      <c r="D12">
        <v>1990</v>
      </c>
      <c r="E12" t="s">
        <v>32</v>
      </c>
      <c r="F12" t="s">
        <v>33</v>
      </c>
      <c r="G12" s="1">
        <v>1</v>
      </c>
      <c r="H12">
        <v>9</v>
      </c>
    </row>
    <row r="13" spans="1:8" x14ac:dyDescent="0.3">
      <c r="A13" t="s">
        <v>19</v>
      </c>
      <c r="B13">
        <v>7700</v>
      </c>
      <c r="C13" s="1">
        <v>0.74529999999999996</v>
      </c>
      <c r="D13">
        <v>3674</v>
      </c>
      <c r="E13" t="s">
        <v>32</v>
      </c>
      <c r="F13" t="s">
        <v>33</v>
      </c>
      <c r="G13" s="1">
        <v>0.81</v>
      </c>
      <c r="H13">
        <v>872</v>
      </c>
    </row>
    <row r="14" spans="1:8" x14ac:dyDescent="0.3">
      <c r="A14" t="s">
        <v>20</v>
      </c>
      <c r="B14">
        <v>6879</v>
      </c>
      <c r="C14" s="1">
        <v>0.72340000000000004</v>
      </c>
      <c r="D14">
        <v>3877</v>
      </c>
      <c r="E14" t="s">
        <v>32</v>
      </c>
      <c r="F14" t="s">
        <v>33</v>
      </c>
      <c r="G14" s="1">
        <v>0.93</v>
      </c>
      <c r="H14">
        <v>307</v>
      </c>
    </row>
    <row r="15" spans="1:8" x14ac:dyDescent="0.3">
      <c r="A15" t="s">
        <v>21</v>
      </c>
      <c r="B15">
        <v>7155</v>
      </c>
      <c r="C15" s="1">
        <v>0.74550000000000005</v>
      </c>
      <c r="D15">
        <v>4101</v>
      </c>
      <c r="E15" t="s">
        <v>32</v>
      </c>
      <c r="F15" t="s">
        <v>33</v>
      </c>
      <c r="G15" s="1">
        <v>0.97</v>
      </c>
      <c r="H15">
        <v>122</v>
      </c>
    </row>
    <row r="16" spans="1:8" x14ac:dyDescent="0.3">
      <c r="A16" t="s">
        <v>22</v>
      </c>
      <c r="B16">
        <v>8284</v>
      </c>
      <c r="C16" s="1">
        <v>0.84179999999999999</v>
      </c>
      <c r="D16">
        <v>4997</v>
      </c>
      <c r="E16" t="s">
        <v>32</v>
      </c>
      <c r="F16" t="s">
        <v>32</v>
      </c>
      <c r="G16" s="1">
        <v>1.1499999999999999</v>
      </c>
    </row>
    <row r="17" spans="1:8" x14ac:dyDescent="0.3">
      <c r="A17" t="s">
        <v>23</v>
      </c>
      <c r="B17">
        <f>SUM(B2:B16)</f>
        <v>103911</v>
      </c>
      <c r="C17" s="1"/>
      <c r="D17">
        <f>SUM(D2:D16)</f>
        <v>57279</v>
      </c>
      <c r="G17" s="1"/>
    </row>
    <row r="18" spans="1:8" x14ac:dyDescent="0.3">
      <c r="C18" s="1"/>
      <c r="G18" s="1"/>
    </row>
    <row r="19" spans="1:8" x14ac:dyDescent="0.3">
      <c r="A19" t="s">
        <v>24</v>
      </c>
      <c r="C19" s="1"/>
      <c r="G19" s="1"/>
    </row>
    <row r="20" spans="1:8" x14ac:dyDescent="0.3">
      <c r="A20" t="s">
        <v>25</v>
      </c>
      <c r="B20">
        <v>4123</v>
      </c>
      <c r="C20" s="1">
        <v>0.73929999999999996</v>
      </c>
      <c r="D20">
        <v>2301</v>
      </c>
      <c r="E20" t="s">
        <v>32</v>
      </c>
      <c r="F20" t="s">
        <v>33</v>
      </c>
      <c r="G20" s="1">
        <v>0.94</v>
      </c>
      <c r="H20">
        <v>153</v>
      </c>
    </row>
    <row r="21" spans="1:8" x14ac:dyDescent="0.3">
      <c r="A21" t="s">
        <v>26</v>
      </c>
      <c r="B21">
        <v>24397</v>
      </c>
      <c r="C21" s="1">
        <v>0.74539999999999995</v>
      </c>
      <c r="D21">
        <v>11730</v>
      </c>
      <c r="E21" t="s">
        <v>32</v>
      </c>
      <c r="F21" t="s">
        <v>33</v>
      </c>
      <c r="G21" s="1">
        <v>0.81</v>
      </c>
      <c r="H21">
        <v>2671</v>
      </c>
    </row>
    <row r="22" spans="1:8" x14ac:dyDescent="0.3">
      <c r="A22" t="s">
        <v>27</v>
      </c>
      <c r="B22">
        <v>20321</v>
      </c>
      <c r="C22" s="1">
        <v>0.71189999999999998</v>
      </c>
      <c r="D22">
        <v>8175</v>
      </c>
      <c r="E22" t="s">
        <v>32</v>
      </c>
      <c r="F22" t="s">
        <v>33</v>
      </c>
      <c r="G22" s="1">
        <v>0.66</v>
      </c>
      <c r="H22">
        <v>4137</v>
      </c>
    </row>
    <row r="23" spans="1:8" x14ac:dyDescent="0.3">
      <c r="A23" t="s">
        <v>28</v>
      </c>
      <c r="B23">
        <v>11127</v>
      </c>
      <c r="C23" s="1">
        <v>0.7984</v>
      </c>
      <c r="D23">
        <v>6428</v>
      </c>
      <c r="E23" t="s">
        <v>32</v>
      </c>
      <c r="F23" t="s">
        <v>32</v>
      </c>
      <c r="G23" s="1">
        <v>1.05</v>
      </c>
    </row>
    <row r="24" spans="1:8" x14ac:dyDescent="0.3">
      <c r="A24" t="s">
        <v>29</v>
      </c>
      <c r="B24">
        <v>21060</v>
      </c>
      <c r="C24" s="1">
        <v>0.77090000000000003</v>
      </c>
      <c r="D24">
        <v>10108</v>
      </c>
      <c r="E24" t="s">
        <v>32</v>
      </c>
      <c r="F24" t="s">
        <v>33</v>
      </c>
      <c r="G24" s="1">
        <v>0.84</v>
      </c>
      <c r="H24">
        <v>1912</v>
      </c>
    </row>
    <row r="25" spans="1:8" x14ac:dyDescent="0.3">
      <c r="A25" t="s">
        <v>30</v>
      </c>
      <c r="B25">
        <v>11279</v>
      </c>
      <c r="C25" s="1">
        <v>0.76990000000000003</v>
      </c>
      <c r="D25">
        <v>6299</v>
      </c>
      <c r="E25" t="s">
        <v>32</v>
      </c>
      <c r="F25" t="s">
        <v>33</v>
      </c>
      <c r="G25" s="1">
        <v>0.98</v>
      </c>
      <c r="H25">
        <v>147</v>
      </c>
    </row>
    <row r="26" spans="1:8" x14ac:dyDescent="0.3">
      <c r="A26" t="s">
        <v>23</v>
      </c>
      <c r="B26">
        <f>SUM(B20:B25)</f>
        <v>92307</v>
      </c>
      <c r="C26" s="1"/>
      <c r="D26">
        <f>SUM(D20:D25)</f>
        <v>45041</v>
      </c>
    </row>
    <row r="28" spans="1:8" x14ac:dyDescent="0.3">
      <c r="A28" t="s">
        <v>31</v>
      </c>
      <c r="B28">
        <f>B17+B26</f>
        <v>196218</v>
      </c>
      <c r="D28">
        <f>D17+D26</f>
        <v>102320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opLeftCell="B1" workbookViewId="0">
      <selection activeCell="B3" sqref="B3:B27"/>
    </sheetView>
  </sheetViews>
  <sheetFormatPr defaultRowHeight="14.4" x14ac:dyDescent="0.3"/>
  <cols>
    <col min="1" max="1" width="44.6640625" bestFit="1" customWidth="1"/>
    <col min="2" max="2" width="16.88671875" bestFit="1" customWidth="1"/>
    <col min="3" max="3" width="8" bestFit="1" customWidth="1"/>
    <col min="4" max="4" width="8.109375" bestFit="1" customWidth="1"/>
    <col min="5" max="5" width="13.88671875" bestFit="1" customWidth="1"/>
    <col min="6" max="6" width="20.109375" bestFit="1" customWidth="1"/>
    <col min="7" max="7" width="10.88671875" bestFit="1" customWidth="1"/>
    <col min="8" max="8" width="8.109375" bestFit="1" customWidth="1"/>
    <col min="9" max="9" width="8" bestFit="1" customWidth="1"/>
    <col min="10" max="10" width="13.5546875" bestFit="1" customWidth="1"/>
  </cols>
  <sheetData>
    <row r="1" spans="2:10" x14ac:dyDescent="0.3">
      <c r="B1" s="4" t="s">
        <v>34</v>
      </c>
      <c r="C1" s="4"/>
      <c r="D1" s="4"/>
      <c r="E1" s="4"/>
      <c r="F1" s="4"/>
      <c r="G1" s="4"/>
      <c r="H1" s="4"/>
      <c r="I1" s="4"/>
      <c r="J1" s="4"/>
    </row>
    <row r="2" spans="2:10" x14ac:dyDescent="0.3">
      <c r="B2" t="s">
        <v>0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3" spans="2:10" x14ac:dyDescent="0.3">
      <c r="B3" t="s">
        <v>8</v>
      </c>
      <c r="C3">
        <v>9036</v>
      </c>
      <c r="D3" s="2">
        <f>0.8*C3</f>
        <v>7228.8</v>
      </c>
      <c r="E3" s="2">
        <f>0.55*D3</f>
        <v>3975.8400000000006</v>
      </c>
      <c r="F3">
        <v>2959</v>
      </c>
      <c r="G3">
        <v>2203</v>
      </c>
      <c r="H3">
        <v>1084</v>
      </c>
      <c r="I3">
        <v>2892</v>
      </c>
      <c r="J3">
        <f>I3+H3</f>
        <v>3976</v>
      </c>
    </row>
    <row r="4" spans="2:10" x14ac:dyDescent="0.3">
      <c r="B4" t="s">
        <v>9</v>
      </c>
      <c r="C4">
        <v>5734</v>
      </c>
      <c r="D4" s="2">
        <f t="shared" ref="D4:D17" si="0">0.8*C4</f>
        <v>4587.2</v>
      </c>
      <c r="E4" s="2">
        <f t="shared" ref="E4:E17" si="1">0.55*D4</f>
        <v>2522.96</v>
      </c>
      <c r="F4">
        <v>2236</v>
      </c>
      <c r="G4">
        <v>1327</v>
      </c>
      <c r="H4">
        <v>1153</v>
      </c>
      <c r="I4">
        <v>1370</v>
      </c>
      <c r="J4">
        <f t="shared" ref="J4:J17" si="2">I4+H4</f>
        <v>2523</v>
      </c>
    </row>
    <row r="5" spans="2:10" x14ac:dyDescent="0.3">
      <c r="B5" t="s">
        <v>10</v>
      </c>
      <c r="C5">
        <v>24954</v>
      </c>
      <c r="D5" s="2">
        <f t="shared" si="0"/>
        <v>19963.2</v>
      </c>
      <c r="E5" s="2">
        <f t="shared" si="1"/>
        <v>10979.760000000002</v>
      </c>
      <c r="F5">
        <v>8628</v>
      </c>
      <c r="G5">
        <v>5046</v>
      </c>
      <c r="H5">
        <v>3770</v>
      </c>
      <c r="I5">
        <v>7210</v>
      </c>
      <c r="J5">
        <f t="shared" si="2"/>
        <v>10980</v>
      </c>
    </row>
    <row r="6" spans="2:10" x14ac:dyDescent="0.3">
      <c r="B6" t="s">
        <v>11</v>
      </c>
      <c r="C6">
        <v>9974</v>
      </c>
      <c r="D6" s="2">
        <f t="shared" si="0"/>
        <v>7979.2000000000007</v>
      </c>
      <c r="E6" s="2">
        <f t="shared" si="1"/>
        <v>4388.5600000000004</v>
      </c>
      <c r="F6">
        <v>3783</v>
      </c>
      <c r="G6">
        <v>2366</v>
      </c>
      <c r="H6">
        <v>1832</v>
      </c>
      <c r="I6">
        <v>2556</v>
      </c>
      <c r="J6">
        <f t="shared" si="2"/>
        <v>4388</v>
      </c>
    </row>
    <row r="7" spans="2:10" x14ac:dyDescent="0.3">
      <c r="B7" t="s">
        <v>12</v>
      </c>
      <c r="C7">
        <v>8671</v>
      </c>
      <c r="D7" s="2">
        <f t="shared" si="0"/>
        <v>6936.8</v>
      </c>
      <c r="E7" s="2">
        <f t="shared" si="1"/>
        <v>3815.2400000000002</v>
      </c>
      <c r="F7">
        <v>3571</v>
      </c>
      <c r="G7">
        <v>2051</v>
      </c>
      <c r="H7">
        <v>1942</v>
      </c>
      <c r="I7">
        <v>1873</v>
      </c>
      <c r="J7">
        <f t="shared" si="2"/>
        <v>3815</v>
      </c>
    </row>
    <row r="8" spans="2:10" x14ac:dyDescent="0.3">
      <c r="B8" t="s">
        <v>13</v>
      </c>
      <c r="C8">
        <v>3196</v>
      </c>
      <c r="D8" s="2">
        <f t="shared" si="0"/>
        <v>2556.8000000000002</v>
      </c>
      <c r="E8" s="2">
        <f t="shared" si="1"/>
        <v>1406.2400000000002</v>
      </c>
      <c r="F8">
        <v>1258</v>
      </c>
      <c r="G8">
        <v>760</v>
      </c>
      <c r="H8">
        <v>487</v>
      </c>
      <c r="I8">
        <v>919</v>
      </c>
      <c r="J8">
        <f t="shared" si="2"/>
        <v>1406</v>
      </c>
    </row>
    <row r="9" spans="2:10" x14ac:dyDescent="0.3">
      <c r="B9" t="s">
        <v>14</v>
      </c>
      <c r="C9">
        <v>10396</v>
      </c>
      <c r="D9" s="2">
        <f t="shared" si="0"/>
        <v>8316.8000000000011</v>
      </c>
      <c r="E9" s="2">
        <f t="shared" si="1"/>
        <v>4574.2400000000007</v>
      </c>
      <c r="F9">
        <v>3711</v>
      </c>
      <c r="G9">
        <v>2260</v>
      </c>
      <c r="H9">
        <v>1494</v>
      </c>
      <c r="I9">
        <v>3080</v>
      </c>
      <c r="J9">
        <f t="shared" si="2"/>
        <v>4574</v>
      </c>
    </row>
    <row r="10" spans="2:10" x14ac:dyDescent="0.3">
      <c r="B10" t="s">
        <v>15</v>
      </c>
      <c r="C10">
        <v>6801</v>
      </c>
      <c r="D10" s="2">
        <f t="shared" si="0"/>
        <v>5440.8</v>
      </c>
      <c r="E10" s="2">
        <f t="shared" si="1"/>
        <v>2992.4400000000005</v>
      </c>
      <c r="F10">
        <v>2211</v>
      </c>
      <c r="G10">
        <v>1888</v>
      </c>
      <c r="H10">
        <v>1298</v>
      </c>
      <c r="I10">
        <v>1695</v>
      </c>
      <c r="J10">
        <f t="shared" si="2"/>
        <v>2993</v>
      </c>
    </row>
    <row r="11" spans="2:10" x14ac:dyDescent="0.3">
      <c r="B11" t="s">
        <v>16</v>
      </c>
      <c r="C11">
        <v>7661</v>
      </c>
      <c r="D11" s="2">
        <f t="shared" si="0"/>
        <v>6128.8</v>
      </c>
      <c r="E11" s="2">
        <f t="shared" si="1"/>
        <v>3370.84</v>
      </c>
      <c r="F11">
        <v>2626</v>
      </c>
      <c r="G11">
        <v>1678</v>
      </c>
      <c r="H11">
        <v>824</v>
      </c>
      <c r="I11">
        <v>2547</v>
      </c>
      <c r="J11">
        <f t="shared" si="2"/>
        <v>3371</v>
      </c>
    </row>
    <row r="12" spans="2:10" x14ac:dyDescent="0.3">
      <c r="B12" t="s">
        <v>17</v>
      </c>
      <c r="C12">
        <v>5112</v>
      </c>
      <c r="D12" s="2">
        <f t="shared" si="0"/>
        <v>4089.6000000000004</v>
      </c>
      <c r="E12" s="2">
        <v>2812</v>
      </c>
      <c r="F12">
        <v>1660</v>
      </c>
      <c r="G12">
        <v>1662</v>
      </c>
      <c r="H12">
        <v>782</v>
      </c>
      <c r="I12">
        <v>2030</v>
      </c>
      <c r="J12">
        <f t="shared" si="2"/>
        <v>2812</v>
      </c>
    </row>
    <row r="13" spans="2:10" x14ac:dyDescent="0.3">
      <c r="B13" t="s">
        <v>18</v>
      </c>
      <c r="C13">
        <v>4544</v>
      </c>
      <c r="D13" s="2">
        <f t="shared" si="0"/>
        <v>3635.2000000000003</v>
      </c>
      <c r="E13" s="2">
        <f t="shared" si="1"/>
        <v>1999.3600000000004</v>
      </c>
      <c r="F13">
        <v>1735</v>
      </c>
      <c r="G13">
        <v>1237</v>
      </c>
      <c r="H13">
        <v>448</v>
      </c>
      <c r="I13">
        <v>1551</v>
      </c>
      <c r="J13">
        <f t="shared" si="2"/>
        <v>1999</v>
      </c>
    </row>
    <row r="14" spans="2:10" x14ac:dyDescent="0.3">
      <c r="B14" t="s">
        <v>19</v>
      </c>
      <c r="C14">
        <v>10331</v>
      </c>
      <c r="D14" s="2">
        <f t="shared" si="0"/>
        <v>8264.8000000000011</v>
      </c>
      <c r="E14" s="2">
        <f t="shared" si="1"/>
        <v>4545.6400000000012</v>
      </c>
      <c r="F14">
        <v>2840</v>
      </c>
      <c r="G14">
        <v>2791</v>
      </c>
      <c r="H14">
        <v>1710</v>
      </c>
      <c r="I14">
        <v>2836</v>
      </c>
      <c r="J14">
        <f t="shared" si="2"/>
        <v>4546</v>
      </c>
    </row>
    <row r="15" spans="2:10" x14ac:dyDescent="0.3">
      <c r="B15" t="s">
        <v>20</v>
      </c>
      <c r="C15">
        <v>9509</v>
      </c>
      <c r="D15" s="2">
        <f t="shared" si="0"/>
        <v>7607.2000000000007</v>
      </c>
      <c r="E15" s="2">
        <f t="shared" si="1"/>
        <v>4183.9600000000009</v>
      </c>
      <c r="F15">
        <v>3175</v>
      </c>
      <c r="G15">
        <v>2126</v>
      </c>
      <c r="H15">
        <v>944</v>
      </c>
      <c r="I15">
        <v>3240</v>
      </c>
      <c r="J15">
        <f t="shared" si="2"/>
        <v>4184</v>
      </c>
    </row>
    <row r="16" spans="2:10" x14ac:dyDescent="0.3">
      <c r="B16" t="s">
        <v>21</v>
      </c>
      <c r="C16">
        <v>9598</v>
      </c>
      <c r="D16" s="2">
        <f t="shared" si="0"/>
        <v>7678.4000000000005</v>
      </c>
      <c r="E16" s="2">
        <f t="shared" si="1"/>
        <v>4223.1200000000008</v>
      </c>
      <c r="F16">
        <v>3987</v>
      </c>
      <c r="G16">
        <v>1831</v>
      </c>
      <c r="H16">
        <v>1221</v>
      </c>
      <c r="I16">
        <v>3002</v>
      </c>
      <c r="J16">
        <f t="shared" si="2"/>
        <v>4223</v>
      </c>
    </row>
    <row r="17" spans="2:10" x14ac:dyDescent="0.3">
      <c r="B17" t="s">
        <v>22</v>
      </c>
      <c r="C17">
        <v>9841</v>
      </c>
      <c r="D17" s="2">
        <f t="shared" si="0"/>
        <v>7872.8</v>
      </c>
      <c r="E17" s="2">
        <f t="shared" si="1"/>
        <v>4330.0400000000009</v>
      </c>
      <c r="F17">
        <v>4020</v>
      </c>
      <c r="G17">
        <v>2601</v>
      </c>
      <c r="H17">
        <v>1746</v>
      </c>
      <c r="I17">
        <v>2584</v>
      </c>
      <c r="J17">
        <f t="shared" si="2"/>
        <v>4330</v>
      </c>
    </row>
    <row r="18" spans="2:10" x14ac:dyDescent="0.3">
      <c r="B18" t="s">
        <v>23</v>
      </c>
      <c r="C18">
        <f>SUM(C3:C17)</f>
        <v>135358</v>
      </c>
      <c r="D18" s="2">
        <f>SUM(D3:D17)</f>
        <v>108286.40000000001</v>
      </c>
      <c r="E18" s="2">
        <f>SUM(E3:E17)</f>
        <v>60120.240000000013</v>
      </c>
      <c r="F18">
        <f>SUM(F3:F17)</f>
        <v>48400</v>
      </c>
      <c r="G18">
        <f t="shared" ref="G18:J18" si="3">SUM(G3:G17)</f>
        <v>31827</v>
      </c>
      <c r="H18">
        <f t="shared" si="3"/>
        <v>20735</v>
      </c>
      <c r="I18">
        <f t="shared" si="3"/>
        <v>39385</v>
      </c>
      <c r="J18">
        <f t="shared" si="3"/>
        <v>60120</v>
      </c>
    </row>
    <row r="20" spans="2:10" x14ac:dyDescent="0.3">
      <c r="B20" t="s">
        <v>24</v>
      </c>
    </row>
    <row r="21" spans="2:10" x14ac:dyDescent="0.3">
      <c r="B21" t="s">
        <v>25</v>
      </c>
      <c r="C21">
        <v>5577</v>
      </c>
      <c r="D21" s="2">
        <f>0.8*C21</f>
        <v>4461.6000000000004</v>
      </c>
      <c r="E21" s="2">
        <f>0.55*D21</f>
        <v>2453.8800000000006</v>
      </c>
      <c r="F21">
        <v>1856</v>
      </c>
      <c r="G21">
        <v>1487</v>
      </c>
      <c r="H21">
        <v>992</v>
      </c>
      <c r="I21">
        <v>1462</v>
      </c>
      <c r="J21">
        <v>2454</v>
      </c>
    </row>
    <row r="22" spans="2:10" x14ac:dyDescent="0.3">
      <c r="B22" t="s">
        <v>26</v>
      </c>
      <c r="C22">
        <v>32729</v>
      </c>
      <c r="D22" s="2">
        <f t="shared" ref="D22:D26" si="4">0.8*C22</f>
        <v>26183.200000000001</v>
      </c>
      <c r="E22" s="2">
        <f t="shared" ref="E22:E26" si="5">0.55*D22</f>
        <v>14400.760000000002</v>
      </c>
      <c r="F22">
        <v>10395</v>
      </c>
      <c r="G22">
        <v>8896</v>
      </c>
      <c r="H22">
        <v>4394</v>
      </c>
      <c r="I22">
        <v>10007</v>
      </c>
      <c r="J22">
        <v>14401</v>
      </c>
    </row>
    <row r="23" spans="2:10" x14ac:dyDescent="0.3">
      <c r="B23" t="s">
        <v>27</v>
      </c>
      <c r="C23">
        <v>28546</v>
      </c>
      <c r="D23" s="2">
        <f t="shared" si="4"/>
        <v>22836.800000000003</v>
      </c>
      <c r="E23" s="2">
        <v>12312</v>
      </c>
      <c r="F23">
        <v>7133</v>
      </c>
      <c r="G23">
        <v>9029</v>
      </c>
      <c r="H23">
        <v>3348</v>
      </c>
      <c r="I23">
        <v>8964</v>
      </c>
      <c r="J23">
        <v>12312</v>
      </c>
    </row>
    <row r="24" spans="2:10" x14ac:dyDescent="0.3">
      <c r="B24" t="s">
        <v>28</v>
      </c>
      <c r="C24">
        <v>13936</v>
      </c>
      <c r="D24" s="2">
        <f t="shared" si="4"/>
        <v>11148.800000000001</v>
      </c>
      <c r="E24" s="2">
        <f t="shared" si="5"/>
        <v>6131.8400000000011</v>
      </c>
      <c r="F24">
        <v>4388</v>
      </c>
      <c r="G24">
        <v>3745</v>
      </c>
      <c r="H24">
        <v>1226</v>
      </c>
      <c r="I24">
        <v>4906</v>
      </c>
      <c r="J24">
        <v>6132</v>
      </c>
    </row>
    <row r="25" spans="2:10" x14ac:dyDescent="0.3">
      <c r="B25" t="s">
        <v>29</v>
      </c>
      <c r="C25">
        <v>27319</v>
      </c>
      <c r="D25" s="2">
        <f t="shared" si="4"/>
        <v>21855.200000000001</v>
      </c>
      <c r="E25" s="2">
        <f t="shared" si="5"/>
        <v>12020.36</v>
      </c>
      <c r="F25">
        <v>9179</v>
      </c>
      <c r="G25">
        <v>6701</v>
      </c>
      <c r="H25">
        <v>4484</v>
      </c>
      <c r="I25">
        <v>7536</v>
      </c>
      <c r="J25">
        <v>12020</v>
      </c>
    </row>
    <row r="26" spans="2:10" x14ac:dyDescent="0.3">
      <c r="B26" t="s">
        <v>30</v>
      </c>
      <c r="C26">
        <v>14650</v>
      </c>
      <c r="D26" s="2">
        <f t="shared" si="4"/>
        <v>11720</v>
      </c>
      <c r="E26" s="2">
        <f t="shared" si="5"/>
        <v>6446.0000000000009</v>
      </c>
      <c r="F26">
        <v>4690</v>
      </c>
      <c r="G26">
        <v>3944</v>
      </c>
      <c r="H26">
        <v>1599</v>
      </c>
      <c r="I26">
        <v>4847</v>
      </c>
      <c r="J26">
        <v>6446</v>
      </c>
    </row>
    <row r="27" spans="2:10" x14ac:dyDescent="0.3">
      <c r="B27" t="s">
        <v>23</v>
      </c>
      <c r="C27">
        <f t="shared" ref="C27:H27" si="6">SUM(C21:C26)</f>
        <v>122757</v>
      </c>
      <c r="D27" s="2">
        <f t="shared" si="6"/>
        <v>98205.6</v>
      </c>
      <c r="E27" s="2">
        <f t="shared" si="6"/>
        <v>53764.840000000004</v>
      </c>
      <c r="F27">
        <f t="shared" si="6"/>
        <v>37641</v>
      </c>
      <c r="G27">
        <f t="shared" si="6"/>
        <v>33802</v>
      </c>
      <c r="H27">
        <f t="shared" si="6"/>
        <v>16043</v>
      </c>
      <c r="I27">
        <f t="shared" ref="I27:J27" si="7">SUM(I21:I26)</f>
        <v>37722</v>
      </c>
      <c r="J27">
        <f t="shared" si="7"/>
        <v>53765</v>
      </c>
    </row>
    <row r="29" spans="2:10" x14ac:dyDescent="0.3">
      <c r="B29" t="s">
        <v>43</v>
      </c>
      <c r="C29">
        <f>C18+C27</f>
        <v>258115</v>
      </c>
      <c r="H29">
        <f>H18+H27</f>
        <v>36778</v>
      </c>
      <c r="I29">
        <f>I18+I27</f>
        <v>77107</v>
      </c>
      <c r="J29">
        <f>J27+J18</f>
        <v>113885</v>
      </c>
    </row>
    <row r="30" spans="2:10" x14ac:dyDescent="0.3">
      <c r="G30" t="s">
        <v>45</v>
      </c>
      <c r="H30" s="1">
        <v>0.14249999999999999</v>
      </c>
      <c r="I30" s="1">
        <v>0.19869999999999999</v>
      </c>
      <c r="J30" s="1">
        <v>0.44119999999999998</v>
      </c>
    </row>
    <row r="31" spans="2:10" x14ac:dyDescent="0.3">
      <c r="B31" t="s">
        <v>44</v>
      </c>
      <c r="C31">
        <f>C29*0.757</f>
        <v>195393.05499999999</v>
      </c>
      <c r="G31" t="s">
        <v>46</v>
      </c>
      <c r="H31" s="1">
        <v>0.18820000000000001</v>
      </c>
      <c r="I31" s="1">
        <v>0.39460000000000001</v>
      </c>
      <c r="J31" s="1">
        <v>0.58289999999999997</v>
      </c>
    </row>
    <row r="33" spans="2:7" x14ac:dyDescent="0.3">
      <c r="B33" t="s">
        <v>47</v>
      </c>
      <c r="E33" t="s">
        <v>48</v>
      </c>
      <c r="F33" t="s">
        <v>49</v>
      </c>
      <c r="G33" t="s">
        <v>50</v>
      </c>
    </row>
    <row r="34" spans="2:7" x14ac:dyDescent="0.3">
      <c r="B34" t="s">
        <v>51</v>
      </c>
      <c r="E34" s="1">
        <v>0.72109999999999996</v>
      </c>
      <c r="F34" s="1">
        <v>0.73350000000000004</v>
      </c>
      <c r="G34" s="1">
        <v>0.7278</v>
      </c>
    </row>
    <row r="35" spans="2:7" x14ac:dyDescent="0.3">
      <c r="B35" t="s">
        <v>52</v>
      </c>
      <c r="G35" s="1">
        <v>0.78620000000000001</v>
      </c>
    </row>
    <row r="36" spans="2:7" x14ac:dyDescent="0.3">
      <c r="F36" t="s">
        <v>53</v>
      </c>
      <c r="G36" s="1">
        <v>0.75700000000000001</v>
      </c>
    </row>
    <row r="38" spans="2:7" x14ac:dyDescent="0.3">
      <c r="B38" t="s">
        <v>54</v>
      </c>
    </row>
    <row r="39" spans="2:7" x14ac:dyDescent="0.3">
      <c r="B39" t="s">
        <v>35</v>
      </c>
      <c r="C39">
        <f>C29</f>
        <v>258115</v>
      </c>
    </row>
    <row r="40" spans="2:7" x14ac:dyDescent="0.3">
      <c r="B40" t="s">
        <v>36</v>
      </c>
      <c r="C40" s="2">
        <f>D27+D18</f>
        <v>206492</v>
      </c>
    </row>
    <row r="41" spans="2:7" x14ac:dyDescent="0.3">
      <c r="B41" t="s">
        <v>55</v>
      </c>
      <c r="C41" s="2">
        <f>E27+E18</f>
        <v>113885.08000000002</v>
      </c>
    </row>
    <row r="42" spans="2:7" x14ac:dyDescent="0.3">
      <c r="B42" t="s">
        <v>40</v>
      </c>
      <c r="C42">
        <f>H29</f>
        <v>36778</v>
      </c>
    </row>
    <row r="43" spans="2:7" x14ac:dyDescent="0.3">
      <c r="B43" t="s">
        <v>41</v>
      </c>
      <c r="C43">
        <f>I29</f>
        <v>77107</v>
      </c>
    </row>
    <row r="45" spans="2:7" x14ac:dyDescent="0.3">
      <c r="B45" t="s">
        <v>56</v>
      </c>
      <c r="C45" t="s">
        <v>57</v>
      </c>
      <c r="E45" t="s">
        <v>58</v>
      </c>
    </row>
    <row r="46" spans="2:7" x14ac:dyDescent="0.3">
      <c r="B46" t="s">
        <v>3</v>
      </c>
      <c r="C46">
        <v>102320</v>
      </c>
      <c r="D46">
        <v>102320</v>
      </c>
    </row>
    <row r="47" spans="2:7" x14ac:dyDescent="0.3">
      <c r="B47" t="s">
        <v>59</v>
      </c>
      <c r="C47">
        <v>1500</v>
      </c>
      <c r="D47">
        <v>1350</v>
      </c>
    </row>
    <row r="48" spans="2:7" x14ac:dyDescent="0.3">
      <c r="B48" t="s">
        <v>60</v>
      </c>
      <c r="C48">
        <v>20000</v>
      </c>
      <c r="D48">
        <v>18000</v>
      </c>
    </row>
    <row r="49" spans="2:5" x14ac:dyDescent="0.3">
      <c r="B49" t="s">
        <v>61</v>
      </c>
      <c r="C49">
        <v>10000</v>
      </c>
      <c r="D49">
        <v>9000</v>
      </c>
    </row>
    <row r="50" spans="2:5" x14ac:dyDescent="0.3">
      <c r="B50" t="s">
        <v>62</v>
      </c>
      <c r="C50">
        <v>500</v>
      </c>
      <c r="D50">
        <v>450</v>
      </c>
    </row>
    <row r="51" spans="2:5" x14ac:dyDescent="0.3">
      <c r="B51" t="s">
        <v>31</v>
      </c>
      <c r="D51">
        <f>SUM(D46:D50)</f>
        <v>131120</v>
      </c>
      <c r="E51">
        <v>113885</v>
      </c>
    </row>
    <row r="52" spans="2:5" x14ac:dyDescent="0.3">
      <c r="D52" s="1">
        <v>1.1513</v>
      </c>
      <c r="E52" t="s">
        <v>32</v>
      </c>
    </row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10" workbookViewId="0">
      <selection activeCell="A26" sqref="A26:A32"/>
    </sheetView>
  </sheetViews>
  <sheetFormatPr defaultRowHeight="14.4" x14ac:dyDescent="0.3"/>
  <sheetData>
    <row r="1" spans="1:22" x14ac:dyDescent="0.3">
      <c r="A1" t="s">
        <v>63</v>
      </c>
    </row>
    <row r="2" spans="1:22" x14ac:dyDescent="0.3">
      <c r="A2" t="s">
        <v>64</v>
      </c>
    </row>
    <row r="5" spans="1:22" x14ac:dyDescent="0.3">
      <c r="A5" t="s">
        <v>65</v>
      </c>
      <c r="J5" t="s">
        <v>75</v>
      </c>
    </row>
    <row r="6" spans="1:22" x14ac:dyDescent="0.3">
      <c r="A6" t="s">
        <v>0</v>
      </c>
      <c r="B6" t="s">
        <v>66</v>
      </c>
      <c r="C6" t="s">
        <v>39</v>
      </c>
      <c r="D6" t="s">
        <v>67</v>
      </c>
      <c r="E6" t="s">
        <v>68</v>
      </c>
      <c r="F6" t="s">
        <v>69</v>
      </c>
      <c r="G6" t="s">
        <v>31</v>
      </c>
      <c r="J6" t="s">
        <v>0</v>
      </c>
      <c r="K6" t="s">
        <v>79</v>
      </c>
      <c r="L6" t="s">
        <v>80</v>
      </c>
      <c r="M6" t="s">
        <v>81</v>
      </c>
      <c r="N6" t="s">
        <v>82</v>
      </c>
      <c r="O6" t="s">
        <v>83</v>
      </c>
      <c r="P6" t="s">
        <v>84</v>
      </c>
      <c r="Q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31</v>
      </c>
    </row>
    <row r="7" spans="1:22" x14ac:dyDescent="0.3">
      <c r="A7" t="s">
        <v>8</v>
      </c>
      <c r="B7">
        <v>3636</v>
      </c>
      <c r="C7">
        <v>2582</v>
      </c>
      <c r="D7">
        <f>C7+B7</f>
        <v>6218</v>
      </c>
      <c r="E7" s="1">
        <f>B7/D7</f>
        <v>0.58475394017368931</v>
      </c>
      <c r="F7" s="1">
        <f>C7/D7</f>
        <v>0.41524605982631069</v>
      </c>
      <c r="G7" s="1">
        <f>E7+F7</f>
        <v>1</v>
      </c>
      <c r="H7" t="str">
        <f>IF(E7&gt;F7, "WIN", "LOSE")</f>
        <v>WIN</v>
      </c>
      <c r="J7" t="s">
        <v>8</v>
      </c>
      <c r="K7">
        <v>3568</v>
      </c>
      <c r="L7">
        <v>3648</v>
      </c>
      <c r="M7">
        <v>3489</v>
      </c>
      <c r="N7">
        <v>2429</v>
      </c>
      <c r="O7">
        <v>3131</v>
      </c>
      <c r="P7">
        <v>2704</v>
      </c>
      <c r="Q7">
        <v>2467</v>
      </c>
      <c r="R7">
        <v>2483</v>
      </c>
      <c r="S7">
        <v>2604</v>
      </c>
      <c r="T7">
        <v>2060</v>
      </c>
      <c r="U7">
        <v>1711</v>
      </c>
    </row>
    <row r="8" spans="1:22" x14ac:dyDescent="0.3">
      <c r="A8" t="s">
        <v>9</v>
      </c>
      <c r="B8">
        <v>2601</v>
      </c>
      <c r="C8">
        <v>1465</v>
      </c>
      <c r="D8">
        <f t="shared" ref="D8:D21" si="0">C8+B8</f>
        <v>4066</v>
      </c>
      <c r="E8" s="1">
        <f t="shared" ref="E8:E21" si="1">B8/D8</f>
        <v>0.63969503197245448</v>
      </c>
      <c r="F8" s="1">
        <f t="shared" ref="F8:F21" si="2">C8/D8</f>
        <v>0.36030496802754552</v>
      </c>
      <c r="G8" s="1">
        <f t="shared" ref="G8:G21" si="3">E8+F8</f>
        <v>1</v>
      </c>
      <c r="H8" t="str">
        <f t="shared" ref="H8:H21" si="4">IF(E8&gt;F8, "WIN", "LOSE")</f>
        <v>WIN</v>
      </c>
      <c r="J8" t="s">
        <v>9</v>
      </c>
      <c r="K8">
        <v>2719</v>
      </c>
      <c r="L8">
        <v>2405</v>
      </c>
      <c r="M8">
        <v>2134</v>
      </c>
      <c r="N8">
        <v>1801</v>
      </c>
      <c r="O8">
        <v>1729</v>
      </c>
      <c r="P8">
        <v>1760</v>
      </c>
      <c r="Q8">
        <v>1755</v>
      </c>
      <c r="R8">
        <v>1678</v>
      </c>
      <c r="S8">
        <v>1543</v>
      </c>
      <c r="T8">
        <v>1527</v>
      </c>
      <c r="U8">
        <v>489</v>
      </c>
    </row>
    <row r="9" spans="1:22" x14ac:dyDescent="0.3">
      <c r="A9" t="s">
        <v>10</v>
      </c>
      <c r="B9">
        <v>9403</v>
      </c>
      <c r="C9">
        <v>8192</v>
      </c>
      <c r="D9">
        <f t="shared" si="0"/>
        <v>17595</v>
      </c>
      <c r="E9" s="1">
        <f t="shared" si="1"/>
        <v>0.53441318556408068</v>
      </c>
      <c r="F9" s="1">
        <f t="shared" si="2"/>
        <v>0.46558681443591932</v>
      </c>
      <c r="G9" s="1">
        <f t="shared" si="3"/>
        <v>1</v>
      </c>
      <c r="H9" t="str">
        <f t="shared" si="4"/>
        <v>WIN</v>
      </c>
      <c r="J9" t="s">
        <v>10</v>
      </c>
      <c r="K9">
        <v>10714</v>
      </c>
      <c r="L9">
        <v>11253</v>
      </c>
      <c r="M9">
        <v>9907</v>
      </c>
      <c r="N9">
        <v>8641</v>
      </c>
      <c r="O9">
        <v>6084</v>
      </c>
      <c r="P9">
        <v>7132</v>
      </c>
      <c r="Q9">
        <v>7207</v>
      </c>
      <c r="R9">
        <v>8429</v>
      </c>
      <c r="S9">
        <v>6838</v>
      </c>
      <c r="T9">
        <v>6251</v>
      </c>
      <c r="U9">
        <v>2012</v>
      </c>
    </row>
    <row r="10" spans="1:22" x14ac:dyDescent="0.3">
      <c r="A10" t="s">
        <v>11</v>
      </c>
      <c r="B10">
        <v>4309</v>
      </c>
      <c r="C10">
        <v>2702</v>
      </c>
      <c r="D10">
        <f t="shared" si="0"/>
        <v>7011</v>
      </c>
      <c r="E10" s="1">
        <f t="shared" si="1"/>
        <v>0.61460561974040795</v>
      </c>
      <c r="F10" s="1">
        <f t="shared" si="2"/>
        <v>0.38539438025959205</v>
      </c>
      <c r="G10" s="1">
        <f t="shared" si="3"/>
        <v>1</v>
      </c>
      <c r="H10" t="str">
        <f t="shared" si="4"/>
        <v>WIN</v>
      </c>
      <c r="J10" t="s">
        <v>11</v>
      </c>
      <c r="K10">
        <v>4022</v>
      </c>
      <c r="L10">
        <v>4383</v>
      </c>
      <c r="M10">
        <v>3568</v>
      </c>
      <c r="N10">
        <v>3200</v>
      </c>
      <c r="O10">
        <v>4533</v>
      </c>
      <c r="P10">
        <v>2951</v>
      </c>
      <c r="Q10">
        <v>3088</v>
      </c>
      <c r="R10">
        <v>2527</v>
      </c>
      <c r="S10">
        <v>2825</v>
      </c>
      <c r="T10">
        <v>2766</v>
      </c>
      <c r="U10">
        <v>1326</v>
      </c>
    </row>
    <row r="11" spans="1:22" x14ac:dyDescent="0.3">
      <c r="A11" t="s">
        <v>12</v>
      </c>
      <c r="B11">
        <v>4144</v>
      </c>
      <c r="C11">
        <v>2595</v>
      </c>
      <c r="D11">
        <f t="shared" si="0"/>
        <v>6739</v>
      </c>
      <c r="E11" s="1">
        <f t="shared" si="1"/>
        <v>0.6149280308651135</v>
      </c>
      <c r="F11" s="1">
        <f t="shared" si="2"/>
        <v>0.3850719691348865</v>
      </c>
      <c r="G11" s="1">
        <f t="shared" si="3"/>
        <v>1</v>
      </c>
      <c r="H11" t="str">
        <f t="shared" si="4"/>
        <v>WIN</v>
      </c>
      <c r="J11" t="s">
        <v>12</v>
      </c>
      <c r="K11">
        <v>3673</v>
      </c>
      <c r="L11">
        <v>3832</v>
      </c>
      <c r="M11">
        <v>3310</v>
      </c>
      <c r="N11">
        <v>2676</v>
      </c>
      <c r="O11">
        <v>2643</v>
      </c>
      <c r="P11">
        <v>3137</v>
      </c>
      <c r="Q11">
        <v>3953</v>
      </c>
      <c r="R11">
        <v>3041</v>
      </c>
      <c r="S11">
        <v>2476</v>
      </c>
      <c r="T11">
        <v>3781</v>
      </c>
      <c r="U11">
        <v>879</v>
      </c>
    </row>
    <row r="12" spans="1:22" x14ac:dyDescent="0.3">
      <c r="A12" t="s">
        <v>13</v>
      </c>
      <c r="B12">
        <v>1626</v>
      </c>
      <c r="C12">
        <v>733</v>
      </c>
      <c r="D12">
        <f t="shared" si="0"/>
        <v>2359</v>
      </c>
      <c r="E12" s="1">
        <f t="shared" si="1"/>
        <v>0.68927511657481988</v>
      </c>
      <c r="F12" s="1">
        <f t="shared" si="2"/>
        <v>0.31072488342518018</v>
      </c>
      <c r="G12" s="1">
        <f t="shared" si="3"/>
        <v>1</v>
      </c>
      <c r="H12" t="str">
        <f t="shared" si="4"/>
        <v>WIN</v>
      </c>
      <c r="J12" t="s">
        <v>13</v>
      </c>
      <c r="K12">
        <v>1389</v>
      </c>
      <c r="L12">
        <v>1405</v>
      </c>
      <c r="M12">
        <v>1112</v>
      </c>
      <c r="N12">
        <v>1030</v>
      </c>
      <c r="O12">
        <v>1077</v>
      </c>
      <c r="P12">
        <v>1002</v>
      </c>
      <c r="Q12">
        <v>1332</v>
      </c>
      <c r="R12">
        <v>963</v>
      </c>
      <c r="S12">
        <v>874</v>
      </c>
      <c r="T12">
        <v>935</v>
      </c>
      <c r="U12">
        <v>496</v>
      </c>
    </row>
    <row r="13" spans="1:22" x14ac:dyDescent="0.3">
      <c r="A13" t="s">
        <v>14</v>
      </c>
      <c r="B13">
        <v>4986</v>
      </c>
      <c r="C13">
        <v>2311</v>
      </c>
      <c r="D13">
        <f t="shared" si="0"/>
        <v>7297</v>
      </c>
      <c r="E13" s="1">
        <f t="shared" si="1"/>
        <v>0.68329450459092778</v>
      </c>
      <c r="F13" s="1">
        <f t="shared" si="2"/>
        <v>0.31670549540907222</v>
      </c>
      <c r="G13" s="1">
        <f t="shared" si="3"/>
        <v>1</v>
      </c>
      <c r="H13" t="str">
        <f t="shared" si="4"/>
        <v>WIN</v>
      </c>
      <c r="J13" t="s">
        <v>14</v>
      </c>
      <c r="K13">
        <v>4808</v>
      </c>
      <c r="L13">
        <v>4366</v>
      </c>
      <c r="M13">
        <v>3642</v>
      </c>
      <c r="N13">
        <v>3522</v>
      </c>
      <c r="O13">
        <v>3249</v>
      </c>
      <c r="P13">
        <v>3750</v>
      </c>
      <c r="Q13">
        <v>3618</v>
      </c>
      <c r="R13">
        <v>2850</v>
      </c>
      <c r="S13">
        <v>2667</v>
      </c>
      <c r="T13">
        <v>2686</v>
      </c>
      <c r="U13">
        <v>1147</v>
      </c>
    </row>
    <row r="14" spans="1:22" x14ac:dyDescent="0.3">
      <c r="A14" t="s">
        <v>15</v>
      </c>
      <c r="B14">
        <v>2702</v>
      </c>
      <c r="C14">
        <v>2173</v>
      </c>
      <c r="D14">
        <f t="shared" si="0"/>
        <v>4875</v>
      </c>
      <c r="E14" s="1">
        <f t="shared" si="1"/>
        <v>0.55425641025641026</v>
      </c>
      <c r="F14" s="1">
        <f t="shared" si="2"/>
        <v>0.44574358974358974</v>
      </c>
      <c r="G14" s="1">
        <f t="shared" si="3"/>
        <v>1</v>
      </c>
      <c r="H14" t="str">
        <f t="shared" si="4"/>
        <v>WIN</v>
      </c>
      <c r="J14" t="s">
        <v>15</v>
      </c>
      <c r="K14">
        <v>2654</v>
      </c>
      <c r="L14">
        <v>2607</v>
      </c>
      <c r="M14">
        <v>2428</v>
      </c>
      <c r="N14">
        <v>1908</v>
      </c>
      <c r="O14">
        <v>3926</v>
      </c>
      <c r="P14">
        <v>2188</v>
      </c>
      <c r="Q14">
        <v>1796</v>
      </c>
      <c r="R14">
        <v>1529</v>
      </c>
      <c r="S14">
        <v>2018</v>
      </c>
      <c r="T14">
        <v>1936</v>
      </c>
      <c r="U14">
        <v>1196</v>
      </c>
    </row>
    <row r="15" spans="1:22" x14ac:dyDescent="0.3">
      <c r="A15" t="s">
        <v>16</v>
      </c>
      <c r="B15">
        <v>3184</v>
      </c>
      <c r="C15">
        <v>2169</v>
      </c>
      <c r="D15">
        <f t="shared" si="0"/>
        <v>5353</v>
      </c>
      <c r="E15" s="1">
        <f t="shared" si="1"/>
        <v>0.59480665047636838</v>
      </c>
      <c r="F15" s="1">
        <f t="shared" si="2"/>
        <v>0.40519334952363162</v>
      </c>
      <c r="G15" s="1">
        <f t="shared" si="3"/>
        <v>1</v>
      </c>
      <c r="H15" t="str">
        <f t="shared" si="4"/>
        <v>WIN</v>
      </c>
      <c r="J15" t="s">
        <v>16</v>
      </c>
      <c r="K15">
        <v>3218</v>
      </c>
      <c r="L15">
        <v>3174</v>
      </c>
      <c r="M15">
        <v>2672</v>
      </c>
      <c r="N15">
        <v>3876</v>
      </c>
      <c r="O15">
        <v>2173</v>
      </c>
      <c r="P15">
        <v>2254</v>
      </c>
      <c r="Q15">
        <v>2107</v>
      </c>
      <c r="R15">
        <v>1991</v>
      </c>
      <c r="S15">
        <v>1911</v>
      </c>
      <c r="T15">
        <v>1524</v>
      </c>
      <c r="U15">
        <v>645</v>
      </c>
    </row>
    <row r="16" spans="1:22" x14ac:dyDescent="0.3">
      <c r="A16" t="s">
        <v>17</v>
      </c>
      <c r="B16">
        <v>2049</v>
      </c>
      <c r="C16">
        <v>1677</v>
      </c>
      <c r="D16">
        <f t="shared" si="0"/>
        <v>3726</v>
      </c>
      <c r="E16" s="1">
        <f t="shared" si="1"/>
        <v>0.5499194847020934</v>
      </c>
      <c r="F16" s="1">
        <f t="shared" si="2"/>
        <v>0.4500805152979066</v>
      </c>
      <c r="G16" s="1">
        <f t="shared" si="3"/>
        <v>1</v>
      </c>
      <c r="H16" t="str">
        <f t="shared" si="4"/>
        <v>WIN</v>
      </c>
      <c r="J16" t="s">
        <v>17</v>
      </c>
      <c r="K16">
        <v>2295</v>
      </c>
      <c r="L16">
        <v>1959</v>
      </c>
      <c r="M16">
        <v>2177</v>
      </c>
      <c r="N16">
        <v>1507</v>
      </c>
      <c r="O16">
        <v>1733</v>
      </c>
      <c r="P16">
        <v>1521</v>
      </c>
      <c r="Q16">
        <v>1376</v>
      </c>
      <c r="R16">
        <v>1810</v>
      </c>
      <c r="S16">
        <v>1688</v>
      </c>
      <c r="T16">
        <v>1271</v>
      </c>
      <c r="U16">
        <v>679</v>
      </c>
    </row>
    <row r="17" spans="1:21" x14ac:dyDescent="0.3">
      <c r="A17" t="s">
        <v>18</v>
      </c>
      <c r="B17">
        <v>1990</v>
      </c>
      <c r="C17">
        <v>1519</v>
      </c>
      <c r="D17">
        <f t="shared" si="0"/>
        <v>3509</v>
      </c>
      <c r="E17" s="1">
        <f t="shared" si="1"/>
        <v>0.56711313764605298</v>
      </c>
      <c r="F17" s="1">
        <f t="shared" si="2"/>
        <v>0.43288686235394697</v>
      </c>
      <c r="G17" s="1">
        <f t="shared" si="3"/>
        <v>1</v>
      </c>
      <c r="H17" t="str">
        <f t="shared" si="4"/>
        <v>WIN</v>
      </c>
      <c r="J17" t="s">
        <v>18</v>
      </c>
      <c r="K17">
        <v>1871</v>
      </c>
      <c r="L17">
        <v>1822</v>
      </c>
      <c r="M17">
        <v>1876</v>
      </c>
      <c r="N17">
        <v>1379</v>
      </c>
      <c r="O17">
        <v>1229</v>
      </c>
      <c r="P17">
        <v>1735</v>
      </c>
      <c r="Q17">
        <v>1453</v>
      </c>
      <c r="R17">
        <v>1756</v>
      </c>
      <c r="S17">
        <v>2089</v>
      </c>
      <c r="T17">
        <v>1095</v>
      </c>
      <c r="U17">
        <v>513</v>
      </c>
    </row>
    <row r="18" spans="1:21" x14ac:dyDescent="0.3">
      <c r="A18" t="s">
        <v>19</v>
      </c>
      <c r="B18">
        <v>3674</v>
      </c>
      <c r="C18">
        <v>3481</v>
      </c>
      <c r="D18">
        <f t="shared" si="0"/>
        <v>7155</v>
      </c>
      <c r="E18" s="1">
        <f t="shared" si="1"/>
        <v>0.51348707197763799</v>
      </c>
      <c r="F18" s="1">
        <f t="shared" si="2"/>
        <v>0.48651292802236201</v>
      </c>
      <c r="G18" s="1">
        <f t="shared" si="3"/>
        <v>1</v>
      </c>
      <c r="H18" t="str">
        <f t="shared" si="4"/>
        <v>WIN</v>
      </c>
      <c r="J18" t="s">
        <v>19</v>
      </c>
      <c r="K18">
        <v>4186</v>
      </c>
      <c r="L18">
        <v>4178</v>
      </c>
      <c r="M18">
        <v>4226</v>
      </c>
      <c r="N18">
        <v>3304</v>
      </c>
      <c r="O18">
        <v>2758</v>
      </c>
      <c r="P18">
        <v>3468</v>
      </c>
      <c r="Q18">
        <v>3072</v>
      </c>
      <c r="R18">
        <v>3133</v>
      </c>
      <c r="S18">
        <v>3259</v>
      </c>
      <c r="T18">
        <v>2228</v>
      </c>
      <c r="U18">
        <v>870</v>
      </c>
    </row>
    <row r="19" spans="1:21" x14ac:dyDescent="0.3">
      <c r="A19" t="s">
        <v>20</v>
      </c>
      <c r="B19">
        <v>3877</v>
      </c>
      <c r="C19">
        <v>2534</v>
      </c>
      <c r="D19">
        <f t="shared" si="0"/>
        <v>6411</v>
      </c>
      <c r="E19" s="1">
        <f t="shared" si="1"/>
        <v>0.60474184994540636</v>
      </c>
      <c r="F19" s="1">
        <f t="shared" si="2"/>
        <v>0.39525815005459369</v>
      </c>
      <c r="G19" s="1">
        <f t="shared" si="3"/>
        <v>1</v>
      </c>
      <c r="H19" t="str">
        <f t="shared" si="4"/>
        <v>WIN</v>
      </c>
      <c r="J19" t="s">
        <v>20</v>
      </c>
      <c r="K19">
        <v>3922</v>
      </c>
      <c r="L19">
        <v>3840</v>
      </c>
      <c r="M19">
        <v>3497</v>
      </c>
      <c r="N19">
        <v>2799</v>
      </c>
      <c r="O19">
        <v>4152</v>
      </c>
      <c r="P19">
        <v>2923</v>
      </c>
      <c r="Q19">
        <v>2274</v>
      </c>
      <c r="R19">
        <v>2408</v>
      </c>
      <c r="S19">
        <v>2748</v>
      </c>
      <c r="T19">
        <v>2264</v>
      </c>
      <c r="U19">
        <v>1146</v>
      </c>
    </row>
    <row r="20" spans="1:21" x14ac:dyDescent="0.3">
      <c r="A20" t="s">
        <v>21</v>
      </c>
      <c r="B20">
        <v>4101</v>
      </c>
      <c r="C20">
        <v>2502</v>
      </c>
      <c r="D20">
        <f t="shared" si="0"/>
        <v>6603</v>
      </c>
      <c r="E20" s="1">
        <f t="shared" si="1"/>
        <v>0.62108132666969562</v>
      </c>
      <c r="F20" s="1">
        <f t="shared" si="2"/>
        <v>0.37891867333030443</v>
      </c>
      <c r="G20" s="1">
        <f t="shared" si="3"/>
        <v>1</v>
      </c>
      <c r="H20" t="str">
        <f t="shared" si="4"/>
        <v>WIN</v>
      </c>
      <c r="J20" t="s">
        <v>21</v>
      </c>
      <c r="K20">
        <v>4308</v>
      </c>
      <c r="L20">
        <v>4192</v>
      </c>
      <c r="M20">
        <v>3361</v>
      </c>
      <c r="N20">
        <v>3684</v>
      </c>
      <c r="O20">
        <v>2891</v>
      </c>
      <c r="P20">
        <v>2894</v>
      </c>
      <c r="Q20">
        <v>3268</v>
      </c>
      <c r="R20">
        <v>2283</v>
      </c>
      <c r="S20">
        <v>2536</v>
      </c>
      <c r="T20">
        <v>2173</v>
      </c>
      <c r="U20">
        <v>777</v>
      </c>
    </row>
    <row r="21" spans="1:21" x14ac:dyDescent="0.3">
      <c r="A21" t="s">
        <v>22</v>
      </c>
      <c r="B21">
        <v>4991</v>
      </c>
      <c r="C21">
        <v>2814</v>
      </c>
      <c r="D21">
        <f t="shared" si="0"/>
        <v>7805</v>
      </c>
      <c r="E21" s="1">
        <f t="shared" si="1"/>
        <v>0.63946188340807175</v>
      </c>
      <c r="F21" s="1">
        <f t="shared" si="2"/>
        <v>0.36053811659192825</v>
      </c>
      <c r="G21" s="1">
        <f t="shared" si="3"/>
        <v>1</v>
      </c>
      <c r="H21" t="str">
        <f t="shared" si="4"/>
        <v>WIN</v>
      </c>
      <c r="J21" t="s">
        <v>22</v>
      </c>
      <c r="K21">
        <v>5001</v>
      </c>
      <c r="L21">
        <v>4968</v>
      </c>
      <c r="M21">
        <v>4577</v>
      </c>
      <c r="N21">
        <v>3696</v>
      </c>
      <c r="O21">
        <v>3573</v>
      </c>
      <c r="P21">
        <v>3915</v>
      </c>
      <c r="Q21">
        <v>3259</v>
      </c>
      <c r="R21">
        <v>2851</v>
      </c>
      <c r="S21">
        <v>3486</v>
      </c>
      <c r="T21">
        <v>2595</v>
      </c>
      <c r="U21">
        <v>1392</v>
      </c>
    </row>
    <row r="22" spans="1:21" x14ac:dyDescent="0.3">
      <c r="A22" t="s">
        <v>70</v>
      </c>
      <c r="B22">
        <f>SUM(B7:B21)</f>
        <v>57273</v>
      </c>
      <c r="C22">
        <f>SUM(C7:C21)</f>
        <v>39449</v>
      </c>
      <c r="D22">
        <f>C22+B22</f>
        <v>96722</v>
      </c>
      <c r="E22" s="1"/>
      <c r="F22" s="1"/>
      <c r="G22" s="1"/>
      <c r="J22" t="s">
        <v>31</v>
      </c>
      <c r="K22">
        <f>SUM(K7:K21)</f>
        <v>58348</v>
      </c>
      <c r="L22">
        <f t="shared" ref="L22:U22" si="5">SUM(L7:L21)</f>
        <v>58032</v>
      </c>
      <c r="M22">
        <f t="shared" si="5"/>
        <v>51976</v>
      </c>
      <c r="N22">
        <f t="shared" si="5"/>
        <v>45452</v>
      </c>
      <c r="O22">
        <f t="shared" si="5"/>
        <v>44881</v>
      </c>
      <c r="P22">
        <f t="shared" si="5"/>
        <v>43334</v>
      </c>
      <c r="Q22">
        <f t="shared" si="5"/>
        <v>42025</v>
      </c>
      <c r="R22">
        <f t="shared" si="5"/>
        <v>39732</v>
      </c>
      <c r="S22">
        <f t="shared" si="5"/>
        <v>39562</v>
      </c>
      <c r="T22">
        <f t="shared" si="5"/>
        <v>35092</v>
      </c>
      <c r="U22">
        <f t="shared" si="5"/>
        <v>15278</v>
      </c>
    </row>
    <row r="23" spans="1:21" x14ac:dyDescent="0.3">
      <c r="A23" t="s">
        <v>71</v>
      </c>
      <c r="B23" s="1">
        <v>0.59219999999999995</v>
      </c>
      <c r="C23" s="1">
        <v>0.4078</v>
      </c>
      <c r="D23" s="3">
        <v>1</v>
      </c>
      <c r="J23" t="s">
        <v>76</v>
      </c>
      <c r="K23" t="s">
        <v>78</v>
      </c>
    </row>
    <row r="24" spans="1:21" x14ac:dyDescent="0.3">
      <c r="A24" t="s">
        <v>72</v>
      </c>
      <c r="B24" s="1">
        <v>0.18429999999999999</v>
      </c>
      <c r="J24" t="s">
        <v>77</v>
      </c>
      <c r="K24">
        <v>316</v>
      </c>
    </row>
    <row r="26" spans="1:21" x14ac:dyDescent="0.3">
      <c r="A26" t="s">
        <v>24</v>
      </c>
      <c r="J26" t="s">
        <v>24</v>
      </c>
      <c r="K26" t="s">
        <v>90</v>
      </c>
      <c r="L26" t="s">
        <v>91</v>
      </c>
      <c r="M26" t="s">
        <v>86</v>
      </c>
      <c r="N26" t="s">
        <v>92</v>
      </c>
      <c r="O26" t="s">
        <v>93</v>
      </c>
      <c r="P26" t="s">
        <v>94</v>
      </c>
      <c r="Q26" t="s">
        <v>95</v>
      </c>
      <c r="R26" t="s">
        <v>96</v>
      </c>
      <c r="S26" t="s">
        <v>97</v>
      </c>
      <c r="T26" t="s">
        <v>98</v>
      </c>
      <c r="U26" t="s">
        <v>31</v>
      </c>
    </row>
    <row r="27" spans="1:21" x14ac:dyDescent="0.3">
      <c r="A27" t="s">
        <v>25</v>
      </c>
      <c r="B27">
        <v>2301</v>
      </c>
      <c r="C27">
        <v>1545</v>
      </c>
      <c r="D27">
        <f>C27+B27</f>
        <v>3846</v>
      </c>
      <c r="E27" s="1">
        <f>B27/D27</f>
        <v>0.59828393135725433</v>
      </c>
      <c r="F27" s="1">
        <f>C27/D27</f>
        <v>0.40171606864274573</v>
      </c>
      <c r="G27" s="1">
        <f>F27+E27</f>
        <v>1</v>
      </c>
      <c r="H27" t="str">
        <f>IF(E27&gt;F27,"WIN","LOSE")</f>
        <v>WIN</v>
      </c>
      <c r="J27" t="s">
        <v>25</v>
      </c>
      <c r="K27">
        <v>2401</v>
      </c>
      <c r="L27">
        <v>2633</v>
      </c>
      <c r="M27">
        <v>2639</v>
      </c>
      <c r="N27">
        <v>2699</v>
      </c>
      <c r="O27">
        <v>1966</v>
      </c>
      <c r="P27">
        <v>2019</v>
      </c>
      <c r="Q27">
        <v>1928</v>
      </c>
      <c r="R27">
        <v>1606</v>
      </c>
      <c r="S27">
        <v>574</v>
      </c>
      <c r="T27">
        <v>366</v>
      </c>
      <c r="U27">
        <f>SUM(K27:T27)</f>
        <v>18831</v>
      </c>
    </row>
    <row r="28" spans="1:21" x14ac:dyDescent="0.3">
      <c r="A28" t="s">
        <v>26</v>
      </c>
      <c r="B28">
        <v>11730</v>
      </c>
      <c r="C28">
        <v>11000</v>
      </c>
      <c r="D28">
        <f t="shared" ref="D28:D32" si="6">C28+B28</f>
        <v>22730</v>
      </c>
      <c r="E28" s="1">
        <f t="shared" ref="E28:E33" si="7">B28/D28</f>
        <v>0.5160580730312363</v>
      </c>
      <c r="F28" s="1">
        <f t="shared" ref="F28:F33" si="8">C28/D28</f>
        <v>0.48394192696876376</v>
      </c>
      <c r="G28" s="1">
        <f t="shared" ref="G28:G33" si="9">F28+E28</f>
        <v>1</v>
      </c>
      <c r="H28" t="str">
        <f t="shared" ref="H28:H33" si="10">IF(E28&gt;F28,"WIN","LOSE")</f>
        <v>WIN</v>
      </c>
      <c r="J28" t="s">
        <v>26</v>
      </c>
      <c r="K28">
        <v>16508</v>
      </c>
      <c r="L28">
        <v>13336</v>
      </c>
      <c r="M28">
        <v>13879</v>
      </c>
      <c r="N28">
        <v>13212</v>
      </c>
      <c r="O28">
        <v>13692</v>
      </c>
      <c r="P28">
        <v>11596</v>
      </c>
      <c r="Q28">
        <v>12418</v>
      </c>
      <c r="R28">
        <v>8869</v>
      </c>
      <c r="S28">
        <v>3494</v>
      </c>
      <c r="T28">
        <v>2788</v>
      </c>
      <c r="U28">
        <f t="shared" ref="U28:U32" si="11">SUM(K28:T28)</f>
        <v>109792</v>
      </c>
    </row>
    <row r="29" spans="1:21" x14ac:dyDescent="0.3">
      <c r="A29" t="s">
        <v>27</v>
      </c>
      <c r="B29">
        <v>8175</v>
      </c>
      <c r="C29">
        <v>10632</v>
      </c>
      <c r="D29">
        <f t="shared" si="6"/>
        <v>18807</v>
      </c>
      <c r="E29" s="1">
        <f t="shared" si="7"/>
        <v>0.43467857712553837</v>
      </c>
      <c r="F29" s="1">
        <f t="shared" si="8"/>
        <v>0.56532142287446163</v>
      </c>
      <c r="G29" s="1">
        <f t="shared" si="9"/>
        <v>1</v>
      </c>
      <c r="H29" t="str">
        <f t="shared" si="10"/>
        <v>LOSE</v>
      </c>
      <c r="J29" t="s">
        <v>27</v>
      </c>
      <c r="K29">
        <v>11491</v>
      </c>
      <c r="L29">
        <v>14919</v>
      </c>
      <c r="M29">
        <v>10216</v>
      </c>
      <c r="N29">
        <v>9846</v>
      </c>
      <c r="O29">
        <v>9966</v>
      </c>
      <c r="P29">
        <v>11345</v>
      </c>
      <c r="Q29">
        <v>9666</v>
      </c>
      <c r="R29">
        <v>7224</v>
      </c>
      <c r="S29">
        <v>2599</v>
      </c>
      <c r="T29">
        <v>1902</v>
      </c>
      <c r="U29">
        <f t="shared" si="11"/>
        <v>89174</v>
      </c>
    </row>
    <row r="30" spans="1:21" x14ac:dyDescent="0.3">
      <c r="A30" t="s">
        <v>28</v>
      </c>
      <c r="B30">
        <v>6428</v>
      </c>
      <c r="C30">
        <v>3895</v>
      </c>
      <c r="D30">
        <f t="shared" si="6"/>
        <v>10323</v>
      </c>
      <c r="E30" s="1">
        <f t="shared" si="7"/>
        <v>0.6226872033323646</v>
      </c>
      <c r="F30" s="1">
        <f t="shared" si="8"/>
        <v>0.3773127966676354</v>
      </c>
      <c r="G30" s="1">
        <f t="shared" si="9"/>
        <v>1</v>
      </c>
      <c r="H30" t="str">
        <f t="shared" si="10"/>
        <v>WIN</v>
      </c>
      <c r="J30" t="s">
        <v>28</v>
      </c>
      <c r="K30">
        <v>7104</v>
      </c>
      <c r="L30">
        <v>6468</v>
      </c>
      <c r="M30">
        <v>6539</v>
      </c>
      <c r="N30">
        <v>6809</v>
      </c>
      <c r="O30">
        <v>5903</v>
      </c>
      <c r="P30">
        <v>4928</v>
      </c>
      <c r="Q30">
        <v>6540</v>
      </c>
      <c r="R30">
        <v>3955</v>
      </c>
      <c r="S30">
        <v>1140</v>
      </c>
      <c r="T30">
        <v>844</v>
      </c>
      <c r="U30">
        <f t="shared" si="11"/>
        <v>50230</v>
      </c>
    </row>
    <row r="31" spans="1:21" x14ac:dyDescent="0.3">
      <c r="A31" t="s">
        <v>29</v>
      </c>
      <c r="B31">
        <v>10108</v>
      </c>
      <c r="C31">
        <v>9467</v>
      </c>
      <c r="D31">
        <f t="shared" si="6"/>
        <v>19575</v>
      </c>
      <c r="E31" s="1">
        <f t="shared" si="7"/>
        <v>0.5163729246487867</v>
      </c>
      <c r="F31" s="1">
        <f t="shared" si="8"/>
        <v>0.4836270753512133</v>
      </c>
      <c r="G31" s="1">
        <f t="shared" si="9"/>
        <v>1</v>
      </c>
      <c r="H31" t="str">
        <f t="shared" si="10"/>
        <v>WIN</v>
      </c>
      <c r="J31" t="s">
        <v>29</v>
      </c>
      <c r="K31">
        <v>13835</v>
      </c>
      <c r="L31">
        <v>12052</v>
      </c>
      <c r="M31">
        <v>12441</v>
      </c>
      <c r="N31">
        <v>10349</v>
      </c>
      <c r="O31">
        <v>11203</v>
      </c>
      <c r="P31">
        <v>11130</v>
      </c>
      <c r="Q31">
        <v>9483</v>
      </c>
      <c r="R31">
        <v>7236</v>
      </c>
      <c r="S31">
        <v>2629</v>
      </c>
      <c r="T31">
        <v>1994</v>
      </c>
      <c r="U31">
        <f t="shared" si="11"/>
        <v>92352</v>
      </c>
    </row>
    <row r="32" spans="1:21" x14ac:dyDescent="0.3">
      <c r="A32" t="s">
        <v>30</v>
      </c>
      <c r="B32">
        <v>6299</v>
      </c>
      <c r="C32">
        <v>4101</v>
      </c>
      <c r="D32">
        <f t="shared" si="6"/>
        <v>10400</v>
      </c>
      <c r="E32" s="1">
        <f t="shared" si="7"/>
        <v>0.60567307692307693</v>
      </c>
      <c r="F32" s="1">
        <f t="shared" si="8"/>
        <v>0.39432692307692307</v>
      </c>
      <c r="G32" s="1">
        <f t="shared" si="9"/>
        <v>1</v>
      </c>
      <c r="H32" t="str">
        <f t="shared" si="10"/>
        <v>WIN</v>
      </c>
      <c r="J32" t="s">
        <v>30</v>
      </c>
      <c r="K32">
        <v>6810</v>
      </c>
      <c r="L32">
        <v>6614</v>
      </c>
      <c r="M32">
        <v>8010</v>
      </c>
      <c r="N32">
        <v>6370</v>
      </c>
      <c r="O32">
        <v>5249</v>
      </c>
      <c r="P32">
        <v>5243</v>
      </c>
      <c r="Q32">
        <v>5042</v>
      </c>
      <c r="R32">
        <v>3668</v>
      </c>
      <c r="S32">
        <v>1567</v>
      </c>
      <c r="T32">
        <v>1104</v>
      </c>
      <c r="U32">
        <f t="shared" si="11"/>
        <v>49677</v>
      </c>
    </row>
    <row r="33" spans="1:21" x14ac:dyDescent="0.3">
      <c r="A33" t="s">
        <v>23</v>
      </c>
      <c r="B33">
        <f>SUM(B27:B32)</f>
        <v>45041</v>
      </c>
      <c r="C33">
        <f>SUM(C27:C32)</f>
        <v>40640</v>
      </c>
      <c r="D33">
        <f>C33+B33</f>
        <v>85681</v>
      </c>
      <c r="E33" s="1">
        <f t="shared" si="7"/>
        <v>0.52568247336048834</v>
      </c>
      <c r="F33" s="1">
        <f t="shared" si="8"/>
        <v>0.47431752663951166</v>
      </c>
      <c r="G33" s="1">
        <f t="shared" si="9"/>
        <v>1</v>
      </c>
      <c r="H33" t="str">
        <f t="shared" si="10"/>
        <v>WIN</v>
      </c>
    </row>
    <row r="34" spans="1:21" x14ac:dyDescent="0.3">
      <c r="A34" t="s">
        <v>71</v>
      </c>
      <c r="B34" s="1">
        <v>0.52569999999999995</v>
      </c>
      <c r="C34" s="1">
        <v>0.4743</v>
      </c>
      <c r="D34" s="3">
        <v>1</v>
      </c>
      <c r="J34" t="s">
        <v>31</v>
      </c>
      <c r="K34">
        <f>SUM(K27:K32)</f>
        <v>58149</v>
      </c>
      <c r="L34">
        <f t="shared" ref="L34:U34" si="12">SUM(L27:L32)</f>
        <v>56022</v>
      </c>
      <c r="M34">
        <f t="shared" si="12"/>
        <v>53724</v>
      </c>
      <c r="N34">
        <f t="shared" si="12"/>
        <v>49285</v>
      </c>
      <c r="O34">
        <f t="shared" si="12"/>
        <v>47979</v>
      </c>
      <c r="P34">
        <f t="shared" si="12"/>
        <v>46261</v>
      </c>
      <c r="Q34">
        <f t="shared" si="12"/>
        <v>45077</v>
      </c>
      <c r="R34">
        <f t="shared" si="12"/>
        <v>32558</v>
      </c>
      <c r="S34">
        <f t="shared" si="12"/>
        <v>12003</v>
      </c>
      <c r="T34">
        <f t="shared" si="12"/>
        <v>8998</v>
      </c>
      <c r="U34">
        <f t="shared" si="12"/>
        <v>410056</v>
      </c>
    </row>
    <row r="35" spans="1:21" x14ac:dyDescent="0.3">
      <c r="A35" t="s">
        <v>72</v>
      </c>
      <c r="B35" s="1">
        <v>5.1400000000000001E-2</v>
      </c>
    </row>
    <row r="37" spans="1:21" x14ac:dyDescent="0.3">
      <c r="A37" t="s">
        <v>73</v>
      </c>
      <c r="B37">
        <v>102320</v>
      </c>
      <c r="C37">
        <v>80089</v>
      </c>
      <c r="D37">
        <v>182409</v>
      </c>
    </row>
    <row r="38" spans="1:21" x14ac:dyDescent="0.3">
      <c r="A38" t="s">
        <v>74</v>
      </c>
      <c r="B38" s="1">
        <v>0.56089999999999995</v>
      </c>
      <c r="C38" s="1">
        <v>0.43909999999999999</v>
      </c>
      <c r="D38" s="3">
        <v>1</v>
      </c>
    </row>
    <row r="39" spans="1:21" x14ac:dyDescent="0.3">
      <c r="A39" t="s">
        <v>72</v>
      </c>
      <c r="B39" s="1">
        <v>0.12189999999999999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P20" sqref="P20"/>
    </sheetView>
  </sheetViews>
  <sheetFormatPr defaultRowHeight="14.4" x14ac:dyDescent="0.3"/>
  <sheetData>
    <row r="1" spans="1:18" x14ac:dyDescent="0.3">
      <c r="A1" t="s">
        <v>99</v>
      </c>
    </row>
    <row r="2" spans="1:18" x14ac:dyDescent="0.3">
      <c r="A2" t="s">
        <v>64</v>
      </c>
    </row>
    <row r="5" spans="1:18" x14ac:dyDescent="0.3">
      <c r="A5" t="s">
        <v>100</v>
      </c>
      <c r="K5" t="s">
        <v>106</v>
      </c>
    </row>
    <row r="6" spans="1:18" x14ac:dyDescent="0.3">
      <c r="A6" t="s">
        <v>0</v>
      </c>
      <c r="B6" t="s">
        <v>101</v>
      </c>
      <c r="C6" t="s">
        <v>39</v>
      </c>
      <c r="D6" t="s">
        <v>31</v>
      </c>
      <c r="E6" t="s">
        <v>102</v>
      </c>
      <c r="F6" t="s">
        <v>103</v>
      </c>
      <c r="G6" t="s">
        <v>31</v>
      </c>
      <c r="K6" t="s">
        <v>0</v>
      </c>
      <c r="L6" t="s">
        <v>107</v>
      </c>
      <c r="M6" t="s">
        <v>84</v>
      </c>
      <c r="N6" t="s">
        <v>31</v>
      </c>
      <c r="O6" t="s">
        <v>108</v>
      </c>
      <c r="P6" t="s">
        <v>109</v>
      </c>
      <c r="Q6" t="s">
        <v>31</v>
      </c>
    </row>
    <row r="7" spans="1:18" x14ac:dyDescent="0.3">
      <c r="A7" t="s">
        <v>8</v>
      </c>
      <c r="B7">
        <v>3021</v>
      </c>
      <c r="C7">
        <v>3338</v>
      </c>
      <c r="D7">
        <f>C7+B7</f>
        <v>6359</v>
      </c>
      <c r="E7" s="1">
        <f>B7/D7</f>
        <v>0.47507469727944646</v>
      </c>
      <c r="F7" s="1">
        <f>C7/D7</f>
        <v>0.5249253027205536</v>
      </c>
      <c r="G7" s="1">
        <f>F7+E7</f>
        <v>1</v>
      </c>
      <c r="H7" t="str">
        <f>IF(E7&gt;F7,"WIN","LOSE")</f>
        <v>LOSE</v>
      </c>
      <c r="K7" t="s">
        <v>8</v>
      </c>
      <c r="L7">
        <v>3484</v>
      </c>
      <c r="M7">
        <v>2597</v>
      </c>
      <c r="N7">
        <f>M7+L7</f>
        <v>6081</v>
      </c>
      <c r="O7" s="1">
        <f>L7/N7</f>
        <v>0.57293208353889158</v>
      </c>
      <c r="P7" s="1">
        <f>M7/N7</f>
        <v>0.42706791646110837</v>
      </c>
      <c r="Q7" s="1">
        <f>P7+O7</f>
        <v>1</v>
      </c>
      <c r="R7" t="str">
        <f>IF(O7&gt;P7,"WIN","LOSE")</f>
        <v>WIN</v>
      </c>
    </row>
    <row r="8" spans="1:18" x14ac:dyDescent="0.3">
      <c r="A8" t="s">
        <v>9</v>
      </c>
      <c r="B8">
        <v>2130</v>
      </c>
      <c r="C8">
        <v>2020</v>
      </c>
      <c r="D8">
        <f t="shared" ref="D8:D22" si="0">C8+B8</f>
        <v>4150</v>
      </c>
      <c r="E8" s="1">
        <f t="shared" ref="E8:E22" si="1">B8/D8</f>
        <v>0.51325301204819274</v>
      </c>
      <c r="F8" s="1">
        <f t="shared" ref="F8:F22" si="2">C8/D8</f>
        <v>0.48674698795180721</v>
      </c>
      <c r="G8" s="1">
        <f t="shared" ref="G8:G21" si="3">F8+E8</f>
        <v>1</v>
      </c>
      <c r="H8" t="str">
        <f t="shared" ref="H8:H21" si="4">IF(E8&gt;F8,"WIN","LOSE")</f>
        <v>WIN</v>
      </c>
      <c r="K8" t="s">
        <v>9</v>
      </c>
      <c r="L8">
        <v>2198</v>
      </c>
      <c r="M8">
        <v>1697</v>
      </c>
      <c r="N8">
        <f t="shared" ref="N8:N23" si="5">M8+L8</f>
        <v>3895</v>
      </c>
      <c r="O8" s="1">
        <f t="shared" ref="O8:O21" si="6">L8/N8</f>
        <v>0.56431322207958923</v>
      </c>
      <c r="P8" s="1">
        <f t="shared" ref="P8:P21" si="7">M8/N8</f>
        <v>0.43568677792041077</v>
      </c>
      <c r="Q8" s="1">
        <f t="shared" ref="Q8:Q21" si="8">P8+O8</f>
        <v>1</v>
      </c>
      <c r="R8" t="str">
        <f t="shared" ref="R8:R21" si="9">IF(O8&gt;P8,"WIN","LOSE")</f>
        <v>WIN</v>
      </c>
    </row>
    <row r="9" spans="1:18" x14ac:dyDescent="0.3">
      <c r="A9" t="s">
        <v>10</v>
      </c>
      <c r="B9">
        <v>8625</v>
      </c>
      <c r="C9">
        <v>9602</v>
      </c>
      <c r="D9">
        <f t="shared" si="0"/>
        <v>18227</v>
      </c>
      <c r="E9" s="1">
        <f t="shared" si="1"/>
        <v>0.47319910023591377</v>
      </c>
      <c r="F9" s="1">
        <f t="shared" si="2"/>
        <v>0.52680089976408628</v>
      </c>
      <c r="G9" s="1">
        <f t="shared" si="3"/>
        <v>1</v>
      </c>
      <c r="H9" t="str">
        <f t="shared" si="4"/>
        <v>LOSE</v>
      </c>
      <c r="K9" t="s">
        <v>10</v>
      </c>
      <c r="L9">
        <v>10429</v>
      </c>
      <c r="M9">
        <v>6461</v>
      </c>
      <c r="N9">
        <f t="shared" si="5"/>
        <v>16890</v>
      </c>
      <c r="O9" s="1">
        <f t="shared" si="6"/>
        <v>0.61746595618709299</v>
      </c>
      <c r="P9" s="1">
        <f t="shared" si="7"/>
        <v>0.38253404381290707</v>
      </c>
      <c r="Q9" s="1">
        <f t="shared" si="8"/>
        <v>1</v>
      </c>
      <c r="R9" t="str">
        <f t="shared" si="9"/>
        <v>WIN</v>
      </c>
    </row>
    <row r="10" spans="1:18" x14ac:dyDescent="0.3">
      <c r="A10" t="s">
        <v>11</v>
      </c>
      <c r="B10">
        <v>3999</v>
      </c>
      <c r="C10">
        <v>3229</v>
      </c>
      <c r="D10">
        <f t="shared" si="0"/>
        <v>7228</v>
      </c>
      <c r="E10" s="1">
        <f t="shared" si="1"/>
        <v>0.55326508024349752</v>
      </c>
      <c r="F10" s="1">
        <f t="shared" si="2"/>
        <v>0.44673491975650248</v>
      </c>
      <c r="G10" s="1">
        <f t="shared" si="3"/>
        <v>1</v>
      </c>
      <c r="H10" t="str">
        <f t="shared" si="4"/>
        <v>WIN</v>
      </c>
      <c r="K10" t="s">
        <v>11</v>
      </c>
      <c r="L10">
        <v>3828</v>
      </c>
      <c r="M10">
        <v>3097</v>
      </c>
      <c r="N10">
        <f t="shared" si="5"/>
        <v>6925</v>
      </c>
      <c r="O10" s="1">
        <f t="shared" si="6"/>
        <v>0.55277978339350176</v>
      </c>
      <c r="P10" s="1">
        <f t="shared" si="7"/>
        <v>0.44722021660649819</v>
      </c>
      <c r="Q10" s="1">
        <f t="shared" si="8"/>
        <v>1</v>
      </c>
      <c r="R10" t="str">
        <f t="shared" si="9"/>
        <v>WIN</v>
      </c>
    </row>
    <row r="11" spans="1:18" x14ac:dyDescent="0.3">
      <c r="A11" t="s">
        <v>12</v>
      </c>
      <c r="B11">
        <v>3455</v>
      </c>
      <c r="C11">
        <v>3453</v>
      </c>
      <c r="D11">
        <f t="shared" si="0"/>
        <v>6908</v>
      </c>
      <c r="E11" s="1">
        <f t="shared" si="1"/>
        <v>0.50014475969889982</v>
      </c>
      <c r="F11" s="1">
        <f t="shared" si="2"/>
        <v>0.49985524030110018</v>
      </c>
      <c r="G11" s="1">
        <f t="shared" si="3"/>
        <v>1</v>
      </c>
      <c r="H11" t="str">
        <f t="shared" si="4"/>
        <v>WIN</v>
      </c>
      <c r="K11" t="s">
        <v>12</v>
      </c>
      <c r="L11">
        <v>3569</v>
      </c>
      <c r="M11">
        <v>3000</v>
      </c>
      <c r="N11">
        <f t="shared" si="5"/>
        <v>6569</v>
      </c>
      <c r="O11" s="1">
        <f t="shared" si="6"/>
        <v>0.5433094839397169</v>
      </c>
      <c r="P11" s="1">
        <f t="shared" si="7"/>
        <v>0.45669051606028316</v>
      </c>
      <c r="Q11" s="1">
        <f t="shared" si="8"/>
        <v>1</v>
      </c>
      <c r="R11" t="str">
        <f t="shared" si="9"/>
        <v>WIN</v>
      </c>
    </row>
    <row r="12" spans="1:18" x14ac:dyDescent="0.3">
      <c r="A12" t="s">
        <v>13</v>
      </c>
      <c r="B12">
        <v>1409</v>
      </c>
      <c r="C12">
        <v>984</v>
      </c>
      <c r="D12">
        <f t="shared" si="0"/>
        <v>2393</v>
      </c>
      <c r="E12" s="1">
        <f t="shared" si="1"/>
        <v>0.58880066861679903</v>
      </c>
      <c r="F12" s="1">
        <f t="shared" si="2"/>
        <v>0.41119933138320103</v>
      </c>
      <c r="G12" s="1">
        <f t="shared" si="3"/>
        <v>1</v>
      </c>
      <c r="H12" t="str">
        <f t="shared" si="4"/>
        <v>WIN</v>
      </c>
      <c r="K12" t="s">
        <v>13</v>
      </c>
      <c r="L12">
        <v>1368</v>
      </c>
      <c r="M12">
        <v>921</v>
      </c>
      <c r="N12">
        <f t="shared" si="5"/>
        <v>2289</v>
      </c>
      <c r="O12" s="1">
        <f t="shared" si="6"/>
        <v>0.59764089121887287</v>
      </c>
      <c r="P12" s="1">
        <f t="shared" si="7"/>
        <v>0.40235910878112713</v>
      </c>
      <c r="Q12" s="1">
        <f t="shared" si="8"/>
        <v>1</v>
      </c>
      <c r="R12" t="str">
        <f t="shared" si="9"/>
        <v>WIN</v>
      </c>
    </row>
    <row r="13" spans="1:18" x14ac:dyDescent="0.3">
      <c r="A13" t="s">
        <v>14</v>
      </c>
      <c r="B13">
        <v>4643</v>
      </c>
      <c r="C13">
        <v>2900</v>
      </c>
      <c r="D13">
        <f t="shared" si="0"/>
        <v>7543</v>
      </c>
      <c r="E13" s="1">
        <f t="shared" si="1"/>
        <v>0.61553758451544482</v>
      </c>
      <c r="F13" s="1">
        <f t="shared" si="2"/>
        <v>0.38446241548455523</v>
      </c>
      <c r="G13" s="1">
        <f t="shared" si="3"/>
        <v>1</v>
      </c>
      <c r="H13" t="str">
        <f t="shared" si="4"/>
        <v>WIN</v>
      </c>
      <c r="K13" t="s">
        <v>14</v>
      </c>
      <c r="L13">
        <v>4044</v>
      </c>
      <c r="M13">
        <v>3226</v>
      </c>
      <c r="N13">
        <f t="shared" si="5"/>
        <v>7270</v>
      </c>
      <c r="O13" s="1">
        <f t="shared" si="6"/>
        <v>0.55625859697386515</v>
      </c>
      <c r="P13" s="1">
        <f t="shared" si="7"/>
        <v>0.4437414030261348</v>
      </c>
      <c r="Q13" s="1">
        <f t="shared" si="8"/>
        <v>1</v>
      </c>
      <c r="R13" t="str">
        <f t="shared" si="9"/>
        <v>WIN</v>
      </c>
    </row>
    <row r="14" spans="1:18" x14ac:dyDescent="0.3">
      <c r="A14" t="s">
        <v>15</v>
      </c>
      <c r="B14">
        <v>2214</v>
      </c>
      <c r="C14">
        <v>2742</v>
      </c>
      <c r="D14">
        <f t="shared" si="0"/>
        <v>4956</v>
      </c>
      <c r="E14" s="1">
        <f t="shared" si="1"/>
        <v>0.44673123486682809</v>
      </c>
      <c r="F14" s="1">
        <f t="shared" si="2"/>
        <v>0.55326876513317191</v>
      </c>
      <c r="G14" s="1">
        <f t="shared" si="3"/>
        <v>1</v>
      </c>
      <c r="H14" t="str">
        <f t="shared" si="4"/>
        <v>LOSE</v>
      </c>
      <c r="K14" t="s">
        <v>15</v>
      </c>
      <c r="L14">
        <v>2148</v>
      </c>
      <c r="M14">
        <v>2614</v>
      </c>
      <c r="N14">
        <f t="shared" si="5"/>
        <v>4762</v>
      </c>
      <c r="O14" s="1">
        <f t="shared" si="6"/>
        <v>0.45107097858042838</v>
      </c>
      <c r="P14" s="1">
        <f t="shared" si="7"/>
        <v>0.54892902141957156</v>
      </c>
      <c r="Q14" s="1">
        <f t="shared" si="8"/>
        <v>1</v>
      </c>
      <c r="R14" t="str">
        <f t="shared" si="9"/>
        <v>LOSE</v>
      </c>
    </row>
    <row r="15" spans="1:18" x14ac:dyDescent="0.3">
      <c r="A15" t="s">
        <v>16</v>
      </c>
      <c r="B15">
        <v>3220</v>
      </c>
      <c r="C15">
        <v>2418</v>
      </c>
      <c r="D15">
        <f t="shared" si="0"/>
        <v>5638</v>
      </c>
      <c r="E15" s="1">
        <f t="shared" si="1"/>
        <v>0.57112451223838245</v>
      </c>
      <c r="F15" s="1">
        <f t="shared" si="2"/>
        <v>0.4288754877616176</v>
      </c>
      <c r="G15" s="1">
        <f t="shared" si="3"/>
        <v>1</v>
      </c>
      <c r="H15" t="str">
        <f t="shared" si="4"/>
        <v>WIN</v>
      </c>
      <c r="K15" t="s">
        <v>16</v>
      </c>
      <c r="L15">
        <v>3166</v>
      </c>
      <c r="M15">
        <v>2122</v>
      </c>
      <c r="N15">
        <f t="shared" si="5"/>
        <v>5288</v>
      </c>
      <c r="O15" s="1">
        <f t="shared" si="6"/>
        <v>0.59871406959152795</v>
      </c>
      <c r="P15" s="1">
        <f t="shared" si="7"/>
        <v>0.40128593040847199</v>
      </c>
      <c r="Q15" s="1">
        <f t="shared" si="8"/>
        <v>1</v>
      </c>
      <c r="R15" t="str">
        <f t="shared" si="9"/>
        <v>WIN</v>
      </c>
    </row>
    <row r="16" spans="1:18" x14ac:dyDescent="0.3">
      <c r="A16" t="s">
        <v>17</v>
      </c>
      <c r="B16">
        <v>1844</v>
      </c>
      <c r="C16">
        <v>1973</v>
      </c>
      <c r="D16">
        <f t="shared" si="0"/>
        <v>3817</v>
      </c>
      <c r="E16" s="1">
        <f t="shared" si="1"/>
        <v>0.48310191249672518</v>
      </c>
      <c r="F16" s="1">
        <f t="shared" si="2"/>
        <v>0.51689808750327482</v>
      </c>
      <c r="G16" s="1">
        <f t="shared" si="3"/>
        <v>1</v>
      </c>
      <c r="H16" t="str">
        <f t="shared" si="4"/>
        <v>LOSE</v>
      </c>
      <c r="K16" t="s">
        <v>17</v>
      </c>
      <c r="L16">
        <v>1970</v>
      </c>
      <c r="M16">
        <v>1626</v>
      </c>
      <c r="N16">
        <f t="shared" si="5"/>
        <v>3596</v>
      </c>
      <c r="O16" s="1">
        <f t="shared" si="6"/>
        <v>0.54783092324805338</v>
      </c>
      <c r="P16" s="1">
        <f t="shared" si="7"/>
        <v>0.45216907675194662</v>
      </c>
      <c r="Q16" s="1">
        <f t="shared" si="8"/>
        <v>1</v>
      </c>
      <c r="R16" t="str">
        <f t="shared" si="9"/>
        <v>WIN</v>
      </c>
    </row>
    <row r="17" spans="1:18" x14ac:dyDescent="0.3">
      <c r="A17" t="s">
        <v>18</v>
      </c>
      <c r="B17">
        <v>1721</v>
      </c>
      <c r="C17">
        <v>1875</v>
      </c>
      <c r="D17">
        <f t="shared" si="0"/>
        <v>3596</v>
      </c>
      <c r="E17" s="1">
        <f t="shared" si="1"/>
        <v>0.47858731924360398</v>
      </c>
      <c r="F17" s="1">
        <f t="shared" si="2"/>
        <v>0.52141268075639602</v>
      </c>
      <c r="G17" s="1">
        <f t="shared" si="3"/>
        <v>1</v>
      </c>
      <c r="H17" t="str">
        <f t="shared" si="4"/>
        <v>LOSE</v>
      </c>
      <c r="K17" t="s">
        <v>18</v>
      </c>
      <c r="L17">
        <v>1784</v>
      </c>
      <c r="M17">
        <v>1676</v>
      </c>
      <c r="N17">
        <f t="shared" si="5"/>
        <v>3460</v>
      </c>
      <c r="O17" s="1">
        <f t="shared" si="6"/>
        <v>0.51560693641618494</v>
      </c>
      <c r="P17" s="1">
        <f t="shared" si="7"/>
        <v>0.48439306358381501</v>
      </c>
      <c r="Q17" s="1">
        <f t="shared" si="8"/>
        <v>1</v>
      </c>
      <c r="R17" t="str">
        <f t="shared" si="9"/>
        <v>WIN</v>
      </c>
    </row>
    <row r="18" spans="1:18" x14ac:dyDescent="0.3">
      <c r="A18" t="s">
        <v>19</v>
      </c>
      <c r="B18">
        <v>3367</v>
      </c>
      <c r="C18">
        <v>4012</v>
      </c>
      <c r="D18">
        <f t="shared" si="0"/>
        <v>7379</v>
      </c>
      <c r="E18" s="1">
        <f t="shared" si="1"/>
        <v>0.45629489090662689</v>
      </c>
      <c r="F18" s="1">
        <f t="shared" si="2"/>
        <v>0.54370510909337311</v>
      </c>
      <c r="G18" s="1">
        <f t="shared" si="3"/>
        <v>1</v>
      </c>
      <c r="H18" t="str">
        <f t="shared" si="4"/>
        <v>LOSE</v>
      </c>
      <c r="K18" t="s">
        <v>19</v>
      </c>
      <c r="L18">
        <v>3749</v>
      </c>
      <c r="M18">
        <v>3227</v>
      </c>
      <c r="N18">
        <f t="shared" si="5"/>
        <v>6976</v>
      </c>
      <c r="O18" s="1">
        <f t="shared" si="6"/>
        <v>0.53741399082568808</v>
      </c>
      <c r="P18" s="1">
        <f t="shared" si="7"/>
        <v>0.46258600917431192</v>
      </c>
      <c r="Q18" s="1">
        <f t="shared" si="8"/>
        <v>1</v>
      </c>
      <c r="R18" t="str">
        <f t="shared" si="9"/>
        <v>WIN</v>
      </c>
    </row>
    <row r="19" spans="1:18" x14ac:dyDescent="0.3">
      <c r="A19" t="s">
        <v>20</v>
      </c>
      <c r="B19">
        <v>3459</v>
      </c>
      <c r="C19">
        <v>3142</v>
      </c>
      <c r="D19">
        <f t="shared" si="0"/>
        <v>6601</v>
      </c>
      <c r="E19" s="1">
        <f t="shared" si="1"/>
        <v>0.52401151340705954</v>
      </c>
      <c r="F19" s="1">
        <f t="shared" si="2"/>
        <v>0.47598848659294046</v>
      </c>
      <c r="G19" s="1">
        <f t="shared" si="3"/>
        <v>1</v>
      </c>
      <c r="H19" t="str">
        <f t="shared" si="4"/>
        <v>WIN</v>
      </c>
      <c r="K19" t="s">
        <v>20</v>
      </c>
      <c r="L19">
        <v>3486</v>
      </c>
      <c r="M19">
        <v>2846</v>
      </c>
      <c r="N19">
        <f t="shared" si="5"/>
        <v>6332</v>
      </c>
      <c r="O19" s="1">
        <f t="shared" si="6"/>
        <v>0.55053695514845236</v>
      </c>
      <c r="P19" s="1">
        <f t="shared" si="7"/>
        <v>0.4494630448515477</v>
      </c>
      <c r="Q19" s="1">
        <f t="shared" si="8"/>
        <v>1</v>
      </c>
      <c r="R19" t="str">
        <f t="shared" si="9"/>
        <v>WIN</v>
      </c>
    </row>
    <row r="20" spans="1:18" x14ac:dyDescent="0.3">
      <c r="A20" t="s">
        <v>21</v>
      </c>
      <c r="B20">
        <v>3834</v>
      </c>
      <c r="C20">
        <v>3028</v>
      </c>
      <c r="D20">
        <f t="shared" si="0"/>
        <v>6862</v>
      </c>
      <c r="E20" s="1">
        <f t="shared" si="1"/>
        <v>0.55872923345963277</v>
      </c>
      <c r="F20" s="1">
        <f t="shared" si="2"/>
        <v>0.44127076654036723</v>
      </c>
      <c r="G20" s="1">
        <f t="shared" si="3"/>
        <v>1</v>
      </c>
      <c r="H20" t="str">
        <f t="shared" si="4"/>
        <v>WIN</v>
      </c>
      <c r="K20" t="s">
        <v>21</v>
      </c>
      <c r="L20">
        <v>4026</v>
      </c>
      <c r="M20">
        <v>2464</v>
      </c>
      <c r="N20">
        <f t="shared" si="5"/>
        <v>6490</v>
      </c>
      <c r="O20" s="1">
        <f t="shared" si="6"/>
        <v>0.62033898305084745</v>
      </c>
      <c r="P20" s="1">
        <f t="shared" si="7"/>
        <v>0.37966101694915255</v>
      </c>
      <c r="Q20" s="1">
        <f t="shared" si="8"/>
        <v>1</v>
      </c>
      <c r="R20" t="str">
        <f t="shared" si="9"/>
        <v>WIN</v>
      </c>
    </row>
    <row r="21" spans="1:18" x14ac:dyDescent="0.3">
      <c r="A21" t="s">
        <v>22</v>
      </c>
      <c r="B21">
        <v>4165</v>
      </c>
      <c r="C21">
        <v>3802</v>
      </c>
      <c r="D21">
        <f t="shared" si="0"/>
        <v>7967</v>
      </c>
      <c r="E21" s="1">
        <f t="shared" si="1"/>
        <v>0.52278147357851135</v>
      </c>
      <c r="F21" s="1">
        <f t="shared" si="2"/>
        <v>0.47721852642148865</v>
      </c>
      <c r="G21" s="1">
        <f t="shared" si="3"/>
        <v>1</v>
      </c>
      <c r="H21" t="str">
        <f t="shared" si="4"/>
        <v>WIN</v>
      </c>
      <c r="K21" t="s">
        <v>22</v>
      </c>
      <c r="L21">
        <v>4059</v>
      </c>
      <c r="M21">
        <v>3584</v>
      </c>
      <c r="N21">
        <f t="shared" si="5"/>
        <v>7643</v>
      </c>
      <c r="O21" s="1">
        <f t="shared" si="6"/>
        <v>0.53107418552924246</v>
      </c>
      <c r="P21" s="1">
        <f t="shared" si="7"/>
        <v>0.46892581447075754</v>
      </c>
      <c r="Q21" s="1">
        <f t="shared" si="8"/>
        <v>1</v>
      </c>
      <c r="R21" t="str">
        <f t="shared" si="9"/>
        <v>WIN</v>
      </c>
    </row>
    <row r="22" spans="1:18" x14ac:dyDescent="0.3">
      <c r="A22" t="s">
        <v>70</v>
      </c>
      <c r="B22">
        <f>SUM(B7:B21)</f>
        <v>51106</v>
      </c>
      <c r="C22">
        <f>SUM(C7:C21)</f>
        <v>48518</v>
      </c>
      <c r="D22">
        <f t="shared" si="0"/>
        <v>99624</v>
      </c>
      <c r="E22" s="1">
        <f t="shared" si="1"/>
        <v>0.5129888380309966</v>
      </c>
      <c r="F22" s="1">
        <f t="shared" si="2"/>
        <v>0.48701116196900346</v>
      </c>
      <c r="G22" s="1"/>
      <c r="K22" t="s">
        <v>70</v>
      </c>
      <c r="L22">
        <f>SUM(L7:L21)</f>
        <v>53308</v>
      </c>
      <c r="M22">
        <f>SUM(M7:M21)</f>
        <v>41158</v>
      </c>
      <c r="N22">
        <f t="shared" si="5"/>
        <v>94466</v>
      </c>
    </row>
    <row r="23" spans="1:18" x14ac:dyDescent="0.3">
      <c r="A23" t="s">
        <v>74</v>
      </c>
      <c r="B23" s="1">
        <f>B22/D22</f>
        <v>0.5129888380309966</v>
      </c>
      <c r="C23" s="1">
        <f>C22/D22</f>
        <v>0.48701116196900346</v>
      </c>
      <c r="K23" t="s">
        <v>74</v>
      </c>
      <c r="L23" s="1">
        <f>L22/N22</f>
        <v>0.5643088518620456</v>
      </c>
      <c r="M23" s="1">
        <f>M22/N22</f>
        <v>0.4356911481379544</v>
      </c>
      <c r="N23" s="1">
        <f t="shared" si="5"/>
        <v>1</v>
      </c>
    </row>
    <row r="24" spans="1:18" x14ac:dyDescent="0.3">
      <c r="A24" t="s">
        <v>72</v>
      </c>
      <c r="B24" s="1">
        <f>B23-C23</f>
        <v>2.5977676061993138E-2</v>
      </c>
      <c r="K24" t="s">
        <v>72</v>
      </c>
      <c r="L24" s="1">
        <f>L23-M23</f>
        <v>0.1286177037240912</v>
      </c>
      <c r="M24" s="1"/>
      <c r="N24" s="1"/>
    </row>
    <row r="26" spans="1:18" x14ac:dyDescent="0.3">
      <c r="A26" t="s">
        <v>24</v>
      </c>
    </row>
    <row r="27" spans="1:18" x14ac:dyDescent="0.3">
      <c r="A27" t="s">
        <v>25</v>
      </c>
      <c r="B27">
        <v>2316</v>
      </c>
      <c r="C27">
        <v>1677</v>
      </c>
      <c r="D27">
        <f>C27+B27</f>
        <v>3993</v>
      </c>
      <c r="E27" s="1">
        <f>B27/D27</f>
        <v>0.58001502629601798</v>
      </c>
      <c r="F27" s="1">
        <f>C27/D27</f>
        <v>0.41998497370398197</v>
      </c>
      <c r="G27" s="1">
        <f>E27+F27</f>
        <v>1</v>
      </c>
      <c r="H27" t="str">
        <f>IF(E27&gt;F27,"WIN","LOSE")</f>
        <v>WIN</v>
      </c>
    </row>
    <row r="28" spans="1:18" x14ac:dyDescent="0.3">
      <c r="A28" t="s">
        <v>26</v>
      </c>
      <c r="B28">
        <v>10907</v>
      </c>
      <c r="C28">
        <v>12573</v>
      </c>
      <c r="D28">
        <f t="shared" ref="D28:D32" si="10">C28+B28</f>
        <v>23480</v>
      </c>
      <c r="E28" s="1">
        <f t="shared" ref="E28:E32" si="11">B28/D28</f>
        <v>0.46452299829642246</v>
      </c>
      <c r="F28" s="1">
        <f t="shared" ref="F28:F32" si="12">C28/D28</f>
        <v>0.53547700170357748</v>
      </c>
      <c r="G28" s="1">
        <f t="shared" ref="G28:G32" si="13">E28+F28</f>
        <v>1</v>
      </c>
      <c r="H28" t="str">
        <f t="shared" ref="H28:H32" si="14">IF(E28&gt;F28,"WIN","LOSE")</f>
        <v>LOSE</v>
      </c>
    </row>
    <row r="29" spans="1:18" x14ac:dyDescent="0.3">
      <c r="A29" t="s">
        <v>27</v>
      </c>
      <c r="B29">
        <v>8290</v>
      </c>
      <c r="C29">
        <v>11275</v>
      </c>
      <c r="D29">
        <f t="shared" si="10"/>
        <v>19565</v>
      </c>
      <c r="E29" s="1">
        <f t="shared" si="11"/>
        <v>0.42371581906465627</v>
      </c>
      <c r="F29" s="1">
        <f t="shared" si="12"/>
        <v>0.57628418093534373</v>
      </c>
      <c r="G29" s="1">
        <f t="shared" si="13"/>
        <v>1</v>
      </c>
      <c r="H29" t="str">
        <f t="shared" si="14"/>
        <v>LOSE</v>
      </c>
    </row>
    <row r="30" spans="1:18" x14ac:dyDescent="0.3">
      <c r="A30" t="s">
        <v>28</v>
      </c>
      <c r="B30">
        <v>6419</v>
      </c>
      <c r="C30">
        <v>4269</v>
      </c>
      <c r="D30">
        <f t="shared" si="10"/>
        <v>10688</v>
      </c>
      <c r="E30" s="1">
        <f t="shared" si="11"/>
        <v>0.60058008982035926</v>
      </c>
      <c r="F30" s="1">
        <f t="shared" si="12"/>
        <v>0.39941991017964074</v>
      </c>
      <c r="G30" s="1">
        <f t="shared" si="13"/>
        <v>1</v>
      </c>
      <c r="H30" t="str">
        <f t="shared" si="14"/>
        <v>WIN</v>
      </c>
    </row>
    <row r="31" spans="1:18" x14ac:dyDescent="0.3">
      <c r="A31" t="s">
        <v>29</v>
      </c>
      <c r="B31">
        <v>8818</v>
      </c>
      <c r="C31">
        <v>11412</v>
      </c>
      <c r="D31">
        <f t="shared" si="10"/>
        <v>20230</v>
      </c>
      <c r="E31" s="1">
        <f t="shared" si="11"/>
        <v>0.43588729609490856</v>
      </c>
      <c r="F31" s="1">
        <f t="shared" si="12"/>
        <v>0.56411270390509149</v>
      </c>
      <c r="G31" s="1">
        <f t="shared" si="13"/>
        <v>1</v>
      </c>
      <c r="H31" t="str">
        <f t="shared" si="14"/>
        <v>LOSE</v>
      </c>
    </row>
    <row r="32" spans="1:18" x14ac:dyDescent="0.3">
      <c r="A32" t="s">
        <v>30</v>
      </c>
      <c r="B32">
        <v>5691</v>
      </c>
      <c r="C32">
        <v>5102</v>
      </c>
      <c r="D32">
        <f t="shared" si="10"/>
        <v>10793</v>
      </c>
      <c r="E32" s="1">
        <f t="shared" si="11"/>
        <v>0.5272862040211248</v>
      </c>
      <c r="F32" s="1">
        <f t="shared" si="12"/>
        <v>0.4727137959788752</v>
      </c>
      <c r="G32" s="1">
        <f t="shared" si="13"/>
        <v>1</v>
      </c>
      <c r="H32" t="str">
        <f t="shared" si="14"/>
        <v>WIN</v>
      </c>
    </row>
    <row r="33" spans="1:4" x14ac:dyDescent="0.3">
      <c r="A33" t="s">
        <v>104</v>
      </c>
      <c r="B33">
        <f>SUM(B27:B32)</f>
        <v>42441</v>
      </c>
      <c r="C33">
        <f>SUM(C27:C32)</f>
        <v>46308</v>
      </c>
      <c r="D33">
        <f>C33+B33</f>
        <v>88749</v>
      </c>
    </row>
    <row r="34" spans="1:4" x14ac:dyDescent="0.3">
      <c r="A34" t="s">
        <v>74</v>
      </c>
      <c r="B34" s="1">
        <f>B33/D33</f>
        <v>0.47821383902917214</v>
      </c>
      <c r="C34" s="1">
        <f>C33/D33</f>
        <v>0.52178616097082786</v>
      </c>
      <c r="D34" s="1">
        <f>C34+B34</f>
        <v>1</v>
      </c>
    </row>
    <row r="35" spans="1:4" x14ac:dyDescent="0.3">
      <c r="A35" t="s">
        <v>105</v>
      </c>
      <c r="B35" s="1">
        <f>B34-C34</f>
        <v>-4.3572321941655723E-2</v>
      </c>
      <c r="C35" s="1"/>
      <c r="D35" s="1"/>
    </row>
    <row r="37" spans="1:4" x14ac:dyDescent="0.3">
      <c r="A37" t="s">
        <v>73</v>
      </c>
    </row>
    <row r="38" spans="1:4" x14ac:dyDescent="0.3">
      <c r="A38" t="s">
        <v>74</v>
      </c>
    </row>
    <row r="39" spans="1:4" x14ac:dyDescent="0.3">
      <c r="A3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Page</vt:lpstr>
      <vt:lpstr>Second Page</vt:lpstr>
      <vt:lpstr>Third Page</vt:lpstr>
      <vt:lpstr>Fourth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2024-03-18T12:40:32Z</dcterms:created>
  <dcterms:modified xsi:type="dcterms:W3CDTF">2024-03-20T06:55:08Z</dcterms:modified>
</cp:coreProperties>
</file>