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/NUCHI201811DATA2/My Stuff/HomeWork Assignments Completed/"/>
    </mc:Choice>
  </mc:AlternateContent>
  <xr:revisionPtr revIDLastSave="0" documentId="13_ncr:1_{4510FD76-5186-A34B-A789-85ACAD7F27DE}" xr6:coauthVersionLast="38" xr6:coauthVersionMax="38" xr10:uidLastSave="{00000000-0000-0000-0000-000000000000}"/>
  <bookViews>
    <workbookView xWindow="0" yWindow="460" windowWidth="25380" windowHeight="14520" activeTab="6" xr2:uid="{00000000-000D-0000-FFFF-FFFF00000000}"/>
  </bookViews>
  <sheets>
    <sheet name="Data" sheetId="1" r:id="rId1"/>
    <sheet name="Pivot Table 1" sheetId="4" r:id="rId2"/>
    <sheet name="Pivot Table 2" sheetId="5" r:id="rId3"/>
    <sheet name="Pivot Table 3" sheetId="6" r:id="rId4"/>
    <sheet name="Bonus" sheetId="7" r:id="rId5"/>
    <sheet name="Extra Chart 1" sheetId="9" r:id="rId6"/>
    <sheet name="Extra Chart 2" sheetId="10" r:id="rId7"/>
  </sheets>
  <definedNames>
    <definedName name="_xlchart.v1.0" hidden="1">Bonus!$A$2:$A$13</definedName>
    <definedName name="_xlchart.v1.1" hidden="1">Bonus!$F$2:$F$13</definedName>
    <definedName name="_xlchart.v1.2" hidden="1">Bonus!$G$2:$G$13</definedName>
    <definedName name="_xlchart.v1.3" hidden="1">Bonus!$H$2:$H$13</definedName>
  </definedNames>
  <calcPr calcId="179021"/>
  <pivotCaches>
    <pivotCache cacheId="10" r:id="rId8"/>
    <pivotCache cacheId="11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7" l="1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C12" i="7"/>
  <c r="C11" i="7"/>
  <c r="E11" i="7" s="1"/>
  <c r="C10" i="7"/>
  <c r="E10" i="7" s="1"/>
  <c r="C9" i="7"/>
  <c r="C8" i="7"/>
  <c r="C7" i="7"/>
  <c r="E7" i="7" s="1"/>
  <c r="C6" i="7"/>
  <c r="E6" i="7" s="1"/>
  <c r="B13" i="7"/>
  <c r="E13" i="7" s="1"/>
  <c r="E3" i="7"/>
  <c r="E4" i="7"/>
  <c r="E5" i="7"/>
  <c r="D11" i="7"/>
  <c r="D10" i="7"/>
  <c r="D9" i="7"/>
  <c r="D8" i="7"/>
  <c r="D7" i="7"/>
  <c r="D6" i="7"/>
  <c r="D5" i="7"/>
  <c r="D4" i="7"/>
  <c r="D3" i="7"/>
  <c r="D12" i="7"/>
  <c r="D13" i="7"/>
  <c r="D2" i="7"/>
  <c r="C13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2" i="7" l="1"/>
  <c r="E9" i="7"/>
  <c r="E8" i="7"/>
  <c r="E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7" l="1"/>
  <c r="F2" i="7"/>
  <c r="G2" i="7"/>
</calcChain>
</file>

<file path=xl/sharedStrings.xml><?xml version="1.0" encoding="utf-8"?>
<sst xmlns="http://schemas.openxmlformats.org/spreadsheetml/2006/main" count="33114" uniqueCount="8401">
  <si>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</si>
  <si>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</si>
  <si>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</si>
  <si>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</si>
  <si>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</si>
  <si>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</si>
  <si>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</si>
  <si>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</si>
  <si>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</si>
  <si>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</si>
  <si>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</si>
  <si>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</si>
  <si>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</si>
  <si>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</si>
  <si>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</si>
  <si>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</si>
  <si>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</si>
  <si>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</si>
  <si>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</si>
  <si>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</si>
  <si>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</si>
  <si>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</si>
  <si>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</si>
  <si>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</si>
  <si>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</si>
  <si>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</si>
  <si>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</si>
  <si>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</si>
  <si>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</si>
  <si>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</si>
  <si>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</si>
  <si>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</si>
  <si>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</si>
  <si>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</si>
  <si>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</si>
  <si>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</si>
  <si>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</si>
  <si>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</si>
  <si>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</si>
  <si>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</si>
  <si>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</si>
  <si>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</si>
  <si>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</si>
  <si>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</si>
  <si>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</si>
  <si>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</si>
  <si>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</si>
  <si>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</si>
  <si>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</si>
  <si>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</si>
  <si>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</si>
  <si>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</si>
  <si>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</si>
  <si>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</si>
  <si>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</si>
  <si>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</si>
  <si>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</si>
  <si>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</si>
  <si>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</si>
  <si>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</si>
  <si>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</si>
  <si>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</si>
  <si>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</si>
  <si>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</si>
  <si>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</si>
  <si>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</si>
  <si>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</si>
  <si>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</si>
  <si>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</si>
  <si>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</si>
  <si>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</si>
  <si>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</si>
  <si>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</si>
  <si>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</si>
  <si>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</si>
  <si>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</si>
  <si>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</si>
  <si>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</si>
  <si>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</si>
  <si>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</si>
  <si>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</si>
  <si>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</si>
  <si>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</si>
  <si>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</si>
  <si>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</si>
  <si>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</si>
  <si>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</si>
  <si>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</si>
  <si>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</si>
  <si>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</si>
  <si>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</si>
  <si>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</si>
  <si>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</si>
  <si>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</si>
  <si>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</si>
  <si>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</si>
  <si>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</si>
  <si>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</si>
  <si>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</si>
  <si>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</si>
  <si>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</si>
  <si>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</si>
  <si>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</si>
  <si>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</si>
  <si>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</si>
  <si>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</si>
  <si>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</si>
  <si>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</si>
  <si>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</si>
  <si>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</si>
  <si>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</si>
  <si>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</si>
  <si>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</si>
  <si>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</si>
  <si>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</si>
  <si>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</si>
  <si>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</si>
  <si>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</si>
  <si>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</si>
  <si>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</si>
  <si>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</si>
  <si>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</si>
  <si>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</si>
  <si>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</si>
  <si>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</si>
  <si>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</si>
  <si>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</si>
  <si>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</si>
  <si>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</si>
  <si>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</si>
  <si>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</si>
  <si>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</si>
  <si>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</si>
  <si>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</si>
  <si>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</si>
  <si>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</si>
  <si>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</si>
  <si>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</si>
  <si>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</si>
  <si>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</si>
  <si>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</si>
  <si>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</si>
  <si>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</si>
  <si>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</si>
  <si>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</si>
  <si>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</si>
  <si>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</si>
  <si>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</si>
  <si>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</si>
  <si>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</si>
  <si>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</si>
  <si>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</si>
  <si>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</si>
  <si>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</si>
  <si>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</si>
  <si>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</si>
  <si>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</si>
  <si>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</si>
  <si>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</si>
  <si>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</si>
  <si>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</si>
  <si>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</si>
  <si>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</si>
  <si>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</si>
  <si>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</si>
  <si>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</si>
  <si>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</si>
  <si>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</si>
  <si>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</si>
  <si>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</si>
  <si>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</si>
  <si>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</si>
  <si>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</si>
  <si>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</si>
  <si>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</si>
  <si>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</si>
  <si>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</si>
  <si>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</si>
  <si>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</si>
  <si>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</si>
  <si>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</si>
  <si>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</si>
  <si>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</si>
  <si>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</si>
  <si>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</si>
  <si>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</si>
  <si>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</si>
  <si>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</si>
  <si>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</si>
  <si>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</si>
  <si>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</si>
  <si>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</si>
  <si>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</si>
  <si>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</si>
  <si>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</si>
  <si>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</si>
  <si>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</si>
  <si>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</si>
  <si>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</si>
  <si>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</si>
  <si>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</si>
  <si>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</si>
  <si>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</si>
  <si>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</si>
  <si>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</si>
  <si>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</si>
  <si>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</si>
  <si>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</si>
  <si>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</si>
  <si>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</si>
  <si>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</si>
  <si>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</si>
  <si>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</si>
  <si>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</si>
  <si>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</si>
  <si>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</si>
  <si>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</si>
  <si>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</si>
  <si>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</si>
  <si>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</si>
  <si>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</si>
  <si>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</si>
  <si>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</si>
  <si>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</si>
  <si>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</si>
  <si>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</si>
  <si>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</si>
  <si>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</si>
  <si>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</si>
  <si>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</si>
  <si>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</si>
  <si>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</si>
  <si>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</si>
  <si>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</si>
  <si>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</si>
  <si>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</si>
  <si>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</si>
  <si>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</si>
  <si>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</si>
  <si>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</si>
  <si>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</si>
  <si>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</si>
  <si>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</si>
  <si>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</si>
  <si>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</si>
  <si>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</si>
  <si>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</si>
  <si>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</si>
  <si>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</si>
  <si>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</si>
  <si>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</si>
  <si>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</si>
  <si>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</si>
  <si>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</si>
  <si>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</si>
  <si>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</si>
  <si>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</si>
  <si>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</si>
  <si>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</si>
  <si>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</si>
  <si>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</si>
  <si>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</si>
  <si>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</si>
  <si>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</si>
  <si>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</si>
  <si>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</si>
  <si>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</si>
  <si>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</si>
  <si>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</si>
  <si>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</si>
  <si>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</si>
  <si>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</si>
  <si>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</si>
  <si>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</si>
  <si>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</si>
  <si>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</si>
  <si>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</si>
  <si>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</si>
  <si>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</si>
  <si>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</si>
  <si>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</si>
  <si>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</si>
  <si>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</si>
  <si>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</si>
  <si>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</si>
  <si>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</si>
  <si>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</si>
  <si>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</si>
  <si>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</si>
  <si>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</si>
  <si>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</si>
  <si>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</si>
  <si>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</si>
  <si>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</si>
  <si>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</si>
  <si>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</si>
  <si>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</si>
  <si>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</si>
  <si>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</si>
  <si>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</si>
  <si>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</si>
  <si>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</si>
  <si>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</si>
  <si>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</si>
  <si>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</si>
  <si>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</si>
  <si>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</si>
  <si>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</si>
  <si>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</si>
  <si>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</si>
  <si>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</si>
  <si>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</si>
  <si>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</si>
  <si>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</si>
  <si>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</si>
  <si>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</si>
  <si>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</si>
  <si>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</si>
  <si>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</si>
  <si>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</si>
  <si>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</si>
  <si>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</si>
  <si>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</si>
  <si>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</si>
  <si>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</si>
  <si>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</si>
  <si>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</si>
  <si>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</si>
  <si>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</si>
  <si>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</si>
  <si>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</si>
  <si>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</si>
  <si>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</si>
  <si>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</si>
  <si>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</si>
  <si>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</si>
  <si>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</si>
  <si>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</si>
  <si>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</si>
  <si>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</si>
  <si>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</si>
  <si>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</si>
  <si>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</si>
  <si>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</si>
  <si>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</si>
  <si>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</si>
  <si>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</si>
  <si>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</si>
  <si>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</si>
  <si>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</si>
  <si>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</si>
  <si>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</si>
  <si>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</si>
  <si>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</si>
  <si>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</si>
  <si>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</si>
  <si>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</si>
  <si>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</si>
  <si>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</si>
  <si>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</si>
  <si>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</si>
  <si>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</si>
  <si>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</si>
  <si>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</si>
  <si>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</si>
  <si>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</si>
  <si>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</si>
  <si>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</si>
  <si>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</si>
  <si>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</si>
  <si>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</si>
  <si>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</si>
  <si>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</si>
  <si>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</si>
  <si>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</si>
  <si>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</si>
  <si>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</si>
  <si>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</si>
  <si>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</si>
  <si>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</si>
  <si>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</si>
  <si>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</si>
  <si>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</si>
  <si>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</si>
  <si>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</si>
  <si>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</si>
  <si>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</si>
  <si>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</si>
  <si>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</si>
  <si>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</si>
  <si>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</si>
  <si>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</si>
  <si>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</si>
  <si>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</si>
  <si>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</si>
  <si>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</si>
  <si>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</si>
  <si>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</si>
  <si>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</si>
  <si>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</si>
  <si>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</si>
  <si>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</si>
  <si>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</si>
  <si>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</si>
  <si>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</si>
  <si>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</si>
  <si>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</si>
  <si>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</si>
  <si>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</si>
  <si>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</si>
  <si>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</si>
  <si>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</si>
  <si>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</si>
  <si>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</si>
  <si>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</si>
  <si>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</si>
  <si>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</si>
  <si>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</si>
  <si>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</si>
  <si>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</si>
  <si>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</si>
  <si>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</si>
  <si>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</si>
  <si>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</si>
  <si>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</si>
  <si>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</si>
  <si>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</si>
  <si>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</si>
  <si>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</si>
  <si>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</si>
  <si>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</si>
  <si>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</si>
  <si>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</si>
  <si>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</si>
  <si>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</si>
  <si>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</si>
  <si>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</si>
  <si>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</si>
  <si>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</si>
  <si>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</si>
  <si>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</si>
  <si>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</si>
  <si>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</si>
  <si>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</si>
  <si>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</si>
  <si>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</si>
  <si>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</si>
  <si>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</si>
  <si>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</si>
  <si>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</si>
  <si>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</si>
  <si>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</si>
  <si>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</si>
  <si>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</si>
  <si>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</si>
  <si>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</si>
  <si>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</si>
  <si>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</si>
  <si>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</si>
  <si>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</si>
  <si>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</si>
  <si>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</si>
  <si>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</si>
  <si>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</si>
  <si>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</si>
  <si>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</si>
  <si>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</si>
  <si>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</si>
  <si>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</si>
  <si>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</si>
  <si>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</si>
  <si>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</si>
  <si>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</si>
  <si>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</si>
  <si>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</si>
  <si>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</si>
  <si>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</si>
  <si>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</si>
  <si>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</si>
  <si>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</si>
  <si>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</si>
  <si>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</si>
  <si>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</si>
  <si>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</si>
  <si>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</si>
  <si>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</si>
  <si>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</si>
  <si>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</si>
  <si>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</si>
  <si>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</si>
  <si>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</si>
  <si>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</si>
  <si>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</si>
  <si>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</si>
  <si>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</si>
  <si>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</si>
  <si>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</si>
  <si>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</si>
  <si>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</si>
  <si>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</si>
  <si>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</si>
  <si>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</si>
  <si>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</si>
  <si>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</si>
  <si>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</si>
  <si>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</si>
  <si>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</si>
  <si>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</si>
  <si>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</si>
  <si>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</si>
  <si>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</si>
  <si>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</si>
  <si>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</si>
  <si>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</si>
  <si>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</si>
  <si>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</si>
  <si>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</si>
  <si>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</si>
  <si>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</si>
  <si>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</si>
  <si>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</si>
  <si>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</si>
  <si>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</si>
  <si>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</si>
  <si>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</si>
  <si>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</si>
  <si>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</si>
  <si>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</si>
  <si>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</si>
  <si>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</si>
  <si>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</si>
  <si>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</si>
  <si>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</si>
  <si>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</si>
  <si>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</si>
  <si>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</si>
  <si>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</si>
  <si>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</si>
  <si>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</si>
  <si>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</si>
  <si>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</si>
  <si>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</si>
  <si>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</si>
  <si>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</si>
  <si>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</si>
  <si>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</si>
  <si>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</si>
  <si>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</si>
  <si>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</si>
  <si>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</si>
  <si>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</si>
  <si>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</si>
  <si>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</si>
  <si>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</si>
  <si>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</si>
  <si>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</si>
  <si>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</si>
  <si>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</si>
  <si>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</si>
  <si>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</si>
  <si>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</si>
  <si>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</si>
  <si>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</si>
  <si>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</si>
  <si>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</si>
  <si>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</si>
  <si>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</si>
  <si>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</si>
  <si>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</si>
  <si>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</si>
  <si>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</si>
  <si>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</si>
  <si>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</si>
  <si>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</si>
  <si>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</si>
  <si>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</si>
  <si>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</si>
  <si>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</si>
  <si>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</si>
  <si>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</si>
  <si>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</si>
  <si>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</si>
  <si>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</si>
  <si>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</si>
  <si>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</si>
  <si>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</si>
  <si>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</si>
  <si>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</si>
  <si>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</si>
  <si>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</si>
  <si>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</si>
  <si>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</si>
  <si>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</si>
  <si>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</si>
  <si>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</si>
  <si>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</si>
  <si>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</si>
  <si>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</si>
  <si>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</si>
  <si>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</si>
  <si>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</si>
  <si>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</si>
  <si>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</si>
  <si>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</si>
  <si>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</si>
  <si>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</si>
  <si>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</si>
  <si>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</si>
  <si>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</si>
  <si>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</si>
  <si>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</si>
  <si>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</si>
  <si>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</si>
  <si>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</si>
  <si>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</si>
  <si>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</si>
  <si>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</si>
  <si>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</si>
  <si>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</si>
  <si>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</si>
  <si>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</si>
  <si>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</si>
  <si>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</si>
  <si>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</si>
  <si>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</si>
  <si>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</si>
  <si>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</si>
  <si>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</si>
  <si>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</si>
  <si>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</si>
  <si>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</si>
  <si>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</si>
  <si>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</si>
  <si>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</si>
  <si>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</si>
  <si>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</si>
  <si>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</si>
  <si>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</si>
  <si>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</si>
  <si>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</si>
  <si>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</si>
  <si>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</si>
  <si>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</si>
  <si>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</si>
  <si>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</si>
  <si>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</si>
  <si>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</si>
  <si>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</si>
  <si>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</si>
  <si>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</si>
  <si>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</si>
  <si>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</si>
  <si>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</si>
  <si>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</si>
  <si>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</si>
  <si>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</si>
  <si>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</si>
  <si>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</si>
  <si>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</si>
  <si>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</si>
  <si>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</si>
  <si>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</si>
  <si>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</si>
  <si>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</si>
  <si>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</si>
  <si>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</si>
  <si>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</si>
  <si>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</si>
  <si>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</si>
  <si>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</si>
  <si>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</si>
  <si>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</si>
  <si>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</si>
  <si>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</si>
  <si>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</si>
  <si>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</si>
  <si>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</si>
  <si>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</si>
  <si>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</si>
  <si>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</si>
  <si>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</si>
  <si>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</si>
  <si>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</si>
  <si>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</si>
  <si>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</si>
  <si>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</si>
  <si>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</si>
  <si>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</si>
  <si>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</si>
  <si>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</si>
  <si>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</si>
  <si>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</si>
  <si>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</si>
  <si>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</si>
  <si>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</si>
  <si>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</si>
  <si>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</si>
  <si>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</si>
  <si>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</si>
  <si>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</si>
  <si>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</si>
  <si>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</si>
  <si>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</si>
  <si>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</si>
  <si>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</si>
  <si>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</si>
  <si>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</si>
  <si>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</si>
  <si>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</si>
  <si>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</si>
  <si>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</si>
  <si>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</si>
  <si>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</si>
  <si>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</si>
  <si>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</si>
  <si>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</si>
  <si>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</si>
  <si>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</si>
  <si>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</si>
  <si>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</si>
  <si>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</si>
  <si>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</si>
  <si>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</si>
  <si>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</si>
  <si>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</si>
  <si>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</si>
  <si>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</si>
  <si>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</si>
  <si>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</si>
  <si>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</si>
  <si>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</si>
  <si>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</si>
  <si>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</si>
  <si>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</si>
  <si>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</si>
  <si>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</si>
  <si>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</si>
  <si>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</si>
  <si>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</si>
  <si>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</si>
  <si>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</si>
  <si>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</si>
  <si>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</si>
  <si>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</si>
  <si>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</si>
  <si>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</si>
  <si>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</si>
  <si>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</si>
  <si>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</si>
  <si>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</si>
  <si>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</si>
  <si>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</si>
  <si>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</si>
  <si>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</si>
  <si>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</si>
  <si>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</si>
  <si>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</si>
  <si>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</si>
  <si>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</si>
  <si>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</si>
  <si>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</si>
  <si>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</si>
  <si>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</si>
  <si>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</si>
  <si>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</si>
  <si>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</si>
  <si>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</si>
  <si>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</si>
  <si>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</si>
  <si>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</si>
  <si>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</si>
  <si>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</si>
  <si>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</si>
  <si>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</si>
  <si>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</si>
  <si>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</si>
  <si>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</si>
  <si>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</si>
  <si>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</si>
  <si>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</si>
  <si>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</si>
  <si>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</si>
  <si>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</si>
  <si>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</si>
  <si>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</si>
  <si>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</si>
  <si>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</si>
  <si>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</si>
  <si>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</si>
  <si>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</si>
  <si>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</si>
  <si>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</si>
  <si>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</si>
  <si>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</si>
  <si>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</si>
  <si>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</si>
  <si>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</si>
  <si>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</si>
  <si>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</si>
  <si>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</si>
  <si>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</si>
  <si>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</si>
  <si>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</si>
  <si>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</si>
  <si>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</si>
  <si>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</si>
  <si>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</si>
  <si>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</si>
  <si>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</si>
  <si>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</si>
  <si>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</si>
  <si>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</si>
  <si>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</si>
  <si>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</si>
  <si>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</si>
  <si>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</si>
  <si>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</si>
  <si>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</si>
  <si>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</si>
  <si>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</si>
  <si>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</si>
  <si>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</si>
  <si>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</si>
  <si>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</si>
  <si>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</si>
  <si>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</si>
  <si>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</si>
  <si>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</si>
  <si>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</si>
  <si>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</si>
  <si>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</si>
  <si>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</si>
  <si>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</si>
  <si>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</si>
  <si>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</si>
  <si>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</si>
  <si>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</si>
  <si>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</si>
  <si>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</si>
  <si>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</si>
  <si>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</si>
  <si>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</si>
  <si>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</si>
  <si>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</si>
  <si>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</si>
  <si>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</si>
  <si>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</si>
  <si>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</si>
  <si>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</si>
  <si>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</si>
  <si>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</si>
  <si>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</si>
  <si>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</si>
  <si>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</si>
  <si>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</si>
  <si>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</si>
  <si>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</si>
  <si>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</si>
  <si>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</si>
  <si>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</si>
  <si>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</si>
  <si>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</si>
  <si>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</si>
  <si>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</si>
  <si>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</si>
  <si>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</si>
  <si>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</si>
  <si>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</si>
  <si>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</si>
  <si>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</si>
  <si>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</si>
  <si>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</si>
  <si>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</si>
  <si>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</si>
  <si>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</si>
  <si>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</si>
  <si>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</si>
  <si>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</si>
  <si>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</si>
  <si>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</si>
  <si>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</si>
  <si>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</si>
  <si>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</si>
  <si>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</si>
  <si>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</si>
  <si>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</si>
  <si>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</si>
  <si>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</si>
  <si>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</si>
  <si>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</si>
  <si>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</si>
  <si>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</si>
  <si>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</si>
  <si>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</si>
  <si>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</si>
  <si>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</si>
  <si>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</si>
  <si>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</si>
  <si>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</si>
  <si>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</si>
  <si>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</si>
  <si>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</si>
  <si>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</si>
  <si>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</si>
  <si>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</si>
  <si>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</si>
  <si>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</si>
  <si>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</si>
  <si>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</si>
  <si>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</si>
  <si>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</si>
  <si>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</si>
  <si>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</si>
  <si>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</si>
  <si>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</si>
  <si>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</si>
  <si>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</si>
  <si>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</si>
  <si>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</si>
  <si>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</si>
  <si>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</si>
  <si>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</si>
  <si>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</si>
  <si>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</si>
  <si>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</si>
  <si>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</si>
  <si>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</si>
  <si>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</si>
  <si>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</si>
  <si>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</si>
  <si>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</si>
  <si>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</si>
  <si>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</si>
  <si>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</si>
  <si>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</si>
  <si>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</si>
  <si>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</si>
  <si>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</si>
  <si>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</si>
  <si>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</si>
  <si>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</si>
  <si>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</si>
  <si>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</si>
  <si>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</si>
  <si>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</si>
  <si>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</si>
  <si>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</si>
  <si>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</si>
  <si>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</si>
  <si>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</si>
  <si>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</si>
  <si>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</si>
  <si>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</si>
  <si>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</si>
  <si>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</si>
  <si>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</si>
  <si>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</si>
  <si>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</si>
  <si>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</si>
  <si>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</si>
  <si>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</si>
  <si>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</si>
  <si>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</si>
  <si>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</si>
  <si>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</si>
  <si>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</si>
  <si>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</si>
  <si>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</si>
  <si>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</si>
  <si>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</si>
  <si>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</si>
  <si>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</si>
  <si>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</si>
  <si>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</si>
  <si>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</si>
  <si>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</si>
  <si>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</si>
  <si>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</si>
  <si>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</si>
  <si>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</si>
  <si>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</si>
  <si>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</si>
  <si>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</si>
  <si>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</si>
  <si>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</si>
  <si>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</si>
  <si>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</si>
  <si>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</si>
  <si>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</si>
  <si>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</si>
  <si>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</si>
  <si>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</si>
  <si>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</si>
  <si>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</si>
  <si>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</si>
  <si>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</si>
  <si>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</si>
  <si>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</si>
  <si>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</si>
  <si>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</si>
  <si>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</si>
  <si>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</si>
  <si>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</si>
  <si>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</si>
  <si>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</si>
  <si>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</si>
  <si>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</si>
  <si>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</si>
  <si>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</si>
  <si>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</si>
  <si>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</si>
  <si>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</si>
  <si>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</si>
  <si>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</si>
  <si>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</si>
  <si>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</si>
  <si>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</si>
  <si>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</si>
  <si>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</si>
  <si>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</si>
  <si>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</si>
  <si>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</si>
  <si>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</si>
  <si>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</si>
  <si>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</si>
  <si>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</si>
  <si>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</si>
  <si>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</si>
  <si>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</si>
  <si>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</si>
  <si>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</si>
  <si>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</si>
  <si>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</si>
  <si>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</si>
  <si>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</si>
  <si>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</si>
  <si>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</si>
  <si>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</si>
  <si>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</si>
  <si>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</si>
  <si>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</si>
  <si>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</si>
  <si>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</si>
  <si>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</si>
  <si>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</si>
  <si>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</si>
  <si>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</si>
  <si>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</si>
  <si>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</si>
  <si>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</si>
  <si>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</si>
  <si>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</si>
  <si>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</si>
  <si>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</si>
  <si>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</si>
  <si>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</si>
  <si>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</si>
  <si>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</si>
  <si>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</si>
  <si>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</si>
  <si>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</si>
  <si>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</si>
  <si>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</si>
  <si>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</si>
  <si>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</si>
  <si>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</si>
  <si>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</si>
  <si>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</si>
  <si>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</si>
  <si>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</si>
  <si>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</si>
  <si>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</si>
  <si>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</si>
  <si>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</si>
  <si>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</si>
  <si>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</si>
  <si>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</si>
  <si>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</si>
  <si>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</si>
  <si>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</si>
  <si>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</si>
  <si>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</si>
  <si>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</si>
  <si>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</si>
  <si>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</si>
  <si>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</si>
  <si>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</si>
  <si>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</si>
  <si>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</si>
  <si>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</si>
  <si>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</si>
  <si>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</si>
  <si>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</si>
  <si>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</si>
  <si>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</si>
  <si>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</si>
  <si>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</si>
  <si>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</si>
  <si>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</si>
  <si>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</si>
  <si>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</si>
  <si>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</si>
  <si>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</si>
  <si>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</si>
  <si>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</si>
  <si>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</si>
  <si>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</si>
  <si>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</si>
  <si>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</si>
  <si>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</si>
  <si>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</si>
  <si>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</si>
  <si>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</si>
  <si>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</si>
  <si>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</si>
  <si>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</si>
  <si>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</si>
  <si>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</si>
  <si>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</si>
  <si>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</si>
  <si>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</si>
  <si>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</si>
  <si>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</si>
  <si>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</si>
  <si>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</si>
  <si>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</si>
  <si>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</si>
  <si>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</si>
  <si>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</si>
  <si>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</si>
  <si>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</si>
  <si>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</si>
  <si>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</si>
  <si>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</si>
  <si>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</si>
  <si>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</si>
  <si>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</si>
  <si>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</si>
  <si>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</si>
  <si>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</si>
  <si>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</si>
  <si>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</si>
  <si>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</si>
  <si>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</si>
  <si>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</si>
  <si>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</si>
  <si>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</si>
  <si>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</si>
  <si>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</si>
  <si>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</si>
  <si>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</si>
  <si>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</si>
  <si>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</si>
  <si>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</si>
  <si>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</si>
  <si>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</si>
  <si>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</si>
  <si>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</si>
  <si>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</si>
  <si>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</si>
  <si>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</si>
  <si>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</si>
  <si>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</si>
  <si>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</si>
  <si>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</si>
  <si>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</si>
  <si>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</si>
  <si>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</si>
  <si>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</si>
  <si>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</si>
  <si>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</si>
  <si>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</si>
  <si>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</si>
  <si>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</si>
  <si>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</si>
  <si>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</si>
  <si>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</si>
  <si>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</si>
  <si>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</si>
  <si>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</si>
  <si>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</si>
  <si>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</si>
  <si>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</si>
  <si>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</si>
  <si>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</si>
  <si>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</si>
  <si>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</si>
  <si>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</si>
  <si>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</si>
  <si>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</si>
  <si>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</si>
  <si>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</si>
  <si>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</si>
  <si>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</si>
  <si>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</si>
  <si>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</si>
  <si>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</si>
  <si>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</si>
  <si>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</si>
  <si>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</si>
  <si>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</si>
  <si>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</si>
  <si>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</si>
  <si>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</si>
  <si>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</si>
  <si>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</si>
  <si>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</si>
  <si>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</si>
  <si>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</si>
  <si>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</si>
  <si>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</si>
  <si>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</si>
  <si>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</si>
  <si>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</si>
  <si>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</si>
  <si>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</si>
  <si>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</si>
  <si>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</si>
  <si>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</si>
  <si>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</si>
  <si>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</si>
  <si>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</si>
  <si>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</si>
  <si>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</si>
  <si>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</si>
  <si>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</si>
  <si>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</si>
  <si>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</si>
  <si>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</si>
  <si>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</si>
  <si>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</si>
  <si>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</si>
  <si>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</si>
  <si>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</si>
  <si>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</si>
  <si>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</si>
  <si>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</si>
  <si>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</si>
  <si>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</si>
  <si>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</si>
  <si>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</si>
  <si>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</si>
  <si>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</si>
  <si>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</si>
  <si>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</si>
  <si>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</si>
  <si>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</si>
  <si>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</si>
  <si>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</si>
  <si>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</si>
  <si>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</si>
  <si>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</si>
  <si>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</si>
  <si>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</si>
  <si>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</si>
  <si>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</si>
  <si>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</si>
  <si>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</si>
  <si>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</si>
  <si>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</si>
  <si>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</si>
  <si>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</si>
  <si>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</si>
  <si>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</si>
  <si>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</si>
  <si>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</si>
  <si>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</si>
  <si>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</si>
  <si>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</si>
  <si>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</si>
  <si>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</si>
  <si>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</si>
  <si>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</si>
  <si>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</si>
  <si>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</si>
  <si>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</si>
  <si>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</si>
  <si>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</si>
  <si>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</si>
  <si>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</si>
  <si>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</si>
  <si>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</si>
  <si>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</si>
  <si>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</si>
  <si>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</si>
  <si>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</si>
  <si>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</si>
  <si>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</si>
  <si>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</si>
  <si>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</si>
  <si>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</si>
  <si>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</si>
  <si>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</si>
  <si>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</si>
  <si>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</si>
  <si>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</si>
  <si>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</si>
  <si>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</si>
  <si>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</si>
  <si>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</si>
  <si>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</si>
  <si>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</si>
  <si>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</si>
  <si>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</si>
  <si>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</si>
  <si>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</si>
  <si>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</si>
  <si>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</si>
  <si>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</si>
  <si>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</si>
  <si>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</si>
  <si>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</si>
  <si>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</si>
  <si>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</si>
  <si>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</si>
  <si>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</si>
  <si>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</si>
  <si>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</si>
  <si>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</si>
  <si>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</si>
  <si>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</si>
  <si>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</si>
  <si>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</si>
  <si>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</si>
  <si>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</si>
  <si>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</si>
  <si>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</si>
  <si>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</si>
  <si>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</si>
  <si>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</si>
  <si>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</si>
  <si>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</si>
  <si>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</si>
  <si>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</si>
  <si>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</si>
  <si>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</si>
  <si>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</si>
  <si>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</si>
  <si>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</si>
  <si>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</si>
  <si>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</si>
  <si>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</si>
  <si>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</si>
  <si>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</si>
  <si>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</si>
  <si>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</si>
  <si>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</si>
  <si>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</si>
  <si>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</si>
  <si>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</si>
  <si>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</si>
  <si>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</si>
  <si>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</si>
  <si>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</si>
  <si>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</si>
  <si>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</si>
  <si>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</si>
  <si>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</si>
  <si>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</si>
  <si>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</si>
  <si>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</si>
  <si>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</si>
  <si>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</si>
  <si>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</si>
  <si>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</si>
  <si>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</si>
  <si>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</si>
  <si>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</si>
  <si>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</si>
  <si>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</si>
  <si>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</si>
  <si>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</si>
  <si>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</si>
  <si>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</si>
  <si>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</si>
  <si>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</si>
  <si>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</si>
  <si>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</si>
  <si>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</si>
  <si>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</si>
  <si>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</si>
  <si>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</si>
  <si>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</si>
  <si>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</si>
  <si>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</si>
  <si>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</si>
  <si>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</si>
  <si>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</si>
  <si>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</si>
  <si>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</si>
  <si>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</si>
  <si>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</si>
  <si>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</si>
  <si>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</si>
  <si>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</si>
  <si>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</si>
  <si>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</si>
  <si>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</si>
  <si>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</si>
  <si>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</si>
  <si>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</si>
  <si>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</si>
  <si>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</si>
  <si>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</si>
  <si>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</si>
  <si>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</si>
  <si>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</si>
  <si>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</si>
  <si>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</si>
  <si>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</si>
  <si>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</si>
  <si>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</si>
  <si>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</si>
  <si>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</si>
  <si>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</si>
  <si>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</si>
  <si>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</si>
  <si>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</si>
  <si>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</si>
  <si>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</si>
  <si>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</si>
  <si>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</si>
  <si>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</si>
  <si>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</si>
  <si>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</si>
  <si>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</si>
  <si>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</si>
  <si>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</si>
  <si>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</si>
  <si>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</si>
  <si>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</si>
  <si>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</si>
  <si>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</si>
  <si>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</si>
  <si>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</si>
  <si>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</si>
  <si>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</si>
  <si>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</si>
  <si>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</si>
  <si>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</si>
  <si>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</si>
  <si>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</si>
  <si>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</si>
  <si>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</si>
  <si>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</si>
  <si>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</si>
  <si>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</si>
  <si>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</si>
  <si>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</si>
  <si>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</si>
  <si>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</si>
  <si>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</si>
  <si>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</si>
  <si>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</si>
  <si>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</si>
  <si>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</si>
  <si>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</si>
  <si>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</si>
  <si>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</si>
  <si>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</si>
  <si>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</si>
  <si>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</si>
  <si>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</si>
  <si>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</si>
  <si>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</si>
  <si>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</si>
  <si>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</si>
  <si>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</si>
  <si>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</si>
  <si>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</si>
  <si>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</si>
  <si>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</si>
  <si>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</si>
  <si>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</si>
  <si>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</si>
  <si>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</si>
  <si>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</si>
  <si>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</si>
  <si>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</si>
  <si>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</si>
  <si>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</si>
  <si>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</si>
  <si>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</si>
  <si>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</si>
  <si>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</si>
  <si>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</si>
  <si>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</si>
  <si>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</si>
  <si>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</si>
  <si>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</si>
  <si>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</si>
  <si>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</si>
  <si>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</si>
  <si>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</si>
  <si>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</si>
  <si>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</si>
  <si>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</si>
  <si>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</si>
  <si>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</si>
  <si>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</si>
  <si>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</si>
  <si>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</si>
  <si>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</si>
  <si>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</si>
  <si>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</si>
  <si>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</si>
  <si>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</si>
  <si>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</si>
  <si>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</si>
  <si>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</si>
  <si>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</si>
  <si>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</si>
  <si>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</si>
  <si>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</si>
  <si>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</si>
  <si>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</si>
  <si>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</si>
  <si>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</si>
  <si>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</si>
  <si>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</si>
  <si>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</si>
  <si>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</si>
  <si>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</si>
  <si>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</si>
  <si>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</si>
  <si>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</si>
  <si>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</si>
  <si>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</si>
  <si>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</si>
  <si>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</si>
  <si>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</si>
  <si>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</si>
  <si>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</si>
  <si>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</si>
  <si>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</si>
  <si>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</si>
  <si>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</si>
  <si>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</si>
  <si>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</si>
  <si>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</si>
  <si>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</si>
  <si>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</si>
  <si>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</si>
  <si>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</si>
  <si>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</si>
  <si>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</si>
  <si>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</si>
  <si>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</si>
  <si>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</si>
  <si>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</si>
  <si>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</si>
  <si>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</si>
  <si>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</si>
  <si>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</si>
  <si>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</si>
  <si>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</si>
  <si>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</si>
  <si>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</si>
  <si>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</si>
  <si>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</si>
  <si>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</si>
  <si>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</si>
  <si>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</si>
  <si>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</si>
  <si>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</si>
  <si>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</si>
  <si>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</si>
  <si>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</si>
  <si>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</si>
  <si>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</si>
  <si>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</si>
  <si>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</si>
  <si>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</si>
  <si>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</si>
  <si>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</si>
  <si>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</si>
  <si>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</si>
  <si>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</si>
  <si>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</si>
  <si>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</si>
  <si>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</si>
  <si>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</si>
  <si>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</si>
  <si>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</si>
  <si>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</si>
  <si>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</si>
  <si>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</si>
  <si>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</si>
  <si>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</si>
  <si>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</si>
  <si>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</si>
  <si>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</si>
  <si>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</si>
  <si>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</si>
  <si>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</si>
  <si>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</si>
  <si>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</si>
  <si>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</si>
  <si>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</si>
  <si>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</si>
  <si>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</si>
  <si>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</si>
  <si>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</si>
  <si>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</si>
  <si>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</si>
  <si>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</si>
  <si>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</si>
  <si>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</si>
  <si>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</si>
  <si>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</si>
  <si>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</si>
  <si>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</si>
  <si>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</si>
  <si>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</si>
  <si>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</si>
  <si>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</si>
  <si>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</si>
  <si>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</si>
  <si>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</si>
  <si>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</si>
  <si>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</si>
  <si>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</si>
  <si>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</si>
  <si>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</si>
  <si>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</si>
  <si>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</si>
  <si>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</si>
  <si>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</si>
  <si>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</si>
  <si>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</si>
  <si>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</si>
  <si>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</si>
  <si>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</si>
  <si>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</si>
  <si>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</si>
  <si>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</si>
  <si>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</si>
  <si>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</si>
  <si>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</si>
  <si>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</si>
  <si>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</si>
  <si>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</si>
  <si>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</si>
  <si>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</si>
  <si>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</si>
  <si>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</si>
  <si>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</si>
  <si>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</si>
  <si>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</si>
  <si>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</si>
  <si>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</si>
  <si>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</si>
  <si>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</si>
  <si>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</si>
  <si>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</si>
  <si>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</si>
  <si>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</si>
  <si>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</si>
  <si>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</si>
  <si>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</si>
  <si>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</si>
  <si>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</si>
  <si>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</si>
  <si>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</si>
  <si>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</si>
  <si>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</si>
  <si>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</si>
  <si>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</si>
  <si>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</si>
  <si>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</si>
  <si>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</si>
  <si>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</si>
  <si>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</si>
  <si>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</si>
  <si>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</si>
  <si>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</si>
  <si>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</si>
  <si>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</si>
  <si>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</si>
  <si>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</si>
  <si>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</si>
  <si>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</si>
  <si>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</si>
  <si>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</si>
  <si>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</si>
  <si>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</si>
  <si>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</si>
  <si>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</si>
  <si>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</si>
  <si>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</si>
  <si>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</si>
  <si>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</si>
  <si>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</si>
  <si>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</si>
  <si>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</si>
  <si>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</si>
  <si>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</si>
  <si>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</si>
  <si>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</si>
  <si>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</si>
  <si>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</si>
  <si>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</si>
  <si>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</si>
  <si>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</si>
  <si>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</si>
  <si>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</si>
  <si>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</si>
  <si>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</si>
  <si>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</si>
  <si>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</si>
  <si>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</si>
  <si>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</si>
  <si>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</si>
  <si>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</si>
  <si>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</si>
  <si>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</si>
  <si>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</si>
  <si>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</si>
  <si>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</si>
  <si>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</si>
  <si>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</si>
  <si>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</si>
  <si>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</si>
  <si>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</si>
  <si>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</si>
  <si>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</si>
  <si>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</si>
  <si>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</si>
  <si>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</si>
  <si>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</si>
  <si>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</si>
  <si>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</si>
  <si>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</si>
  <si>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</si>
  <si>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</si>
  <si>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</si>
  <si>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</si>
  <si>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</si>
  <si>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</si>
  <si>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</si>
  <si>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</si>
  <si>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</si>
  <si>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</si>
  <si>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</si>
  <si>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</si>
  <si>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</si>
  <si>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</si>
  <si>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</si>
  <si>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</si>
  <si>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</si>
  <si>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</si>
  <si>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</si>
  <si>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</si>
  <si>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</si>
  <si>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</si>
  <si>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</si>
  <si>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</si>
  <si>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</si>
  <si>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</si>
  <si>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</si>
  <si>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</si>
  <si>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</si>
  <si>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</si>
  <si>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</si>
  <si>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</si>
  <si>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</si>
  <si>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</si>
  <si>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</si>
  <si>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</si>
  <si>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</si>
  <si>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</si>
  <si>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</si>
  <si>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</si>
  <si>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</si>
  <si>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</si>
  <si>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</si>
  <si>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</si>
  <si>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</si>
  <si>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</si>
  <si>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</si>
  <si>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</si>
  <si>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</si>
  <si>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</si>
  <si>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</si>
  <si>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</si>
  <si>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</si>
  <si>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</si>
  <si>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</si>
  <si>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</si>
  <si>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</si>
  <si>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</si>
  <si>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</si>
  <si>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</si>
  <si>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</si>
  <si>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</si>
  <si>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</si>
  <si>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</si>
  <si>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</si>
  <si>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</si>
  <si>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</si>
  <si>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</si>
  <si>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</si>
  <si>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</si>
  <si>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</si>
  <si>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</si>
  <si>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</si>
  <si>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</si>
  <si>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</si>
  <si>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</si>
  <si>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</si>
  <si>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</si>
  <si>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</si>
  <si>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</si>
  <si>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</si>
  <si>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</si>
  <si>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</si>
  <si>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</si>
  <si>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</si>
  <si>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</si>
  <si>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</si>
  <si>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</si>
  <si>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</si>
  <si>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</si>
  <si>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</si>
  <si>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</si>
  <si>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</si>
  <si>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</si>
  <si>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</si>
  <si>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</si>
  <si>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</si>
  <si>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</si>
  <si>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</si>
  <si>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</si>
  <si>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</si>
  <si>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</si>
  <si>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</si>
  <si>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</si>
  <si>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</si>
  <si>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</si>
  <si>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</si>
  <si>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</si>
  <si>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</si>
  <si>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</si>
  <si>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</si>
  <si>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</si>
  <si>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</si>
  <si>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</si>
  <si>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</si>
  <si>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</si>
  <si>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</si>
  <si>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</si>
  <si>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</si>
  <si>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</si>
  <si>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</si>
  <si>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</si>
  <si>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</si>
  <si>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</si>
  <si>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</si>
  <si>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</si>
  <si>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</si>
  <si>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</si>
  <si>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</si>
  <si>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</si>
  <si>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</si>
  <si>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</si>
  <si>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</si>
  <si>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</si>
  <si>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</si>
  <si>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</si>
  <si>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</si>
  <si>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</si>
  <si>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</si>
  <si>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</si>
  <si>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</si>
  <si>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</si>
  <si>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</si>
  <si>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</si>
  <si>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</si>
  <si>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</si>
  <si>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</si>
  <si>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</si>
  <si>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</si>
  <si>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</si>
  <si>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</si>
  <si>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</si>
  <si>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</si>
  <si>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</si>
  <si>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</si>
  <si>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</si>
  <si>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</si>
  <si>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</si>
  <si>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</si>
  <si>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</si>
  <si>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</si>
  <si>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</si>
  <si>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</si>
  <si>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</si>
  <si>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</si>
  <si>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</si>
  <si>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</si>
  <si>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</si>
  <si>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</si>
  <si>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</si>
  <si>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</si>
  <si>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</si>
  <si>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</si>
  <si>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</si>
  <si>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</si>
  <si>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</si>
  <si>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</si>
  <si>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</si>
  <si>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</si>
  <si>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</si>
  <si>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</si>
  <si>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</si>
  <si>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</si>
  <si>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</si>
  <si>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</si>
  <si>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</si>
  <si>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</si>
  <si>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</si>
  <si>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</si>
  <si>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</si>
  <si>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</si>
  <si>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</si>
  <si>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</si>
  <si>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</si>
  <si>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</si>
  <si>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</si>
  <si>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</si>
  <si>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</si>
  <si>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</si>
  <si>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</si>
  <si>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</si>
  <si>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</si>
  <si>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</si>
  <si>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</si>
  <si>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</si>
  <si>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</si>
  <si>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</si>
  <si>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</si>
  <si>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</si>
  <si>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</si>
  <si>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</si>
  <si>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</si>
  <si>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</si>
  <si>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</si>
  <si>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</si>
  <si>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</si>
  <si>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</si>
  <si>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</si>
  <si>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</si>
  <si>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</si>
  <si>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</si>
  <si>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</si>
  <si>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</si>
  <si>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</si>
  <si>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</si>
  <si>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</si>
  <si>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</si>
  <si>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</si>
  <si>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</si>
  <si>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</si>
  <si>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</si>
  <si>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</si>
  <si>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</si>
  <si>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</si>
  <si>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</si>
  <si>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</si>
  <si>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</si>
  <si>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</si>
  <si>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</si>
  <si>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</si>
  <si>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</si>
  <si>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</si>
  <si>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</si>
  <si>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</si>
  <si>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</si>
  <si>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</si>
  <si>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</si>
  <si>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</si>
  <si>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</si>
  <si>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</si>
  <si>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</si>
  <si>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</si>
  <si>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</si>
  <si>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</si>
  <si>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</si>
  <si>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</si>
  <si>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</si>
  <si>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</si>
  <si>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</si>
  <si>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</si>
  <si>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</si>
  <si>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</si>
  <si>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</si>
  <si>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</si>
  <si>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</si>
  <si>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</si>
  <si>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</si>
  <si>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</si>
  <si>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</si>
  <si>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</si>
  <si>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</si>
  <si>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</si>
  <si>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</si>
  <si>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</si>
  <si>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</si>
  <si>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</si>
  <si>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</si>
  <si>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</si>
  <si>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</si>
  <si>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</si>
  <si>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</si>
  <si>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</si>
  <si>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</si>
  <si>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</si>
  <si>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</si>
  <si>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</si>
  <si>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</si>
  <si>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</si>
  <si>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</si>
  <si>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</si>
  <si>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</si>
  <si>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</si>
  <si>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</si>
  <si>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</si>
  <si>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</si>
  <si>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</si>
  <si>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</si>
  <si>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</si>
  <si>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</si>
  <si>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</si>
  <si>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</si>
  <si>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</si>
  <si>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</si>
  <si>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</si>
  <si>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</si>
  <si>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</si>
  <si>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</si>
  <si>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</si>
  <si>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</si>
  <si>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</si>
  <si>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</si>
  <si>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</si>
  <si>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</si>
  <si>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</si>
  <si>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</si>
  <si>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</si>
  <si>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</si>
  <si>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</si>
  <si>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</si>
  <si>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</si>
  <si>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</si>
  <si>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</si>
  <si>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</si>
  <si>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</si>
  <si>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</si>
  <si>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</si>
  <si>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</si>
  <si>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</si>
  <si>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</si>
  <si>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</si>
  <si>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</si>
  <si>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</si>
  <si>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</si>
  <si>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</si>
  <si>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</si>
  <si>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</si>
  <si>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</si>
  <si>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</si>
  <si>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</si>
  <si>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</si>
  <si>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</si>
  <si>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</si>
  <si>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</si>
  <si>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</si>
  <si>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</si>
  <si>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</si>
  <si>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</si>
  <si>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</si>
  <si>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</si>
  <si>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</si>
  <si>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</si>
  <si>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</si>
  <si>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</si>
  <si>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</si>
  <si>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</si>
  <si>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</si>
  <si>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</si>
  <si>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</si>
  <si>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</si>
  <si>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</si>
  <si>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</si>
  <si>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</si>
  <si>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</si>
  <si>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</si>
  <si>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</si>
  <si>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</si>
  <si>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</si>
  <si>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</si>
  <si>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</si>
  <si>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</si>
  <si>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</si>
  <si>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</si>
  <si>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</si>
  <si>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</si>
  <si>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</si>
  <si>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</si>
  <si>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</si>
  <si>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</si>
  <si>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</si>
  <si>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</si>
  <si>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</si>
  <si>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</si>
  <si>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</si>
  <si>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</si>
  <si>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</si>
  <si>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</si>
  <si>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</si>
  <si>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</si>
  <si>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</si>
  <si>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</si>
  <si>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</si>
  <si>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</si>
  <si>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</si>
  <si>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</si>
  <si>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</si>
  <si>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</si>
  <si>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</si>
  <si>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</si>
  <si>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</si>
  <si>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</si>
  <si>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</si>
  <si>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</si>
  <si>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</si>
  <si>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</si>
  <si>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</si>
  <si>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</si>
  <si>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</si>
  <si>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</si>
  <si>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</si>
  <si>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</si>
  <si>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</si>
  <si>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</si>
  <si>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</si>
  <si>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</si>
  <si>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</si>
  <si>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</si>
  <si>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</si>
  <si>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</si>
  <si>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</si>
  <si>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</si>
  <si>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</si>
  <si>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</si>
  <si>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</si>
  <si>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</si>
  <si>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</si>
  <si>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</si>
  <si>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</si>
  <si>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</si>
  <si>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</si>
  <si>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</si>
  <si>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</si>
  <si>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</si>
  <si>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</si>
  <si>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</si>
  <si>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</si>
  <si>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</si>
  <si>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</si>
  <si>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</si>
  <si>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</si>
  <si>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</si>
  <si>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</si>
  <si>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</si>
  <si>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</si>
  <si>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</si>
  <si>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</si>
  <si>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</si>
  <si>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</si>
  <si>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</si>
  <si>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</si>
  <si>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</si>
  <si>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</si>
  <si>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</si>
  <si>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</si>
  <si>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</si>
  <si>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</si>
  <si>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</si>
  <si>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</si>
  <si>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</si>
  <si>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</si>
  <si>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</si>
  <si>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</si>
  <si>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</si>
  <si>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</si>
  <si>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</si>
  <si>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</si>
  <si>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</si>
  <si>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</si>
  <si>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</si>
  <si>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</si>
  <si>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</si>
  <si>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</si>
  <si>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</si>
  <si>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</si>
  <si>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</si>
  <si>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</si>
  <si>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</si>
  <si>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</si>
  <si>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</si>
  <si>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</si>
  <si>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</si>
  <si>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</si>
  <si>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</si>
  <si>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</si>
  <si>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</si>
  <si>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</si>
  <si>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</si>
  <si>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</si>
  <si>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</si>
  <si>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</si>
  <si>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</si>
  <si>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</si>
  <si>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</si>
  <si>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</si>
  <si>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</si>
  <si>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</si>
  <si>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</si>
  <si>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</si>
  <si>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</si>
  <si>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</si>
  <si>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</si>
  <si>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</si>
  <si>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</si>
  <si>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</si>
  <si>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</si>
  <si>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</si>
  <si>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</si>
  <si>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</si>
  <si>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</si>
  <si>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</si>
  <si>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</si>
  <si>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</si>
  <si>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</si>
  <si>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</si>
  <si>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</si>
  <si>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</si>
  <si>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</si>
  <si>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</si>
  <si>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</si>
  <si>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</si>
  <si>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</si>
  <si>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</si>
  <si>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</si>
  <si>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</si>
  <si>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</si>
  <si>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</si>
  <si>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</si>
  <si>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</si>
  <si>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</si>
  <si>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</si>
  <si>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</si>
  <si>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</si>
  <si>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</si>
  <si>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</si>
  <si>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</si>
  <si>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</si>
  <si>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</si>
  <si>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</si>
  <si>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</si>
  <si>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</si>
  <si>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</si>
  <si>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</si>
  <si>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</si>
  <si>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</si>
  <si>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</si>
  <si>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</si>
  <si>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</si>
  <si>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</si>
  <si>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</si>
  <si>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</si>
  <si>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</si>
  <si>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</si>
  <si>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</si>
  <si>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</si>
  <si>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</si>
  <si>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</si>
  <si>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</si>
  <si>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</si>
  <si>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</si>
  <si>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</si>
  <si>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</si>
  <si>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</si>
  <si>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</si>
  <si>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</si>
  <si>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</si>
  <si>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</si>
  <si>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</si>
  <si>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</si>
  <si>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</si>
  <si>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</si>
  <si>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</si>
  <si>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</si>
  <si>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</si>
  <si>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</si>
  <si>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</si>
  <si>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</si>
  <si>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</si>
  <si>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</si>
  <si>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</si>
  <si>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</si>
  <si>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</si>
  <si>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</si>
  <si>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</si>
  <si>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</si>
  <si>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</si>
  <si>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</si>
  <si>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</si>
  <si>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</si>
  <si>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</si>
  <si>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</si>
  <si>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</si>
  <si>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</si>
  <si>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</si>
  <si>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</si>
  <si>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</si>
  <si>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</si>
  <si>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</si>
  <si>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</si>
  <si>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</si>
  <si>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</si>
  <si>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</si>
  <si>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</si>
  <si>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</si>
  <si>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</si>
  <si>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</si>
  <si>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</si>
  <si>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</si>
  <si>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</si>
  <si>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</si>
  <si>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</si>
  <si>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</si>
  <si>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</si>
  <si>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</si>
  <si>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</si>
  <si>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</si>
  <si>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</si>
  <si>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</si>
  <si>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</si>
  <si>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</si>
  <si>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</si>
  <si>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</si>
  <si>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</si>
  <si>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</si>
  <si>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</si>
  <si>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</si>
  <si>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</si>
  <si>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</si>
  <si>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</si>
  <si>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</si>
  <si>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</si>
  <si>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</si>
  <si>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</si>
  <si>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</si>
  <si>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</si>
  <si>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</si>
  <si>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</si>
  <si>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</si>
  <si>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</si>
  <si>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</si>
  <si>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</si>
  <si>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</si>
  <si>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</si>
  <si>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</si>
  <si>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</si>
  <si>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</si>
  <si>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</si>
  <si>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</si>
  <si>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</si>
  <si>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</si>
  <si>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</si>
  <si>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</si>
  <si>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</si>
  <si>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</si>
  <si>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</si>
  <si>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</si>
  <si>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</si>
  <si>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</si>
  <si>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</si>
  <si>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</si>
  <si>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</si>
  <si>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</si>
  <si>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</si>
  <si>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</si>
  <si>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</si>
  <si>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</si>
  <si>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</si>
  <si>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</si>
  <si>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</si>
  <si>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</si>
  <si>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</si>
  <si>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</si>
  <si>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</si>
  <si>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</si>
  <si>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</si>
  <si>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</si>
  <si>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</si>
  <si>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</si>
  <si>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</si>
  <si>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</si>
  <si>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</si>
  <si>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</si>
  <si>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</si>
  <si>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</si>
  <si>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</si>
  <si>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</si>
  <si>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</si>
  <si>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</si>
  <si>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</si>
  <si>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</si>
  <si>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</si>
  <si>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</si>
  <si>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</si>
  <si>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</si>
  <si>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</si>
  <si>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</si>
  <si>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</si>
  <si>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</si>
  <si>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</si>
  <si>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</si>
  <si>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</si>
  <si>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</si>
  <si>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</si>
  <si>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</si>
  <si>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</si>
  <si>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</si>
  <si>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</si>
  <si>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</si>
  <si>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</si>
  <si>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</si>
  <si>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</si>
  <si>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</si>
  <si>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</si>
  <si>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</si>
  <si>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</si>
  <si>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</si>
  <si>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</si>
  <si>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</si>
  <si>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</si>
  <si>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</si>
  <si>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</si>
  <si>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</si>
  <si>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</si>
  <si>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</si>
  <si>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</si>
  <si>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</si>
  <si>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</si>
  <si>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</si>
  <si>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</si>
  <si>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</si>
  <si>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</si>
  <si>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</si>
  <si>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</si>
  <si>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</si>
  <si>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</si>
  <si>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</si>
  <si>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</si>
  <si>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</si>
  <si>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</si>
  <si>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</si>
  <si>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</si>
  <si>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</si>
  <si>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</si>
  <si>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</si>
  <si>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</si>
  <si>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</si>
  <si>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</si>
  <si>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</si>
  <si>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</si>
  <si>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</si>
  <si>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</si>
  <si>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</si>
  <si>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</si>
  <si>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</si>
  <si>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</si>
  <si>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</si>
  <si>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</si>
  <si>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</si>
  <si>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</si>
  <si>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</si>
  <si>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</si>
  <si>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</si>
  <si>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</si>
  <si>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</si>
  <si>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</si>
  <si>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</si>
  <si>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</si>
  <si>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</si>
  <si>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</si>
  <si>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</si>
  <si>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</si>
  <si>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</si>
  <si>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</si>
  <si>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</si>
  <si>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</si>
  <si>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</si>
  <si>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</si>
  <si>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</si>
  <si>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</si>
  <si>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</si>
  <si>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</si>
  <si>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</si>
  <si>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</si>
  <si>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</si>
  <si>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</si>
  <si>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</si>
  <si>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</si>
  <si>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</si>
  <si>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</si>
  <si>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</si>
  <si>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</si>
  <si>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</si>
  <si>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</si>
  <si>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</si>
  <si>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</si>
  <si>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</si>
  <si>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</si>
  <si>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</si>
  <si>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</si>
  <si>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</si>
  <si>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</si>
  <si>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</si>
  <si>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</si>
  <si>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</si>
  <si>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</si>
  <si>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</si>
  <si>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</si>
  <si>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</si>
  <si>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</si>
  <si>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</si>
  <si>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</si>
  <si>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</si>
  <si>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</si>
  <si>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</si>
  <si>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</si>
  <si>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</si>
  <si>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</si>
  <si>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</si>
  <si>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</si>
  <si>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</si>
  <si>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</si>
  <si>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</si>
  <si>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</si>
  <si>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</si>
  <si>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</si>
  <si>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</si>
  <si>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</si>
  <si>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</si>
  <si>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</si>
  <si>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</si>
  <si>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</si>
  <si>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</si>
  <si>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</si>
  <si>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</si>
  <si>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</si>
  <si>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</si>
  <si>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</si>
  <si>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</si>
  <si>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</si>
  <si>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</si>
  <si>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</si>
  <si>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</si>
  <si>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</si>
  <si>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</si>
  <si>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</si>
  <si>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</si>
  <si>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</si>
  <si>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</si>
  <si>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</si>
  <si>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</si>
  <si>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</si>
  <si>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</si>
  <si>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</si>
  <si>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</si>
  <si>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</si>
  <si>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</si>
  <si>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</si>
  <si>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</si>
  <si>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</si>
  <si>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</si>
  <si>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</si>
  <si>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</si>
  <si>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</si>
  <si>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</si>
  <si>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</si>
  <si>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</si>
  <si>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</si>
  <si>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</si>
  <si>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</si>
  <si>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</si>
  <si>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</si>
  <si>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</si>
  <si>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</si>
  <si>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</si>
  <si>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</si>
  <si>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</si>
  <si>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</si>
  <si>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</si>
  <si>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</si>
  <si>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</si>
  <si>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</si>
  <si>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</si>
  <si>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</si>
  <si>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</si>
  <si>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</si>
  <si>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</si>
  <si>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</si>
  <si>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</si>
  <si>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</si>
  <si>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</si>
  <si>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</si>
  <si>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</si>
  <si>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</si>
  <si>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</si>
  <si>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</si>
  <si>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</si>
  <si>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</si>
  <si>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</si>
  <si>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</si>
  <si>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</si>
  <si>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</si>
  <si>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</si>
  <si>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</si>
  <si>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</si>
  <si>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</si>
  <si>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</si>
  <si>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</si>
  <si>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</si>
  <si>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</si>
  <si>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</si>
  <si>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</si>
  <si>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</si>
  <si>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</si>
  <si>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</si>
  <si>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</si>
  <si>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</si>
  <si>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</si>
  <si>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</si>
  <si>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</si>
  <si>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</si>
  <si>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</si>
  <si>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</si>
  <si>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</si>
  <si>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</si>
  <si>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</si>
  <si>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</si>
  <si>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</si>
  <si>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</si>
  <si>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</si>
  <si>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</si>
  <si>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</si>
  <si>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</si>
  <si>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</si>
  <si>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</si>
  <si>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</si>
  <si>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</si>
  <si>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</si>
  <si>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</si>
  <si>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</si>
  <si>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</si>
  <si>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</si>
  <si>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</si>
  <si>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</si>
  <si>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</si>
  <si>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</si>
  <si>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</si>
  <si>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</si>
  <si>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</si>
  <si>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</si>
  <si>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</si>
  <si>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</si>
  <si>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</si>
  <si>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</si>
  <si>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</si>
  <si>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</si>
  <si>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</si>
  <si>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</si>
  <si>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</si>
  <si>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</si>
  <si>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</si>
  <si>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</si>
  <si>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</si>
  <si>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</si>
  <si>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</si>
  <si>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</si>
  <si>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</si>
  <si>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</si>
  <si>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</si>
  <si>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</si>
  <si>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</si>
  <si>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</si>
  <si>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</si>
  <si>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</si>
  <si>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</si>
  <si>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</si>
  <si>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</si>
  <si>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</si>
  <si>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</si>
  <si>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</si>
  <si>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</si>
  <si>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</si>
  <si>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</si>
  <si>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</si>
  <si>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</si>
  <si>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</si>
  <si>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</si>
  <si>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</si>
  <si>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</si>
  <si>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</si>
  <si>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</si>
  <si>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</si>
  <si>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</si>
  <si>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</si>
  <si>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</si>
  <si>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</si>
  <si>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</si>
  <si>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</si>
  <si>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</si>
  <si>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</si>
  <si>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</si>
  <si>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</si>
  <si>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</si>
  <si>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</si>
  <si>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</si>
  <si>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</si>
  <si>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</si>
  <si>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</si>
  <si>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</si>
  <si>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</si>
  <si>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</si>
  <si>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</si>
  <si>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</si>
  <si>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</si>
  <si>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</si>
  <si>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</si>
  <si>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</si>
  <si>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</si>
  <si>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</si>
  <si>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</si>
  <si>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</si>
  <si>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</si>
  <si>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</si>
  <si>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</si>
  <si>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</si>
  <si>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</si>
  <si>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</si>
  <si>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</si>
  <si>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</si>
  <si>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</si>
  <si>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</si>
  <si>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</si>
  <si>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</si>
  <si>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</si>
  <si>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</si>
  <si>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</si>
  <si>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</si>
  <si>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</si>
  <si>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</si>
  <si>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</si>
  <si>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</si>
  <si>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</si>
  <si>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</si>
  <si>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</si>
  <si>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</si>
  <si>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</si>
  <si>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</si>
  <si>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</si>
  <si>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</si>
  <si>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</si>
  <si>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</si>
  <si>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</si>
  <si>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</si>
  <si>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</si>
  <si>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</si>
  <si>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</si>
  <si>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</si>
  <si>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</si>
  <si>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</si>
  <si>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</si>
  <si>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</si>
  <si>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</si>
  <si>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</si>
  <si>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</si>
  <si>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</si>
  <si>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</si>
  <si>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</si>
  <si>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</si>
  <si>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</si>
  <si>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</si>
  <si>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</si>
  <si>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</si>
  <si>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</si>
  <si>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</si>
  <si>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</si>
  <si>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</si>
  <si>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</si>
  <si>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</si>
  <si>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</si>
  <si>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</si>
  <si>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</si>
  <si>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</si>
  <si>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</si>
  <si>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</si>
  <si>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</si>
  <si>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</si>
  <si>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</si>
  <si>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</si>
  <si>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</si>
  <si>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</si>
  <si>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</si>
  <si>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</si>
  <si>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</si>
  <si>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</si>
  <si>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</si>
  <si>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</si>
  <si>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</si>
  <si>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</si>
  <si>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</si>
  <si>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</si>
  <si>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</si>
  <si>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</si>
  <si>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</si>
  <si>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</si>
  <si>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</si>
  <si>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</si>
  <si>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</si>
  <si>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</si>
  <si>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</si>
  <si>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</si>
  <si>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</si>
  <si>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</si>
  <si>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</si>
  <si>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</si>
  <si>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</si>
  <si>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</si>
  <si>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</si>
  <si>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</si>
  <si>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</si>
  <si>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</si>
  <si>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</si>
  <si>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</si>
  <si>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</si>
  <si>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</si>
  <si>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</si>
  <si>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</si>
  <si>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</si>
  <si>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</si>
  <si>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</si>
  <si>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</si>
  <si>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</si>
  <si>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</si>
  <si>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</si>
  <si>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</si>
  <si>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</si>
  <si>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</si>
  <si>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</si>
  <si>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</si>
  <si>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</si>
  <si>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</si>
  <si>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</si>
  <si>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</si>
  <si>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</si>
  <si>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</si>
  <si>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</si>
  <si>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</si>
  <si>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</si>
  <si>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</si>
  <si>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</si>
  <si>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</si>
  <si>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</si>
  <si>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</si>
  <si>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</si>
  <si>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</si>
  <si>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</si>
  <si>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</si>
  <si>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</si>
  <si>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</si>
  <si>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</si>
  <si>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</si>
  <si>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</si>
  <si>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</si>
  <si>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</si>
  <si>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</si>
  <si>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</si>
  <si>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</si>
  <si>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</si>
  <si>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</si>
  <si>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</si>
  <si>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</si>
  <si>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</si>
  <si>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</si>
  <si>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</si>
  <si>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</si>
  <si>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</si>
  <si>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</si>
  <si>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</si>
  <si>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</si>
  <si>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</si>
  <si>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</si>
  <si>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</si>
  <si>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</si>
  <si>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</si>
  <si>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</si>
  <si>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</si>
  <si>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</si>
  <si>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</si>
  <si>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</si>
  <si>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</si>
  <si>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</si>
  <si>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</si>
  <si>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</si>
  <si>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</si>
  <si>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</si>
  <si>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</si>
  <si>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</si>
  <si>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</si>
  <si>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</si>
  <si>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</si>
  <si>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</si>
  <si>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</si>
  <si>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</si>
  <si>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</si>
  <si>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</si>
  <si>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</si>
  <si>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</si>
  <si>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</si>
  <si>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</si>
  <si>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</si>
  <si>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</si>
  <si>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</si>
  <si>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</si>
  <si>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</si>
  <si>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</si>
  <si>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</si>
  <si>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</si>
  <si>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</si>
  <si>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</si>
  <si>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</si>
  <si>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</si>
  <si>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</si>
  <si>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</si>
  <si>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</si>
  <si>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</si>
  <si>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</si>
  <si>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</si>
  <si>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</si>
  <si>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</si>
  <si>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</si>
  <si>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</si>
  <si>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</si>
  <si>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</si>
  <si>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</si>
  <si>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</si>
  <si>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</si>
  <si>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</si>
  <si>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</si>
  <si>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</si>
  <si>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</si>
  <si>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</si>
  <si>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</si>
  <si>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</si>
  <si>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</si>
  <si>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</si>
  <si>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</si>
  <si>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</si>
  <si>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</si>
  <si>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</si>
  <si>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</si>
  <si>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</si>
  <si>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</si>
  <si>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</si>
  <si>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</si>
  <si>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</si>
  <si>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</si>
  <si>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</si>
  <si>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</si>
  <si>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</si>
  <si>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</si>
  <si>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</si>
  <si>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</si>
  <si>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</si>
  <si>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</si>
  <si>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</si>
  <si>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</si>
  <si>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</si>
  <si>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</si>
  <si>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</si>
  <si>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</si>
  <si>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</si>
  <si>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</si>
  <si>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</si>
  <si>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</si>
  <si>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</si>
  <si>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</si>
  <si>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</si>
  <si>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</si>
  <si>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</si>
  <si>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</si>
  <si>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</si>
  <si>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</si>
  <si>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</si>
  <si>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</si>
  <si>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</si>
  <si>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</si>
  <si>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</si>
  <si>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</si>
  <si>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</si>
  <si>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</si>
  <si>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</si>
  <si>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</si>
  <si>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</si>
  <si>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</si>
  <si>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</si>
  <si>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</si>
  <si>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</si>
  <si>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</si>
  <si>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</si>
  <si>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</si>
  <si>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</si>
  <si>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</si>
  <si>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</si>
  <si>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</si>
  <si>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</si>
  <si>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</si>
  <si>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</si>
  <si>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</si>
  <si>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</si>
  <si>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</si>
  <si>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</si>
  <si>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</si>
  <si>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</si>
  <si>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</si>
  <si>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</si>
  <si>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</si>
  <si>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</si>
  <si>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</si>
  <si>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</si>
  <si>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</si>
  <si>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</si>
  <si>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</si>
  <si>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</si>
  <si>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</si>
  <si>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</si>
  <si>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</si>
  <si>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</si>
  <si>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</si>
  <si>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</si>
  <si>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</si>
  <si>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</si>
  <si>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</si>
  <si>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</si>
  <si>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</si>
  <si>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</si>
  <si>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</si>
  <si>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</si>
  <si>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</si>
  <si>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</si>
  <si>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</si>
  <si>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</si>
  <si>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</si>
  <si>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</si>
  <si>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</si>
  <si>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</si>
  <si>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</si>
  <si>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</si>
  <si>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</si>
  <si>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</si>
  <si>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</si>
  <si>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</si>
  <si>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</si>
  <si>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</si>
  <si>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</si>
  <si>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</si>
  <si>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</si>
  <si>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</si>
  <si>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</si>
  <si>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</si>
  <si>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</si>
  <si>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</si>
  <si>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</si>
  <si>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</si>
  <si>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</si>
  <si>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</si>
  <si>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</si>
  <si>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</si>
  <si>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</si>
  <si>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</si>
  <si>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</si>
  <si>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</si>
  <si>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</si>
  <si>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</si>
  <si>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</si>
  <si>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</si>
  <si>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</si>
  <si>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</si>
  <si>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</si>
  <si>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</si>
  <si>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</si>
  <si>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</si>
  <si>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</si>
  <si>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</si>
  <si>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</si>
  <si>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</si>
  <si>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</si>
  <si>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</si>
  <si>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</si>
  <si>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</si>
  <si>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</si>
  <si>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</si>
  <si>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</si>
  <si>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</si>
  <si>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</si>
  <si>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</si>
  <si>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</si>
  <si>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</si>
  <si>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</si>
  <si>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</si>
  <si>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</si>
  <si>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</si>
  <si>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</si>
  <si>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</si>
  <si>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</si>
  <si>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</si>
  <si>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</si>
  <si>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</si>
  <si>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</si>
  <si>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</si>
  <si>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</si>
  <si>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</si>
  <si>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</si>
  <si>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</si>
  <si>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</si>
  <si>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</si>
  <si>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</si>
  <si>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</si>
  <si>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</si>
  <si>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</si>
  <si>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</si>
  <si>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</si>
  <si>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</si>
  <si>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</si>
  <si>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</si>
  <si>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</si>
  <si>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</si>
  <si>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</si>
  <si>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</si>
  <si>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</si>
  <si>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</si>
  <si>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</si>
  <si>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</si>
  <si>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</si>
  <si>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</si>
  <si>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</si>
  <si>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</si>
  <si>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</si>
  <si>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</si>
  <si>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</si>
  <si>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</si>
  <si>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</si>
  <si>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</si>
  <si>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</si>
  <si>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</si>
  <si>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</si>
  <si>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</si>
  <si>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</si>
  <si>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</si>
  <si>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</si>
  <si>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</si>
  <si>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</si>
  <si>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</si>
  <si>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</si>
  <si>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</si>
  <si>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</si>
  <si>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</si>
  <si>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</si>
  <si>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</si>
  <si>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</si>
  <si>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</si>
  <si>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</si>
  <si>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</si>
  <si>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</si>
  <si>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</si>
  <si>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</si>
  <si>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</si>
  <si>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</si>
  <si>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</si>
  <si>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</si>
  <si>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</si>
  <si>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</si>
  <si>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</si>
  <si>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</si>
  <si>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</si>
  <si>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</si>
  <si>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</si>
  <si>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</si>
  <si>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</si>
  <si>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</si>
  <si>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</si>
  <si>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</si>
  <si>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</si>
  <si>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</si>
  <si>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</si>
  <si>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</si>
  <si>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</si>
  <si>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</si>
  <si>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</si>
  <si>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</si>
  <si>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</si>
  <si>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</si>
  <si>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</si>
  <si>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</si>
  <si>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</si>
  <si>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</si>
  <si>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</si>
  <si>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</si>
  <si>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</si>
  <si>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</si>
  <si>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</si>
  <si>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</si>
  <si>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</si>
  <si>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</si>
  <si>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</si>
  <si>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</si>
  <si>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</si>
  <si>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</si>
  <si>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</si>
  <si>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</si>
  <si>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</si>
  <si>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</si>
  <si>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</si>
  <si>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</si>
  <si>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</si>
  <si>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</si>
  <si>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</si>
  <si>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</si>
  <si>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</si>
  <si>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</si>
  <si>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</si>
  <si>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</si>
  <si>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</si>
  <si>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</si>
  <si>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</si>
  <si>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</si>
  <si>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</si>
  <si>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</si>
  <si>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</si>
  <si>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</si>
  <si>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</si>
  <si>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</si>
  <si>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</si>
  <si>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</si>
  <si>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</si>
  <si>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</si>
  <si>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</si>
  <si>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</si>
  <si>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</si>
  <si>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</si>
  <si>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</si>
  <si>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</si>
  <si>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</si>
  <si>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</si>
  <si>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</si>
  <si>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</si>
  <si>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</si>
  <si>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</si>
  <si>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</si>
  <si>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</si>
  <si>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</si>
  <si>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</si>
  <si>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</si>
  <si>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</si>
  <si>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</si>
  <si>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</si>
  <si>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</si>
  <si>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</si>
  <si>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</si>
  <si>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</si>
  <si>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</si>
  <si>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</si>
  <si>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</si>
  <si>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</si>
  <si>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</si>
  <si>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</si>
  <si>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</si>
  <si>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</si>
  <si>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</si>
  <si>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</si>
  <si>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</si>
  <si>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</si>
  <si>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</si>
  <si>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</si>
  <si>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</si>
  <si>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</si>
  <si>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</si>
  <si>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</si>
  <si>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</si>
  <si>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</si>
  <si>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</si>
  <si>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</si>
  <si>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</si>
  <si>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</si>
  <si>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</si>
  <si>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</si>
  <si>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</si>
  <si>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</si>
  <si>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</si>
  <si>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</si>
  <si>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</si>
  <si>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</si>
  <si>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</si>
  <si>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</si>
  <si>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</si>
  <si>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</si>
  <si>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</si>
  <si>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</si>
  <si>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</si>
  <si>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</si>
  <si>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</si>
  <si>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</si>
  <si>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</si>
  <si>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</si>
  <si>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</si>
  <si>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</si>
  <si>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</si>
  <si>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</si>
  <si>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</si>
  <si>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</si>
  <si>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</si>
  <si>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</si>
  <si>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</si>
  <si>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</si>
  <si>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</si>
  <si>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</si>
  <si>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</si>
  <si>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</si>
  <si>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</si>
  <si>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</si>
  <si>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</si>
  <si>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</si>
  <si>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</si>
  <si>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</si>
  <si>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</si>
  <si>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</si>
  <si>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</si>
  <si>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</si>
  <si>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</si>
  <si>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</si>
  <si>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</si>
  <si>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</si>
  <si>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</si>
  <si>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</si>
  <si>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</si>
  <si>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</si>
  <si>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</si>
  <si>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</si>
  <si>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</si>
  <si>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</si>
  <si>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</si>
  <si>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</si>
  <si>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</si>
  <si>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</si>
  <si>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</si>
  <si>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</si>
  <si>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</si>
  <si>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</si>
  <si>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</si>
  <si>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</si>
  <si>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</si>
  <si>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</si>
  <si>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</si>
  <si>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</si>
  <si>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</si>
  <si>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</si>
  <si>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</si>
  <si>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</si>
  <si>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</si>
  <si>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</si>
  <si>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</si>
  <si>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</si>
  <si>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</si>
  <si>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</si>
  <si>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</si>
  <si>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</si>
  <si>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</si>
  <si>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</si>
  <si>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</si>
  <si>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</si>
  <si>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</si>
  <si>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</si>
  <si>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</si>
  <si>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</si>
  <si>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</si>
  <si>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</si>
  <si>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</si>
  <si>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</si>
  <si>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</si>
  <si>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</si>
  <si>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</si>
  <si>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</si>
  <si>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</si>
  <si>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</si>
  <si>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</si>
  <si>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</si>
  <si>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</si>
  <si>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</si>
  <si>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</si>
  <si>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</si>
  <si>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</si>
  <si>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</si>
  <si>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</si>
  <si>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</si>
  <si>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</si>
  <si>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</si>
  <si>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</si>
  <si>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</si>
  <si>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</si>
  <si>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</si>
  <si>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</si>
  <si>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</si>
  <si>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</si>
  <si>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</si>
  <si>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</si>
  <si>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</si>
  <si>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</si>
  <si>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</si>
  <si>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</si>
  <si>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</si>
  <si>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</si>
  <si>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</si>
  <si>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</si>
  <si>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</si>
  <si>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</si>
  <si>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</si>
  <si>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</si>
  <si>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</si>
  <si>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</si>
  <si>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</si>
  <si>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</si>
  <si>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</si>
  <si>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</si>
  <si>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</si>
  <si>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</si>
  <si>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</si>
  <si>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</si>
  <si>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</si>
  <si>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</si>
  <si>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</si>
  <si>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</si>
  <si>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</si>
  <si>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</si>
  <si>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</si>
  <si>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</si>
  <si>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</si>
  <si>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</si>
  <si>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</si>
  <si>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</si>
  <si>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</si>
  <si>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</si>
  <si>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</si>
  <si>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</si>
  <si>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</si>
  <si>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</si>
  <si>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</si>
  <si>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</si>
  <si>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</si>
  <si>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</si>
  <si>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</si>
  <si>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</si>
  <si>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</si>
  <si>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</si>
  <si>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</si>
  <si>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</si>
  <si>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</si>
  <si>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</si>
  <si>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</si>
  <si>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</si>
  <si>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</si>
  <si>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</si>
  <si>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</si>
  <si>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</si>
  <si>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</si>
  <si>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</si>
  <si>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</si>
  <si>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</si>
  <si>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</si>
  <si>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</si>
  <si>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</si>
  <si>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</si>
  <si>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</si>
  <si>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</si>
  <si>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</si>
  <si>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</si>
  <si>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</si>
  <si>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</si>
  <si>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</si>
  <si>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</si>
  <si>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</si>
  <si>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</si>
  <si>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</si>
  <si>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</si>
  <si>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</si>
  <si>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</si>
  <si>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</si>
  <si>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</si>
  <si>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</si>
  <si>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</si>
  <si>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</si>
  <si>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</si>
  <si>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</si>
  <si>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</si>
  <si>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</si>
  <si>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</si>
  <si>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</si>
  <si>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</si>
  <si>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</si>
  <si>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</si>
  <si>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</si>
  <si>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</si>
  <si>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</si>
  <si>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</si>
  <si>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</si>
  <si>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</si>
  <si>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</si>
  <si>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</si>
  <si>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</si>
  <si>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</si>
  <si>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</si>
  <si>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</si>
  <si>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</si>
  <si>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</si>
  <si>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</si>
  <si>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</si>
  <si>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</si>
  <si>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</si>
  <si>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</si>
  <si>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</si>
  <si>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</si>
  <si>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</si>
  <si>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</si>
  <si>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</si>
  <si>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</si>
  <si>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</si>
  <si>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</si>
  <si>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</si>
  <si>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</si>
  <si>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</si>
  <si>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</si>
  <si>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</si>
  <si>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</si>
  <si>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</si>
  <si>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</si>
  <si>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</si>
  <si>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</si>
  <si>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</si>
  <si>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</si>
  <si>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</si>
  <si>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</si>
  <si>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</si>
  <si>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</si>
  <si>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</si>
  <si>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</si>
  <si>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</si>
  <si>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</si>
  <si>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</si>
  <si>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</si>
  <si>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</si>
  <si>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</si>
  <si>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</si>
  <si>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</si>
  <si>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</si>
  <si>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</si>
  <si>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</si>
  <si>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</si>
  <si>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</si>
  <si>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</si>
  <si>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</si>
  <si>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</si>
  <si>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</si>
  <si>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</si>
  <si>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</si>
  <si>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</si>
  <si>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</si>
  <si>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</si>
  <si>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</si>
  <si>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</si>
  <si>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</si>
  <si>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</si>
  <si>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</si>
  <si>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</si>
  <si>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</si>
  <si>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</si>
  <si>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</si>
  <si>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</si>
  <si>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</si>
  <si>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</si>
  <si>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</si>
  <si>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</si>
  <si>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</si>
  <si>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</si>
  <si>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</si>
  <si>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</si>
  <si>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</si>
  <si>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</si>
  <si>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</si>
  <si>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</si>
  <si>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</si>
  <si>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</si>
  <si>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</si>
  <si>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</si>
  <si>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</si>
  <si>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</si>
  <si>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</si>
  <si>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</si>
  <si>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</si>
  <si>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</si>
  <si>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</si>
  <si>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</si>
  <si>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</si>
  <si>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</si>
  <si>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</si>
  <si>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</si>
  <si>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</si>
  <si>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</si>
  <si>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</si>
  <si>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</si>
  <si>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</si>
  <si>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</si>
  <si>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</si>
  <si>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</si>
  <si>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</si>
  <si>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</si>
  <si>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</si>
  <si>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</si>
  <si>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</si>
  <si>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</si>
  <si>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</si>
  <si>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</si>
  <si>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</si>
  <si>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</si>
  <si>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</si>
  <si>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</si>
  <si>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</si>
  <si>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</si>
  <si>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</si>
  <si>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</si>
  <si>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</si>
  <si>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</si>
  <si>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</si>
  <si>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</si>
  <si>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</si>
  <si>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</si>
  <si>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</si>
  <si>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</si>
  <si>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</si>
  <si>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</si>
  <si>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</si>
  <si>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</si>
  <si>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</si>
  <si>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</si>
  <si>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</si>
  <si>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</si>
  <si>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</si>
  <si>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</si>
  <si>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</si>
  <si>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</si>
  <si>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</si>
  <si>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</si>
  <si>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</si>
  <si>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</si>
  <si>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</si>
  <si>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</si>
  <si>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</si>
  <si>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</si>
  <si>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</si>
  <si>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</si>
  <si>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</si>
  <si>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</si>
  <si>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</si>
  <si>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</si>
  <si>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</si>
  <si>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</si>
  <si>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</si>
  <si>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</si>
  <si>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</si>
  <si>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</si>
  <si>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</si>
  <si>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</si>
  <si>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</si>
  <si>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</si>
  <si>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</si>
  <si>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</si>
  <si>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</si>
  <si>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</si>
  <si>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</si>
  <si>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</si>
  <si>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</si>
  <si>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</si>
  <si>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</si>
  <si>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</si>
  <si>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</si>
  <si>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</si>
  <si>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</si>
  <si>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</si>
  <si>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</si>
  <si>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</si>
  <si>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</si>
  <si>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</si>
  <si>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</si>
  <si>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</si>
  <si>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</si>
  <si>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</si>
  <si>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</si>
  <si>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</si>
  <si>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</si>
  <si>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</si>
  <si>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</si>
  <si>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</si>
  <si>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</si>
  <si>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</si>
  <si>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</si>
  <si>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</si>
  <si>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</si>
  <si>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</si>
  <si>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</si>
  <si>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</si>
  <si>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</si>
  <si>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</si>
  <si>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</si>
  <si>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</si>
  <si>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</si>
  <si>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</si>
  <si>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</si>
  <si>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</si>
  <si>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</si>
  <si>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</si>
  <si>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</si>
  <si>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</si>
  <si>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</si>
  <si>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</si>
  <si>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</si>
  <si>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</si>
  <si>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</si>
  <si>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</si>
  <si>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</si>
  <si>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</si>
  <si>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</si>
  <si>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</si>
  <si>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</si>
  <si>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</si>
  <si>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</si>
  <si>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</si>
  <si>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</si>
  <si>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</si>
  <si>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</si>
  <si>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</si>
  <si>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</si>
  <si>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</si>
  <si>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</si>
  <si>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</si>
  <si>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</si>
  <si>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</si>
  <si>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</si>
  <si>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</si>
  <si>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</si>
  <si>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</si>
  <si>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</si>
  <si>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</si>
  <si>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</si>
  <si>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</si>
  <si>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</si>
  <si>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</si>
  <si>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</si>
  <si>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</si>
  <si>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</si>
  <si>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</si>
  <si>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</si>
  <si>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</si>
  <si>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</si>
  <si>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</si>
  <si>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</si>
  <si>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</si>
  <si>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</si>
  <si>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</si>
  <si>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</si>
  <si>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</si>
  <si>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</si>
  <si>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</si>
  <si>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</si>
  <si>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</si>
  <si>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</si>
  <si>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</si>
  <si>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</si>
  <si>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</si>
  <si>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</si>
  <si>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</si>
  <si>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</si>
  <si>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</si>
  <si>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</si>
  <si>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</si>
  <si>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</si>
  <si>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</si>
  <si>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</si>
  <si>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</si>
  <si>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</si>
  <si>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</si>
  <si>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</si>
  <si>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</si>
  <si>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</si>
  <si>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</si>
  <si>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</si>
  <si>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</si>
  <si>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</si>
  <si>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</si>
  <si>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</si>
  <si>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</si>
  <si>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</si>
  <si>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</si>
  <si>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</si>
  <si>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</si>
  <si>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</si>
  <si>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</si>
  <si>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</si>
  <si>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</si>
  <si>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</si>
  <si>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</si>
  <si>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</si>
  <si>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</si>
  <si>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</si>
  <si>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</si>
  <si>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</si>
  <si>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</si>
  <si>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</si>
  <si>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</si>
  <si>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</si>
  <si>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</si>
  <si>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</si>
  <si>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</si>
  <si>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</si>
  <si>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</si>
  <si>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</si>
  <si>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</si>
  <si>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</si>
  <si>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</si>
  <si>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</si>
  <si>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</si>
  <si>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</si>
  <si>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</si>
  <si>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</si>
  <si>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</si>
  <si>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</si>
  <si>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</si>
  <si>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</si>
  <si>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</si>
  <si>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</si>
  <si>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</si>
  <si>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</si>
  <si>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</si>
  <si>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</si>
  <si>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</si>
  <si>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</si>
  <si>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</si>
  <si>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</si>
  <si>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</si>
  <si>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</si>
  <si>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</si>
  <si>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</si>
  <si>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</si>
  <si>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</si>
  <si>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</si>
  <si>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</si>
  <si>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</si>
  <si>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</si>
  <si>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</si>
  <si>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</si>
  <si>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</si>
  <si>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</si>
  <si>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</si>
  <si>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</si>
  <si>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</si>
  <si>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</si>
  <si>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</si>
  <si>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</si>
  <si>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</si>
  <si>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</si>
  <si>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</si>
  <si>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</si>
  <si>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</si>
  <si>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</si>
  <si>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</si>
  <si>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</si>
  <si>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</si>
  <si>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</si>
  <si>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</si>
  <si>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</si>
  <si>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</si>
  <si>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</si>
  <si>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</si>
  <si>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</si>
  <si>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</si>
  <si>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</si>
  <si>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</si>
  <si>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</si>
  <si>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</si>
  <si>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</si>
  <si>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</si>
  <si>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</si>
  <si>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</si>
  <si>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</si>
  <si>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</si>
  <si>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</si>
  <si>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</si>
  <si>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</si>
  <si>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</si>
  <si>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</si>
  <si>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</si>
  <si>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</si>
  <si>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</si>
  <si>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</si>
  <si>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</si>
  <si>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</si>
  <si>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</si>
  <si>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</si>
  <si>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</si>
  <si>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</si>
  <si>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</si>
  <si>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</si>
  <si>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</si>
  <si>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</si>
  <si>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</si>
  <si>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</si>
  <si>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</si>
  <si>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</si>
  <si>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</si>
  <si>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</si>
  <si>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</si>
  <si>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</si>
  <si>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</si>
  <si>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</si>
  <si>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</si>
  <si>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</si>
  <si>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</si>
  <si>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</si>
  <si>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</si>
  <si>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</si>
  <si>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</si>
  <si>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</si>
  <si>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</si>
  <si>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</si>
  <si>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</si>
  <si>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</si>
  <si>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</si>
  <si>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</si>
  <si>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</si>
  <si>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</si>
  <si>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</si>
  <si>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</si>
  <si>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</si>
  <si>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</si>
  <si>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</si>
  <si>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</si>
  <si>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</si>
  <si>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</si>
  <si>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</si>
  <si>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</si>
  <si>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</si>
  <si>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</si>
  <si>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</si>
  <si>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</si>
  <si>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</si>
  <si>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</si>
  <si>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</si>
  <si>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</si>
  <si>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</si>
  <si>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</si>
  <si>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</si>
  <si>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</si>
  <si>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</si>
  <si>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</si>
  <si>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</si>
  <si>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</si>
  <si>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</si>
  <si>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</si>
  <si>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</si>
  <si>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</si>
  <si>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</si>
  <si>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</si>
  <si>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</si>
  <si>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</si>
  <si>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</si>
  <si>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</si>
  <si>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</si>
  <si>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</si>
  <si>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</si>
  <si>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</si>
  <si>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</si>
  <si>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</si>
  <si>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</si>
  <si>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</si>
  <si>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</si>
  <si>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</si>
  <si>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</si>
  <si>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</si>
  <si>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</si>
  <si>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</si>
  <si>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</si>
  <si>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</si>
  <si>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</si>
  <si>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</si>
  <si>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</si>
  <si>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</si>
  <si>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</si>
  <si>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</si>
  <si>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</si>
  <si>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</si>
  <si>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</si>
  <si>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</si>
  <si>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</si>
  <si>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</si>
  <si>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</si>
  <si>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</si>
  <si>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</si>
  <si>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</si>
  <si>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</si>
  <si>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</si>
  <si>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</si>
  <si>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</si>
  <si>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</si>
  <si>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</si>
  <si>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</si>
  <si>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</si>
  <si>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</si>
  <si>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</si>
  <si>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</si>
  <si>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</si>
  <si>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</si>
  <si>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</si>
  <si>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</si>
  <si>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</si>
  <si>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</si>
  <si>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</si>
  <si>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</si>
  <si>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</si>
  <si>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</si>
  <si>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</si>
  <si>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</si>
  <si>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</si>
  <si>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</si>
  <si>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</si>
  <si>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</si>
  <si>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</si>
  <si>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</si>
  <si>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</si>
  <si>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</si>
  <si>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</si>
  <si>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</si>
  <si>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</si>
  <si>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</si>
  <si>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</si>
  <si>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</si>
  <si>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</si>
  <si>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</si>
  <si>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</si>
  <si>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</si>
  <si>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</si>
  <si>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</si>
  <si>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</si>
  <si>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</si>
  <si>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</si>
  <si>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</si>
  <si>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</si>
  <si>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</si>
  <si>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</si>
  <si>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</si>
  <si>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</si>
  <si>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</si>
  <si>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</si>
  <si>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</si>
  <si>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</si>
  <si>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</si>
  <si>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</si>
  <si>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</si>
  <si>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</si>
  <si>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</si>
  <si>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</si>
  <si>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</si>
  <si>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</si>
  <si>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</si>
  <si>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</si>
  <si>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</si>
  <si>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</si>
  <si>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</si>
  <si>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</si>
  <si>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</si>
  <si>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</si>
  <si>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</si>
  <si>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</si>
  <si>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</si>
  <si>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</si>
  <si>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</si>
  <si>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</si>
  <si>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</si>
  <si>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</si>
  <si>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</si>
  <si>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</si>
  <si>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</si>
  <si>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</si>
  <si>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</si>
  <si>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</si>
  <si>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</si>
  <si>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</si>
  <si>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</si>
  <si>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</si>
  <si>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</si>
  <si>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</si>
  <si>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</si>
  <si>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</si>
  <si>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</si>
  <si>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</si>
  <si>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</si>
  <si>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</si>
  <si>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</si>
  <si>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</si>
  <si>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</si>
  <si>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</si>
  <si>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</si>
  <si>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</si>
  <si>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</si>
  <si>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</si>
  <si>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</si>
  <si>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</si>
  <si>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</si>
  <si>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</si>
  <si>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</si>
  <si>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</si>
  <si>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</si>
  <si>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</si>
  <si>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</si>
  <si>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</si>
  <si>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</si>
  <si>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</si>
  <si>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</si>
  <si>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</si>
  <si>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</si>
  <si>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</si>
  <si>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</si>
  <si>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</si>
  <si>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</si>
  <si>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</si>
  <si>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</si>
  <si>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</si>
  <si>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</si>
  <si>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</si>
  <si>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</si>
  <si>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</si>
  <si>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</si>
  <si>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</si>
  <si>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</si>
  <si>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</si>
  <si>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</si>
  <si>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</si>
  <si>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</si>
  <si>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</si>
  <si>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</si>
  <si>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</si>
  <si>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</si>
  <si>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</si>
  <si>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</si>
  <si>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</si>
  <si>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</si>
  <si>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</si>
  <si>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</si>
  <si>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</si>
  <si>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</si>
  <si>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</si>
  <si>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</si>
  <si>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</si>
  <si>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</si>
  <si>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</si>
  <si>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</si>
  <si>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</si>
  <si>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</si>
  <si>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</si>
  <si>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</si>
  <si>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</si>
  <si>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</si>
  <si>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</si>
  <si>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</si>
  <si>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</si>
  <si>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</si>
  <si>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</si>
  <si>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</si>
  <si>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</si>
  <si>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</si>
  <si>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</si>
  <si>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</si>
  <si>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</si>
  <si>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</si>
  <si>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</si>
  <si>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</si>
  <si>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</si>
  <si>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</si>
  <si>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</si>
  <si>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</si>
  <si>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</si>
  <si>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</si>
  <si>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</si>
  <si>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</si>
  <si>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</si>
  <si>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</si>
  <si>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</si>
  <si>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</si>
  <si>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</si>
  <si>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</si>
  <si>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</si>
  <si>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</si>
  <si>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</si>
  <si>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</si>
  <si>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</si>
  <si>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</si>
  <si>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</si>
  <si>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</si>
  <si>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</si>
  <si>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</si>
  <si>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</si>
  <si>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</si>
  <si>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</si>
  <si>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</si>
  <si>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</si>
  <si>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</si>
  <si>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</si>
  <si>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</si>
  <si>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</si>
  <si>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</si>
  <si>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</si>
  <si>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</si>
  <si>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</si>
  <si>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</si>
  <si>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</si>
  <si>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</si>
  <si>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</si>
  <si>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</si>
  <si>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</si>
  <si>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</si>
  <si>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</si>
  <si>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</si>
  <si>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</si>
  <si>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</si>
  <si>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</si>
  <si>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</si>
  <si>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</si>
  <si>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</si>
  <si>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</si>
  <si>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</si>
  <si>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</si>
  <si>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</si>
  <si>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</si>
  <si>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</si>
  <si>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</si>
  <si>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</si>
  <si>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</si>
  <si>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</si>
  <si>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</si>
  <si>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</si>
  <si>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</si>
  <si>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</si>
  <si>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</si>
  <si>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</si>
  <si>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</si>
  <si>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</si>
  <si>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</si>
  <si>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</si>
  <si>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</si>
  <si>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</si>
  <si>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</si>
  <si>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</si>
  <si>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</si>
  <si>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</si>
  <si>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</si>
  <si>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</si>
  <si>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</si>
  <si>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</si>
  <si>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</si>
  <si>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</si>
  <si>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</si>
  <si>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</si>
  <si>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</si>
  <si>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</si>
  <si>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</si>
  <si>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</si>
  <si>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</si>
  <si>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</si>
  <si>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</si>
  <si>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</si>
  <si>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</si>
  <si>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</si>
  <si>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</si>
  <si>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</si>
  <si>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</si>
  <si>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</si>
  <si>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</si>
  <si>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</si>
  <si>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</si>
  <si>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</si>
  <si>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</si>
  <si>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</si>
  <si>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</si>
  <si>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</si>
  <si>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</si>
  <si>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</si>
  <si>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</si>
  <si>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</si>
  <si>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</si>
  <si>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</si>
  <si>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</si>
  <si>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</si>
  <si>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</si>
  <si>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</si>
  <si>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</si>
  <si>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</si>
  <si>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</si>
  <si>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</si>
  <si>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</si>
  <si>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</si>
  <si>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</si>
  <si>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</si>
  <si>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</si>
  <si>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</si>
  <si>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</si>
  <si>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</si>
  <si>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</si>
  <si>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</si>
  <si>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</si>
  <si>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</si>
  <si>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</si>
  <si>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</si>
  <si>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</si>
  <si>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</si>
  <si>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</si>
  <si>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</si>
  <si>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</si>
  <si>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</si>
  <si>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</si>
  <si>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</si>
  <si>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</si>
  <si>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</si>
  <si>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</si>
  <si>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</si>
  <si>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</si>
  <si>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</si>
  <si>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</si>
  <si>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</si>
  <si>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</si>
  <si>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</si>
  <si>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</si>
  <si>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</si>
  <si>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</si>
  <si>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</si>
  <si>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</si>
  <si>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</si>
  <si>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</si>
  <si>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</si>
  <si>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</si>
  <si>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</si>
  <si>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</si>
  <si>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</si>
  <si>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</si>
  <si>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</si>
  <si>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</si>
  <si>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</si>
  <si>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</si>
  <si>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</si>
  <si>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</si>
  <si>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</si>
  <si>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</si>
  <si>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</si>
  <si>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</si>
  <si>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</si>
  <si>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</si>
  <si>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</si>
  <si>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</si>
  <si>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</si>
  <si>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</si>
  <si>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</si>
  <si>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</si>
  <si>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</si>
  <si>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</si>
  <si>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</si>
  <si>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</si>
  <si>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</si>
  <si>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</si>
  <si>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</si>
  <si>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</si>
  <si>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</si>
  <si>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</si>
  <si>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</si>
  <si>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</si>
  <si>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</si>
  <si>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</si>
  <si>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</si>
  <si>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</si>
  <si>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</si>
  <si>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</si>
  <si>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</si>
  <si>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</si>
  <si>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</si>
  <si>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</si>
  <si>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</si>
  <si>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</si>
  <si>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</si>
  <si>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</si>
  <si>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</si>
  <si>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</si>
  <si>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</si>
  <si>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</si>
  <si>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</si>
  <si>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</si>
  <si>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</si>
  <si>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</si>
  <si>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</si>
  <si>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</si>
  <si>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</si>
  <si>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</si>
  <si>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</si>
  <si>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</si>
  <si>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</si>
  <si>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</si>
  <si>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</si>
  <si>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</si>
  <si>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</si>
  <si>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</si>
  <si>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</si>
  <si>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</si>
  <si>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</si>
  <si>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</si>
  <si>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</si>
  <si>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</si>
  <si>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</si>
  <si>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</si>
  <si>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</si>
  <si>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</si>
  <si>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</si>
  <si>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</si>
  <si>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</si>
  <si>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</si>
  <si>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</si>
  <si>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</si>
  <si>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</si>
  <si>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</si>
  <si>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</si>
  <si>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</si>
  <si>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</si>
  <si>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</si>
  <si>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</si>
  <si>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</si>
  <si>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</si>
  <si>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</si>
  <si>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</si>
  <si>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</si>
  <si>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</si>
  <si>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</si>
  <si>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</si>
  <si>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</si>
  <si>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</si>
  <si>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</si>
  <si>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</si>
  <si>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</si>
  <si>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</si>
  <si>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</si>
  <si>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</si>
  <si>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</si>
  <si>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</si>
  <si>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</si>
  <si>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</si>
  <si>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</si>
  <si>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</si>
  <si>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</si>
  <si>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</si>
  <si>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</si>
  <si>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</si>
  <si>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</si>
  <si>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</si>
  <si>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</si>
  <si>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</si>
  <si>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</si>
  <si>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</si>
  <si>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</si>
  <si>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</si>
  <si>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</si>
  <si>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</si>
  <si>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</si>
  <si>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</si>
  <si>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</si>
  <si>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</si>
  <si>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</si>
  <si>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</si>
  <si>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</si>
  <si>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</si>
  <si>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</si>
  <si>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</si>
  <si>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</si>
  <si>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</si>
  <si>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</si>
  <si>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</si>
  <si>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</si>
  <si>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</si>
  <si>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</si>
  <si>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</si>
  <si>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</si>
  <si>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</si>
  <si>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</si>
  <si>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</si>
  <si>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</si>
  <si>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</si>
  <si>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</si>
  <si>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</si>
  <si>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</si>
  <si>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</si>
  <si>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</si>
  <si>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</si>
  <si>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</si>
  <si>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</si>
  <si>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</si>
  <si>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</si>
  <si>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</si>
  <si>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</si>
  <si>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</si>
  <si>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</si>
  <si>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</si>
  <si>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</si>
  <si>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</si>
  <si>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</si>
  <si>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</si>
  <si>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</si>
  <si>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</si>
  <si>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</si>
  <si>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</si>
  <si>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</si>
  <si>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</si>
  <si>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</si>
  <si>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</si>
  <si>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</si>
  <si>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</si>
  <si>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</si>
  <si>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</si>
  <si>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</si>
  <si>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</si>
  <si>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</si>
  <si>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</si>
  <si>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</si>
  <si>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</si>
  <si>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</si>
  <si>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</si>
  <si>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</si>
  <si>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</si>
  <si>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</si>
  <si>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</si>
  <si>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</si>
  <si>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</si>
  <si>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</si>
  <si>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</si>
  <si>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</si>
  <si>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</si>
  <si>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</si>
  <si>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</si>
  <si>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</si>
  <si>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</si>
  <si>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</si>
  <si>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</si>
  <si>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</si>
  <si>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</si>
  <si>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</si>
  <si>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</si>
  <si>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</si>
  <si>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</si>
  <si>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</si>
  <si>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</si>
  <si>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</si>
  <si>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</si>
  <si>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</si>
  <si>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</si>
  <si>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</si>
  <si>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</si>
  <si>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</si>
  <si>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</si>
  <si>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</si>
  <si>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</si>
  <si>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</si>
  <si>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</si>
  <si>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</si>
  <si>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</si>
  <si>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</si>
  <si>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</si>
  <si>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</si>
  <si>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</si>
  <si>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</si>
  <si>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</si>
  <si>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</si>
  <si>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</si>
  <si>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</si>
  <si>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</si>
  <si>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</si>
  <si>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</si>
  <si>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</si>
  <si>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</si>
  <si>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</si>
  <si>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</si>
  <si>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</si>
  <si>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</si>
  <si>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</si>
  <si>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</si>
  <si>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</si>
  <si>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</si>
  <si>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</si>
  <si>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</si>
  <si>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</si>
  <si>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</si>
  <si>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</si>
  <si>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</si>
  <si>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</si>
  <si>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</si>
  <si>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</si>
  <si>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</si>
  <si>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</si>
  <si>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</si>
  <si>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</si>
  <si>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</si>
  <si>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</si>
  <si>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</si>
  <si>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</si>
  <si>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</si>
  <si>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</si>
  <si>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</si>
  <si>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</si>
  <si>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</si>
  <si>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</si>
  <si>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</si>
  <si>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</si>
  <si>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</si>
  <si>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</si>
  <si>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</si>
  <si>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</si>
  <si>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</si>
  <si>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</si>
  <si>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</si>
  <si>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</si>
  <si>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</si>
  <si>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</si>
  <si>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</si>
  <si>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</si>
  <si>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</si>
  <si>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</si>
  <si>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</si>
  <si>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</si>
  <si>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</si>
  <si>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</si>
  <si>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</si>
  <si>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</si>
  <si>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</si>
  <si>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</si>
  <si>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</si>
  <si>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</si>
  <si>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</si>
  <si>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</si>
  <si>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</si>
  <si>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</si>
  <si>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</si>
  <si>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</si>
  <si>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</si>
  <si>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</si>
  <si>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</si>
  <si>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</si>
  <si>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</si>
  <si>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</si>
  <si>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</si>
  <si>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</si>
  <si>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</si>
  <si>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</si>
  <si>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</si>
  <si>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</si>
  <si>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</si>
  <si>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</si>
  <si>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</si>
  <si>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</si>
  <si>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</si>
  <si>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</si>
  <si>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</si>
  <si>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</si>
  <si>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</si>
  <si>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</si>
  <si>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</si>
  <si>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</si>
  <si>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</si>
  <si>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</si>
  <si>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</si>
  <si>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</si>
  <si>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</si>
  <si>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</si>
  <si>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</si>
  <si>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</si>
  <si>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</si>
  <si>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</si>
  <si>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</si>
  <si>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</si>
  <si>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</si>
  <si>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</si>
  <si>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</si>
  <si>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</si>
  <si>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</si>
  <si>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</si>
  <si>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</si>
  <si>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</si>
  <si>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</si>
  <si>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</si>
  <si>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</si>
  <si>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</si>
  <si>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</si>
  <si>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</si>
  <si>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</si>
  <si>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</si>
  <si>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</si>
  <si>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</si>
  <si>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</si>
  <si>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</si>
  <si>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</si>
  <si>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</si>
  <si>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</si>
  <si>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</si>
  <si>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</si>
  <si>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</si>
  <si>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</si>
  <si>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</si>
  <si>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</si>
  <si>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</si>
  <si>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</si>
  <si>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</si>
  <si>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</si>
  <si>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</si>
  <si>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</si>
  <si>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</si>
  <si>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</si>
  <si>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</si>
  <si>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</si>
  <si>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</si>
  <si>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</si>
  <si>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</si>
  <si>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</si>
  <si>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</si>
  <si>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</si>
  <si>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</si>
  <si>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</si>
  <si>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</si>
  <si>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</si>
  <si>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</si>
  <si>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</si>
  <si>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</si>
  <si>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</si>
  <si>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</si>
  <si>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</si>
  <si>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</si>
  <si>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</si>
  <si>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</si>
  <si>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</si>
  <si>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</si>
  <si>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</si>
  <si>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</si>
  <si>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</si>
  <si>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</si>
  <si>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</si>
  <si>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</si>
  <si>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</si>
  <si>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</si>
  <si>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</si>
  <si>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</si>
  <si>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</si>
  <si>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</si>
  <si>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</si>
  <si>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</si>
  <si>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</si>
  <si>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</si>
  <si>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</si>
  <si>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</si>
  <si>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</si>
  <si>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</si>
  <si>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</si>
  <si>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</si>
  <si>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</si>
  <si>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</si>
  <si>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</si>
  <si>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</si>
  <si>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</si>
  <si>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</si>
  <si>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</si>
  <si>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</si>
  <si>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</si>
  <si>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</si>
  <si>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</si>
  <si>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</si>
  <si>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</si>
  <si>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</si>
  <si>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</si>
  <si>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</si>
  <si>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</si>
  <si>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</si>
  <si>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</si>
  <si>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</si>
  <si>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</si>
  <si>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</si>
  <si>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</si>
  <si>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</si>
  <si>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</si>
  <si>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</si>
  <si>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</si>
  <si>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</si>
  <si>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</si>
  <si>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</si>
  <si>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</si>
  <si>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</si>
  <si>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</si>
  <si>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</si>
  <si>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</si>
  <si>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</si>
  <si>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</si>
  <si>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</si>
  <si>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</si>
  <si>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</si>
  <si>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</si>
  <si>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</si>
  <si>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</si>
  <si>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</si>
  <si>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</si>
  <si>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</si>
  <si>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</si>
  <si>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</si>
  <si>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</si>
  <si>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</si>
  <si>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</si>
  <si>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</si>
  <si>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</si>
  <si>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</si>
  <si>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</si>
  <si>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</si>
  <si>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</si>
  <si>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</si>
  <si>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</si>
  <si>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</si>
  <si>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</si>
  <si>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</si>
  <si>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</si>
  <si>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</si>
  <si>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</si>
  <si>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</si>
  <si>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</si>
  <si>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</si>
  <si>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</si>
  <si>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</si>
  <si>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</si>
  <si>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</si>
  <si>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</si>
  <si>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</si>
  <si>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</si>
  <si>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</si>
  <si>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</si>
  <si>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</si>
  <si>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</si>
  <si>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</si>
  <si>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</si>
  <si>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</si>
  <si>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</si>
  <si>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</si>
  <si>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</si>
  <si>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</si>
  <si>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</si>
  <si>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</si>
  <si>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</si>
  <si>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</si>
  <si>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</si>
  <si>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</si>
  <si>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</si>
  <si>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</si>
  <si>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</si>
  <si>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</si>
  <si>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</si>
  <si>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</si>
  <si>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</si>
  <si>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</si>
  <si>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</si>
  <si>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</si>
  <si>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</si>
  <si>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</si>
  <si>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</si>
  <si>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</si>
  <si>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</si>
  <si>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</si>
  <si>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</si>
  <si>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</si>
  <si>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</si>
  <si>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</si>
  <si>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</si>
  <si>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</si>
  <si>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</si>
  <si>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</si>
  <si>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</si>
  <si>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</si>
  <si>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</si>
  <si>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</si>
  <si>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</si>
  <si>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</si>
  <si>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</si>
  <si>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</si>
  <si>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</si>
  <si>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</si>
  <si>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</si>
  <si>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</si>
  <si>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</si>
  <si>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</si>
  <si>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</si>
  <si>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</si>
  <si>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</si>
  <si>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</si>
  <si>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</si>
  <si>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</si>
  <si>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</si>
  <si>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</si>
  <si>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</si>
  <si>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</si>
  <si>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</si>
  <si>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</si>
  <si>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</si>
  <si>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</si>
  <si>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</si>
  <si>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</si>
  <si>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</si>
  <si>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</si>
  <si>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</si>
  <si>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</si>
  <si>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</si>
  <si>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</si>
  <si>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</si>
  <si>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</si>
  <si>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</si>
  <si>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</si>
  <si>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</si>
  <si>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</si>
  <si>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</si>
  <si>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</si>
  <si>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</si>
  <si>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</si>
  <si>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</si>
  <si>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</si>
  <si>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</si>
  <si>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</si>
  <si>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</si>
  <si>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</si>
  <si>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</si>
  <si>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</si>
  <si>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</si>
  <si>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</si>
  <si>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</si>
  <si>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</si>
  <si>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</si>
  <si>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</si>
  <si>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</si>
  <si>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</si>
  <si>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</si>
  <si>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</si>
  <si>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</si>
  <si>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</si>
  <si>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</si>
  <si>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</si>
  <si>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</si>
  <si>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</si>
  <si>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</si>
  <si>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</si>
  <si>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</si>
  <si>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</si>
  <si>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</si>
  <si>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</si>
  <si>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</si>
  <si>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</si>
  <si>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</si>
  <si>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</si>
  <si>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</si>
  <si>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</si>
  <si>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</si>
  <si>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</si>
  <si>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</si>
  <si>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</si>
  <si>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</si>
  <si>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</si>
  <si>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</si>
  <si>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</si>
  <si>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</si>
  <si>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</si>
  <si>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</si>
  <si>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</si>
  <si>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</si>
  <si>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</si>
  <si>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</si>
  <si>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</si>
  <si>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</si>
  <si>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</si>
  <si>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</si>
  <si>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</si>
  <si>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</si>
  <si>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</si>
  <si>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</si>
  <si>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</si>
  <si>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</si>
  <si>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</si>
  <si>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</si>
  <si>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</si>
  <si>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</si>
  <si>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</si>
  <si>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</si>
  <si>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</si>
  <si>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</si>
  <si>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</si>
  <si>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</si>
  <si>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</si>
  <si>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</si>
  <si>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</si>
  <si>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</si>
  <si>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</si>
  <si>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</si>
  <si>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</si>
  <si>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</si>
  <si>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</si>
  <si>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</si>
  <si>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</si>
  <si>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</si>
  <si>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</si>
  <si>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</si>
  <si>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</si>
  <si>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</si>
  <si>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</si>
  <si>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</si>
  <si>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</si>
  <si>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</si>
  <si>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</si>
  <si>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</si>
  <si>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</si>
  <si>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</si>
  <si>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</si>
  <si>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</si>
  <si>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</si>
  <si>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</si>
  <si>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</si>
  <si>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</si>
  <si>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</si>
  <si>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</si>
  <si>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</si>
  <si>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</si>
  <si>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</si>
  <si>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</si>
  <si>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</si>
  <si>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</si>
  <si>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</si>
  <si>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</si>
  <si>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</si>
  <si>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</si>
  <si>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</si>
  <si>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</si>
  <si>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</si>
  <si>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</si>
  <si>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</si>
  <si>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</si>
  <si>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</si>
  <si>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</si>
  <si>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</si>
  <si>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</si>
  <si>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</si>
  <si>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</si>
  <si>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</si>
  <si>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</si>
  <si>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</si>
  <si>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</si>
  <si>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</si>
  <si>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</si>
  <si>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</si>
  <si>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</si>
  <si>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</si>
  <si>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</si>
  <si>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</si>
  <si>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</si>
  <si>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</si>
  <si>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</si>
  <si>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</si>
  <si>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</si>
  <si>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</si>
  <si>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</si>
  <si>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</si>
  <si>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</si>
  <si>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</si>
  <si>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</si>
  <si>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</si>
  <si>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</si>
  <si>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</si>
  <si>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</si>
  <si>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</si>
  <si>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</si>
  <si>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</si>
  <si>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</si>
  <si>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</si>
  <si>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</si>
  <si>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</si>
  <si>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</si>
  <si>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</si>
  <si>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</si>
  <si>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</si>
  <si>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</si>
  <si>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</si>
  <si>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</si>
  <si>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</si>
  <si>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</si>
  <si>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</si>
  <si>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</si>
  <si>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</si>
  <si>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</si>
  <si>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</si>
  <si>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</si>
  <si>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</si>
  <si>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</si>
  <si>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</si>
  <si>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</si>
  <si>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</si>
  <si>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</si>
  <si>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</si>
  <si>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</si>
  <si>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</si>
  <si>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</si>
  <si>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</si>
  <si>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</si>
  <si>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</si>
  <si>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</si>
  <si>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</si>
  <si>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</si>
  <si>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</si>
  <si>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</si>
  <si>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</si>
  <si>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</si>
  <si>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</si>
  <si>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</si>
  <si>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</si>
  <si>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</si>
  <si>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</si>
  <si>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</si>
  <si>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</si>
  <si>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</si>
  <si>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</si>
  <si>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</si>
  <si>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</si>
  <si>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</si>
  <si>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</si>
  <si>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</si>
  <si>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</si>
  <si>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</si>
  <si>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</si>
  <si>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</si>
  <si>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</si>
  <si>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</si>
  <si>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</si>
  <si>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</si>
  <si>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</si>
  <si>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</si>
  <si>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</si>
  <si>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</si>
  <si>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</si>
  <si>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</si>
  <si>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</si>
  <si>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</si>
  <si>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</si>
  <si>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</si>
  <si>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</si>
  <si>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</si>
  <si>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</si>
  <si>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</si>
  <si>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</si>
  <si>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</si>
  <si>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</si>
  <si>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</si>
  <si>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</si>
  <si>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</si>
  <si>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</si>
  <si>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</si>
  <si>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</si>
  <si>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</si>
  <si>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</si>
  <si>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</si>
  <si>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</si>
  <si>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</si>
  <si>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</si>
  <si>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</si>
  <si>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</si>
  <si>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</si>
  <si>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</si>
  <si>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</si>
  <si>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</si>
  <si>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</si>
  <si>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</si>
  <si>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</si>
  <si>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</si>
  <si>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</si>
  <si>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</si>
  <si>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</si>
  <si>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</si>
  <si>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</si>
  <si>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</si>
  <si>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</si>
  <si>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</si>
  <si>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</si>
  <si>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</si>
  <si>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</si>
  <si>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</si>
  <si>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</si>
  <si>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</si>
  <si>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</si>
  <si>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</si>
  <si>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</si>
  <si>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</si>
  <si>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</si>
  <si>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</si>
  <si>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</si>
  <si>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</si>
  <si>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</si>
  <si>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</si>
  <si>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</si>
  <si>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</si>
  <si>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</si>
  <si>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</si>
  <si>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</si>
  <si>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</si>
  <si>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</si>
  <si>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</si>
  <si>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</si>
  <si>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</si>
  <si>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</si>
  <si>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</si>
  <si>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</si>
  <si>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</si>
  <si>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</si>
  <si>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</si>
  <si>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</si>
  <si>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</si>
  <si>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</si>
  <si>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</si>
  <si>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</si>
  <si>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</si>
  <si>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</si>
  <si>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</si>
  <si>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</si>
  <si>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</si>
  <si>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</si>
  <si>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</si>
  <si>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</si>
  <si>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</si>
  <si>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</si>
  <si>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</si>
  <si>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</si>
  <si>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</si>
  <si>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</si>
  <si>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</si>
  <si>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</si>
  <si>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</si>
  <si>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</si>
  <si>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</si>
  <si>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</si>
  <si>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</si>
  <si>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</si>
  <si>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</si>
  <si>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</si>
  <si>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</si>
  <si>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</si>
  <si>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</si>
  <si>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</si>
  <si>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</si>
  <si>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</si>
  <si>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</si>
  <si>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</si>
  <si>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</si>
  <si>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</si>
  <si>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</si>
  <si>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</si>
  <si>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</si>
  <si>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</si>
  <si>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</si>
  <si>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</si>
  <si>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</si>
  <si>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</si>
  <si>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</si>
  <si>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</si>
  <si>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</si>
  <si>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</si>
  <si>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</si>
  <si>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</si>
  <si>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</si>
  <si>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</si>
  <si>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</si>
  <si>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</si>
  <si>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</si>
  <si>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</si>
  <si>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</si>
  <si>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</si>
  <si>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</si>
  <si>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</si>
  <si>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</si>
  <si>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</si>
  <si>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</si>
  <si>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</si>
  <si>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</si>
  <si>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</si>
  <si>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</si>
  <si>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</si>
  <si>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</si>
  <si>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</si>
  <si>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</si>
  <si>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</si>
  <si>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</si>
  <si>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</si>
  <si>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</si>
  <si>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</si>
  <si>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</si>
  <si>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</si>
  <si>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</si>
  <si>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</si>
  <si>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</si>
  <si>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</si>
  <si>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</si>
  <si>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</si>
  <si>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</si>
  <si>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</si>
  <si>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</si>
  <si>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</si>
  <si>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</si>
  <si>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</si>
  <si>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</si>
  <si>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</si>
  <si>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</si>
  <si>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</si>
  <si>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</si>
  <si>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</si>
  <si>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</si>
  <si>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</si>
  <si>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</si>
  <si>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</si>
  <si>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</si>
  <si>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</si>
  <si>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</si>
  <si>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</si>
  <si>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</si>
  <si>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</si>
  <si>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</si>
  <si>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</si>
  <si>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</si>
  <si>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</si>
  <si>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</si>
  <si>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</si>
  <si>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</si>
  <si>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</si>
  <si>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</si>
  <si>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</si>
  <si>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</si>
  <si>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</si>
  <si>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</si>
  <si>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</si>
  <si>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</si>
  <si>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</si>
  <si>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</si>
  <si>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</si>
  <si>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</si>
  <si>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</si>
  <si>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</si>
  <si>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</si>
  <si>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</si>
  <si>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</si>
  <si>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</si>
  <si>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</si>
  <si>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</si>
  <si>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</si>
  <si>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</si>
  <si>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</si>
  <si>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</si>
  <si>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</si>
  <si>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</si>
  <si>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</si>
  <si>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</si>
  <si>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</si>
  <si>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</si>
  <si>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</si>
  <si>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</si>
  <si>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</si>
  <si>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</si>
  <si>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</si>
  <si>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</si>
  <si>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</si>
  <si>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</si>
  <si>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</si>
  <si>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</si>
  <si>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</si>
  <si>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</si>
  <si>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</si>
  <si>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</si>
  <si>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</si>
  <si>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</si>
  <si>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</si>
  <si>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</si>
  <si>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</si>
  <si>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</si>
  <si>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</si>
  <si>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</si>
  <si>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</si>
  <si>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</si>
  <si>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</si>
  <si>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</si>
  <si>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</si>
  <si>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</si>
  <si>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</si>
  <si>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</si>
  <si>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</si>
  <si>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</si>
  <si>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</si>
  <si>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</si>
  <si>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</si>
  <si>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</si>
  <si>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</si>
  <si>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</si>
  <si>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</si>
  <si>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</si>
  <si>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</si>
  <si>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</si>
  <si>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</si>
  <si>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</si>
  <si>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</si>
  <si>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</si>
  <si>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</si>
  <si>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</si>
  <si>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</si>
  <si>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</si>
  <si>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</si>
  <si>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</si>
  <si>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</si>
  <si>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</si>
  <si>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</si>
  <si>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</si>
  <si>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</si>
  <si>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</si>
  <si>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</si>
  <si>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</si>
  <si>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</si>
  <si>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</si>
  <si>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</si>
  <si>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</si>
  <si>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</si>
  <si>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</si>
  <si>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</si>
  <si>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</si>
  <si>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</si>
  <si>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</si>
  <si>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</si>
  <si>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</si>
  <si>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</si>
  <si>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</si>
  <si>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</si>
  <si>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</si>
  <si>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</si>
  <si>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</si>
  <si>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</si>
  <si>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</si>
  <si>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</si>
  <si>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</si>
  <si>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</si>
  <si>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</si>
  <si>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</si>
  <si>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</si>
  <si>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</si>
  <si>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</si>
  <si>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</si>
  <si>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</si>
  <si>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</si>
  <si>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</si>
  <si>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</si>
  <si>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</si>
  <si>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</si>
  <si>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</si>
  <si>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</si>
  <si>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</si>
  <si>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</si>
  <si>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</si>
  <si>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</si>
  <si>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</si>
  <si>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</si>
  <si>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</si>
  <si>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</si>
  <si>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</si>
  <si>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</si>
  <si>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</si>
  <si>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</si>
  <si>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</si>
  <si>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</si>
  <si>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</si>
  <si>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</si>
  <si>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</si>
  <si>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</si>
  <si>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</si>
  <si>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</si>
  <si>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</si>
  <si>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</si>
  <si>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</si>
  <si>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</si>
  <si>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</si>
  <si>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</si>
  <si>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</si>
  <si>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</si>
  <si>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</si>
  <si>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</si>
  <si>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</si>
  <si>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</si>
  <si>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</si>
  <si>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</si>
  <si>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</si>
  <si>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</si>
  <si>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</si>
  <si>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</si>
  <si>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</si>
  <si>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</si>
  <si>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</si>
  <si>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</si>
  <si>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</si>
  <si>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</si>
  <si>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</si>
  <si>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</si>
  <si>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</si>
  <si>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</si>
  <si>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</si>
  <si>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</si>
  <si>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</si>
  <si>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</si>
  <si>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</si>
  <si>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</si>
  <si>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</si>
  <si>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</si>
  <si>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</si>
  <si>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</si>
  <si>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</si>
  <si>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</si>
  <si>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</si>
  <si>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</si>
  <si>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</si>
  <si>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</si>
  <si>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</si>
  <si>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</si>
  <si>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</si>
  <si>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</si>
  <si>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</si>
  <si>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</si>
  <si>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</si>
  <si>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</si>
  <si>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</si>
  <si>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</si>
  <si>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</si>
  <si>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</si>
  <si>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</si>
  <si>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</si>
  <si>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</si>
  <si>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</si>
  <si>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</si>
  <si>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</si>
  <si>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</si>
  <si>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</si>
  <si>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</si>
  <si>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</si>
  <si>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</si>
  <si>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</si>
  <si>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</si>
  <si>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</si>
  <si>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</si>
  <si>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</si>
  <si>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</si>
  <si>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</si>
  <si>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</si>
  <si>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</si>
  <si>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</si>
  <si>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</si>
  <si>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</si>
  <si>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</si>
  <si>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</si>
  <si>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</si>
  <si>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</si>
  <si>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</si>
  <si>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</si>
  <si>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</si>
  <si>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</si>
  <si>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</si>
  <si>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</si>
  <si>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</si>
  <si>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</si>
  <si>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</si>
  <si>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</si>
  <si>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</si>
  <si>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</si>
  <si>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</si>
  <si>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</si>
  <si>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</si>
  <si>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</si>
  <si>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</si>
  <si>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</si>
  <si>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</si>
  <si>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</si>
  <si>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</si>
  <si>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</si>
  <si>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</si>
  <si>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</si>
  <si>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</si>
  <si>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</si>
  <si>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</si>
  <si>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</si>
  <si>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</si>
  <si>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</si>
  <si>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</si>
  <si>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</si>
  <si>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</si>
  <si>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</si>
  <si>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</si>
  <si>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</si>
  <si>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</si>
  <si>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</si>
  <si>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</si>
  <si>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</si>
  <si>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</si>
  <si>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</si>
  <si>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</si>
  <si>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</si>
  <si>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</si>
  <si>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</si>
  <si>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</si>
  <si>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</si>
  <si>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</si>
  <si>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</si>
  <si>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</si>
  <si>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</si>
  <si>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</si>
  <si>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</si>
  <si>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</si>
  <si>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</si>
  <si>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</si>
  <si>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</si>
  <si>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</si>
  <si>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</si>
  <si>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</si>
  <si>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</si>
  <si>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</si>
  <si>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</si>
  <si>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</si>
  <si>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</si>
  <si>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</si>
  <si>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</si>
  <si>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</si>
  <si>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</si>
  <si>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</si>
  <si>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</si>
  <si>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</si>
  <si>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</si>
  <si>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</si>
  <si>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</si>
  <si>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</si>
  <si>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</si>
  <si>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</si>
  <si>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</si>
  <si>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</si>
  <si>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</si>
  <si>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</si>
  <si>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</si>
  <si>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</si>
  <si>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</si>
  <si>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</si>
  <si>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</si>
  <si>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</si>
  <si>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</si>
  <si>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</si>
  <si>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</si>
  <si>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</si>
  <si>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</si>
  <si>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</si>
  <si>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</si>
  <si>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</si>
  <si>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</si>
  <si>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</si>
  <si>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</si>
  <si>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</si>
  <si>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</si>
  <si>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</si>
  <si>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</si>
  <si>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</si>
  <si>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</si>
  <si>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</si>
  <si>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</si>
  <si>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</si>
  <si>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</si>
  <si>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</si>
  <si>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</si>
  <si>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</si>
  <si>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</si>
  <si>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</si>
  <si>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</si>
  <si>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</si>
  <si>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</si>
  <si>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</si>
  <si>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</si>
  <si>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</si>
  <si>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</si>
  <si>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</si>
  <si>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</si>
  <si>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</si>
  <si>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</si>
  <si>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</si>
  <si>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</si>
  <si>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</si>
  <si>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</si>
  <si>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</si>
  <si>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</si>
  <si>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</si>
  <si>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</si>
  <si>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</si>
  <si>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</si>
  <si>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</si>
  <si>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</si>
  <si>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</si>
  <si>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</si>
  <si>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</si>
  <si>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</si>
  <si>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</si>
  <si>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</si>
  <si>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</si>
  <si>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</si>
  <si>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</si>
  <si>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</si>
  <si>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</si>
  <si>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</si>
  <si>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</si>
  <si>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</si>
  <si>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</si>
  <si>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</si>
  <si>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</si>
  <si>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</si>
  <si>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</si>
  <si>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</si>
  <si>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</si>
  <si>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</si>
  <si>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</si>
  <si>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</si>
  <si>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</si>
  <si>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</si>
  <si>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</si>
  <si>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</si>
  <si>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</si>
  <si>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</si>
  <si>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</si>
  <si>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</si>
  <si>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</si>
  <si>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</si>
  <si>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</si>
  <si>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</si>
  <si>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</si>
  <si>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</si>
  <si>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</si>
  <si>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</si>
  <si>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</si>
  <si>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</si>
  <si>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</si>
  <si>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</si>
  <si>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</si>
  <si>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</si>
  <si>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</si>
  <si>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</si>
  <si>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</si>
  <si>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</si>
  <si>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</si>
  <si>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</si>
  <si>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</si>
  <si>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</si>
  <si>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</si>
  <si>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</si>
  <si>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</si>
  <si>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</si>
  <si>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</si>
  <si>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</si>
  <si>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</si>
  <si>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</si>
  <si>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</si>
  <si>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</si>
  <si>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</si>
  <si>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</si>
  <si>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</si>
  <si>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</si>
  <si>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</si>
  <si>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</si>
  <si>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</si>
  <si>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</si>
  <si>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</si>
  <si>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</si>
  <si>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</si>
  <si>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</si>
  <si>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</si>
  <si>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</si>
  <si>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</si>
  <si>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</si>
  <si>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</si>
  <si>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</si>
  <si>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</si>
  <si>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</si>
  <si>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</si>
  <si>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</si>
  <si>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</si>
  <si>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</si>
  <si>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</si>
  <si>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</si>
  <si>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</si>
  <si>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</si>
  <si>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</si>
  <si>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</si>
  <si>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</si>
  <si>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</si>
  <si>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</si>
  <si>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</si>
  <si>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</si>
  <si>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</si>
  <si>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</si>
  <si>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</si>
  <si>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</si>
  <si>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</si>
  <si>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</si>
  <si>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</si>
  <si>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</si>
  <si>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</si>
  <si>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</si>
  <si>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</si>
  <si>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</si>
  <si>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</si>
  <si>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</si>
  <si>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</si>
  <si>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</si>
  <si>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</si>
  <si>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</si>
  <si>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</si>
  <si>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</si>
  <si>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</si>
  <si>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</si>
  <si>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</si>
  <si>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</si>
  <si>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</si>
  <si>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</si>
  <si>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</si>
  <si>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</si>
  <si>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</si>
  <si>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</si>
  <si>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</si>
  <si>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</si>
  <si>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</si>
  <si>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</si>
  <si>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</si>
  <si>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</si>
  <si>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</si>
  <si>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</si>
  <si>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</si>
  <si>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</si>
  <si>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</si>
  <si>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</si>
  <si>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</si>
  <si>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</si>
  <si>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</si>
  <si>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</si>
  <si>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</si>
  <si>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</si>
  <si>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</si>
  <si>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</si>
  <si>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</si>
  <si>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</si>
  <si>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</si>
  <si>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</si>
  <si>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</si>
  <si>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</si>
  <si>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</si>
  <si>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</si>
  <si>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</si>
  <si>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</si>
  <si>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</si>
  <si>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</si>
  <si>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</si>
  <si>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</si>
  <si>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</si>
  <si>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</si>
  <si>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</si>
  <si>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</si>
  <si>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</si>
  <si>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</si>
  <si>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</si>
  <si>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</si>
  <si>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</si>
  <si>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</si>
  <si>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</si>
  <si>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</si>
  <si>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</si>
  <si>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</si>
  <si>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</si>
  <si>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</si>
  <si>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</si>
  <si>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</si>
  <si>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</si>
  <si>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</si>
  <si>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</si>
  <si>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</si>
  <si>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</si>
  <si>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</si>
  <si>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</si>
  <si>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</si>
  <si>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</si>
  <si>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</si>
  <si>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</si>
  <si>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</si>
  <si>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</si>
  <si>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</si>
  <si>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</si>
  <si>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</si>
  <si>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</si>
  <si>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</si>
  <si>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</si>
  <si>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</si>
  <si>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</si>
  <si>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</si>
  <si>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</si>
  <si>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</si>
  <si>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</si>
  <si>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</si>
  <si>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</si>
  <si>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</si>
  <si>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</si>
  <si>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</si>
  <si>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</si>
  <si>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</si>
  <si>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</si>
  <si>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</si>
  <si>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</si>
  <si>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</si>
  <si>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</si>
  <si>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</si>
  <si>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</si>
  <si>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</si>
  <si>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</si>
  <si>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</si>
  <si>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</si>
  <si>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</si>
  <si>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</si>
  <si>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</si>
  <si>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</si>
  <si>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</si>
  <si>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</si>
  <si>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</si>
  <si>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</si>
  <si>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</si>
  <si>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</si>
  <si>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</si>
  <si>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</si>
  <si>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</si>
  <si>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</si>
  <si>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</si>
  <si>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</si>
  <si>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</si>
  <si>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</si>
  <si>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</si>
  <si>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</si>
  <si>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</si>
  <si>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</si>
  <si>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</si>
  <si>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</si>
  <si>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</si>
  <si>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</si>
  <si>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</si>
  <si>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</si>
  <si>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</si>
  <si>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</si>
  <si>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</si>
  <si>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</si>
  <si>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</si>
  <si>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</si>
  <si>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</si>
  <si>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</si>
  <si>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</si>
  <si>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</si>
  <si>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</si>
  <si>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</si>
  <si>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</si>
  <si>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</si>
  <si>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</si>
  <si>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</si>
  <si>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</si>
  <si>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</si>
  <si>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</si>
  <si>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</si>
  <si>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</si>
  <si>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</si>
  <si>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</si>
  <si>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</si>
  <si>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</si>
  <si>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</si>
  <si>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</si>
  <si>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</si>
  <si>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</si>
  <si>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</si>
  <si>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</si>
  <si>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</si>
  <si>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</si>
  <si>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</si>
  <si>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</si>
  <si>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</si>
  <si>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</si>
  <si>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</si>
  <si>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</si>
  <si>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</si>
  <si>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</si>
  <si>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</si>
  <si>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</si>
  <si>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</si>
  <si>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</si>
  <si>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</si>
  <si>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</si>
  <si>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</si>
  <si>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</si>
  <si>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</si>
  <si>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</si>
  <si>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</si>
  <si>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</si>
  <si>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</si>
  <si>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</si>
  <si>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</si>
  <si>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</si>
  <si>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</si>
  <si>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</si>
  <si>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</si>
  <si>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</si>
  <si>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</si>
  <si>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</si>
  <si>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</si>
  <si>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</si>
  <si>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</si>
  <si>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</si>
  <si>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</si>
  <si>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</si>
  <si>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</si>
  <si>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</si>
  <si>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</si>
  <si>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</si>
  <si>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</si>
  <si>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</si>
  <si>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</si>
  <si>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</si>
  <si>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</si>
  <si>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</si>
  <si>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</si>
  <si>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</si>
  <si>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</si>
  <si>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</si>
  <si>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</si>
  <si>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</si>
  <si>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</si>
  <si>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</si>
  <si>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</si>
  <si>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</si>
  <si>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</si>
  <si>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</si>
  <si>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</si>
  <si>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</si>
  <si>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</si>
  <si>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</si>
  <si>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</si>
  <si>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</si>
  <si>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</si>
  <si>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</si>
  <si>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</si>
  <si>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</si>
  <si>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</si>
  <si>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</si>
  <si>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</si>
  <si>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</si>
  <si>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</si>
  <si>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</si>
  <si>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</si>
  <si>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</si>
  <si>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</si>
  <si>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</si>
  <si>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</si>
  <si>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</si>
  <si>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</si>
  <si>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</si>
  <si>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</si>
  <si>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</si>
  <si>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</si>
  <si>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</si>
  <si>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</si>
  <si>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</si>
  <si>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</si>
  <si>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</si>
  <si>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</si>
  <si>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</si>
  <si>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</si>
  <si>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</si>
  <si>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</si>
  <si>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</si>
  <si>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</si>
  <si>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</si>
  <si>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</si>
  <si>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</si>
  <si>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</si>
  <si>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</si>
  <si>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</si>
  <si>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</si>
  <si>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</si>
  <si>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</si>
  <si>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</si>
  <si>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</si>
  <si>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</si>
  <si>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</si>
  <si>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</si>
  <si>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</si>
  <si>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</si>
  <si>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</si>
  <si>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</si>
  <si>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</si>
  <si>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</si>
  <si>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</si>
  <si>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</si>
  <si>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</si>
  <si>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</si>
  <si>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</si>
  <si>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</si>
  <si>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</si>
  <si>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</si>
  <si>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</si>
  <si>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</si>
  <si>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</si>
  <si>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</si>
  <si>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</si>
  <si>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</si>
  <si>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</si>
  <si>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</si>
  <si>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</si>
  <si>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</si>
  <si>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</si>
  <si>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</si>
  <si>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</si>
  <si>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</si>
  <si>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</si>
  <si>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</si>
  <si>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</si>
  <si>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</si>
  <si>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</si>
  <si>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</si>
  <si>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</si>
  <si>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</si>
  <si>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</si>
  <si>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</si>
  <si>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</si>
  <si>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</si>
  <si>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</si>
  <si>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</si>
  <si>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</si>
  <si>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</si>
  <si>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</si>
  <si>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</si>
  <si>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</si>
  <si>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</si>
  <si>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</si>
  <si>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</si>
  <si>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</si>
  <si>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</si>
  <si>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</si>
  <si>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</si>
  <si>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</si>
  <si>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</si>
  <si>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</si>
  <si>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</si>
  <si>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</si>
  <si>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</si>
  <si>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</si>
  <si>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</si>
  <si>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</si>
  <si>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</si>
  <si>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</si>
  <si>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</si>
  <si>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</si>
  <si>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</si>
  <si>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</si>
  <si>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</si>
  <si>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</si>
  <si>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</si>
  <si>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</si>
  <si>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</si>
  <si>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</si>
  <si>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</si>
  <si>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</si>
  <si>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</si>
  <si>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</si>
  <si>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</si>
  <si>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</si>
  <si>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</si>
  <si>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</si>
  <si>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</si>
  <si>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</si>
  <si>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</si>
  <si>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</si>
  <si>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</si>
  <si>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</si>
  <si>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</si>
  <si>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</si>
  <si>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</si>
  <si>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</si>
  <si>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</si>
  <si>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</si>
  <si>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</si>
  <si>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</si>
  <si>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</si>
  <si>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</si>
  <si>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</si>
  <si>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</si>
  <si>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</si>
  <si>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</si>
  <si>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</si>
  <si>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</si>
  <si>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</si>
  <si>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</si>
  <si>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</si>
  <si>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</si>
  <si>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</si>
  <si>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</si>
  <si>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</si>
  <si>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</si>
  <si>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</si>
  <si>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</si>
  <si>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</si>
  <si>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</si>
  <si>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</si>
  <si>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</si>
  <si>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</si>
  <si>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</si>
  <si>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</si>
  <si>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</si>
  <si>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</si>
  <si>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</si>
  <si>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</si>
  <si>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</si>
  <si>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</si>
  <si>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</si>
  <si>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</si>
  <si>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</si>
  <si>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</si>
  <si>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</si>
  <si>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</si>
  <si>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</si>
  <si>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</si>
  <si>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</si>
  <si>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</si>
  <si>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</si>
  <si>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</si>
  <si>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</si>
  <si>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</si>
  <si>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</si>
  <si>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</si>
  <si>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</si>
  <si>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</si>
  <si>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</si>
  <si>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</si>
  <si>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</si>
  <si>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</si>
  <si>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</si>
  <si>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</si>
  <si>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</si>
  <si>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</si>
  <si>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</si>
  <si>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</si>
  <si>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</si>
  <si>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</si>
  <si>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</si>
  <si>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</si>
  <si>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</si>
  <si>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</si>
  <si>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</si>
  <si>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</si>
  <si>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</si>
  <si>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</si>
  <si>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</si>
  <si>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</si>
  <si>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</si>
  <si>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</si>
  <si>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</si>
  <si>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</si>
  <si>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</si>
  <si>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</si>
  <si>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</si>
  <si>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</si>
  <si>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</si>
  <si>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</si>
  <si>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</si>
  <si>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</si>
  <si>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</si>
  <si>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</si>
  <si>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</si>
  <si>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</si>
  <si>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</si>
  <si>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</si>
  <si>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</si>
  <si>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</si>
  <si>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</si>
  <si>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</si>
  <si>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</si>
  <si>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</si>
  <si>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</si>
  <si>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</si>
  <si>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</si>
  <si>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</si>
  <si>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</si>
  <si>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</si>
  <si>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</si>
  <si>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</si>
  <si>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</si>
  <si>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</si>
  <si>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</si>
  <si>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</si>
  <si>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</si>
  <si>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</si>
  <si>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</si>
  <si>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</si>
  <si>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</si>
  <si>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</si>
  <si>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</si>
  <si>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</si>
  <si>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</si>
  <si>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</si>
  <si>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</si>
  <si>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</si>
  <si>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</si>
  <si>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</si>
  <si>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</si>
  <si>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</si>
  <si>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</si>
  <si>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</si>
  <si>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</si>
  <si>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</si>
  <si>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</si>
  <si>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</si>
  <si>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</si>
  <si>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</si>
  <si>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</si>
  <si>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</si>
  <si>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</si>
  <si>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</si>
  <si>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</si>
  <si>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</si>
  <si>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</si>
  <si>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</si>
  <si>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</si>
  <si>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</si>
  <si>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</si>
  <si>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</si>
  <si>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</si>
  <si>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</si>
  <si>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</si>
  <si>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</si>
  <si>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</si>
  <si>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</si>
  <si>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</si>
  <si>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</si>
  <si>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</si>
  <si>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</si>
  <si>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</si>
  <si>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</si>
  <si>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</si>
  <si>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</si>
  <si>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</si>
  <si>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</si>
  <si>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</si>
  <si>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</si>
  <si>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</si>
  <si>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</si>
  <si>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</si>
  <si>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</si>
  <si>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</si>
  <si>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</si>
  <si>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</si>
  <si>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</si>
  <si>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</si>
  <si>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</si>
  <si>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</si>
  <si>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</si>
  <si>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</si>
  <si>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</si>
  <si>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</si>
  <si>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</si>
  <si>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</si>
  <si>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</si>
  <si>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</si>
  <si>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</si>
  <si>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</si>
  <si>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</si>
  <si>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</si>
  <si>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</si>
  <si>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</si>
  <si>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</si>
  <si>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</si>
  <si>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</si>
  <si>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</si>
  <si>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</si>
  <si>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</si>
  <si>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</si>
  <si>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</si>
  <si>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</si>
  <si>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</si>
  <si>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</si>
  <si>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</si>
  <si>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</si>
  <si>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</si>
  <si>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</si>
  <si>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</si>
  <si>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</si>
  <si>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</si>
  <si>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</si>
  <si>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</si>
  <si>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</si>
  <si>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</si>
  <si>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</si>
  <si>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</si>
  <si>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</si>
  <si>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</si>
  <si>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</si>
  <si>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</si>
  <si>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</si>
  <si>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</si>
  <si>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</si>
  <si>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</si>
  <si>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</si>
  <si>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</si>
  <si>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</si>
  <si>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</si>
  <si>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</si>
  <si>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</si>
  <si>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</si>
  <si>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</si>
  <si>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</si>
  <si>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</si>
  <si>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</si>
  <si>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</si>
  <si>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</si>
  <si>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</si>
  <si>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</si>
  <si>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</si>
  <si>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</si>
  <si>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</si>
  <si>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</si>
  <si>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</si>
  <si>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</si>
  <si>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</si>
  <si>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</si>
  <si>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</si>
  <si>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</si>
  <si>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</si>
  <si>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</si>
  <si>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</si>
  <si>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</si>
  <si>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</si>
  <si>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</si>
  <si>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</si>
  <si>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</si>
  <si>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</si>
  <si>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</si>
  <si>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</si>
  <si>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</si>
  <si>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</si>
  <si>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</si>
  <si>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</si>
  <si>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</si>
  <si>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</si>
  <si>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</si>
  <si>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</si>
  <si>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</si>
  <si>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</si>
  <si>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</si>
  <si>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</si>
  <si>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</si>
  <si>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</si>
  <si>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</si>
  <si>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</si>
  <si>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</si>
  <si>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</si>
  <si>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</si>
  <si>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</si>
  <si>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</si>
  <si>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</si>
  <si>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</si>
  <si>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</si>
  <si>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</si>
  <si>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</si>
  <si>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</si>
  <si>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</si>
  <si>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</si>
  <si>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</si>
  <si>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</si>
  <si>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</si>
  <si>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</si>
  <si>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</si>
  <si>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</si>
  <si>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</si>
  <si>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</si>
  <si>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</si>
  <si>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</si>
  <si>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</si>
  <si>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</si>
  <si>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</si>
  <si>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</si>
  <si>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</si>
  <si>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</si>
  <si>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</si>
  <si>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</si>
  <si>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</si>
  <si>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</si>
  <si>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</si>
  <si>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</si>
  <si>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</si>
  <si>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</si>
  <si>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</si>
  <si>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</si>
  <si>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</si>
  <si>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</si>
  <si>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</si>
  <si>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</si>
  <si>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</si>
  <si>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</si>
  <si>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</si>
  <si>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</si>
  <si>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</si>
  <si>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</si>
  <si>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</si>
  <si>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</si>
  <si>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</si>
  <si>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</si>
  <si>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</si>
  <si>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</si>
  <si>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</si>
  <si>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</si>
  <si>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</si>
  <si>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</si>
  <si>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</si>
  <si>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</si>
  <si>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</si>
  <si>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</si>
  <si>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</si>
  <si>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</si>
  <si>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</si>
  <si>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</si>
  <si>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</si>
  <si>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</si>
  <si>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</si>
  <si>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</si>
  <si>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</si>
  <si>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</si>
  <si>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</si>
  <si>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</si>
  <si>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</si>
  <si>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</si>
  <si>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</si>
  <si>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</si>
  <si>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</si>
  <si>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</si>
  <si>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</si>
  <si>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</si>
  <si>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</si>
  <si>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</si>
  <si>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</si>
  <si>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</si>
  <si>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</si>
  <si>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</si>
  <si>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</si>
  <si>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</si>
  <si>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</si>
  <si>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</si>
  <si>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</si>
  <si>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</si>
  <si>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</si>
  <si>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</si>
  <si>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</si>
  <si>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</si>
  <si>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</si>
  <si>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</si>
  <si>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</si>
  <si>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</si>
  <si>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</si>
  <si>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</si>
  <si>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</si>
  <si>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</si>
  <si>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</si>
  <si>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</si>
  <si>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</si>
  <si>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</si>
  <si>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</si>
  <si>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</si>
  <si>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</si>
  <si>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</si>
  <si>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</si>
  <si>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</si>
  <si>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</si>
  <si>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</si>
  <si>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</si>
  <si>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</si>
  <si>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</si>
  <si>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</si>
  <si>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</si>
  <si>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</si>
  <si>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</si>
  <si>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</si>
  <si>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</si>
  <si>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</si>
  <si>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</si>
  <si>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</si>
  <si>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</si>
  <si>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</si>
  <si>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</si>
  <si>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</si>
  <si>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</si>
  <si>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</si>
  <si>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</si>
  <si>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</si>
  <si>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</si>
  <si>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</si>
  <si>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</si>
  <si>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</si>
  <si>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</si>
  <si>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</si>
  <si>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</si>
  <si>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</si>
  <si>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</si>
  <si>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</si>
  <si>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</si>
  <si>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</si>
  <si>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</si>
  <si>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</si>
  <si>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</si>
  <si>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</si>
  <si>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</si>
  <si>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</si>
  <si>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</si>
  <si>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</si>
  <si>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</si>
  <si>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</si>
  <si>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</si>
  <si>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</si>
  <si>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</si>
  <si>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</si>
  <si>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</si>
  <si>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</si>
  <si>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</si>
  <si>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</si>
  <si>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</si>
  <si>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</si>
  <si>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</si>
  <si>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</si>
  <si>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</si>
  <si>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</si>
  <si>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</si>
  <si>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</si>
  <si>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</si>
  <si>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</si>
  <si>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</si>
  <si>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</si>
  <si>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</si>
  <si>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</si>
  <si>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</si>
  <si>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</si>
  <si>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</si>
  <si>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</si>
  <si>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</si>
  <si>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</si>
  <si>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</si>
  <si>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</si>
  <si>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</si>
  <si>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</si>
  <si>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</si>
  <si>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</si>
  <si>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</si>
  <si>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</si>
  <si>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</si>
  <si>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</si>
  <si>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</si>
  <si>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</si>
  <si>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</si>
  <si>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</si>
  <si>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</si>
  <si>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</si>
  <si>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</si>
  <si>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</si>
  <si>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</si>
  <si>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</si>
  <si>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</si>
  <si>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</si>
  <si>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</si>
  <si>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</si>
  <si>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</si>
  <si>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</si>
  <si>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</si>
  <si>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</si>
  <si>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</si>
  <si>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</si>
  <si>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</si>
  <si>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</si>
  <si>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</si>
  <si>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</si>
  <si>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</si>
  <si>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</si>
  <si>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</si>
  <si>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</si>
  <si>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</si>
  <si>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</si>
  <si>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</si>
  <si>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</si>
  <si>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</si>
  <si>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</si>
  <si>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</si>
  <si>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</si>
  <si>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</si>
  <si>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</si>
  <si>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</si>
  <si>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</si>
  <si>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</si>
  <si>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</si>
  <si>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</si>
  <si>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</si>
  <si>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</si>
  <si>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</si>
  <si>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</si>
  <si>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</si>
  <si>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</si>
  <si>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</si>
  <si>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</si>
  <si>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</si>
  <si>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</si>
  <si>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</si>
  <si>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</si>
  <si>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</si>
  <si>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</si>
  <si>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</si>
  <si>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</si>
  <si>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</si>
  <si>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</si>
  <si>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</si>
  <si>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</si>
  <si>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</si>
  <si>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</si>
  <si>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</si>
  <si>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</si>
  <si>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</si>
  <si>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</si>
  <si>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</si>
  <si>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</si>
  <si>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</si>
  <si>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</si>
  <si>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</si>
  <si>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</si>
  <si>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</si>
  <si>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</si>
  <si>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</si>
  <si>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</si>
  <si>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</si>
  <si>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</si>
  <si>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</si>
  <si>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</si>
  <si>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</si>
  <si>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</si>
  <si>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</si>
  <si>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</si>
  <si>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</si>
  <si>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</si>
  <si>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</si>
  <si>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</si>
  <si>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</si>
  <si>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</si>
  <si>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</si>
  <si>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</si>
  <si>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</si>
  <si>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</si>
  <si>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</si>
  <si>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</si>
  <si>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</si>
  <si>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</si>
  <si>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</si>
  <si>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</si>
  <si>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</si>
  <si>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</si>
  <si>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</si>
  <si>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</si>
  <si>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</si>
  <si>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</si>
  <si>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</si>
  <si>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</si>
  <si>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</si>
  <si>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</si>
  <si>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</si>
  <si>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</si>
  <si>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</si>
  <si>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</si>
  <si>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</si>
  <si>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</si>
  <si>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</si>
  <si>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</si>
  <si>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</si>
  <si>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</si>
  <si>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</si>
  <si>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</si>
  <si>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</si>
  <si>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</si>
  <si>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</si>
  <si>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</si>
  <si>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</si>
  <si>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</si>
  <si>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</si>
  <si>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</si>
  <si>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</si>
  <si>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</si>
  <si>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</si>
  <si>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</si>
  <si>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</si>
  <si>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</si>
  <si>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</si>
  <si>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</si>
  <si>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</si>
  <si>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</si>
  <si>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</si>
  <si>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</si>
  <si>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</si>
  <si>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</si>
  <si>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</si>
  <si>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</si>
  <si>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</si>
  <si>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</si>
  <si>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</si>
  <si>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</si>
  <si>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</si>
  <si>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</si>
  <si>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</si>
  <si>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</si>
  <si>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</si>
  <si>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</si>
  <si>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</si>
  <si>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</si>
  <si>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</si>
  <si>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</si>
  <si>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</si>
  <si>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</si>
  <si>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</si>
  <si>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</si>
  <si>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</si>
  <si>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</si>
  <si>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</si>
  <si>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</si>
  <si>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</si>
  <si>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</si>
  <si>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</si>
  <si>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</si>
  <si>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</si>
  <si>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</si>
  <si>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</si>
  <si>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</si>
  <si>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</si>
  <si>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</si>
  <si>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</si>
  <si>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</si>
  <si>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</si>
  <si>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</si>
  <si>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</si>
  <si>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</si>
  <si>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</si>
  <si>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</si>
  <si>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</si>
  <si>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</si>
  <si>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</si>
  <si>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</si>
  <si>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</si>
  <si>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</si>
  <si>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</si>
  <si>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</si>
  <si>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</si>
  <si>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</si>
  <si>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</si>
  <si>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</si>
  <si>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</si>
  <si>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</si>
  <si>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</si>
  <si>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</si>
  <si>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</si>
  <si>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</si>
  <si>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</si>
  <si>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</si>
  <si>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</si>
  <si>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</si>
  <si>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</si>
  <si>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</si>
  <si>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</si>
  <si>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</si>
  <si>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</si>
  <si>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</si>
  <si>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</si>
  <si>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</si>
  <si>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</si>
  <si>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</si>
  <si>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</si>
  <si>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</si>
  <si>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</si>
  <si>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</si>
  <si>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</si>
  <si>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</si>
  <si>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</si>
  <si>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</si>
  <si>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</si>
  <si>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</si>
  <si>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</si>
  <si>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</si>
  <si>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</si>
  <si>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</si>
  <si>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</si>
  <si>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</si>
  <si>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</si>
  <si>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</si>
  <si>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</si>
  <si>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</si>
  <si>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</si>
  <si>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</si>
  <si>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</si>
  <si>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</si>
  <si>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</si>
  <si>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</si>
  <si>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</si>
  <si>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</si>
  <si>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</si>
  <si>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</si>
  <si>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</si>
  <si>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</si>
  <si>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</si>
  <si>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</si>
  <si>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</si>
  <si>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</si>
  <si>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</si>
  <si>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</si>
  <si>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</si>
  <si>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</si>
  <si>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</si>
  <si>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</si>
  <si>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</si>
  <si>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</si>
  <si>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</si>
  <si>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</si>
  <si>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</si>
  <si>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</si>
  <si>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</si>
  <si>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</si>
  <si>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</si>
  <si>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</si>
  <si>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</si>
  <si>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</si>
  <si>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</si>
  <si>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</si>
  <si>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</si>
  <si>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</si>
  <si>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</si>
  <si>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</si>
  <si>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</si>
  <si>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</si>
  <si>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</si>
  <si>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</si>
  <si>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</si>
  <si>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</si>
  <si>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</si>
  <si>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</si>
  <si>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</si>
  <si>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</si>
  <si>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</si>
  <si>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</si>
  <si>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</si>
  <si>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</si>
  <si>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</si>
  <si>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</si>
  <si>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</si>
  <si>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</si>
  <si>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</si>
  <si>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</si>
  <si>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</si>
  <si>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</si>
  <si>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</si>
  <si>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</si>
  <si>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</si>
  <si>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</si>
  <si>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</si>
  <si>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</si>
  <si>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</si>
  <si>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</si>
  <si>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</si>
  <si>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</si>
  <si>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</si>
  <si>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</si>
  <si>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</si>
  <si>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</si>
  <si>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</si>
  <si>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</si>
  <si>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</si>
  <si>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</si>
  <si>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</si>
  <si>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</si>
  <si>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</si>
  <si>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</si>
  <si>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</si>
  <si>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</si>
  <si>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</si>
  <si>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</si>
  <si>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</si>
  <si>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</si>
  <si>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</si>
  <si>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</si>
  <si>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</si>
  <si>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</si>
  <si>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</si>
  <si>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</si>
  <si>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</si>
  <si>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</si>
  <si>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</si>
  <si>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</si>
  <si>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</si>
  <si>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</si>
  <si>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</si>
  <si>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</si>
  <si>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</si>
  <si>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</si>
  <si>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</si>
  <si>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</si>
  <si>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</si>
  <si>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</si>
  <si>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</si>
  <si>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</si>
  <si>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</si>
  <si>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</si>
  <si>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</si>
  <si>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</si>
  <si>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</si>
  <si>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</si>
  <si>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</si>
  <si>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</si>
  <si>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</si>
  <si>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</si>
  <si>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</si>
  <si>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</si>
  <si>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</si>
  <si>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</si>
  <si>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</si>
  <si>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</si>
  <si>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</si>
  <si>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</si>
  <si>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</si>
  <si>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</si>
  <si>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</si>
  <si>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</si>
  <si>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</si>
  <si>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</si>
  <si>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</si>
  <si>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</si>
  <si>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</si>
  <si>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</si>
  <si>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</si>
  <si>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</si>
  <si>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</si>
  <si>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</si>
  <si>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</si>
  <si>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</si>
  <si>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</si>
  <si>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</si>
  <si>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</si>
  <si>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</si>
  <si>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</si>
  <si>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</si>
  <si>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</si>
  <si>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</si>
  <si>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</si>
  <si>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</si>
  <si>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</si>
  <si>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</si>
  <si>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</si>
  <si>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</si>
  <si>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</si>
  <si>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</si>
  <si>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</si>
  <si>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</si>
  <si>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</si>
  <si>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</si>
  <si>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</si>
  <si>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</si>
  <si>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</si>
  <si>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</si>
  <si>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</si>
  <si>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</si>
  <si>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</si>
  <si>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</si>
  <si>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</si>
  <si>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</si>
  <si>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</si>
  <si>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</si>
  <si>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</si>
  <si>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</si>
  <si>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</si>
  <si>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</si>
  <si>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</si>
  <si>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</si>
  <si>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</si>
  <si>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</si>
  <si>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</si>
  <si>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</si>
  <si>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</si>
  <si>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</si>
  <si>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</si>
  <si>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</si>
  <si>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</si>
  <si>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</si>
  <si>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</si>
  <si>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</si>
  <si>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</si>
  <si>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</si>
  <si>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</si>
  <si>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</si>
  <si>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</si>
  <si>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</si>
  <si>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</si>
  <si>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</si>
  <si>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</si>
  <si>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</si>
  <si>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</si>
  <si>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</si>
  <si>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</si>
  <si>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</si>
  <si>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</si>
  <si>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</si>
  <si>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</si>
  <si>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</si>
  <si>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</si>
  <si>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</si>
  <si>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</si>
  <si>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</si>
  <si>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</si>
  <si>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</si>
  <si>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</si>
  <si>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</si>
  <si>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</si>
  <si>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</si>
  <si>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</si>
  <si>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</si>
  <si>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</si>
  <si>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</si>
  <si>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</si>
  <si>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</si>
  <si>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</si>
  <si>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</si>
  <si>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</si>
  <si>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</si>
  <si>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</si>
  <si>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</si>
  <si>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</si>
  <si>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</si>
  <si>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</si>
  <si>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</si>
  <si>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</si>
  <si>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</si>
  <si>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</si>
  <si>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</si>
  <si>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</si>
  <si>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</si>
  <si>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</si>
  <si>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</si>
  <si>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</si>
  <si>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</si>
  <si>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</si>
  <si>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</si>
  <si>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</si>
  <si>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</si>
  <si>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</si>
  <si>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</si>
  <si>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</si>
  <si>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</si>
  <si>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</si>
  <si>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</si>
  <si>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</si>
  <si>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</si>
  <si>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</si>
  <si>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</si>
  <si>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</si>
  <si>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</si>
  <si>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</si>
  <si>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</si>
  <si>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</si>
  <si>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</si>
  <si>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</si>
  <si>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</si>
  <si>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</si>
  <si>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</si>
  <si>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</si>
  <si>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</si>
  <si>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</si>
  <si>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</si>
  <si>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</si>
  <si>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</si>
  <si>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</si>
  <si>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</si>
  <si>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</si>
  <si>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</si>
  <si>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</si>
  <si>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</si>
  <si>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</si>
  <si>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</si>
  <si>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</si>
  <si>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</si>
  <si>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</si>
  <si>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</si>
  <si>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</si>
  <si>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</si>
  <si>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</si>
  <si>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</si>
  <si>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</si>
  <si>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</si>
  <si>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</si>
  <si>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</si>
  <si>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</si>
  <si>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</si>
  <si>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</si>
  <si>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</si>
  <si>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</si>
  <si>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</si>
  <si>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</si>
  <si>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</si>
  <si>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</si>
  <si>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</si>
  <si>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</si>
  <si>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</si>
  <si>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</si>
  <si>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</si>
  <si>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</si>
  <si>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</si>
  <si>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</si>
  <si>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</si>
  <si>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</si>
  <si>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</si>
  <si>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</si>
  <si>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</si>
  <si>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</si>
  <si>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</si>
  <si>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</si>
  <si>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</si>
  <si>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</si>
  <si>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</si>
  <si>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</si>
  <si>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</si>
  <si>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</si>
  <si>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</si>
  <si>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</si>
  <si>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</si>
  <si>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</si>
  <si>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</si>
  <si>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</si>
  <si>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</si>
  <si>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</si>
  <si>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</si>
  <si>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</si>
  <si>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</si>
  <si>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</si>
  <si>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</si>
  <si>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</si>
  <si>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</si>
  <si>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</si>
  <si>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</si>
  <si>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</si>
  <si>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</si>
  <si>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</si>
  <si>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</si>
  <si>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</si>
  <si>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</si>
  <si>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</si>
  <si>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</si>
  <si>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</si>
  <si>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</si>
  <si>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</si>
  <si>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</si>
  <si>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</si>
  <si>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</si>
  <si>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</si>
  <si>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</si>
  <si>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</si>
  <si>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</si>
  <si>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</si>
  <si>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</si>
  <si>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</si>
  <si>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</si>
  <si>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</si>
  <si>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</si>
  <si>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</si>
  <si>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</si>
  <si>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</si>
  <si>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</si>
  <si>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</si>
  <si>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</si>
  <si>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</si>
  <si>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</si>
  <si>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</si>
  <si>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</si>
  <si>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</si>
  <si>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</si>
  <si>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</si>
  <si>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</si>
  <si>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</si>
  <si>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</si>
  <si>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</si>
  <si>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</si>
  <si>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</si>
  <si>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</si>
  <si>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</si>
  <si>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</si>
  <si>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</si>
  <si>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</si>
  <si>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</si>
  <si>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</si>
  <si>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</si>
  <si>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</si>
  <si>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</si>
  <si>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</si>
  <si>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</si>
  <si>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</si>
  <si>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</si>
  <si>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</si>
  <si>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</si>
  <si>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</si>
  <si>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</si>
  <si>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</si>
  <si>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</si>
  <si>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</si>
  <si>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</si>
  <si>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</si>
  <si>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</si>
  <si>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</si>
  <si>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</si>
  <si>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</si>
  <si>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</si>
  <si>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</si>
  <si>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</si>
  <si>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</si>
  <si>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</si>
  <si>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</si>
  <si>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</si>
  <si>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</si>
  <si>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</si>
  <si>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</si>
  <si>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</si>
  <si>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</si>
  <si>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</si>
  <si>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</si>
  <si>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</si>
  <si>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</si>
  <si>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</si>
  <si>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</si>
  <si>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</si>
  <si>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</si>
  <si>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</si>
  <si>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</si>
  <si>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</si>
  <si>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</si>
  <si>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</si>
  <si>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</si>
  <si>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</si>
  <si>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</si>
  <si>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</si>
  <si>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</si>
  <si>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</si>
  <si>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</si>
  <si>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</si>
  <si>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</si>
  <si>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</si>
  <si>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</si>
  <si>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</si>
  <si>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</si>
  <si>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</si>
  <si>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</si>
  <si>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</si>
  <si>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</si>
  <si>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</si>
  <si>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</si>
  <si>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</si>
  <si>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</si>
  <si>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</si>
  <si>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</si>
  <si>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</si>
  <si>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</si>
  <si>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</si>
  <si>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</si>
  <si>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</si>
  <si>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</si>
  <si>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</si>
  <si>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</si>
  <si>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</si>
  <si>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</si>
  <si>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</si>
  <si>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</si>
  <si>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</si>
  <si>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</si>
  <si>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</si>
  <si>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</si>
  <si>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</si>
  <si>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</si>
  <si>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</si>
  <si>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</si>
  <si>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</si>
  <si>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</si>
  <si>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</si>
  <si>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</si>
  <si>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</si>
  <si>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</si>
  <si>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</si>
  <si>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</si>
  <si>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</si>
  <si>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</si>
  <si>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</si>
  <si>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</si>
  <si>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</si>
  <si>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</si>
  <si>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</si>
  <si>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</si>
  <si>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</si>
  <si>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</si>
  <si>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</si>
  <si>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</si>
  <si>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</si>
  <si>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</si>
  <si>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</si>
  <si>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</si>
  <si>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</si>
  <si>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</si>
  <si>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</si>
  <si>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</si>
  <si>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</si>
  <si>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</si>
  <si>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</si>
  <si>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</si>
  <si>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</si>
  <si>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</si>
  <si>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</si>
  <si>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</si>
  <si>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</si>
  <si>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</si>
  <si>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</si>
  <si>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</si>
  <si>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</si>
  <si>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</si>
  <si>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</si>
  <si>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</si>
  <si>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</si>
  <si>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</si>
  <si>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</si>
  <si>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</si>
  <si>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</si>
  <si>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</si>
  <si>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</si>
  <si>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</si>
  <si>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</si>
  <si>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</si>
  <si>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</si>
  <si>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</si>
  <si>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</si>
  <si>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</si>
  <si>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</si>
  <si>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</si>
  <si>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</si>
  <si>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</si>
  <si>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</si>
  <si>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</si>
  <si>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</si>
  <si>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</si>
  <si>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</si>
  <si>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</si>
  <si>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</si>
  <si>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</si>
  <si>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</si>
  <si>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</si>
  <si>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</si>
  <si>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</si>
  <si>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</si>
  <si>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</si>
  <si>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</si>
  <si>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</si>
  <si>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</si>
  <si>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</si>
  <si>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</si>
  <si>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</si>
  <si>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</si>
  <si>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</si>
  <si>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</si>
  <si>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</si>
  <si>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</si>
  <si>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</si>
  <si>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</si>
  <si>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</si>
  <si>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</si>
  <si>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</si>
  <si>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</si>
  <si>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</si>
  <si>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</si>
  <si>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</si>
  <si>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</si>
  <si>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</si>
  <si>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</si>
  <si>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</si>
  <si>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</si>
  <si>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</si>
  <si>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</si>
  <si>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</si>
  <si>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</si>
  <si>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</si>
  <si>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</si>
  <si>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</si>
  <si>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</si>
  <si>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</si>
  <si>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</si>
  <si>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</si>
  <si>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</si>
  <si>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</si>
  <si>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</si>
  <si>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</si>
  <si>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</si>
  <si>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</si>
  <si>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</si>
  <si>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</si>
  <si>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</si>
  <si>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</si>
  <si>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</si>
  <si>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</si>
  <si>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</si>
  <si>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</si>
  <si>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</si>
  <si>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</si>
  <si>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</si>
  <si>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</si>
  <si>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</si>
  <si>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</si>
  <si>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</si>
  <si>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</si>
  <si>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</si>
  <si>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</si>
  <si>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</si>
  <si>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</si>
  <si>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</si>
  <si>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</si>
  <si>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</si>
  <si>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</si>
  <si>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</si>
  <si>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</si>
  <si>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</si>
  <si>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</si>
  <si>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</si>
  <si>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</si>
  <si>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</si>
  <si>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</si>
  <si>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</si>
  <si>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</si>
  <si>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</si>
  <si>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</si>
  <si>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</si>
  <si>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</si>
  <si>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</si>
  <si>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</si>
  <si>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</si>
  <si>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</si>
  <si>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</si>
  <si>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</si>
  <si>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</si>
  <si>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</si>
  <si>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</si>
  <si>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</si>
  <si>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</si>
  <si>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</si>
  <si>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</si>
  <si>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</si>
  <si>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</si>
  <si>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</si>
  <si>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</si>
  <si>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</si>
  <si>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</si>
  <si>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</si>
  <si>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</si>
  <si>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</si>
  <si>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</si>
  <si>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</si>
  <si>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</si>
  <si>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</si>
  <si>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</si>
  <si>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</si>
  <si>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</si>
  <si>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</si>
  <si>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</si>
  <si>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</si>
  <si>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</si>
  <si>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</si>
  <si>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</si>
  <si>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</si>
  <si>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</si>
  <si>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</si>
  <si>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</si>
  <si>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</si>
  <si>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</si>
  <si>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</si>
  <si>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</si>
  <si>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</si>
  <si>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</si>
  <si>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</si>
  <si>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</si>
  <si>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</si>
  <si>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</si>
  <si>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</si>
  <si>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</si>
  <si>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</si>
  <si>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</si>
  <si>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</si>
  <si>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</si>
  <si>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</si>
  <si>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</si>
  <si>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</si>
  <si>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</si>
  <si>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</si>
  <si>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</si>
  <si>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</si>
  <si>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</si>
  <si>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</si>
  <si>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</si>
  <si>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</si>
  <si>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</si>
  <si>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</si>
  <si>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</si>
  <si>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</si>
  <si>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</si>
  <si>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</si>
  <si>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</si>
  <si>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</si>
  <si>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</si>
  <si>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</si>
  <si>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</si>
  <si>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</si>
  <si>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</si>
  <si>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</si>
  <si>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</si>
  <si>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</si>
  <si>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</si>
  <si>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</si>
  <si>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</si>
  <si>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</si>
  <si>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</si>
  <si>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</si>
  <si>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</si>
  <si>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</si>
  <si>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</si>
  <si>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</si>
  <si>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</si>
  <si>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</si>
  <si>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</si>
  <si>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</si>
  <si>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</si>
  <si>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</si>
  <si>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</si>
  <si>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</si>
  <si>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</si>
  <si>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</si>
  <si>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</si>
  <si>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</si>
  <si>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</si>
  <si>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</si>
  <si>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</si>
  <si>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</si>
  <si>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</si>
  <si>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</si>
  <si>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</si>
  <si>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</si>
  <si>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</si>
  <si>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</si>
  <si>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</si>
  <si>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</si>
  <si>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</si>
  <si>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</si>
  <si>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</si>
  <si>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</si>
  <si>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</si>
  <si>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</si>
  <si>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</si>
  <si>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</si>
  <si>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</si>
  <si>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</si>
  <si>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</si>
  <si>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</si>
  <si>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</si>
  <si>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</si>
  <si>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</si>
  <si>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</si>
  <si>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</si>
  <si>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</si>
  <si>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</si>
  <si>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</si>
  <si>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</si>
  <si>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</si>
  <si>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</si>
  <si>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</si>
  <si>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</si>
  <si>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</si>
  <si>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</si>
  <si>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</si>
  <si>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</si>
  <si>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</si>
  <si>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</si>
  <si>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</si>
  <si>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</si>
  <si>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</si>
  <si>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</si>
  <si>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</si>
  <si>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</si>
  <si>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</si>
  <si>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</si>
  <si>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</si>
  <si>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</si>
  <si>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</si>
  <si>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</si>
  <si>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</si>
  <si>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</si>
  <si>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</si>
  <si>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</si>
  <si>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</si>
  <si>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</si>
  <si>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</si>
  <si>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</si>
  <si>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</si>
  <si>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</si>
  <si>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</si>
  <si>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</si>
  <si>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</si>
  <si>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</si>
  <si>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</si>
  <si>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</si>
  <si>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</si>
  <si>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</si>
  <si>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</si>
  <si>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</si>
  <si>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</si>
  <si>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</si>
  <si>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</si>
  <si>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</si>
  <si>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</si>
  <si>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</si>
  <si>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</si>
  <si>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</si>
  <si>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</si>
  <si>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</si>
  <si>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</si>
  <si>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</si>
  <si>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</si>
  <si>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</si>
  <si>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</si>
  <si>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</si>
  <si>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</si>
  <si>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</si>
  <si>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</si>
  <si>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</si>
  <si>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</si>
  <si>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</si>
  <si>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</si>
  <si>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</si>
  <si>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</si>
  <si>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</si>
  <si>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</si>
  <si>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</si>
  <si>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</si>
  <si>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</si>
  <si>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</si>
  <si>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</si>
  <si>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</si>
  <si>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</si>
  <si>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</si>
  <si>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</si>
  <si>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</si>
  <si>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</si>
  <si>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</si>
  <si>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</si>
  <si>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</si>
  <si>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</si>
  <si>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</si>
  <si>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</si>
  <si>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</si>
  <si>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</si>
  <si>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</si>
  <si>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</si>
  <si>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</si>
  <si>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</si>
  <si>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</si>
  <si>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</si>
  <si>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</si>
  <si>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</si>
  <si>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</si>
  <si>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</si>
  <si>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</si>
  <si>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</si>
  <si>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</si>
  <si>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</si>
  <si>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</si>
  <si>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</si>
  <si>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</si>
  <si>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</si>
  <si>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</si>
  <si>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</si>
  <si>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</si>
  <si>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</si>
  <si>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</si>
  <si>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</si>
  <si>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</si>
  <si>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</si>
  <si>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</si>
  <si>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</si>
  <si>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</si>
  <si>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</si>
  <si>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</si>
  <si>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</si>
  <si>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</si>
  <si>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</si>
  <si>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</si>
  <si>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</si>
  <si>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</si>
  <si>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</si>
  <si>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</si>
  <si>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</si>
  <si>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</si>
  <si>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</si>
  <si>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</si>
  <si>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</si>
  <si>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</si>
  <si>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</si>
  <si>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</si>
  <si>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</si>
  <si>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</si>
  <si>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</si>
  <si>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</si>
  <si>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</si>
  <si>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</si>
  <si>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</si>
  <si>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</si>
  <si>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</si>
  <si>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</si>
  <si>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</si>
  <si>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</si>
  <si>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</si>
  <si>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</si>
  <si>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</si>
  <si>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</si>
  <si>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</si>
  <si>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</si>
  <si>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</si>
  <si>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</si>
  <si>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</si>
  <si>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</si>
  <si>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</si>
  <si>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</si>
  <si>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</si>
  <si>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</si>
  <si>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</si>
  <si>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</si>
  <si>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</si>
  <si>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</si>
  <si>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</si>
  <si>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</si>
  <si>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</si>
  <si>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</si>
  <si>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</si>
  <si>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</si>
  <si>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</si>
  <si>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</si>
  <si>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</si>
  <si>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</si>
  <si>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</si>
  <si>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</si>
  <si>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</si>
  <si>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</si>
  <si>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</si>
  <si>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</si>
  <si>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</si>
  <si>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</si>
  <si>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</si>
  <si>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</si>
  <si>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</si>
  <si>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</si>
  <si>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</si>
  <si>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</si>
  <si>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</si>
  <si>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</si>
  <si>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</si>
  <si>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</si>
  <si>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</si>
  <si>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</si>
  <si>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</si>
  <si>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</si>
  <si>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</si>
  <si>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</si>
  <si>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</si>
  <si>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</si>
  <si>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</si>
  <si>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</si>
  <si>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</si>
  <si>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</si>
  <si>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</si>
  <si>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</si>
  <si>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</si>
  <si>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</si>
  <si>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</si>
  <si>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</si>
  <si>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</si>
  <si>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</si>
  <si>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</si>
  <si>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</si>
  <si>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</si>
  <si>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</si>
  <si>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</si>
  <si>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</si>
  <si>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</si>
  <si>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</si>
  <si>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</si>
  <si>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</si>
  <si>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</si>
  <si>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</si>
  <si>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</si>
  <si>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</si>
  <si>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</si>
  <si>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</si>
  <si>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</si>
  <si>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</si>
  <si>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</si>
  <si>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</si>
  <si>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</si>
  <si>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</si>
  <si>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</si>
  <si>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</si>
  <si>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</si>
  <si>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</si>
  <si>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</si>
  <si>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</si>
  <si>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</si>
  <si>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</si>
  <si>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</si>
  <si>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</si>
  <si>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</si>
  <si>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</si>
  <si>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</si>
  <si>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</si>
  <si>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</si>
  <si>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</si>
  <si>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</si>
  <si>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</si>
  <si>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</si>
  <si>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</si>
  <si>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</si>
  <si>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</si>
  <si>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</si>
  <si>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</si>
  <si>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</si>
  <si>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</si>
  <si>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</si>
  <si>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</si>
  <si>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</si>
  <si>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</si>
  <si>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</si>
  <si>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</si>
  <si>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</si>
  <si>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</si>
  <si>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</si>
  <si>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</si>
  <si>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</si>
  <si>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</si>
  <si>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</si>
  <si>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</si>
  <si>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</si>
  <si>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</si>
  <si>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</si>
  <si>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</si>
  <si>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</si>
  <si>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</si>
  <si>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</si>
  <si>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</si>
  <si>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</si>
  <si>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</si>
  <si>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</si>
  <si>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</si>
  <si>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</si>
  <si>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</si>
  <si>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</si>
  <si>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</si>
  <si>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</si>
  <si>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</si>
  <si>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</si>
  <si>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</si>
  <si>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</si>
  <si>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</si>
  <si>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</si>
  <si>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</si>
  <si>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</si>
  <si>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</si>
  <si>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</si>
  <si>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</si>
  <si>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</si>
  <si>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</si>
  <si>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</si>
  <si>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</si>
  <si>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</si>
  <si>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</si>
  <si>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</si>
  <si>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</si>
  <si>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</si>
  <si>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</si>
  <si>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</si>
  <si>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</si>
  <si>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</si>
  <si>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</si>
  <si>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</si>
  <si>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</si>
  <si>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</si>
  <si>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</si>
  <si>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</si>
  <si>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</si>
  <si>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</si>
  <si>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</si>
  <si>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</si>
  <si>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</si>
  <si>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</si>
  <si>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</si>
  <si>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</si>
  <si>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</si>
  <si>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</si>
  <si>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</si>
  <si>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</si>
  <si>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</si>
  <si>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</si>
  <si>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</si>
  <si>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</si>
  <si>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</si>
  <si>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</si>
  <si>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</si>
  <si>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</si>
  <si>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</si>
  <si>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</si>
  <si>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</si>
  <si>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</si>
  <si>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</si>
  <si>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</si>
  <si>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</si>
  <si>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</si>
  <si>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</si>
  <si>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</si>
  <si>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</si>
  <si>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</si>
  <si>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</si>
  <si>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</si>
  <si>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</si>
  <si>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</si>
  <si>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</si>
  <si>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</si>
  <si>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</si>
  <si>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</si>
  <si>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</si>
  <si>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</si>
  <si>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</si>
  <si>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</si>
  <si>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</si>
  <si>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</si>
  <si>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</si>
  <si>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</si>
  <si>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</si>
  <si>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</si>
  <si>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</si>
  <si>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</si>
  <si>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</si>
  <si>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</si>
  <si>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</si>
  <si>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</si>
  <si>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</si>
  <si>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</si>
  <si>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</si>
  <si>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</si>
  <si>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</si>
  <si>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</si>
  <si>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</si>
  <si>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</si>
  <si>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</si>
  <si>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</si>
  <si>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</si>
  <si>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</si>
  <si>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</si>
  <si>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</si>
  <si>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</si>
  <si>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</si>
  <si>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</si>
  <si>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</si>
  <si>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</si>
  <si>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</si>
  <si>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</si>
  <si>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</si>
  <si>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</si>
  <si>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</si>
  <si>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</si>
  <si>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</si>
  <si>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</si>
  <si>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</si>
  <si>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</si>
  <si>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</si>
  <si>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</si>
  <si>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</si>
  <si>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</si>
  <si>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</si>
  <si>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</si>
  <si>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</si>
  <si>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</si>
  <si>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</si>
  <si>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</si>
  <si>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</si>
  <si>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</si>
  <si>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</si>
  <si>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</si>
  <si>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</si>
  <si>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</si>
  <si>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</si>
  <si>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</si>
  <si>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</si>
  <si>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</si>
  <si>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</si>
  <si>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</si>
  <si>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</si>
  <si>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</si>
  <si>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</si>
  <si>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</si>
  <si>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</si>
  <si>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</si>
  <si>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</si>
  <si>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</si>
  <si>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</si>
  <si>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</si>
  <si>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</si>
  <si>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</si>
  <si>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</si>
  <si>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</si>
  <si>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</si>
  <si>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</si>
  <si>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</si>
  <si>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</si>
  <si>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</si>
  <si>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</si>
  <si>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</si>
  <si>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</si>
  <si>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</si>
  <si>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</si>
  <si>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</si>
  <si>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</si>
  <si>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</si>
  <si>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</si>
  <si>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</si>
  <si>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</si>
  <si>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</si>
  <si>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</si>
  <si>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</si>
  <si>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</si>
  <si>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</si>
  <si>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</si>
  <si>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</si>
  <si>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</si>
  <si>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</si>
  <si>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</si>
  <si>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</si>
  <si>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</si>
  <si>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</si>
  <si>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</si>
  <si>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</si>
  <si>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</si>
  <si>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</si>
  <si>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</si>
  <si>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</si>
  <si>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</si>
  <si>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</si>
  <si>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</si>
  <si>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</si>
  <si>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</si>
  <si>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</si>
  <si>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</si>
  <si>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</si>
  <si>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</si>
  <si>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</si>
  <si>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</si>
  <si>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</si>
  <si>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</si>
  <si>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</si>
  <si>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</si>
  <si>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</si>
  <si>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</si>
  <si>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</si>
  <si>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</si>
  <si>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</si>
  <si>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</si>
  <si>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</si>
  <si>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</si>
  <si>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</si>
  <si>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</si>
  <si>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</si>
  <si>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</si>
  <si>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</si>
  <si>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</si>
  <si>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</si>
  <si>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</si>
  <si>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</si>
  <si>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</si>
  <si>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</si>
  <si>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</si>
  <si>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</si>
  <si>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</si>
  <si>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</si>
  <si>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</si>
  <si>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</si>
  <si>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</si>
  <si>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</si>
  <si>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</si>
  <si>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</si>
  <si>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</si>
  <si>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</si>
  <si>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</si>
  <si>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</si>
  <si>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</si>
  <si>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</si>
  <si>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</si>
  <si>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</si>
  <si>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</si>
  <si>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</si>
  <si>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</si>
  <si>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</si>
  <si>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</si>
  <si>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</si>
  <si>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</si>
  <si>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</si>
  <si>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</si>
  <si>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</si>
  <si>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</si>
  <si>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</si>
  <si>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</si>
  <si>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</si>
  <si>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</si>
  <si>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</si>
  <si>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</si>
  <si>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</si>
  <si>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</si>
  <si>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</si>
  <si>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</si>
  <si>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</si>
  <si>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</si>
  <si>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</si>
  <si>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</si>
  <si>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</si>
  <si>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</si>
  <si>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</si>
  <si>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</si>
  <si>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</si>
  <si>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</si>
  <si>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</si>
  <si>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</si>
  <si>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</si>
  <si>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</si>
  <si>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</si>
  <si>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</si>
  <si>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</si>
  <si>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</si>
  <si>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</si>
  <si>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</si>
  <si>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</si>
  <si>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</si>
  <si>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</si>
  <si>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</si>
  <si>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</si>
  <si>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</si>
  <si>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</si>
  <si>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</si>
  <si>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</si>
  <si>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</si>
  <si>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</si>
  <si>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</si>
  <si>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</si>
  <si>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</si>
  <si>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</si>
  <si>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</si>
  <si>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</si>
  <si>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</si>
  <si>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</si>
  <si>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</si>
  <si>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</si>
  <si>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</si>
  <si>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</si>
  <si>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</si>
  <si>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</si>
  <si>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</si>
  <si>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</si>
  <si>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</si>
  <si>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</si>
  <si>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</si>
  <si>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</si>
  <si>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</si>
  <si>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</si>
  <si>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</si>
  <si>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</si>
  <si>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</si>
  <si>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</si>
  <si>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</si>
  <si>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</si>
  <si>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</si>
  <si>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</si>
  <si>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</si>
  <si>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</si>
  <si>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</si>
  <si>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</si>
  <si>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</si>
  <si>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</si>
  <si>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</si>
  <si>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</si>
  <si>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</si>
  <si>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</si>
  <si>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</si>
  <si>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</si>
  <si>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</si>
  <si>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</si>
  <si>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</si>
  <si>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</si>
  <si>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</si>
  <si>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</si>
  <si>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</si>
  <si>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</si>
  <si>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</si>
  <si>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</si>
  <si>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</si>
  <si>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</si>
  <si>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</si>
  <si>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</si>
  <si>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</si>
  <si>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</si>
  <si>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</si>
  <si>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</si>
  <si>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</si>
  <si>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</si>
  <si>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</si>
  <si>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Category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</si>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</sst>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0" applyNumberFormat="1"/>
    <xf numFmtId="0" fontId="0" fillId="2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SFM.xlsx]Pivot Table 1!PivotTable4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C4-3D46-ADE8-740D69968A0C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B-A44F-91F0-BCAFDC6CE15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B-A44F-91F0-BCAFDC6CE15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B-A44F-91F0-BCAFDC6CE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2405551"/>
        <c:axId val="1886785519"/>
      </c:barChart>
      <c:catAx>
        <c:axId val="192240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85519"/>
        <c:crosses val="autoZero"/>
        <c:auto val="1"/>
        <c:lblAlgn val="ctr"/>
        <c:lblOffset val="100"/>
        <c:noMultiLvlLbl val="0"/>
      </c:catAx>
      <c:valAx>
        <c:axId val="18867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40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SFM.xlsx]Pivot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1-FE4C-885A-28F5A80FAB3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1-0147-9E6F-9418CCAC8E3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D1-0147-9E6F-9418CCAC8E3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D1-0147-9E6F-9418CCAC8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1921823"/>
        <c:axId val="1926624191"/>
      </c:barChart>
      <c:catAx>
        <c:axId val="19219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624191"/>
        <c:crosses val="autoZero"/>
        <c:auto val="1"/>
        <c:lblAlgn val="ctr"/>
        <c:lblOffset val="100"/>
        <c:noMultiLvlLbl val="0"/>
      </c:catAx>
      <c:valAx>
        <c:axId val="19266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9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SFM.xlsx]Pivot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F-4044-B1DD-5C2C65576689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D-3048-802B-7E395C084DD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5D-3048-802B-7E395C084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963583"/>
        <c:axId val="1933913391"/>
      </c:lineChart>
      <c:catAx>
        <c:axId val="192696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913391"/>
        <c:crosses val="autoZero"/>
        <c:auto val="1"/>
        <c:lblAlgn val="ctr"/>
        <c:lblOffset val="100"/>
        <c:noMultiLvlLbl val="0"/>
      </c:catAx>
      <c:valAx>
        <c:axId val="193391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96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B-6742-B3F9-D5ACE46E26DE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5B-6742-B3F9-D5ACE46E26DE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5B-6742-B3F9-D5ACE46E2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788239"/>
        <c:axId val="1886536687"/>
      </c:lineChart>
      <c:catAx>
        <c:axId val="192878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536687"/>
        <c:crosses val="autoZero"/>
        <c:auto val="1"/>
        <c:lblAlgn val="ctr"/>
        <c:lblOffset val="100"/>
        <c:noMultiLvlLbl val="0"/>
      </c:catAx>
      <c:valAx>
        <c:axId val="188653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8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SFM.xlsx]Extra Chart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Chart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Chart 1'!$A$6:$A$27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E-9140-A092-69EA66AAAB83}"/>
            </c:ext>
          </c:extLst>
        </c:ser>
        <c:ser>
          <c:idx val="1"/>
          <c:order val="1"/>
          <c:tx>
            <c:strRef>
              <c:f>'Extra Chart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Chart 1'!$A$6:$A$27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E-9140-A092-69EA66AAAB83}"/>
            </c:ext>
          </c:extLst>
        </c:ser>
        <c:ser>
          <c:idx val="2"/>
          <c:order val="2"/>
          <c:tx>
            <c:strRef>
              <c:f>'Extra Chart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Chart 1'!$A$6:$A$27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E-9140-A092-69EA66AAAB83}"/>
            </c:ext>
          </c:extLst>
        </c:ser>
        <c:ser>
          <c:idx val="3"/>
          <c:order val="3"/>
          <c:tx>
            <c:strRef>
              <c:f>'Extra Chart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Chart 1'!$A$6:$A$27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8E-9140-A092-69EA66AAA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8287887"/>
        <c:axId val="1027617647"/>
      </c:barChart>
      <c:catAx>
        <c:axId val="1028287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617647"/>
        <c:crosses val="autoZero"/>
        <c:auto val="1"/>
        <c:lblAlgn val="ctr"/>
        <c:lblOffset val="100"/>
        <c:noMultiLvlLbl val="0"/>
      </c:catAx>
      <c:valAx>
        <c:axId val="102761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8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SFM.xlsx]Extra Chart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Chart 2'!$A$5:$A$26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2'!$B$5:$B$26</c:f>
              <c:numCache>
                <c:formatCode>General</c:formatCode>
                <c:ptCount val="21"/>
                <c:pt idx="1">
                  <c:v>3960</c:v>
                </c:pt>
                <c:pt idx="3">
                  <c:v>5327</c:v>
                </c:pt>
                <c:pt idx="4">
                  <c:v>250</c:v>
                </c:pt>
                <c:pt idx="5">
                  <c:v>93</c:v>
                </c:pt>
                <c:pt idx="6">
                  <c:v>11467</c:v>
                </c:pt>
                <c:pt idx="7">
                  <c:v>15</c:v>
                </c:pt>
                <c:pt idx="8">
                  <c:v>3241</c:v>
                </c:pt>
                <c:pt idx="9">
                  <c:v>45711</c:v>
                </c:pt>
                <c:pt idx="10">
                  <c:v>10</c:v>
                </c:pt>
                <c:pt idx="11">
                  <c:v>3</c:v>
                </c:pt>
                <c:pt idx="12">
                  <c:v>145</c:v>
                </c:pt>
                <c:pt idx="14">
                  <c:v>250</c:v>
                </c:pt>
                <c:pt idx="15">
                  <c:v>513</c:v>
                </c:pt>
                <c:pt idx="17">
                  <c:v>543</c:v>
                </c:pt>
                <c:pt idx="18">
                  <c:v>6159</c:v>
                </c:pt>
                <c:pt idx="20">
                  <c:v>2465244.5099999998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9-6640-9A54-7DDF2DAE16A2}"/>
            </c:ext>
          </c:extLst>
        </c:ser>
        <c:ser>
          <c:idx val="1"/>
          <c:order val="1"/>
          <c:tx>
            <c:strRef>
              <c:f>'Extra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Chart 2'!$A$5:$A$26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2'!$C$5:$C$26</c:f>
              <c:numCache>
                <c:formatCode>General</c:formatCode>
                <c:ptCount val="21"/>
                <c:pt idx="0">
                  <c:v>939</c:v>
                </c:pt>
                <c:pt idx="1">
                  <c:v>205161</c:v>
                </c:pt>
                <c:pt idx="2">
                  <c:v>10</c:v>
                </c:pt>
                <c:pt idx="3">
                  <c:v>142906.25</c:v>
                </c:pt>
                <c:pt idx="4">
                  <c:v>793</c:v>
                </c:pt>
                <c:pt idx="5">
                  <c:v>31010</c:v>
                </c:pt>
                <c:pt idx="6">
                  <c:v>9605</c:v>
                </c:pt>
                <c:pt idx="7">
                  <c:v>32587</c:v>
                </c:pt>
                <c:pt idx="8">
                  <c:v>18193</c:v>
                </c:pt>
                <c:pt idx="9">
                  <c:v>200750.43</c:v>
                </c:pt>
                <c:pt idx="10">
                  <c:v>205025</c:v>
                </c:pt>
                <c:pt idx="11">
                  <c:v>262</c:v>
                </c:pt>
                <c:pt idx="12">
                  <c:v>46671</c:v>
                </c:pt>
                <c:pt idx="14">
                  <c:v>28460</c:v>
                </c:pt>
                <c:pt idx="15">
                  <c:v>77172</c:v>
                </c:pt>
                <c:pt idx="16">
                  <c:v>5755</c:v>
                </c:pt>
                <c:pt idx="17">
                  <c:v>921</c:v>
                </c:pt>
                <c:pt idx="18">
                  <c:v>162285</c:v>
                </c:pt>
                <c:pt idx="20">
                  <c:v>1670461.72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59-6640-9A54-7DDF2DAE16A2}"/>
            </c:ext>
          </c:extLst>
        </c:ser>
        <c:ser>
          <c:idx val="2"/>
          <c:order val="2"/>
          <c:tx>
            <c:strRef>
              <c:f>'Extra 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Chart 2'!$A$5:$A$26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2'!$D$5:$D$26</c:f>
              <c:numCache>
                <c:formatCode>General</c:formatCode>
                <c:ptCount val="21"/>
                <c:pt idx="0">
                  <c:v>4130</c:v>
                </c:pt>
                <c:pt idx="3">
                  <c:v>18</c:v>
                </c:pt>
                <c:pt idx="8">
                  <c:v>856</c:v>
                </c:pt>
                <c:pt idx="9">
                  <c:v>3284</c:v>
                </c:pt>
                <c:pt idx="11">
                  <c:v>1570</c:v>
                </c:pt>
                <c:pt idx="14">
                  <c:v>49450</c:v>
                </c:pt>
                <c:pt idx="15">
                  <c:v>258</c:v>
                </c:pt>
                <c:pt idx="20">
                  <c:v>136543.38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59-6640-9A54-7DDF2DAE16A2}"/>
            </c:ext>
          </c:extLst>
        </c:ser>
        <c:ser>
          <c:idx val="3"/>
          <c:order val="3"/>
          <c:tx>
            <c:strRef>
              <c:f>'Extra 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Chart 2'!$A$5:$A$26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2'!$E$5:$E$26</c:f>
              <c:numCache>
                <c:formatCode>General</c:formatCode>
                <c:ptCount val="21"/>
                <c:pt idx="0">
                  <c:v>418915</c:v>
                </c:pt>
                <c:pt idx="1">
                  <c:v>505081.52</c:v>
                </c:pt>
                <c:pt idx="2">
                  <c:v>4045.93</c:v>
                </c:pt>
                <c:pt idx="3">
                  <c:v>621337.80000000005</c:v>
                </c:pt>
                <c:pt idx="4">
                  <c:v>5291</c:v>
                </c:pt>
                <c:pt idx="5">
                  <c:v>1878758.63</c:v>
                </c:pt>
                <c:pt idx="6">
                  <c:v>183222</c:v>
                </c:pt>
                <c:pt idx="7">
                  <c:v>469742</c:v>
                </c:pt>
                <c:pt idx="8">
                  <c:v>32387.66</c:v>
                </c:pt>
                <c:pt idx="9">
                  <c:v>3248310.7100000004</c:v>
                </c:pt>
                <c:pt idx="11">
                  <c:v>139201.22999999998</c:v>
                </c:pt>
                <c:pt idx="12">
                  <c:v>273223.88</c:v>
                </c:pt>
                <c:pt idx="13">
                  <c:v>16065.5</c:v>
                </c:pt>
                <c:pt idx="15">
                  <c:v>67178</c:v>
                </c:pt>
                <c:pt idx="16">
                  <c:v>487267</c:v>
                </c:pt>
                <c:pt idx="17">
                  <c:v>42180</c:v>
                </c:pt>
                <c:pt idx="18">
                  <c:v>283998.55</c:v>
                </c:pt>
                <c:pt idx="19">
                  <c:v>9124</c:v>
                </c:pt>
                <c:pt idx="20">
                  <c:v>31910402.96000002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59-6640-9A54-7DDF2DAE1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555023"/>
        <c:axId val="1025929503"/>
      </c:barChart>
      <c:catAx>
        <c:axId val="105855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929503"/>
        <c:crosses val="autoZero"/>
        <c:auto val="1"/>
        <c:lblAlgn val="ctr"/>
        <c:lblOffset val="100"/>
        <c:noMultiLvlLbl val="0"/>
      </c:catAx>
      <c:valAx>
        <c:axId val="102592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Toal</a:t>
                </a:r>
                <a:r>
                  <a:rPr lang="en-US" baseline="0"/>
                  <a:t> Pledged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114300</xdr:rowOff>
    </xdr:from>
    <xdr:to>
      <xdr:col>11</xdr:col>
      <xdr:colOff>711200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11AAF-6A4B-F843-A3DF-723EAE4E3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88900</xdr:rowOff>
    </xdr:from>
    <xdr:to>
      <xdr:col>15</xdr:col>
      <xdr:colOff>393700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0AC6B-43F3-DC43-82D2-3E1A70A0F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3</xdr:row>
      <xdr:rowOff>50800</xdr:rowOff>
    </xdr:from>
    <xdr:to>
      <xdr:col>10</xdr:col>
      <xdr:colOff>781050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4C637-93D9-794E-945D-C18BB001D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1803400</xdr:colOff>
      <xdr:row>14</xdr:row>
      <xdr:rowOff>50800</xdr:rowOff>
    </xdr:from>
    <xdr:to>
      <xdr:col>8</xdr:col>
      <xdr:colOff>774700</xdr:colOff>
      <xdr:row>39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F4F1F-9F74-B84C-B921-721224726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158750</xdr:rowOff>
    </xdr:from>
    <xdr:to>
      <xdr:col>14</xdr:col>
      <xdr:colOff>76200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ACC2D-D269-E443-980E-BF0C69A5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171450</xdr:rowOff>
    </xdr:from>
    <xdr:to>
      <xdr:col>12</xdr:col>
      <xdr:colOff>25400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83A746-695F-E34A-8622-DF1E770FD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Fintan Murphy" refreshedDate="43410.656244328704" createdVersion="6" refreshedVersion="6" minRefreshableVersion="3" recordCount="4114" xr:uid="{CD8B9019-C2E7-2745-93D6-4A34E59D7D7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04731817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Fintan Murphy" refreshedDate="43410.672553472221" createdVersion="6" refreshedVersion="6" minRefreshableVersion="3" recordCount="4115" xr:uid="{F3BC50C6-9294-2644-8D3C-B6207169981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 Fintan Murphy" refreshedDate="43423.462737268521" createdVersion="6" refreshedVersion="6" minRefreshableVersion="3" recordCount="4114" xr:uid="{ED932A51-EEC1-084C-9C39-83FB95A279C6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x v="0"/>
    <b v="1"/>
    <s v="film &amp; video/television"/>
    <x v="0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x v="1"/>
    <b v="1"/>
    <s v="film &amp; video/television"/>
    <x v="1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x v="2"/>
    <b v="1"/>
    <s v="film &amp; video/television"/>
    <x v="2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x v="3"/>
    <b v="1"/>
    <s v="film &amp; video/television"/>
    <x v="3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x v="4"/>
    <b v="1"/>
    <s v="film &amp; video/television"/>
    <x v="4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x v="5"/>
    <b v="1"/>
    <s v="film &amp; video/television"/>
    <x v="5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x v="6"/>
    <b v="1"/>
    <s v="film &amp; video/television"/>
    <x v="6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x v="7"/>
    <b v="1"/>
    <s v="film &amp; video/television"/>
    <x v="7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x v="8"/>
    <b v="1"/>
    <s v="film &amp; video/television"/>
    <x v="8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x v="9"/>
    <b v="1"/>
    <s v="film &amp; video/television"/>
    <x v="9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x v="10"/>
    <b v="1"/>
    <s v="film &amp; video/television"/>
    <x v="10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x v="11"/>
    <b v="1"/>
    <s v="film &amp; video/television"/>
    <x v="1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x v="12"/>
    <b v="1"/>
    <s v="film &amp; video/television"/>
    <x v="12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x v="13"/>
    <b v="1"/>
    <s v="film &amp; video/television"/>
    <x v="13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x v="14"/>
    <b v="1"/>
    <s v="film &amp; video/television"/>
    <x v="1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x v="15"/>
    <b v="1"/>
    <s v="film &amp; video/television"/>
    <x v="15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x v="16"/>
    <b v="1"/>
    <s v="film &amp; video/television"/>
    <x v="16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x v="17"/>
    <b v="1"/>
    <s v="film &amp; video/television"/>
    <x v="17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x v="18"/>
    <b v="1"/>
    <s v="film &amp; video/television"/>
    <x v="18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x v="19"/>
    <b v="1"/>
    <s v="film &amp; video/television"/>
    <x v="19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x v="20"/>
    <b v="1"/>
    <s v="film &amp; video/television"/>
    <x v="20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x v="21"/>
    <b v="1"/>
    <s v="film &amp; video/television"/>
    <x v="21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x v="22"/>
    <b v="1"/>
    <s v="film &amp; video/television"/>
    <x v="22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x v="23"/>
    <b v="1"/>
    <s v="film &amp; video/television"/>
    <x v="23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x v="24"/>
    <b v="1"/>
    <s v="film &amp; video/television"/>
    <x v="24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x v="25"/>
    <b v="1"/>
    <s v="film &amp; video/television"/>
    <x v="25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x v="10"/>
    <b v="1"/>
    <s v="film &amp; video/television"/>
    <x v="26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x v="3"/>
    <b v="1"/>
    <s v="film &amp; video/television"/>
    <x v="27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x v="26"/>
    <b v="1"/>
    <s v="film &amp; video/television"/>
    <x v="28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x v="27"/>
    <b v="1"/>
    <s v="film &amp; video/television"/>
    <x v="29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x v="28"/>
    <b v="1"/>
    <s v="film &amp; video/television"/>
    <x v="30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x v="29"/>
    <b v="1"/>
    <s v="film &amp; video/television"/>
    <x v="3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x v="30"/>
    <b v="1"/>
    <s v="film &amp; video/television"/>
    <x v="32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x v="31"/>
    <b v="1"/>
    <s v="film &amp; video/television"/>
    <x v="33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x v="32"/>
    <b v="1"/>
    <s v="film &amp; video/television"/>
    <x v="34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x v="33"/>
    <b v="1"/>
    <s v="film &amp; video/television"/>
    <x v="3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x v="34"/>
    <b v="1"/>
    <s v="film &amp; video/television"/>
    <x v="36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x v="35"/>
    <b v="1"/>
    <s v="film &amp; video/television"/>
    <x v="37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x v="36"/>
    <b v="1"/>
    <s v="film &amp; video/television"/>
    <x v="38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x v="37"/>
    <b v="1"/>
    <s v="film &amp; video/television"/>
    <x v="39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x v="38"/>
    <b v="1"/>
    <s v="film &amp; video/television"/>
    <x v="40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x v="10"/>
    <b v="1"/>
    <s v="film &amp; video/television"/>
    <x v="3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x v="39"/>
    <b v="1"/>
    <s v="film &amp; video/television"/>
    <x v="41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x v="40"/>
    <b v="1"/>
    <s v="film &amp; video/television"/>
    <x v="42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x v="41"/>
    <b v="1"/>
    <s v="film &amp; video/television"/>
    <x v="3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x v="42"/>
    <b v="1"/>
    <s v="film &amp; video/television"/>
    <x v="43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x v="43"/>
    <b v="1"/>
    <s v="film &amp; video/television"/>
    <x v="44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x v="16"/>
    <b v="1"/>
    <s v="film &amp; video/television"/>
    <x v="45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x v="44"/>
    <b v="1"/>
    <s v="film &amp; video/television"/>
    <x v="46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x v="45"/>
    <b v="1"/>
    <s v="film &amp; video/television"/>
    <x v="3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x v="19"/>
    <b v="1"/>
    <s v="film &amp; video/television"/>
    <x v="3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x v="46"/>
    <b v="1"/>
    <s v="film &amp; video/television"/>
    <x v="47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x v="47"/>
    <b v="1"/>
    <s v="film &amp; video/television"/>
    <x v="48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x v="27"/>
    <b v="1"/>
    <s v="film &amp; video/television"/>
    <x v="49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x v="47"/>
    <b v="1"/>
    <s v="film &amp; video/television"/>
    <x v="50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x v="48"/>
    <b v="1"/>
    <s v="film &amp; video/television"/>
    <x v="51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x v="49"/>
    <b v="1"/>
    <s v="film &amp; video/television"/>
    <x v="52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x v="50"/>
    <b v="1"/>
    <s v="film &amp; video/television"/>
    <x v="53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x v="11"/>
    <b v="1"/>
    <s v="film &amp; video/television"/>
    <x v="54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x v="51"/>
    <b v="1"/>
    <s v="film &amp; video/television"/>
    <x v="55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x v="52"/>
    <b v="1"/>
    <s v="film &amp; video/shorts"/>
    <x v="56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x v="23"/>
    <b v="1"/>
    <s v="film &amp; video/shorts"/>
    <x v="57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x v="53"/>
    <b v="1"/>
    <s v="film &amp; video/shorts"/>
    <x v="58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x v="31"/>
    <b v="1"/>
    <s v="film &amp; video/shorts"/>
    <x v="5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x v="54"/>
    <b v="1"/>
    <s v="film &amp; video/shorts"/>
    <x v="60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x v="7"/>
    <b v="1"/>
    <s v="film &amp; video/shorts"/>
    <x v="61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x v="55"/>
    <b v="1"/>
    <s v="film &amp; video/shorts"/>
    <x v="62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x v="9"/>
    <b v="1"/>
    <s v="film &amp; video/shorts"/>
    <x v="63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x v="17"/>
    <b v="1"/>
    <s v="film &amp; video/shorts"/>
    <x v="64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x v="56"/>
    <b v="1"/>
    <s v="film &amp; video/shorts"/>
    <x v="65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x v="57"/>
    <b v="1"/>
    <s v="film &amp; video/shorts"/>
    <x v="66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x v="58"/>
    <b v="1"/>
    <s v="film &amp; video/shorts"/>
    <x v="67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x v="14"/>
    <b v="1"/>
    <s v="film &amp; video/shorts"/>
    <x v="68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x v="59"/>
    <b v="1"/>
    <s v="film &amp; video/shorts"/>
    <x v="3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x v="60"/>
    <b v="1"/>
    <s v="film &amp; video/shorts"/>
    <x v="6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x v="5"/>
    <b v="1"/>
    <s v="film &amp; video/shorts"/>
    <x v="70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x v="41"/>
    <b v="1"/>
    <s v="film &amp; video/shorts"/>
    <x v="71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x v="55"/>
    <b v="1"/>
    <s v="film &amp; video/shorts"/>
    <x v="72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x v="2"/>
    <b v="1"/>
    <s v="film &amp; video/shorts"/>
    <x v="73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x v="14"/>
    <b v="1"/>
    <s v="film &amp; video/shorts"/>
    <x v="74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x v="5"/>
    <b v="1"/>
    <s v="film &amp; video/shorts"/>
    <x v="7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x v="33"/>
    <b v="1"/>
    <s v="film &amp; video/shorts"/>
    <x v="76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x v="61"/>
    <b v="1"/>
    <s v="film &amp; video/shorts"/>
    <x v="77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x v="62"/>
    <b v="1"/>
    <s v="film &amp; video/shorts"/>
    <x v="78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x v="63"/>
    <b v="1"/>
    <s v="film &amp; video/shorts"/>
    <x v="3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x v="64"/>
    <b v="1"/>
    <s v="film &amp; video/shorts"/>
    <x v="7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x v="57"/>
    <b v="1"/>
    <s v="film &amp; video/shorts"/>
    <x v="80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x v="20"/>
    <b v="1"/>
    <s v="film &amp; video/shorts"/>
    <x v="81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x v="65"/>
    <b v="1"/>
    <s v="film &amp; video/shorts"/>
    <x v="82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x v="66"/>
    <b v="1"/>
    <s v="film &amp; video/shorts"/>
    <x v="83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x v="38"/>
    <b v="1"/>
    <s v="film &amp; video/shorts"/>
    <x v="8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x v="67"/>
    <b v="1"/>
    <s v="film &amp; video/shorts"/>
    <x v="43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x v="68"/>
    <b v="1"/>
    <s v="film &amp; video/shorts"/>
    <x v="85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x v="41"/>
    <b v="1"/>
    <s v="film &amp; video/shorts"/>
    <x v="86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x v="8"/>
    <b v="1"/>
    <s v="film &amp; video/shorts"/>
    <x v="87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x v="64"/>
    <b v="1"/>
    <s v="film &amp; video/shorts"/>
    <x v="88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x v="69"/>
    <b v="1"/>
    <s v="film &amp; video/shorts"/>
    <x v="89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x v="22"/>
    <b v="1"/>
    <s v="film &amp; video/shorts"/>
    <x v="90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x v="65"/>
    <b v="1"/>
    <s v="film &amp; video/shorts"/>
    <x v="90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x v="70"/>
    <b v="1"/>
    <s v="film &amp; video/shorts"/>
    <x v="91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x v="55"/>
    <b v="1"/>
    <s v="film &amp; video/shorts"/>
    <x v="3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x v="2"/>
    <b v="1"/>
    <s v="film &amp; video/shorts"/>
    <x v="3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x v="71"/>
    <b v="1"/>
    <s v="film &amp; video/shorts"/>
    <x v="92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x v="72"/>
    <b v="1"/>
    <s v="film &amp; video/shorts"/>
    <x v="93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x v="73"/>
    <b v="1"/>
    <s v="film &amp; video/shorts"/>
    <x v="43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x v="65"/>
    <b v="1"/>
    <s v="film &amp; video/shorts"/>
    <x v="94"/>
    <n v="39.383333333333333"/>
    <x v="0"/>
    <x v="1"/>
    <d v="2016-04-25T12:23:40"/>
    <d v="2016-05-13T19:00:00"/>
  </r>
  <r>
    <n v="106"/>
    <s v="LOST WEEKEND"/>
    <s v="A Boy. A Girl. A Car. A Serial Killer."/>
    <n v="5000"/>
    <x v="102"/>
    <x v="0"/>
    <x v="0"/>
    <s v="USD"/>
    <n v="1333391901"/>
    <n v="1332182301"/>
    <b v="0"/>
    <x v="74"/>
    <b v="1"/>
    <s v="film &amp; video/shorts"/>
    <x v="10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x v="50"/>
    <b v="1"/>
    <s v="film &amp; video/shorts"/>
    <x v="95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x v="5"/>
    <b v="1"/>
    <s v="film &amp; video/shorts"/>
    <x v="96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x v="5"/>
    <b v="1"/>
    <s v="film &amp; video/shorts"/>
    <x v="97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x v="55"/>
    <b v="1"/>
    <s v="film &amp; video/shorts"/>
    <x v="98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x v="28"/>
    <b v="1"/>
    <s v="film &amp; video/shorts"/>
    <x v="99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x v="75"/>
    <b v="1"/>
    <s v="film &amp; video/shorts"/>
    <x v="87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x v="76"/>
    <b v="1"/>
    <s v="film &amp; video/shorts"/>
    <x v="100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x v="2"/>
    <b v="1"/>
    <s v="film &amp; video/shorts"/>
    <x v="101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x v="19"/>
    <b v="1"/>
    <s v="film &amp; video/shorts"/>
    <x v="102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x v="7"/>
    <b v="1"/>
    <s v="film &amp; video/shorts"/>
    <x v="103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x v="74"/>
    <b v="1"/>
    <s v="film &amp; video/shorts"/>
    <x v="104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x v="70"/>
    <b v="1"/>
    <s v="film &amp; video/shorts"/>
    <x v="105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x v="77"/>
    <b v="1"/>
    <s v="film &amp; video/shorts"/>
    <x v="106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x v="29"/>
    <b v="0"/>
    <s v="film &amp; video/science fiction"/>
    <x v="107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x v="29"/>
    <b v="0"/>
    <s v="film &amp; video/science fiction"/>
    <x v="108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x v="78"/>
    <b v="0"/>
    <s v="film &amp; video/science fiction"/>
    <x v="109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x v="79"/>
    <b v="0"/>
    <s v="film &amp; video/science fiction"/>
    <x v="110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x v="78"/>
    <b v="0"/>
    <s v="film &amp; video/science fiction"/>
    <x v="109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x v="79"/>
    <b v="0"/>
    <s v="film &amp; video/science fiction"/>
    <x v="11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x v="62"/>
    <b v="0"/>
    <s v="film &amp; video/science fiction"/>
    <x v="11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x v="80"/>
    <b v="0"/>
    <s v="film &amp; video/science fiction"/>
    <x v="113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x v="79"/>
    <b v="0"/>
    <s v="film &amp; video/science fiction"/>
    <x v="114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x v="78"/>
    <b v="0"/>
    <s v="film &amp; video/science fiction"/>
    <x v="109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x v="78"/>
    <b v="0"/>
    <s v="film &amp; video/science fiction"/>
    <x v="109"/>
    <e v="#DIV/0!"/>
    <x v="0"/>
    <x v="2"/>
    <d v="2014-05-19T16:58:12"/>
    <d v="2014-06-16T15:16:00"/>
  </r>
  <r>
    <n v="131"/>
    <s v="I (Canceled)"/>
    <s v="I"/>
    <n v="1200"/>
    <x v="117"/>
    <x v="1"/>
    <x v="0"/>
    <s v="USD"/>
    <n v="1467763200"/>
    <n v="1466453161"/>
    <b v="0"/>
    <x v="78"/>
    <b v="0"/>
    <s v="film &amp; video/science fiction"/>
    <x v="109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x v="75"/>
    <b v="0"/>
    <s v="film &amp; video/science fiction"/>
    <x v="115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x v="78"/>
    <b v="0"/>
    <s v="film &amp; video/science fiction"/>
    <x v="109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x v="78"/>
    <b v="0"/>
    <s v="film &amp; video/science fiction"/>
    <x v="109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x v="81"/>
    <b v="0"/>
    <s v="film &amp; video/science fiction"/>
    <x v="116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x v="78"/>
    <b v="0"/>
    <s v="film &amp; video/science fiction"/>
    <x v="109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x v="78"/>
    <b v="0"/>
    <s v="film &amp; video/science fiction"/>
    <x v="109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x v="6"/>
    <b v="0"/>
    <s v="film &amp; video/science fiction"/>
    <x v="117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x v="29"/>
    <b v="0"/>
    <s v="film &amp; video/science fiction"/>
    <x v="3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x v="78"/>
    <b v="0"/>
    <s v="film &amp; video/science fiction"/>
    <x v="109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x v="33"/>
    <b v="0"/>
    <s v="film &amp; video/science fiction"/>
    <x v="118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x v="29"/>
    <b v="0"/>
    <s v="film &amp; video/science fiction"/>
    <x v="119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x v="78"/>
    <b v="0"/>
    <s v="film &amp; video/science fiction"/>
    <x v="109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x v="77"/>
    <b v="0"/>
    <s v="film &amp; video/science fiction"/>
    <x v="120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x v="82"/>
    <b v="0"/>
    <s v="film &amp; video/science fiction"/>
    <x v="121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x v="83"/>
    <b v="0"/>
    <s v="film &amp; video/science fiction"/>
    <x v="122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x v="78"/>
    <b v="0"/>
    <s v="film &amp; video/science fiction"/>
    <x v="109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x v="84"/>
    <b v="0"/>
    <s v="film &amp; video/science fiction"/>
    <x v="123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x v="79"/>
    <b v="0"/>
    <s v="film &amp; video/science fiction"/>
    <x v="124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x v="85"/>
    <b v="0"/>
    <s v="film &amp; video/science fiction"/>
    <x v="125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x v="81"/>
    <b v="0"/>
    <s v="film &amp; video/science fiction"/>
    <x v="126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x v="84"/>
    <b v="0"/>
    <s v="film &amp; video/science fiction"/>
    <x v="127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x v="73"/>
    <b v="0"/>
    <s v="film &amp; video/science fiction"/>
    <x v="128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x v="83"/>
    <b v="0"/>
    <s v="film &amp; video/science fiction"/>
    <x v="129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x v="80"/>
    <b v="0"/>
    <s v="film &amp; video/science fiction"/>
    <x v="130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x v="41"/>
    <b v="0"/>
    <s v="film &amp; video/science fiction"/>
    <x v="131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x v="84"/>
    <b v="0"/>
    <s v="film &amp; video/science fiction"/>
    <x v="132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x v="78"/>
    <b v="0"/>
    <s v="film &amp; video/science fiction"/>
    <x v="109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x v="29"/>
    <b v="0"/>
    <s v="film &amp; video/science fiction"/>
    <x v="133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x v="78"/>
    <b v="0"/>
    <s v="film &amp; video/drama"/>
    <x v="109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x v="29"/>
    <b v="0"/>
    <s v="film &amp; video/drama"/>
    <x v="13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x v="73"/>
    <b v="0"/>
    <s v="film &amp; video/drama"/>
    <x v="135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x v="78"/>
    <b v="0"/>
    <s v="film &amp; video/drama"/>
    <x v="109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x v="63"/>
    <b v="0"/>
    <s v="film &amp; video/drama"/>
    <x v="136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x v="78"/>
    <b v="0"/>
    <s v="film &amp; video/drama"/>
    <x v="109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x v="29"/>
    <b v="0"/>
    <s v="film &amp; video/drama"/>
    <x v="137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x v="84"/>
    <b v="0"/>
    <s v="film &amp; video/drama"/>
    <x v="13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x v="83"/>
    <b v="0"/>
    <s v="film &amp; video/drama"/>
    <x v="138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x v="73"/>
    <b v="0"/>
    <s v="film &amp; video/drama"/>
    <x v="139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x v="73"/>
    <b v="0"/>
    <s v="film &amp; video/drama"/>
    <x v="140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x v="29"/>
    <b v="0"/>
    <s v="film &amp; video/drama"/>
    <x v="133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x v="78"/>
    <b v="0"/>
    <s v="film &amp; video/drama"/>
    <x v="109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x v="78"/>
    <b v="0"/>
    <s v="film &amp; video/drama"/>
    <x v="109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x v="78"/>
    <b v="0"/>
    <s v="film &amp; video/drama"/>
    <x v="109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x v="55"/>
    <b v="0"/>
    <s v="film &amp; video/drama"/>
    <x v="141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x v="78"/>
    <b v="0"/>
    <s v="film &amp; video/drama"/>
    <x v="109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x v="63"/>
    <b v="0"/>
    <s v="film &amp; video/drama"/>
    <x v="142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x v="78"/>
    <b v="0"/>
    <s v="film &amp; video/drama"/>
    <x v="109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x v="84"/>
    <b v="0"/>
    <s v="film &amp; video/drama"/>
    <x v="143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x v="62"/>
    <b v="0"/>
    <s v="film &amp; video/drama"/>
    <x v="144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x v="80"/>
    <b v="0"/>
    <s v="film &amp; video/drama"/>
    <x v="145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x v="78"/>
    <b v="0"/>
    <s v="film &amp; video/drama"/>
    <x v="109"/>
    <e v="#DIV/0!"/>
    <x v="0"/>
    <x v="3"/>
    <d v="2016-12-07T19:17:12"/>
    <d v="2017-01-06T19:17:12"/>
  </r>
  <r>
    <n v="183"/>
    <s v="Three Little Words"/>
    <s v="Don't kill me until I meet my Dad"/>
    <n v="12500"/>
    <x v="151"/>
    <x v="2"/>
    <x v="1"/>
    <s v="GBP"/>
    <n v="1417033610"/>
    <n v="1414438010"/>
    <b v="0"/>
    <x v="8"/>
    <b v="0"/>
    <s v="film &amp; video/drama"/>
    <x v="146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x v="84"/>
    <b v="0"/>
    <s v="film &amp; video/drama"/>
    <x v="147"/>
    <n v="25.5"/>
    <x v="0"/>
    <x v="3"/>
    <d v="2014-07-05T13:59:22"/>
    <d v="2014-08-31T22:59:00"/>
  </r>
  <r>
    <n v="185"/>
    <s v="BLANK Short Movie"/>
    <s v="Love has no boundaries!"/>
    <n v="40000"/>
    <x v="153"/>
    <x v="2"/>
    <x v="10"/>
    <s v="NOK"/>
    <n v="1471557139"/>
    <n v="1468965139"/>
    <b v="0"/>
    <x v="73"/>
    <b v="0"/>
    <s v="film &amp; video/drama"/>
    <x v="148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x v="78"/>
    <b v="0"/>
    <s v="film &amp; video/drama"/>
    <x v="109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x v="81"/>
    <b v="0"/>
    <s v="film &amp; video/drama"/>
    <x v="149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x v="78"/>
    <b v="0"/>
    <s v="film &amp; video/drama"/>
    <x v="109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x v="81"/>
    <b v="0"/>
    <s v="film &amp; video/drama"/>
    <x v="150"/>
    <n v="69"/>
    <x v="0"/>
    <x v="3"/>
    <d v="2016-07-05T11:34:37"/>
    <d v="2016-09-03T11:34:37"/>
  </r>
  <r>
    <n v="190"/>
    <s v="REGIONRAT, the movie"/>
    <s v="Because hope can be a 4 letter word"/>
    <n v="12000"/>
    <x v="155"/>
    <x v="2"/>
    <x v="0"/>
    <s v="USD"/>
    <n v="1466091446"/>
    <n v="1465227446"/>
    <b v="0"/>
    <x v="29"/>
    <b v="0"/>
    <s v="film &amp; video/drama"/>
    <x v="151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x v="83"/>
    <b v="0"/>
    <s v="film &amp; video/drama"/>
    <x v="152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x v="83"/>
    <b v="0"/>
    <s v="film &amp; video/drama"/>
    <x v="153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x v="78"/>
    <b v="0"/>
    <s v="film &amp; video/drama"/>
    <x v="109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x v="83"/>
    <b v="0"/>
    <s v="film &amp; video/drama"/>
    <x v="154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x v="78"/>
    <b v="0"/>
    <s v="film &amp; video/drama"/>
    <x v="109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x v="10"/>
    <b v="0"/>
    <s v="film &amp; video/drama"/>
    <x v="155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x v="22"/>
    <b v="0"/>
    <s v="film &amp; video/drama"/>
    <x v="156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x v="79"/>
    <b v="0"/>
    <s v="film &amp; video/drama"/>
    <x v="157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x v="78"/>
    <b v="0"/>
    <s v="film &amp; video/drama"/>
    <x v="109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x v="59"/>
    <b v="0"/>
    <s v="film &amp; video/drama"/>
    <x v="158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x v="63"/>
    <b v="0"/>
    <s v="film &amp; video/drama"/>
    <x v="159"/>
    <n v="54.285714285714285"/>
    <x v="0"/>
    <x v="3"/>
    <d v="2015-01-19T14:38:49"/>
    <d v="2015-02-08T14:38:49"/>
  </r>
  <r>
    <n v="202"/>
    <s v="Modern Gangsters"/>
    <s v="new web series created by jonney terry"/>
    <n v="6000"/>
    <x v="117"/>
    <x v="2"/>
    <x v="0"/>
    <s v="USD"/>
    <n v="1444337940"/>
    <n v="1441750564"/>
    <b v="0"/>
    <x v="78"/>
    <b v="0"/>
    <s v="film &amp; video/drama"/>
    <x v="109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x v="22"/>
    <b v="0"/>
    <s v="film &amp; video/drama"/>
    <x v="160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x v="86"/>
    <b v="0"/>
    <s v="film &amp; video/drama"/>
    <x v="161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x v="57"/>
    <b v="0"/>
    <s v="film &amp; video/drama"/>
    <x v="162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x v="78"/>
    <b v="0"/>
    <s v="film &amp; video/drama"/>
    <x v="109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x v="62"/>
    <b v="0"/>
    <s v="film &amp; video/drama"/>
    <x v="163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x v="78"/>
    <b v="0"/>
    <s v="film &amp; video/drama"/>
    <x v="109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x v="78"/>
    <b v="0"/>
    <s v="film &amp; video/drama"/>
    <x v="109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x v="51"/>
    <b v="0"/>
    <s v="film &amp; video/drama"/>
    <x v="164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x v="8"/>
    <b v="0"/>
    <s v="film &amp; video/drama"/>
    <x v="165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x v="29"/>
    <b v="0"/>
    <s v="film &amp; video/drama"/>
    <x v="166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x v="29"/>
    <b v="0"/>
    <s v="film &amp; video/drama"/>
    <x v="167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x v="29"/>
    <b v="0"/>
    <s v="film &amp; video/drama"/>
    <x v="168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x v="29"/>
    <b v="0"/>
    <s v="film &amp; video/drama"/>
    <x v="169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x v="87"/>
    <b v="0"/>
    <s v="film &amp; video/drama"/>
    <x v="170"/>
    <n v="331.53833333333336"/>
    <x v="0"/>
    <x v="3"/>
    <d v="2015-03-03T18:00:37"/>
    <d v="2015-04-22T17:00:37"/>
  </r>
  <r>
    <n v="217"/>
    <s v="Bitch"/>
    <s v="A roadmovie by paw"/>
    <n v="100000"/>
    <x v="172"/>
    <x v="2"/>
    <x v="11"/>
    <s v="SEK"/>
    <n v="1419780149"/>
    <n v="1417101749"/>
    <b v="0"/>
    <x v="44"/>
    <b v="0"/>
    <s v="film &amp; video/drama"/>
    <x v="171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x v="29"/>
    <b v="0"/>
    <s v="film &amp; video/drama"/>
    <x v="17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x v="88"/>
    <b v="0"/>
    <s v="film &amp; video/drama"/>
    <x v="173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x v="83"/>
    <b v="0"/>
    <s v="film &amp; video/drama"/>
    <x v="174"/>
    <n v="120"/>
    <x v="0"/>
    <x v="3"/>
    <d v="2015-07-10T10:27:10"/>
    <d v="2015-08-20T15:06:00"/>
  </r>
  <r>
    <n v="221"/>
    <s v="Archetypes"/>
    <s v="Film about Schizophrenia with Surreal Twists!"/>
    <n v="50000"/>
    <x v="117"/>
    <x v="2"/>
    <x v="0"/>
    <s v="USD"/>
    <n v="1427569564"/>
    <n v="1422389164"/>
    <b v="0"/>
    <x v="78"/>
    <b v="0"/>
    <s v="film &amp; video/drama"/>
    <x v="109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x v="84"/>
    <b v="0"/>
    <s v="film &amp; video/drama"/>
    <x v="175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x v="78"/>
    <b v="0"/>
    <s v="film &amp; video/drama"/>
    <x v="109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x v="78"/>
    <b v="0"/>
    <s v="film &amp; video/drama"/>
    <x v="109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x v="78"/>
    <b v="0"/>
    <s v="film &amp; video/drama"/>
    <x v="109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x v="84"/>
    <b v="0"/>
    <s v="film &amp; video/drama"/>
    <x v="176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x v="78"/>
    <b v="0"/>
    <s v="film &amp; video/drama"/>
    <x v="109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x v="78"/>
    <b v="0"/>
    <s v="film &amp; video/drama"/>
    <x v="109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x v="78"/>
    <b v="0"/>
    <s v="film &amp; video/drama"/>
    <x v="109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x v="84"/>
    <b v="0"/>
    <s v="film &amp; video/drama"/>
    <x v="177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x v="78"/>
    <b v="0"/>
    <s v="film &amp; video/drama"/>
    <x v="109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x v="63"/>
    <b v="0"/>
    <s v="film &amp; video/drama"/>
    <x v="178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x v="78"/>
    <b v="0"/>
    <s v="film &amp; video/drama"/>
    <x v="109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x v="81"/>
    <b v="0"/>
    <s v="film &amp; video/drama"/>
    <x v="179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x v="78"/>
    <b v="0"/>
    <s v="film &amp; video/drama"/>
    <x v="109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x v="78"/>
    <b v="0"/>
    <s v="film &amp; video/drama"/>
    <x v="109"/>
    <e v="#DIV/0!"/>
    <x v="0"/>
    <x v="3"/>
    <d v="2015-11-12T21:01:39"/>
    <d v="2016-01-04T19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x v="29"/>
    <b v="0"/>
    <s v="film &amp; video/drama"/>
    <x v="119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x v="78"/>
    <b v="0"/>
    <s v="film &amp; video/drama"/>
    <x v="109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x v="81"/>
    <b v="0"/>
    <s v="film &amp; video/drama"/>
    <x v="180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x v="89"/>
    <b v="1"/>
    <s v="film &amp; video/documentary"/>
    <x v="181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x v="90"/>
    <b v="1"/>
    <s v="film &amp; video/documentary"/>
    <x v="182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x v="91"/>
    <b v="1"/>
    <s v="film &amp; video/documentary"/>
    <x v="183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x v="92"/>
    <b v="1"/>
    <s v="film &amp; video/documentary"/>
    <x v="184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x v="87"/>
    <b v="1"/>
    <s v="film &amp; video/documentary"/>
    <x v="185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x v="93"/>
    <b v="1"/>
    <s v="film &amp; video/documentary"/>
    <x v="186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x v="94"/>
    <b v="1"/>
    <s v="film &amp; video/documentary"/>
    <x v="187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x v="95"/>
    <b v="1"/>
    <s v="film &amp; video/documentary"/>
    <x v="188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x v="96"/>
    <b v="1"/>
    <s v="film &amp; video/documentary"/>
    <x v="189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x v="97"/>
    <b v="1"/>
    <s v="film &amp; video/documentary"/>
    <x v="190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x v="98"/>
    <b v="1"/>
    <s v="film &amp; video/documentary"/>
    <x v="191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x v="99"/>
    <b v="1"/>
    <s v="film &amp; video/documentary"/>
    <x v="192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x v="52"/>
    <b v="1"/>
    <s v="film &amp; video/documentary"/>
    <x v="193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x v="63"/>
    <b v="1"/>
    <s v="film &amp; video/documentary"/>
    <x v="19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x v="100"/>
    <b v="1"/>
    <s v="film &amp; video/documentary"/>
    <x v="195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x v="101"/>
    <b v="1"/>
    <s v="film &amp; video/documentary"/>
    <x v="196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x v="102"/>
    <b v="1"/>
    <s v="film &amp; video/documentary"/>
    <x v="197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x v="103"/>
    <b v="1"/>
    <s v="film &amp; video/documentary"/>
    <x v="198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x v="104"/>
    <b v="1"/>
    <s v="film &amp; video/documentary"/>
    <x v="199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x v="105"/>
    <b v="1"/>
    <s v="film &amp; video/documentary"/>
    <x v="200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x v="106"/>
    <b v="1"/>
    <s v="film &amp; video/documentary"/>
    <x v="2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x v="107"/>
    <b v="1"/>
    <s v="film &amp; video/documentary"/>
    <x v="202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x v="108"/>
    <b v="1"/>
    <s v="film &amp; video/documentary"/>
    <x v="203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x v="109"/>
    <b v="1"/>
    <s v="film &amp; video/documentary"/>
    <x v="204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x v="110"/>
    <b v="1"/>
    <s v="film &amp; video/documentary"/>
    <x v="205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x v="6"/>
    <b v="1"/>
    <s v="film &amp; video/documentary"/>
    <x v="206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x v="17"/>
    <b v="1"/>
    <s v="film &amp; video/documentary"/>
    <x v="207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x v="111"/>
    <b v="1"/>
    <s v="film &amp; video/documentary"/>
    <x v="208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x v="112"/>
    <b v="1"/>
    <s v="film &amp; video/documentary"/>
    <x v="209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x v="113"/>
    <b v="1"/>
    <s v="film &amp; video/documentary"/>
    <x v="210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x v="42"/>
    <b v="1"/>
    <s v="film &amp; video/documentary"/>
    <x v="211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x v="114"/>
    <b v="1"/>
    <s v="film &amp; video/documentary"/>
    <x v="212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x v="71"/>
    <b v="1"/>
    <s v="film &amp; video/documentary"/>
    <x v="213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x v="115"/>
    <b v="1"/>
    <s v="film &amp; video/documentary"/>
    <x v="214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x v="116"/>
    <b v="1"/>
    <s v="film &amp; video/documentary"/>
    <x v="215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x v="117"/>
    <b v="1"/>
    <s v="film &amp; video/documentary"/>
    <x v="216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x v="95"/>
    <b v="1"/>
    <s v="film &amp; video/documentary"/>
    <x v="217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x v="118"/>
    <b v="1"/>
    <s v="film &amp; video/documentary"/>
    <x v="218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x v="119"/>
    <b v="1"/>
    <s v="film &amp; video/documentary"/>
    <x v="219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x v="120"/>
    <b v="1"/>
    <s v="film &amp; video/documentary"/>
    <x v="220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x v="121"/>
    <b v="1"/>
    <s v="film &amp; video/documentary"/>
    <x v="221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x v="1"/>
    <b v="1"/>
    <s v="film &amp; video/documentary"/>
    <x v="222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x v="122"/>
    <b v="1"/>
    <s v="film &amp; video/documentary"/>
    <x v="223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x v="91"/>
    <b v="1"/>
    <s v="film &amp; video/documentary"/>
    <x v="224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x v="123"/>
    <b v="1"/>
    <s v="film &amp; video/documentary"/>
    <x v="22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x v="124"/>
    <b v="1"/>
    <s v="film &amp; video/documentary"/>
    <x v="226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x v="125"/>
    <b v="1"/>
    <s v="film &amp; video/documentary"/>
    <x v="227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x v="126"/>
    <b v="1"/>
    <s v="film &amp; video/documentary"/>
    <x v="228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x v="127"/>
    <b v="1"/>
    <s v="film &amp; video/documentary"/>
    <x v="22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x v="128"/>
    <b v="1"/>
    <s v="film &amp; video/documentary"/>
    <x v="230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x v="129"/>
    <b v="1"/>
    <s v="film &amp; video/documentary"/>
    <x v="231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x v="130"/>
    <b v="1"/>
    <s v="film &amp; video/documentary"/>
    <x v="232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x v="131"/>
    <b v="1"/>
    <s v="film &amp; video/documentary"/>
    <x v="233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x v="132"/>
    <b v="1"/>
    <s v="film &amp; video/documentary"/>
    <x v="234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x v="133"/>
    <b v="1"/>
    <s v="film &amp; video/documentary"/>
    <x v="3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x v="134"/>
    <b v="1"/>
    <s v="film &amp; video/documentary"/>
    <x v="235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x v="135"/>
    <b v="1"/>
    <s v="film &amp; video/documentary"/>
    <x v="236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x v="136"/>
    <b v="1"/>
    <s v="film &amp; video/documentary"/>
    <x v="237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x v="137"/>
    <b v="1"/>
    <s v="film &amp; video/documentary"/>
    <x v="238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x v="138"/>
    <b v="1"/>
    <s v="film &amp; video/documentary"/>
    <x v="239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x v="139"/>
    <b v="1"/>
    <s v="film &amp; video/documentary"/>
    <x v="240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x v="140"/>
    <b v="1"/>
    <s v="film &amp; video/documentary"/>
    <x v="241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x v="52"/>
    <b v="1"/>
    <s v="film &amp; video/documentary"/>
    <x v="242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x v="141"/>
    <b v="1"/>
    <s v="film &amp; video/documentary"/>
    <x v="243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x v="142"/>
    <b v="1"/>
    <s v="film &amp; video/documentary"/>
    <x v="244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x v="143"/>
    <b v="1"/>
    <s v="film &amp; video/documentary"/>
    <x v="245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x v="144"/>
    <b v="1"/>
    <s v="film &amp; video/documentary"/>
    <x v="246"/>
    <n v="36.612499999999997"/>
    <x v="0"/>
    <x v="4"/>
    <d v="2013-02-28T15:05:33"/>
    <d v="2013-03-20T14:05:33"/>
  </r>
  <r>
    <n v="307"/>
    <s v="Grammar Revolution"/>
    <s v="Why is grammar important?"/>
    <n v="22000"/>
    <x v="244"/>
    <x v="0"/>
    <x v="0"/>
    <s v="USD"/>
    <n v="1360276801"/>
    <n v="1357684801"/>
    <b v="1"/>
    <x v="145"/>
    <b v="1"/>
    <s v="film &amp; video/documentary"/>
    <x v="247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x v="91"/>
    <b v="1"/>
    <s v="film &amp; video/documentary"/>
    <x v="24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x v="146"/>
    <b v="1"/>
    <s v="film &amp; video/documentary"/>
    <x v="249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x v="17"/>
    <b v="1"/>
    <s v="film &amp; video/documentary"/>
    <x v="250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x v="3"/>
    <b v="1"/>
    <s v="film &amp; video/documentary"/>
    <x v="251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x v="96"/>
    <b v="1"/>
    <s v="film &amp; video/documentary"/>
    <x v="252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x v="147"/>
    <b v="1"/>
    <s v="film &amp; video/documentary"/>
    <x v="253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x v="148"/>
    <b v="1"/>
    <s v="film &amp; video/documentary"/>
    <x v="254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x v="149"/>
    <b v="1"/>
    <s v="film &amp; video/documentary"/>
    <x v="255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x v="150"/>
    <b v="1"/>
    <s v="film &amp; video/documentary"/>
    <x v="256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x v="151"/>
    <b v="1"/>
    <s v="film &amp; video/documentary"/>
    <x v="257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x v="4"/>
    <b v="1"/>
    <s v="film &amp; video/documentary"/>
    <x v="258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x v="13"/>
    <b v="1"/>
    <s v="film &amp; video/documentary"/>
    <x v="259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x v="150"/>
    <b v="1"/>
    <s v="film &amp; video/documentary"/>
    <x v="260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x v="152"/>
    <b v="1"/>
    <s v="film &amp; video/documentary"/>
    <x v="261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x v="153"/>
    <b v="1"/>
    <s v="film &amp; video/documentary"/>
    <x v="262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x v="6"/>
    <b v="1"/>
    <s v="film &amp; video/documentary"/>
    <x v="263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x v="141"/>
    <b v="1"/>
    <s v="film &amp; video/documentary"/>
    <x v="264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x v="154"/>
    <b v="1"/>
    <s v="film &amp; video/documentary"/>
    <x v="265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x v="155"/>
    <b v="1"/>
    <s v="film &amp; video/documentary"/>
    <x v="266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x v="69"/>
    <b v="1"/>
    <s v="film &amp; video/documentary"/>
    <x v="267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x v="156"/>
    <b v="1"/>
    <s v="film &amp; video/documentary"/>
    <x v="268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x v="157"/>
    <b v="1"/>
    <s v="film &amp; video/documentary"/>
    <x v="26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x v="158"/>
    <b v="1"/>
    <s v="film &amp; video/documentary"/>
    <x v="270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x v="159"/>
    <b v="1"/>
    <s v="film &amp; video/documentary"/>
    <x v="271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x v="160"/>
    <b v="1"/>
    <s v="film &amp; video/documentary"/>
    <x v="272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x v="161"/>
    <b v="1"/>
    <s v="film &amp; video/documentary"/>
    <x v="273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x v="50"/>
    <b v="1"/>
    <s v="film &amp; video/documentary"/>
    <x v="274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x v="144"/>
    <b v="1"/>
    <s v="film &amp; video/documentary"/>
    <x v="275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x v="131"/>
    <b v="1"/>
    <s v="film &amp; video/documentary"/>
    <x v="276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x v="162"/>
    <b v="1"/>
    <s v="film &amp; video/documentary"/>
    <x v="277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x v="163"/>
    <b v="1"/>
    <s v="film &amp; video/documentary"/>
    <x v="278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x v="30"/>
    <b v="1"/>
    <s v="film &amp; video/documentary"/>
    <x v="279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x v="164"/>
    <b v="1"/>
    <s v="film &amp; video/documentary"/>
    <x v="280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x v="165"/>
    <b v="1"/>
    <s v="film &amp; video/documentary"/>
    <x v="281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x v="166"/>
    <b v="1"/>
    <s v="film &amp; video/documentary"/>
    <x v="282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x v="167"/>
    <b v="1"/>
    <s v="film &amp; video/documentary"/>
    <x v="283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x v="168"/>
    <b v="1"/>
    <s v="film &amp; video/documentary"/>
    <x v="28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x v="122"/>
    <b v="1"/>
    <s v="film &amp; video/documentary"/>
    <x v="285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x v="101"/>
    <b v="1"/>
    <s v="film &amp; video/documentary"/>
    <x v="286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x v="169"/>
    <b v="1"/>
    <s v="film &amp; video/documentary"/>
    <x v="287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x v="46"/>
    <b v="1"/>
    <s v="film &amp; video/documentary"/>
    <x v="288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x v="157"/>
    <b v="1"/>
    <s v="film &amp; video/documentary"/>
    <x v="289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x v="170"/>
    <b v="1"/>
    <s v="film &amp; video/documentary"/>
    <x v="290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x v="171"/>
    <b v="1"/>
    <s v="film &amp; video/documentary"/>
    <x v="291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x v="172"/>
    <b v="1"/>
    <s v="film &amp; video/documentary"/>
    <x v="292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x v="173"/>
    <b v="1"/>
    <s v="film &amp; video/documentary"/>
    <x v="293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x v="60"/>
    <b v="1"/>
    <s v="film &amp; video/documentary"/>
    <x v="29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x v="111"/>
    <b v="1"/>
    <s v="film &amp; video/documentary"/>
    <x v="295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x v="174"/>
    <b v="1"/>
    <s v="film &amp; video/documentary"/>
    <x v="296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x v="175"/>
    <b v="1"/>
    <s v="film &amp; video/documentary"/>
    <x v="297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x v="176"/>
    <b v="1"/>
    <s v="film &amp; video/documentary"/>
    <x v="29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x v="177"/>
    <b v="1"/>
    <s v="film &amp; video/documentary"/>
    <x v="299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x v="45"/>
    <b v="1"/>
    <s v="film &amp; video/documentary"/>
    <x v="300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x v="178"/>
    <b v="1"/>
    <s v="film &amp; video/documentary"/>
    <x v="301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x v="48"/>
    <b v="1"/>
    <s v="film &amp; video/documentary"/>
    <x v="302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x v="55"/>
    <b v="1"/>
    <s v="film &amp; video/documentary"/>
    <x v="303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x v="116"/>
    <b v="1"/>
    <s v="film &amp; video/documentary"/>
    <x v="304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x v="71"/>
    <b v="1"/>
    <s v="film &amp; video/documentary"/>
    <x v="305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x v="179"/>
    <b v="1"/>
    <s v="film &amp; video/documentary"/>
    <x v="306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x v="46"/>
    <b v="1"/>
    <s v="film &amp; video/documentary"/>
    <x v="307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x v="180"/>
    <b v="1"/>
    <s v="film &amp; video/documentary"/>
    <x v="308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x v="157"/>
    <b v="1"/>
    <s v="film &amp; video/documentary"/>
    <x v="309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x v="68"/>
    <b v="1"/>
    <s v="film &amp; video/documentary"/>
    <x v="310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x v="181"/>
    <b v="1"/>
    <s v="film &amp; video/documentary"/>
    <x v="311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x v="82"/>
    <b v="1"/>
    <s v="film &amp; video/documentary"/>
    <x v="312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x v="30"/>
    <b v="1"/>
    <s v="film &amp; video/documentary"/>
    <x v="313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x v="49"/>
    <b v="1"/>
    <s v="film &amp; video/documentary"/>
    <x v="314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x v="25"/>
    <b v="1"/>
    <s v="film &amp; video/documentary"/>
    <x v="43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x v="53"/>
    <b v="1"/>
    <s v="film &amp; video/documentary"/>
    <x v="315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x v="182"/>
    <b v="1"/>
    <s v="film &amp; video/documentary"/>
    <x v="316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x v="183"/>
    <b v="1"/>
    <s v="film &amp; video/documentary"/>
    <x v="317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x v="184"/>
    <b v="1"/>
    <s v="film &amp; video/documentary"/>
    <x v="318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x v="72"/>
    <b v="1"/>
    <s v="film &amp; video/documentary"/>
    <x v="319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x v="140"/>
    <b v="1"/>
    <s v="film &amp; video/documentary"/>
    <x v="320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x v="19"/>
    <b v="1"/>
    <s v="film &amp; video/documentary"/>
    <x v="32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x v="53"/>
    <b v="1"/>
    <s v="film &amp; video/documentary"/>
    <x v="32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x v="185"/>
    <b v="1"/>
    <s v="film &amp; video/documentary"/>
    <x v="323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x v="186"/>
    <b v="1"/>
    <s v="film &amp; video/documentary"/>
    <x v="324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x v="62"/>
    <b v="1"/>
    <s v="film &amp; video/documentary"/>
    <x v="325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x v="187"/>
    <b v="1"/>
    <s v="film &amp; video/documentary"/>
    <x v="326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x v="26"/>
    <b v="1"/>
    <s v="film &amp; video/documentary"/>
    <x v="327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x v="188"/>
    <b v="1"/>
    <s v="film &amp; video/documentary"/>
    <x v="328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x v="25"/>
    <b v="1"/>
    <s v="film &amp; video/documentary"/>
    <x v="3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x v="189"/>
    <b v="1"/>
    <s v="film &amp; video/documentary"/>
    <x v="329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x v="190"/>
    <b v="1"/>
    <s v="film &amp; video/documentary"/>
    <x v="330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x v="191"/>
    <b v="1"/>
    <s v="film &amp; video/documentary"/>
    <x v="331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x v="133"/>
    <b v="1"/>
    <s v="film &amp; video/documentary"/>
    <x v="332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x v="192"/>
    <b v="1"/>
    <s v="film &amp; video/documentary"/>
    <x v="333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x v="193"/>
    <b v="1"/>
    <s v="film &amp; video/documentary"/>
    <x v="313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x v="194"/>
    <b v="1"/>
    <s v="film &amp; video/documentary"/>
    <x v="334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x v="85"/>
    <b v="1"/>
    <s v="film &amp; video/documentary"/>
    <x v="335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x v="195"/>
    <b v="1"/>
    <s v="film &amp; video/documentary"/>
    <x v="336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x v="95"/>
    <b v="1"/>
    <s v="film &amp; video/documentary"/>
    <x v="337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x v="196"/>
    <b v="1"/>
    <s v="film &amp; video/documentary"/>
    <x v="338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x v="68"/>
    <b v="1"/>
    <s v="film &amp; video/documentary"/>
    <x v="339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x v="16"/>
    <b v="1"/>
    <s v="film &amp; video/documentary"/>
    <x v="340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x v="197"/>
    <b v="1"/>
    <s v="film &amp; video/documentary"/>
    <x v="341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x v="165"/>
    <b v="1"/>
    <s v="film &amp; video/documentary"/>
    <x v="34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x v="2"/>
    <b v="1"/>
    <s v="film &amp; video/documentary"/>
    <x v="343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x v="19"/>
    <b v="1"/>
    <s v="film &amp; video/documentary"/>
    <x v="344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x v="44"/>
    <b v="1"/>
    <s v="film &amp; video/documentary"/>
    <x v="345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x v="41"/>
    <b v="1"/>
    <s v="film &amp; video/documentary"/>
    <x v="346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x v="63"/>
    <b v="1"/>
    <s v="film &amp; video/documentary"/>
    <x v="347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x v="198"/>
    <b v="1"/>
    <s v="film &amp; video/documentary"/>
    <x v="348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x v="165"/>
    <b v="1"/>
    <s v="film &amp; video/documentary"/>
    <x v="349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x v="199"/>
    <b v="1"/>
    <s v="film &amp; video/documentary"/>
    <x v="350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x v="200"/>
    <b v="1"/>
    <s v="film &amp; video/documentary"/>
    <x v="351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x v="64"/>
    <b v="1"/>
    <s v="film &amp; video/documentary"/>
    <x v="352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x v="20"/>
    <b v="1"/>
    <s v="film &amp; video/documentary"/>
    <x v="353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x v="47"/>
    <b v="1"/>
    <s v="film &amp; video/documentary"/>
    <x v="354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x v="201"/>
    <b v="1"/>
    <s v="film &amp; video/documentary"/>
    <x v="355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x v="196"/>
    <b v="1"/>
    <s v="film &amp; video/documentary"/>
    <x v="356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x v="83"/>
    <b v="0"/>
    <s v="film &amp; video/animation"/>
    <x v="357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x v="79"/>
    <b v="0"/>
    <s v="film &amp; video/animation"/>
    <x v="358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x v="8"/>
    <b v="0"/>
    <s v="film &amp; video/animation"/>
    <x v="359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x v="62"/>
    <b v="0"/>
    <s v="film &amp; video/animation"/>
    <x v="360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x v="81"/>
    <b v="0"/>
    <s v="film &amp; video/animation"/>
    <x v="361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x v="84"/>
    <b v="0"/>
    <s v="film &amp; video/animation"/>
    <x v="362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x v="22"/>
    <b v="0"/>
    <s v="film &amp; video/animation"/>
    <x v="363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x v="78"/>
    <b v="0"/>
    <s v="film &amp; video/animation"/>
    <x v="109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x v="62"/>
    <b v="0"/>
    <s v="film &amp; video/animation"/>
    <x v="364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x v="78"/>
    <b v="0"/>
    <s v="film &amp; video/animation"/>
    <x v="109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x v="81"/>
    <b v="0"/>
    <s v="film &amp; video/animation"/>
    <x v="365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x v="22"/>
    <b v="0"/>
    <s v="film &amp; video/animation"/>
    <x v="366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x v="22"/>
    <b v="0"/>
    <s v="film &amp; video/animation"/>
    <x v="367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x v="78"/>
    <b v="0"/>
    <s v="film &amp; video/animation"/>
    <x v="109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x v="84"/>
    <b v="0"/>
    <s v="film &amp; video/animation"/>
    <x v="152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x v="83"/>
    <b v="0"/>
    <s v="film &amp; video/animation"/>
    <x v="368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x v="78"/>
    <b v="0"/>
    <s v="film &amp; video/animation"/>
    <x v="109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x v="78"/>
    <b v="0"/>
    <s v="film &amp; video/animation"/>
    <x v="109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x v="202"/>
    <b v="0"/>
    <s v="film &amp; video/animation"/>
    <x v="369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x v="78"/>
    <b v="0"/>
    <s v="film &amp; video/animation"/>
    <x v="109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x v="29"/>
    <b v="0"/>
    <s v="film &amp; video/animation"/>
    <x v="370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x v="78"/>
    <b v="0"/>
    <s v="film &amp; video/animation"/>
    <x v="109"/>
    <e v="#DIV/0!"/>
    <x v="0"/>
    <x v="5"/>
    <d v="2013-10-03T14:03:16"/>
    <d v="2013-11-02T14:03:16"/>
  </r>
  <r>
    <n v="442"/>
    <s v="The Paranormal Idiot"/>
    <s v="Doomsday is here"/>
    <n v="17000"/>
    <x v="368"/>
    <x v="2"/>
    <x v="0"/>
    <s v="USD"/>
    <n v="1424380783"/>
    <n v="1421788783"/>
    <b v="0"/>
    <x v="57"/>
    <b v="0"/>
    <s v="film &amp; video/animation"/>
    <x v="371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x v="84"/>
    <b v="0"/>
    <s v="film &amp; video/animation"/>
    <x v="370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x v="29"/>
    <b v="0"/>
    <s v="film &amp; video/animation"/>
    <x v="152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x v="84"/>
    <b v="0"/>
    <s v="film &amp; video/animation"/>
    <x v="372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x v="38"/>
    <b v="0"/>
    <s v="film &amp; video/animation"/>
    <x v="373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x v="29"/>
    <b v="0"/>
    <s v="film &amp; video/animation"/>
    <x v="37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x v="80"/>
    <b v="0"/>
    <s v="film &amp; video/animation"/>
    <x v="375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x v="81"/>
    <b v="0"/>
    <s v="film &amp; video/animation"/>
    <x v="376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x v="63"/>
    <b v="0"/>
    <s v="film &amp; video/animation"/>
    <x v="377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x v="78"/>
    <b v="0"/>
    <s v="film &amp; video/animation"/>
    <x v="109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x v="8"/>
    <b v="0"/>
    <s v="film &amp; video/animation"/>
    <x v="378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x v="84"/>
    <b v="0"/>
    <s v="film &amp; video/animation"/>
    <x v="379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x v="81"/>
    <b v="0"/>
    <s v="film &amp; video/animation"/>
    <x v="380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x v="84"/>
    <b v="0"/>
    <s v="film &amp; video/animation"/>
    <x v="381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x v="83"/>
    <b v="0"/>
    <s v="film &amp; video/animation"/>
    <x v="382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x v="78"/>
    <b v="0"/>
    <s v="film &amp; video/animation"/>
    <x v="109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x v="72"/>
    <b v="0"/>
    <s v="film &amp; video/animation"/>
    <x v="383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x v="29"/>
    <b v="0"/>
    <s v="film &amp; video/animation"/>
    <x v="384"/>
    <n v="25"/>
    <x v="0"/>
    <x v="5"/>
    <d v="2011-09-14T10:22:07"/>
    <d v="2011-11-13T11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x v="84"/>
    <b v="0"/>
    <s v="film &amp; video/animation"/>
    <x v="385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x v="78"/>
    <b v="0"/>
    <s v="film &amp; video/animation"/>
    <x v="109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x v="78"/>
    <b v="0"/>
    <s v="film &amp; video/animation"/>
    <x v="109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x v="202"/>
    <b v="0"/>
    <s v="film &amp; video/animation"/>
    <x v="386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x v="29"/>
    <b v="0"/>
    <s v="film &amp; video/animation"/>
    <x v="387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x v="22"/>
    <b v="0"/>
    <s v="film &amp; video/animation"/>
    <x v="388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x v="81"/>
    <b v="0"/>
    <s v="film &amp; video/animation"/>
    <x v="389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x v="70"/>
    <b v="0"/>
    <s v="film &amp; video/animation"/>
    <x v="390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x v="78"/>
    <b v="0"/>
    <s v="film &amp; video/animation"/>
    <x v="109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x v="78"/>
    <b v="0"/>
    <s v="film &amp; video/animation"/>
    <x v="109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x v="84"/>
    <b v="0"/>
    <s v="film &amp; video/animation"/>
    <x v="391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x v="203"/>
    <b v="0"/>
    <s v="film &amp; video/animation"/>
    <x v="392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x v="81"/>
    <b v="0"/>
    <s v="film &amp; video/animation"/>
    <x v="393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x v="25"/>
    <b v="0"/>
    <s v="film &amp; video/animation"/>
    <x v="394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x v="29"/>
    <b v="0"/>
    <s v="film &amp; video/animation"/>
    <x v="395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x v="78"/>
    <b v="0"/>
    <s v="film &amp; video/animation"/>
    <x v="109"/>
    <e v="#DIV/0!"/>
    <x v="0"/>
    <x v="5"/>
    <d v="2015-04-05T21:04:03"/>
    <d v="2015-05-05T21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x v="204"/>
    <b v="0"/>
    <s v="film &amp; video/animation"/>
    <x v="396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x v="78"/>
    <b v="0"/>
    <s v="film &amp; video/animation"/>
    <x v="109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x v="78"/>
    <b v="0"/>
    <s v="film &amp; video/animation"/>
    <x v="109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x v="165"/>
    <b v="0"/>
    <s v="film &amp; video/animation"/>
    <x v="397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x v="205"/>
    <b v="0"/>
    <s v="film &amp; video/animation"/>
    <x v="398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x v="64"/>
    <b v="0"/>
    <s v="film &amp; video/animation"/>
    <x v="399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x v="29"/>
    <b v="0"/>
    <s v="film &amp; video/animation"/>
    <x v="370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x v="206"/>
    <b v="0"/>
    <s v="film &amp; video/animation"/>
    <x v="400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x v="202"/>
    <b v="0"/>
    <s v="film &amp; video/animation"/>
    <x v="401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x v="207"/>
    <b v="0"/>
    <s v="film &amp; video/animation"/>
    <x v="402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x v="29"/>
    <b v="0"/>
    <s v="film &amp; video/animation"/>
    <x v="403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x v="78"/>
    <b v="0"/>
    <s v="film &amp; video/animation"/>
    <x v="109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x v="78"/>
    <b v="0"/>
    <s v="film &amp; video/animation"/>
    <x v="109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x v="83"/>
    <b v="0"/>
    <s v="film &amp; video/animation"/>
    <x v="404"/>
    <n v="71.666666666666671"/>
    <x v="0"/>
    <x v="5"/>
    <d v="2011-12-05T06:33:36"/>
    <d v="2012-01-05T06:33:00"/>
  </r>
  <r>
    <n v="490"/>
    <s v="PROJECT IS CANCELLED"/>
    <s v="Cancelled"/>
    <n v="1000"/>
    <x v="117"/>
    <x v="2"/>
    <x v="0"/>
    <s v="USD"/>
    <n v="1345677285"/>
    <n v="1343085285"/>
    <b v="0"/>
    <x v="78"/>
    <b v="0"/>
    <s v="film &amp; video/animation"/>
    <x v="109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x v="78"/>
    <b v="0"/>
    <s v="film &amp; video/animation"/>
    <x v="109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x v="78"/>
    <b v="0"/>
    <s v="film &amp; video/animation"/>
    <x v="109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x v="78"/>
    <b v="0"/>
    <s v="film &amp; video/animation"/>
    <x v="109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x v="83"/>
    <b v="0"/>
    <s v="film &amp; video/animation"/>
    <x v="405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x v="78"/>
    <b v="0"/>
    <s v="film &amp; video/animation"/>
    <x v="109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x v="29"/>
    <b v="0"/>
    <s v="film &amp; video/animation"/>
    <x v="406"/>
    <n v="1"/>
    <x v="0"/>
    <x v="5"/>
    <d v="2013-12-12T17:21:14"/>
    <d v="2014-02-10T17:21:14"/>
  </r>
  <r>
    <n v="497"/>
    <s v="Galaxy Probe Kids"/>
    <s v="live-action/animated series pilot."/>
    <n v="4480"/>
    <x v="134"/>
    <x v="2"/>
    <x v="0"/>
    <s v="USD"/>
    <n v="1419483600"/>
    <n v="1414889665"/>
    <b v="0"/>
    <x v="83"/>
    <b v="0"/>
    <s v="film &amp; video/animation"/>
    <x v="407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x v="19"/>
    <b v="0"/>
    <s v="film &amp; video/animation"/>
    <x v="408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x v="55"/>
    <b v="0"/>
    <s v="film &amp; video/animation"/>
    <x v="409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x v="80"/>
    <b v="0"/>
    <s v="film &amp; video/animation"/>
    <x v="410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x v="78"/>
    <b v="0"/>
    <s v="film &amp; video/animation"/>
    <x v="109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x v="80"/>
    <b v="0"/>
    <s v="film &amp; video/animation"/>
    <x v="411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x v="82"/>
    <b v="0"/>
    <s v="film &amp; video/animation"/>
    <x v="41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x v="81"/>
    <b v="0"/>
    <s v="film &amp; video/animation"/>
    <x v="413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x v="25"/>
    <b v="0"/>
    <s v="film &amp; video/animation"/>
    <x v="414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x v="29"/>
    <b v="0"/>
    <s v="film &amp; video/animation"/>
    <x v="415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x v="73"/>
    <b v="0"/>
    <s v="film &amp; video/animation"/>
    <x v="416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x v="83"/>
    <b v="0"/>
    <s v="film &amp; video/animation"/>
    <x v="417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x v="29"/>
    <b v="0"/>
    <s v="film &amp; video/animation"/>
    <x v="418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x v="78"/>
    <b v="0"/>
    <s v="film &amp; video/animation"/>
    <x v="109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x v="81"/>
    <b v="0"/>
    <s v="film &amp; video/animation"/>
    <x v="419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x v="84"/>
    <b v="0"/>
    <s v="film &amp; video/animation"/>
    <x v="420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x v="32"/>
    <b v="0"/>
    <s v="film &amp; video/animation"/>
    <x v="421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x v="83"/>
    <b v="0"/>
    <s v="film &amp; video/animation"/>
    <x v="42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x v="69"/>
    <b v="0"/>
    <s v="film &amp; video/animation"/>
    <x v="423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x v="78"/>
    <b v="0"/>
    <s v="film &amp; video/animation"/>
    <x v="109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x v="83"/>
    <b v="0"/>
    <s v="film &amp; video/animation"/>
    <x v="424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x v="78"/>
    <b v="0"/>
    <s v="film &amp; video/animation"/>
    <x v="109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x v="16"/>
    <b v="0"/>
    <s v="film &amp; video/animation"/>
    <x v="425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x v="69"/>
    <b v="1"/>
    <s v="theater/plays"/>
    <x v="426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x v="66"/>
    <b v="1"/>
    <s v="theater/plays"/>
    <x v="427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x v="162"/>
    <b v="1"/>
    <s v="theater/plays"/>
    <x v="89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x v="87"/>
    <b v="1"/>
    <s v="theater/plays"/>
    <x v="428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x v="208"/>
    <b v="1"/>
    <s v="theater/plays"/>
    <x v="429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x v="8"/>
    <b v="1"/>
    <s v="theater/plays"/>
    <x v="3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x v="23"/>
    <b v="1"/>
    <s v="theater/plays"/>
    <x v="430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x v="150"/>
    <b v="1"/>
    <s v="theater/plays"/>
    <x v="431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x v="209"/>
    <b v="1"/>
    <s v="theater/plays"/>
    <x v="432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x v="59"/>
    <b v="1"/>
    <s v="theater/plays"/>
    <x v="433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x v="60"/>
    <b v="1"/>
    <s v="theater/plays"/>
    <x v="434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x v="162"/>
    <b v="1"/>
    <s v="theater/plays"/>
    <x v="3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x v="210"/>
    <b v="1"/>
    <s v="theater/plays"/>
    <x v="435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x v="57"/>
    <b v="1"/>
    <s v="theater/plays"/>
    <x v="20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x v="53"/>
    <b v="1"/>
    <s v="theater/plays"/>
    <x v="43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x v="211"/>
    <b v="1"/>
    <s v="theater/plays"/>
    <x v="78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x v="70"/>
    <b v="1"/>
    <s v="theater/plays"/>
    <x v="437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x v="211"/>
    <b v="1"/>
    <s v="theater/plays"/>
    <x v="1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x v="65"/>
    <b v="1"/>
    <s v="theater/plays"/>
    <x v="438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x v="9"/>
    <b v="1"/>
    <s v="theater/plays"/>
    <x v="439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x v="29"/>
    <b v="0"/>
    <s v="technology/web"/>
    <x v="440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x v="29"/>
    <b v="0"/>
    <s v="technology/web"/>
    <x v="441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x v="29"/>
    <b v="0"/>
    <s v="technology/web"/>
    <x v="442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x v="84"/>
    <b v="0"/>
    <s v="technology/web"/>
    <x v="44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x v="84"/>
    <b v="0"/>
    <s v="technology/web"/>
    <x v="444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x v="69"/>
    <b v="0"/>
    <s v="technology/web"/>
    <x v="445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x v="84"/>
    <b v="0"/>
    <s v="technology/web"/>
    <x v="446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x v="78"/>
    <b v="0"/>
    <s v="technology/web"/>
    <x v="109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x v="29"/>
    <b v="0"/>
    <s v="technology/web"/>
    <x v="447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x v="22"/>
    <b v="0"/>
    <s v="technology/web"/>
    <x v="448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x v="80"/>
    <b v="0"/>
    <s v="technology/web"/>
    <x v="449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x v="33"/>
    <b v="0"/>
    <s v="technology/web"/>
    <x v="450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x v="78"/>
    <b v="0"/>
    <s v="technology/web"/>
    <x v="109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x v="79"/>
    <b v="0"/>
    <s v="technology/web"/>
    <x v="451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x v="19"/>
    <b v="0"/>
    <s v="technology/web"/>
    <x v="452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x v="78"/>
    <b v="0"/>
    <s v="technology/web"/>
    <x v="109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x v="29"/>
    <b v="0"/>
    <s v="technology/web"/>
    <x v="453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x v="9"/>
    <b v="0"/>
    <s v="technology/web"/>
    <x v="454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x v="78"/>
    <b v="0"/>
    <s v="technology/web"/>
    <x v="109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x v="29"/>
    <b v="0"/>
    <s v="technology/web"/>
    <x v="455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x v="83"/>
    <b v="0"/>
    <s v="technology/web"/>
    <x v="362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x v="84"/>
    <b v="0"/>
    <s v="technology/web"/>
    <x v="456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x v="78"/>
    <b v="0"/>
    <s v="technology/web"/>
    <x v="109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x v="84"/>
    <b v="0"/>
    <s v="technology/web"/>
    <x v="457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x v="29"/>
    <b v="0"/>
    <s v="technology/web"/>
    <x v="458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x v="78"/>
    <b v="0"/>
    <s v="technology/web"/>
    <x v="109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x v="29"/>
    <b v="0"/>
    <s v="technology/web"/>
    <x v="459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x v="78"/>
    <b v="0"/>
    <s v="technology/web"/>
    <x v="109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x v="81"/>
    <b v="0"/>
    <s v="technology/web"/>
    <x v="460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x v="29"/>
    <b v="0"/>
    <s v="technology/web"/>
    <x v="417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x v="29"/>
    <b v="0"/>
    <s v="technology/web"/>
    <x v="461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x v="84"/>
    <b v="0"/>
    <s v="technology/web"/>
    <x v="462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x v="78"/>
    <b v="0"/>
    <s v="technology/web"/>
    <x v="109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x v="82"/>
    <b v="0"/>
    <s v="technology/web"/>
    <x v="46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x v="80"/>
    <b v="0"/>
    <s v="technology/web"/>
    <x v="464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x v="80"/>
    <b v="0"/>
    <s v="technology/web"/>
    <x v="465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x v="29"/>
    <b v="0"/>
    <s v="technology/web"/>
    <x v="466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x v="29"/>
    <b v="0"/>
    <s v="technology/web"/>
    <x v="418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x v="63"/>
    <b v="0"/>
    <s v="technology/web"/>
    <x v="467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x v="81"/>
    <b v="0"/>
    <s v="technology/web"/>
    <x v="468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x v="29"/>
    <b v="0"/>
    <s v="technology/web"/>
    <x v="108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x v="78"/>
    <b v="0"/>
    <s v="technology/web"/>
    <x v="109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x v="78"/>
    <b v="0"/>
    <s v="technology/web"/>
    <x v="109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x v="29"/>
    <b v="0"/>
    <s v="technology/web"/>
    <x v="469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x v="84"/>
    <b v="0"/>
    <s v="technology/web"/>
    <x v="460"/>
    <n v="5"/>
    <x v="2"/>
    <x v="7"/>
    <d v="2015-02-14T12:11:56"/>
    <d v="2015-03-16T11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x v="78"/>
    <b v="0"/>
    <s v="technology/web"/>
    <x v="109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x v="80"/>
    <b v="0"/>
    <s v="technology/web"/>
    <x v="470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x v="63"/>
    <b v="0"/>
    <s v="technology/web"/>
    <x v="471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x v="84"/>
    <b v="0"/>
    <s v="technology/web"/>
    <x v="472"/>
    <n v="150.5"/>
    <x v="2"/>
    <x v="7"/>
    <d v="2016-09-18T13:28:06"/>
    <d v="2016-11-17T14:28:06"/>
  </r>
  <r>
    <n v="589"/>
    <s v="Get Neighborly"/>
    <s v="Services closer than you think..."/>
    <n v="7500"/>
    <x v="116"/>
    <x v="2"/>
    <x v="0"/>
    <s v="USD"/>
    <n v="1436366699"/>
    <n v="1435070699"/>
    <b v="0"/>
    <x v="29"/>
    <b v="0"/>
    <s v="technology/web"/>
    <x v="473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x v="82"/>
    <b v="0"/>
    <s v="technology/web"/>
    <x v="474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x v="84"/>
    <b v="0"/>
    <s v="technology/web"/>
    <x v="475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x v="29"/>
    <b v="0"/>
    <s v="technology/web"/>
    <x v="42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x v="63"/>
    <b v="0"/>
    <s v="technology/web"/>
    <x v="476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x v="84"/>
    <b v="0"/>
    <s v="technology/web"/>
    <x v="477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x v="22"/>
    <b v="0"/>
    <s v="technology/web"/>
    <x v="478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x v="84"/>
    <b v="0"/>
    <s v="technology/web"/>
    <x v="479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x v="84"/>
    <b v="0"/>
    <s v="technology/web"/>
    <x v="480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x v="63"/>
    <b v="0"/>
    <s v="technology/web"/>
    <x v="481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x v="84"/>
    <b v="0"/>
    <s v="technology/web"/>
    <x v="482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x v="29"/>
    <b v="0"/>
    <s v="technology/web"/>
    <x v="17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x v="79"/>
    <b v="0"/>
    <s v="technology/web"/>
    <x v="483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x v="78"/>
    <b v="0"/>
    <s v="technology/web"/>
    <x v="109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x v="62"/>
    <b v="0"/>
    <s v="technology/web"/>
    <x v="484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x v="78"/>
    <b v="0"/>
    <s v="technology/web"/>
    <x v="109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x v="22"/>
    <b v="0"/>
    <s v="technology/web"/>
    <x v="485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x v="29"/>
    <b v="0"/>
    <s v="technology/web"/>
    <x v="418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x v="78"/>
    <b v="0"/>
    <s v="technology/web"/>
    <x v="109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x v="81"/>
    <b v="0"/>
    <s v="technology/web"/>
    <x v="486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x v="29"/>
    <b v="0"/>
    <s v="technology/web"/>
    <x v="487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x v="78"/>
    <b v="0"/>
    <s v="technology/web"/>
    <x v="109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x v="78"/>
    <b v="0"/>
    <s v="technology/web"/>
    <x v="109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x v="78"/>
    <b v="0"/>
    <s v="technology/web"/>
    <x v="109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x v="212"/>
    <b v="0"/>
    <s v="technology/web"/>
    <x v="488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x v="78"/>
    <b v="0"/>
    <s v="technology/web"/>
    <x v="109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x v="78"/>
    <b v="0"/>
    <s v="technology/web"/>
    <x v="109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x v="78"/>
    <b v="0"/>
    <s v="technology/web"/>
    <x v="109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x v="83"/>
    <b v="0"/>
    <s v="technology/web"/>
    <x v="419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x v="78"/>
    <b v="0"/>
    <s v="technology/web"/>
    <x v="109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x v="29"/>
    <b v="0"/>
    <s v="technology/web"/>
    <x v="489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x v="29"/>
    <b v="0"/>
    <s v="technology/web"/>
    <x v="460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x v="83"/>
    <b v="0"/>
    <s v="technology/web"/>
    <x v="490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x v="82"/>
    <b v="0"/>
    <s v="technology/web"/>
    <x v="491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x v="78"/>
    <b v="0"/>
    <s v="technology/web"/>
    <x v="109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x v="78"/>
    <b v="0"/>
    <s v="technology/web"/>
    <x v="109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x v="78"/>
    <b v="0"/>
    <s v="technology/web"/>
    <x v="109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x v="70"/>
    <b v="0"/>
    <s v="technology/web"/>
    <x v="492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x v="29"/>
    <b v="0"/>
    <s v="technology/web"/>
    <x v="459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x v="78"/>
    <b v="0"/>
    <s v="technology/web"/>
    <x v="109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x v="83"/>
    <b v="0"/>
    <s v="technology/web"/>
    <x v="49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x v="29"/>
    <b v="0"/>
    <s v="technology/web"/>
    <x v="49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x v="82"/>
    <b v="0"/>
    <s v="technology/web"/>
    <x v="495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x v="78"/>
    <b v="0"/>
    <s v="technology/web"/>
    <x v="109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x v="20"/>
    <b v="0"/>
    <s v="technology/web"/>
    <x v="496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x v="29"/>
    <b v="0"/>
    <s v="technology/web"/>
    <x v="459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x v="29"/>
    <b v="0"/>
    <s v="technology/web"/>
    <x v="168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x v="29"/>
    <b v="0"/>
    <s v="technology/web"/>
    <x v="418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x v="78"/>
    <b v="0"/>
    <s v="technology/web"/>
    <x v="109"/>
    <e v="#DIV/0!"/>
    <x v="2"/>
    <x v="7"/>
    <d v="2017-01-27T18:05:18"/>
    <d v="2017-02-25T18:04:00"/>
  </r>
  <r>
    <n v="638"/>
    <s v="W (Canceled)"/>
    <s v="O0"/>
    <n v="200000"/>
    <x v="461"/>
    <x v="1"/>
    <x v="12"/>
    <s v="EUR"/>
    <n v="1490447662"/>
    <n v="1485267262"/>
    <b v="0"/>
    <x v="79"/>
    <b v="0"/>
    <s v="technology/web"/>
    <x v="497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x v="29"/>
    <b v="0"/>
    <s v="technology/web"/>
    <x v="498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x v="84"/>
    <b v="1"/>
    <s v="technology/wearables"/>
    <x v="499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x v="213"/>
    <b v="1"/>
    <s v="technology/wearables"/>
    <x v="500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x v="214"/>
    <b v="1"/>
    <s v="technology/wearables"/>
    <x v="5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x v="215"/>
    <b v="1"/>
    <s v="technology/wearables"/>
    <x v="502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x v="216"/>
    <b v="1"/>
    <s v="technology/wearables"/>
    <x v="503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x v="186"/>
    <b v="1"/>
    <s v="technology/wearables"/>
    <x v="504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x v="74"/>
    <b v="1"/>
    <s v="technology/wearables"/>
    <x v="505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x v="57"/>
    <b v="1"/>
    <s v="technology/wearables"/>
    <x v="506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x v="74"/>
    <b v="1"/>
    <s v="technology/wearables"/>
    <x v="507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x v="141"/>
    <b v="1"/>
    <s v="technology/wearables"/>
    <x v="508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x v="53"/>
    <b v="1"/>
    <s v="technology/wearables"/>
    <x v="509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x v="217"/>
    <b v="1"/>
    <s v="technology/wearables"/>
    <x v="510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x v="33"/>
    <b v="1"/>
    <s v="technology/wearables"/>
    <x v="511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x v="218"/>
    <b v="1"/>
    <s v="technology/wearables"/>
    <x v="512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x v="219"/>
    <b v="1"/>
    <s v="technology/wearables"/>
    <x v="513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x v="220"/>
    <b v="1"/>
    <s v="technology/wearables"/>
    <x v="514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x v="45"/>
    <b v="1"/>
    <s v="technology/wearables"/>
    <x v="515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x v="221"/>
    <b v="1"/>
    <s v="technology/wearables"/>
    <x v="516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x v="222"/>
    <b v="1"/>
    <s v="technology/wearables"/>
    <x v="517"/>
    <n v="109.33695652173913"/>
    <x v="2"/>
    <x v="8"/>
    <d v="2015-06-23T22:51:29"/>
    <d v="2015-07-26T13:00:00"/>
  </r>
  <r>
    <n v="659"/>
    <s v="Lulu Watch Designs - Apple Watch"/>
    <s v="Sync up your lifestyle"/>
    <n v="3000"/>
    <x v="481"/>
    <x v="0"/>
    <x v="0"/>
    <s v="USD"/>
    <n v="1440339295"/>
    <n v="1437747295"/>
    <b v="0"/>
    <x v="64"/>
    <b v="1"/>
    <s v="technology/wearables"/>
    <x v="518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x v="59"/>
    <b v="0"/>
    <s v="technology/wearables"/>
    <x v="519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x v="82"/>
    <b v="0"/>
    <s v="technology/wearables"/>
    <x v="520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x v="80"/>
    <b v="0"/>
    <s v="technology/wearables"/>
    <x v="177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x v="63"/>
    <b v="0"/>
    <s v="technology/wearables"/>
    <x v="521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x v="60"/>
    <b v="0"/>
    <s v="technology/wearables"/>
    <x v="52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x v="8"/>
    <b v="0"/>
    <s v="technology/wearables"/>
    <x v="523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x v="80"/>
    <b v="0"/>
    <s v="technology/wearables"/>
    <x v="524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x v="33"/>
    <b v="0"/>
    <s v="technology/wearables"/>
    <x v="525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x v="20"/>
    <b v="0"/>
    <s v="technology/wearables"/>
    <x v="526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x v="33"/>
    <b v="0"/>
    <s v="technology/wearables"/>
    <x v="527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x v="223"/>
    <b v="0"/>
    <s v="technology/wearables"/>
    <x v="52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x v="41"/>
    <b v="0"/>
    <s v="technology/wearables"/>
    <x v="529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x v="224"/>
    <b v="0"/>
    <s v="technology/wearables"/>
    <x v="530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x v="83"/>
    <b v="0"/>
    <s v="technology/wearables"/>
    <x v="531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x v="84"/>
    <b v="0"/>
    <s v="technology/wearables"/>
    <x v="479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x v="55"/>
    <b v="0"/>
    <s v="technology/wearables"/>
    <x v="532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x v="54"/>
    <b v="0"/>
    <s v="technology/wearables"/>
    <x v="533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x v="93"/>
    <b v="0"/>
    <s v="technology/wearables"/>
    <x v="534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x v="57"/>
    <b v="0"/>
    <s v="technology/wearables"/>
    <x v="535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x v="225"/>
    <b v="0"/>
    <s v="technology/wearables"/>
    <x v="536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x v="135"/>
    <b v="0"/>
    <s v="technology/wearables"/>
    <x v="537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x v="29"/>
    <b v="0"/>
    <s v="technology/wearables"/>
    <x v="167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x v="80"/>
    <b v="0"/>
    <s v="technology/wearables"/>
    <x v="538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x v="83"/>
    <b v="0"/>
    <s v="technology/wearables"/>
    <x v="539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x v="125"/>
    <b v="0"/>
    <s v="technology/wearables"/>
    <x v="540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x v="73"/>
    <b v="0"/>
    <s v="technology/wearables"/>
    <x v="541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x v="78"/>
    <b v="0"/>
    <s v="technology/wearables"/>
    <x v="109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x v="79"/>
    <b v="0"/>
    <s v="technology/wearables"/>
    <x v="54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x v="17"/>
    <b v="0"/>
    <s v="technology/wearables"/>
    <x v="543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x v="226"/>
    <b v="0"/>
    <s v="technology/wearables"/>
    <x v="54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x v="69"/>
    <b v="0"/>
    <s v="technology/wearables"/>
    <x v="545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x v="73"/>
    <b v="0"/>
    <s v="technology/wearables"/>
    <x v="546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x v="227"/>
    <b v="0"/>
    <s v="technology/wearables"/>
    <x v="547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x v="228"/>
    <b v="0"/>
    <s v="technology/wearables"/>
    <x v="548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x v="63"/>
    <b v="0"/>
    <s v="technology/wearables"/>
    <x v="549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x v="63"/>
    <b v="0"/>
    <s v="technology/wearables"/>
    <x v="550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x v="29"/>
    <b v="0"/>
    <s v="technology/wearables"/>
    <x v="551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x v="229"/>
    <b v="0"/>
    <s v="technology/wearables"/>
    <x v="552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x v="60"/>
    <b v="0"/>
    <s v="technology/wearables"/>
    <x v="553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x v="230"/>
    <b v="0"/>
    <s v="technology/wearables"/>
    <x v="554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x v="162"/>
    <b v="0"/>
    <s v="technology/wearables"/>
    <x v="555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x v="64"/>
    <b v="0"/>
    <s v="technology/wearables"/>
    <x v="556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x v="77"/>
    <b v="0"/>
    <s v="technology/wearables"/>
    <x v="557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x v="63"/>
    <b v="0"/>
    <s v="technology/wearables"/>
    <x v="558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x v="80"/>
    <b v="0"/>
    <s v="technology/wearables"/>
    <x v="559"/>
    <n v="120.25"/>
    <x v="2"/>
    <x v="8"/>
    <d v="2016-12-21T23:37:48"/>
    <d v="2017-02-19T23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x v="81"/>
    <b v="0"/>
    <s v="technology/wearables"/>
    <x v="560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x v="78"/>
    <b v="0"/>
    <s v="technology/wearables"/>
    <x v="109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x v="231"/>
    <b v="0"/>
    <s v="technology/wearables"/>
    <x v="561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x v="232"/>
    <b v="0"/>
    <s v="technology/wearables"/>
    <x v="562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x v="84"/>
    <b v="0"/>
    <s v="technology/wearables"/>
    <x v="56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x v="78"/>
    <b v="0"/>
    <s v="technology/wearables"/>
    <x v="109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x v="233"/>
    <b v="0"/>
    <s v="technology/wearables"/>
    <x v="564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x v="80"/>
    <b v="0"/>
    <s v="technology/wearables"/>
    <x v="565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x v="29"/>
    <b v="0"/>
    <s v="technology/wearables"/>
    <x v="566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x v="33"/>
    <b v="0"/>
    <s v="technology/wearables"/>
    <x v="567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x v="8"/>
    <b v="0"/>
    <s v="technology/wearables"/>
    <x v="568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x v="38"/>
    <b v="0"/>
    <s v="technology/wearables"/>
    <x v="569"/>
    <n v="44.6875"/>
    <x v="2"/>
    <x v="8"/>
    <d v="2014-10-28T10:48:27"/>
    <d v="2014-11-30T19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x v="80"/>
    <b v="0"/>
    <s v="technology/wearables"/>
    <x v="570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x v="80"/>
    <b v="0"/>
    <s v="technology/wearables"/>
    <x v="571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x v="73"/>
    <b v="0"/>
    <s v="technology/wearables"/>
    <x v="57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x v="14"/>
    <b v="1"/>
    <s v="publishing/nonfiction"/>
    <x v="573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x v="46"/>
    <b v="1"/>
    <s v="publishing/nonfiction"/>
    <x v="574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x v="234"/>
    <b v="1"/>
    <s v="publishing/nonfiction"/>
    <x v="575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x v="61"/>
    <b v="1"/>
    <s v="publishing/nonfiction"/>
    <x v="576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x v="235"/>
    <b v="1"/>
    <s v="publishing/nonfiction"/>
    <x v="577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x v="205"/>
    <b v="1"/>
    <s v="publishing/nonfiction"/>
    <x v="28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x v="2"/>
    <b v="1"/>
    <s v="publishing/nonfiction"/>
    <x v="578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x v="184"/>
    <b v="1"/>
    <s v="publishing/nonfiction"/>
    <x v="579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x v="208"/>
    <b v="1"/>
    <s v="publishing/nonfiction"/>
    <x v="580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x v="148"/>
    <b v="1"/>
    <s v="publishing/nonfiction"/>
    <x v="314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x v="236"/>
    <b v="1"/>
    <s v="publishing/nonfiction"/>
    <x v="58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x v="26"/>
    <b v="1"/>
    <s v="publishing/nonfiction"/>
    <x v="582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x v="62"/>
    <b v="1"/>
    <s v="publishing/nonfiction"/>
    <x v="583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x v="39"/>
    <b v="1"/>
    <s v="publishing/nonfiction"/>
    <x v="584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x v="7"/>
    <b v="1"/>
    <s v="publishing/nonfiction"/>
    <x v="585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x v="194"/>
    <b v="1"/>
    <s v="publishing/nonfiction"/>
    <x v="586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x v="52"/>
    <b v="1"/>
    <s v="publishing/nonfiction"/>
    <x v="587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x v="52"/>
    <b v="1"/>
    <s v="publishing/nonfiction"/>
    <x v="588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x v="14"/>
    <b v="1"/>
    <s v="publishing/nonfiction"/>
    <x v="589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x v="237"/>
    <b v="1"/>
    <s v="publishing/nonfiction"/>
    <x v="590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x v="10"/>
    <b v="1"/>
    <s v="publishing/nonfiction"/>
    <x v="202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x v="225"/>
    <b v="1"/>
    <s v="publishing/nonfiction"/>
    <x v="591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x v="23"/>
    <b v="1"/>
    <s v="publishing/nonfiction"/>
    <x v="59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x v="41"/>
    <b v="1"/>
    <s v="publishing/nonfiction"/>
    <x v="593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x v="95"/>
    <b v="1"/>
    <s v="publishing/nonfiction"/>
    <x v="594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x v="142"/>
    <b v="1"/>
    <s v="publishing/nonfiction"/>
    <x v="595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x v="174"/>
    <b v="1"/>
    <s v="publishing/nonfiction"/>
    <x v="596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x v="165"/>
    <b v="1"/>
    <s v="publishing/nonfiction"/>
    <x v="597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x v="34"/>
    <b v="1"/>
    <s v="publishing/nonfiction"/>
    <x v="598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x v="238"/>
    <b v="1"/>
    <s v="publishing/nonfiction"/>
    <x v="599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x v="211"/>
    <b v="1"/>
    <s v="publishing/nonfiction"/>
    <x v="600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x v="95"/>
    <b v="1"/>
    <s v="publishing/nonfiction"/>
    <x v="23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x v="217"/>
    <b v="1"/>
    <s v="publishing/nonfiction"/>
    <x v="601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x v="55"/>
    <b v="1"/>
    <s v="publishing/nonfiction"/>
    <x v="602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x v="72"/>
    <b v="1"/>
    <s v="publishing/nonfiction"/>
    <x v="603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x v="32"/>
    <b v="1"/>
    <s v="publishing/nonfiction"/>
    <x v="604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x v="19"/>
    <b v="1"/>
    <s v="publishing/nonfiction"/>
    <x v="605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x v="59"/>
    <b v="1"/>
    <s v="publishing/nonfiction"/>
    <x v="606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x v="10"/>
    <b v="1"/>
    <s v="publishing/nonfiction"/>
    <x v="607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x v="221"/>
    <b v="1"/>
    <s v="publishing/nonfiction"/>
    <x v="608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x v="78"/>
    <b v="0"/>
    <s v="publishing/fiction"/>
    <x v="109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x v="79"/>
    <b v="0"/>
    <s v="publishing/fiction"/>
    <x v="609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x v="78"/>
    <b v="0"/>
    <s v="publishing/fiction"/>
    <x v="109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x v="29"/>
    <b v="0"/>
    <s v="publishing/fiction"/>
    <x v="610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x v="78"/>
    <b v="0"/>
    <s v="publishing/fiction"/>
    <x v="109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x v="34"/>
    <b v="0"/>
    <s v="publishing/fiction"/>
    <x v="611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x v="78"/>
    <b v="0"/>
    <s v="publishing/fiction"/>
    <x v="109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x v="83"/>
    <b v="0"/>
    <s v="publishing/fiction"/>
    <x v="61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x v="78"/>
    <b v="0"/>
    <s v="publishing/fiction"/>
    <x v="109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x v="47"/>
    <b v="0"/>
    <s v="publishing/fiction"/>
    <x v="613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x v="78"/>
    <b v="0"/>
    <s v="publishing/fiction"/>
    <x v="109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x v="29"/>
    <b v="0"/>
    <s v="publishing/fiction"/>
    <x v="61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x v="29"/>
    <b v="0"/>
    <s v="publishing/fiction"/>
    <x v="42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x v="84"/>
    <b v="0"/>
    <s v="publishing/fiction"/>
    <x v="615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x v="82"/>
    <b v="0"/>
    <s v="publishing/fiction"/>
    <x v="61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x v="81"/>
    <b v="0"/>
    <s v="publishing/fiction"/>
    <x v="617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x v="7"/>
    <b v="0"/>
    <s v="publishing/fiction"/>
    <x v="618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x v="83"/>
    <b v="0"/>
    <s v="publishing/fiction"/>
    <x v="449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x v="29"/>
    <b v="0"/>
    <s v="publishing/fiction"/>
    <x v="177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x v="79"/>
    <b v="0"/>
    <s v="publishing/fiction"/>
    <x v="129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x v="74"/>
    <b v="1"/>
    <s v="music/rock"/>
    <x v="87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x v="20"/>
    <b v="1"/>
    <s v="music/rock"/>
    <x v="619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x v="25"/>
    <b v="1"/>
    <s v="music/rock"/>
    <x v="3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x v="2"/>
    <b v="1"/>
    <s v="music/rock"/>
    <x v="620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x v="73"/>
    <b v="1"/>
    <s v="music/rock"/>
    <x v="78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x v="60"/>
    <b v="1"/>
    <s v="music/rock"/>
    <x v="621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x v="34"/>
    <b v="1"/>
    <s v="music/rock"/>
    <x v="622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x v="57"/>
    <b v="1"/>
    <s v="music/rock"/>
    <x v="623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x v="69"/>
    <b v="1"/>
    <s v="music/rock"/>
    <x v="624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x v="25"/>
    <b v="1"/>
    <s v="music/rock"/>
    <x v="625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x v="239"/>
    <b v="1"/>
    <s v="music/rock"/>
    <x v="62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x v="130"/>
    <b v="1"/>
    <s v="music/rock"/>
    <x v="627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x v="65"/>
    <b v="1"/>
    <s v="music/rock"/>
    <x v="628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x v="58"/>
    <b v="1"/>
    <s v="music/rock"/>
    <x v="629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x v="28"/>
    <b v="1"/>
    <s v="music/rock"/>
    <x v="630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x v="192"/>
    <b v="1"/>
    <s v="music/rock"/>
    <x v="631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x v="240"/>
    <b v="1"/>
    <s v="music/rock"/>
    <x v="40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x v="26"/>
    <b v="1"/>
    <s v="music/rock"/>
    <x v="632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x v="45"/>
    <b v="1"/>
    <s v="music/rock"/>
    <x v="633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x v="33"/>
    <b v="1"/>
    <s v="music/rock"/>
    <x v="634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x v="66"/>
    <b v="1"/>
    <s v="music/rock"/>
    <x v="635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x v="13"/>
    <b v="1"/>
    <s v="music/rock"/>
    <x v="636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x v="11"/>
    <b v="1"/>
    <s v="music/rock"/>
    <x v="303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x v="44"/>
    <b v="1"/>
    <s v="music/rock"/>
    <x v="637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x v="59"/>
    <b v="1"/>
    <s v="music/rock"/>
    <x v="3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x v="241"/>
    <b v="1"/>
    <s v="music/rock"/>
    <x v="2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x v="26"/>
    <b v="1"/>
    <s v="music/rock"/>
    <x v="638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x v="7"/>
    <b v="1"/>
    <s v="music/rock"/>
    <x v="639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x v="68"/>
    <b v="1"/>
    <s v="music/rock"/>
    <x v="3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x v="47"/>
    <b v="1"/>
    <s v="music/rock"/>
    <x v="640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x v="74"/>
    <b v="1"/>
    <s v="music/rock"/>
    <x v="2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x v="8"/>
    <b v="1"/>
    <s v="music/rock"/>
    <x v="87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x v="51"/>
    <b v="1"/>
    <s v="music/rock"/>
    <x v="641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x v="93"/>
    <b v="1"/>
    <s v="music/rock"/>
    <x v="642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x v="33"/>
    <b v="1"/>
    <s v="music/rock"/>
    <x v="643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x v="68"/>
    <b v="1"/>
    <s v="music/rock"/>
    <x v="644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x v="242"/>
    <b v="1"/>
    <s v="music/rock"/>
    <x v="645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x v="23"/>
    <b v="1"/>
    <s v="music/rock"/>
    <x v="646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x v="10"/>
    <b v="1"/>
    <s v="music/rock"/>
    <x v="647"/>
    <n v="28.684210526315791"/>
    <x v="4"/>
    <x v="11"/>
    <d v="2012-07-30T16:11:21"/>
    <d v="2012-08-07T12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x v="25"/>
    <b v="1"/>
    <s v="music/rock"/>
    <x v="648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x v="44"/>
    <b v="1"/>
    <s v="music/rock"/>
    <x v="649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x v="76"/>
    <b v="1"/>
    <s v="music/rock"/>
    <x v="3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x v="50"/>
    <b v="1"/>
    <s v="music/rock"/>
    <x v="650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x v="51"/>
    <b v="1"/>
    <s v="music/rock"/>
    <x v="651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x v="241"/>
    <b v="1"/>
    <s v="music/rock"/>
    <x v="652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x v="221"/>
    <b v="1"/>
    <s v="music/rock"/>
    <x v="653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x v="72"/>
    <b v="1"/>
    <s v="music/rock"/>
    <x v="654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x v="202"/>
    <b v="1"/>
    <s v="music/rock"/>
    <x v="101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x v="44"/>
    <b v="1"/>
    <s v="music/rock"/>
    <x v="644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x v="38"/>
    <b v="1"/>
    <s v="music/rock"/>
    <x v="87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x v="58"/>
    <b v="1"/>
    <s v="music/rock"/>
    <x v="655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x v="9"/>
    <b v="1"/>
    <s v="music/rock"/>
    <x v="656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x v="243"/>
    <b v="1"/>
    <s v="music/rock"/>
    <x v="657"/>
    <n v="97.993896103896105"/>
    <x v="4"/>
    <x v="11"/>
    <d v="2011-11-22T11:12:15"/>
    <d v="2012-01-21T03:13:00"/>
  </r>
  <r>
    <n v="833"/>
    <s v="Ragman Rolls"/>
    <s v="This is an American rock album."/>
    <n v="6000"/>
    <x v="627"/>
    <x v="0"/>
    <x v="0"/>
    <s v="USD"/>
    <n v="1397941475"/>
    <n v="1395349475"/>
    <b v="0"/>
    <x v="14"/>
    <b v="1"/>
    <s v="music/rock"/>
    <x v="658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x v="11"/>
    <b v="1"/>
    <s v="music/rock"/>
    <x v="659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x v="244"/>
    <b v="1"/>
    <s v="music/rock"/>
    <x v="660"/>
    <n v="58.625"/>
    <x v="4"/>
    <x v="11"/>
    <d v="2012-04-06T05:59:18"/>
    <d v="2012-05-18T22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x v="67"/>
    <b v="1"/>
    <s v="music/rock"/>
    <x v="661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x v="95"/>
    <b v="1"/>
    <s v="music/rock"/>
    <x v="662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x v="42"/>
    <b v="1"/>
    <s v="music/rock"/>
    <x v="663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x v="93"/>
    <b v="1"/>
    <s v="music/rock"/>
    <x v="664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x v="245"/>
    <b v="1"/>
    <s v="music/metal"/>
    <x v="665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x v="225"/>
    <b v="1"/>
    <s v="music/metal"/>
    <x v="666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x v="70"/>
    <b v="1"/>
    <s v="music/metal"/>
    <x v="667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x v="246"/>
    <b v="1"/>
    <s v="music/metal"/>
    <x v="668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x v="180"/>
    <b v="1"/>
    <s v="music/metal"/>
    <x v="669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x v="247"/>
    <b v="1"/>
    <s v="music/metal"/>
    <x v="670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x v="5"/>
    <b v="1"/>
    <s v="music/metal"/>
    <x v="671"/>
    <n v="28.553404255319148"/>
    <x v="4"/>
    <x v="12"/>
    <d v="2014-02-24T04:24:15"/>
    <d v="2014-03-10T09:00:00"/>
  </r>
  <r>
    <n v="847"/>
    <s v="CENTROPYMUSIC"/>
    <s v="MUSIC WITH MEANING!  MUSIC THAT MATTERS!!!"/>
    <n v="10"/>
    <x v="115"/>
    <x v="0"/>
    <x v="0"/>
    <s v="USD"/>
    <n v="1436555376"/>
    <n v="1433963376"/>
    <b v="0"/>
    <x v="29"/>
    <b v="1"/>
    <s v="music/metal"/>
    <x v="3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x v="38"/>
    <b v="1"/>
    <s v="music/metal"/>
    <x v="3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x v="248"/>
    <b v="1"/>
    <s v="music/metal"/>
    <x v="672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x v="182"/>
    <b v="1"/>
    <s v="music/metal"/>
    <x v="673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x v="16"/>
    <b v="1"/>
    <s v="music/metal"/>
    <x v="674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x v="95"/>
    <b v="1"/>
    <s v="music/metal"/>
    <x v="675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x v="73"/>
    <b v="1"/>
    <s v="music/metal"/>
    <x v="3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x v="249"/>
    <b v="1"/>
    <s v="music/metal"/>
    <x v="676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x v="5"/>
    <b v="1"/>
    <s v="music/metal"/>
    <x v="67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x v="33"/>
    <b v="1"/>
    <s v="music/metal"/>
    <x v="678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x v="54"/>
    <b v="1"/>
    <s v="music/metal"/>
    <x v="3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x v="88"/>
    <b v="1"/>
    <s v="music/metal"/>
    <x v="679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x v="15"/>
    <b v="1"/>
    <s v="music/metal"/>
    <x v="680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x v="53"/>
    <b v="0"/>
    <s v="music/jazz"/>
    <x v="681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x v="84"/>
    <b v="0"/>
    <s v="music/jazz"/>
    <x v="68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x v="80"/>
    <b v="0"/>
    <s v="music/jazz"/>
    <x v="68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x v="81"/>
    <b v="0"/>
    <s v="music/jazz"/>
    <x v="684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x v="1"/>
    <b v="0"/>
    <s v="music/jazz"/>
    <x v="685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x v="84"/>
    <b v="0"/>
    <s v="music/jazz"/>
    <x v="686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x v="202"/>
    <b v="0"/>
    <s v="music/jazz"/>
    <x v="687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x v="202"/>
    <b v="0"/>
    <s v="music/jazz"/>
    <x v="688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x v="29"/>
    <b v="0"/>
    <s v="music/jazz"/>
    <x v="689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x v="83"/>
    <b v="0"/>
    <s v="music/jazz"/>
    <x v="690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x v="81"/>
    <b v="0"/>
    <s v="music/jazz"/>
    <x v="691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x v="8"/>
    <b v="0"/>
    <s v="music/jazz"/>
    <x v="69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x v="84"/>
    <b v="0"/>
    <s v="music/jazz"/>
    <x v="69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x v="81"/>
    <b v="0"/>
    <s v="music/jazz"/>
    <x v="694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x v="64"/>
    <b v="0"/>
    <s v="music/jazz"/>
    <x v="69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x v="78"/>
    <b v="0"/>
    <s v="music/jazz"/>
    <x v="109"/>
    <e v="#DIV/0!"/>
    <x v="4"/>
    <x v="13"/>
    <d v="2015-09-01T12:22:11"/>
    <d v="2015-09-21T12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x v="43"/>
    <b v="0"/>
    <s v="music/jazz"/>
    <x v="696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x v="60"/>
    <b v="0"/>
    <s v="music/jazz"/>
    <x v="697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x v="84"/>
    <b v="0"/>
    <s v="music/jazz"/>
    <x v="698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x v="209"/>
    <b v="0"/>
    <s v="music/jazz"/>
    <x v="699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x v="22"/>
    <b v="0"/>
    <s v="music/indie rock"/>
    <x v="700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x v="29"/>
    <b v="0"/>
    <s v="music/indie rock"/>
    <x v="417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x v="25"/>
    <b v="0"/>
    <s v="music/indie rock"/>
    <x v="701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x v="54"/>
    <b v="0"/>
    <s v="music/indie rock"/>
    <x v="7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x v="84"/>
    <b v="0"/>
    <s v="music/indie rock"/>
    <x v="460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x v="64"/>
    <b v="0"/>
    <s v="music/indie rock"/>
    <x v="703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x v="63"/>
    <b v="0"/>
    <s v="music/indie rock"/>
    <x v="704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x v="78"/>
    <b v="0"/>
    <s v="music/indie rock"/>
    <x v="109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x v="80"/>
    <b v="0"/>
    <s v="music/indie rock"/>
    <x v="705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x v="58"/>
    <b v="0"/>
    <s v="music/indie rock"/>
    <x v="706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x v="80"/>
    <b v="0"/>
    <s v="music/indie rock"/>
    <x v="707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x v="82"/>
    <b v="0"/>
    <s v="music/indie rock"/>
    <x v="140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x v="57"/>
    <b v="0"/>
    <s v="music/indie rock"/>
    <x v="708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x v="81"/>
    <b v="0"/>
    <s v="music/indie rock"/>
    <x v="709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x v="28"/>
    <b v="0"/>
    <s v="music/indie rock"/>
    <x v="710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x v="63"/>
    <b v="0"/>
    <s v="music/indie rock"/>
    <x v="711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x v="250"/>
    <b v="0"/>
    <s v="music/indie rock"/>
    <x v="142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x v="78"/>
    <b v="0"/>
    <s v="music/indie rock"/>
    <x v="109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x v="84"/>
    <b v="0"/>
    <s v="music/indie rock"/>
    <x v="71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x v="22"/>
    <b v="0"/>
    <s v="music/indie rock"/>
    <x v="713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x v="84"/>
    <b v="0"/>
    <s v="music/jazz"/>
    <x v="714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x v="78"/>
    <b v="0"/>
    <s v="music/jazz"/>
    <x v="109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x v="83"/>
    <b v="0"/>
    <s v="music/jazz"/>
    <x v="715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x v="80"/>
    <b v="0"/>
    <s v="music/jazz"/>
    <x v="416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x v="83"/>
    <b v="0"/>
    <s v="music/jazz"/>
    <x v="716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x v="79"/>
    <b v="0"/>
    <s v="music/jazz"/>
    <x v="717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x v="78"/>
    <b v="0"/>
    <s v="music/jazz"/>
    <x v="109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x v="78"/>
    <b v="0"/>
    <s v="music/jazz"/>
    <x v="109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x v="78"/>
    <b v="0"/>
    <s v="music/jazz"/>
    <x v="109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x v="22"/>
    <b v="0"/>
    <s v="music/jazz"/>
    <x v="140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x v="81"/>
    <b v="0"/>
    <s v="music/jazz"/>
    <x v="718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x v="78"/>
    <b v="0"/>
    <s v="music/jazz"/>
    <x v="109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x v="84"/>
    <b v="0"/>
    <s v="music/jazz"/>
    <x v="719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x v="54"/>
    <b v="0"/>
    <s v="music/jazz"/>
    <x v="720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x v="78"/>
    <b v="0"/>
    <s v="music/jazz"/>
    <x v="109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x v="82"/>
    <b v="0"/>
    <s v="music/jazz"/>
    <x v="721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x v="78"/>
    <b v="0"/>
    <s v="music/jazz"/>
    <x v="109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x v="29"/>
    <b v="0"/>
    <s v="music/jazz"/>
    <x v="722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x v="73"/>
    <b v="0"/>
    <s v="music/jazz"/>
    <x v="723"/>
    <n v="19.600000000000001"/>
    <x v="4"/>
    <x v="13"/>
    <d v="2014-11-01T16:59:21"/>
    <d v="2014-12-01T17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x v="29"/>
    <b v="0"/>
    <s v="music/jazz"/>
    <x v="724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x v="78"/>
    <b v="0"/>
    <s v="music/jazz"/>
    <x v="109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x v="9"/>
    <b v="0"/>
    <s v="music/jazz"/>
    <x v="725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x v="209"/>
    <b v="0"/>
    <s v="music/jazz"/>
    <x v="726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x v="79"/>
    <b v="0"/>
    <s v="music/jazz"/>
    <x v="727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x v="41"/>
    <b v="0"/>
    <s v="music/jazz"/>
    <x v="728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x v="81"/>
    <b v="0"/>
    <s v="music/jazz"/>
    <x v="129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x v="78"/>
    <b v="0"/>
    <s v="music/jazz"/>
    <x v="109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x v="78"/>
    <b v="0"/>
    <s v="music/jazz"/>
    <x v="109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x v="33"/>
    <b v="0"/>
    <s v="music/jazz"/>
    <x v="729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x v="78"/>
    <b v="0"/>
    <s v="music/jazz"/>
    <x v="109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x v="81"/>
    <b v="0"/>
    <s v="music/jazz"/>
    <x v="730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x v="63"/>
    <b v="0"/>
    <s v="music/jazz"/>
    <x v="731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x v="209"/>
    <b v="0"/>
    <s v="music/jazz"/>
    <x v="732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x v="84"/>
    <b v="0"/>
    <s v="music/jazz"/>
    <x v="733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x v="209"/>
    <b v="0"/>
    <s v="music/jazz"/>
    <x v="734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x v="84"/>
    <b v="0"/>
    <s v="music/jazz"/>
    <x v="735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x v="78"/>
    <b v="0"/>
    <s v="music/jazz"/>
    <x v="109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x v="84"/>
    <b v="0"/>
    <s v="music/jazz"/>
    <x v="736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x v="29"/>
    <b v="0"/>
    <s v="music/jazz"/>
    <x v="737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x v="84"/>
    <b v="0"/>
    <s v="music/jazz"/>
    <x v="738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x v="25"/>
    <b v="0"/>
    <s v="technology/wearables"/>
    <x v="739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x v="162"/>
    <b v="0"/>
    <s v="technology/wearables"/>
    <x v="740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x v="38"/>
    <b v="0"/>
    <s v="technology/wearables"/>
    <x v="741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x v="8"/>
    <b v="0"/>
    <s v="technology/wearables"/>
    <x v="74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x v="93"/>
    <b v="0"/>
    <s v="technology/wearables"/>
    <x v="743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x v="38"/>
    <b v="0"/>
    <s v="technology/wearables"/>
    <x v="744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x v="81"/>
    <b v="0"/>
    <s v="technology/wearables"/>
    <x v="745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x v="78"/>
    <b v="0"/>
    <s v="technology/wearables"/>
    <x v="109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x v="22"/>
    <b v="0"/>
    <s v="technology/wearables"/>
    <x v="746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x v="63"/>
    <b v="0"/>
    <s v="technology/wearables"/>
    <x v="747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x v="54"/>
    <b v="0"/>
    <s v="technology/wearables"/>
    <x v="748"/>
    <n v="58.416666666666664"/>
    <x v="2"/>
    <x v="8"/>
    <d v="2015-12-18T13:01:01"/>
    <d v="2016-01-17T13:01:01"/>
  </r>
  <r>
    <n v="951"/>
    <s v="Smart Harness"/>
    <s v="Revolutionizing the way we walk our dogs!"/>
    <n v="50000"/>
    <x v="689"/>
    <x v="2"/>
    <x v="0"/>
    <s v="USD"/>
    <n v="1465054872"/>
    <n v="1461166872"/>
    <b v="0"/>
    <x v="212"/>
    <b v="0"/>
    <s v="technology/wearables"/>
    <x v="749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x v="193"/>
    <b v="0"/>
    <s v="technology/wearables"/>
    <x v="750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x v="81"/>
    <b v="0"/>
    <s v="technology/wearables"/>
    <x v="751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x v="196"/>
    <b v="0"/>
    <s v="technology/wearables"/>
    <x v="752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x v="251"/>
    <b v="0"/>
    <s v="technology/wearables"/>
    <x v="753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x v="57"/>
    <b v="0"/>
    <s v="technology/wearables"/>
    <x v="754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x v="63"/>
    <b v="0"/>
    <s v="technology/wearables"/>
    <x v="755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x v="57"/>
    <b v="0"/>
    <s v="technology/wearables"/>
    <x v="756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x v="199"/>
    <b v="0"/>
    <s v="technology/wearables"/>
    <x v="757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x v="101"/>
    <b v="0"/>
    <s v="technology/wearables"/>
    <x v="758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x v="238"/>
    <b v="0"/>
    <s v="technology/wearables"/>
    <x v="759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x v="77"/>
    <b v="0"/>
    <s v="technology/wearables"/>
    <x v="760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x v="82"/>
    <b v="0"/>
    <s v="technology/wearables"/>
    <x v="761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x v="60"/>
    <b v="0"/>
    <s v="technology/wearables"/>
    <x v="762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x v="79"/>
    <b v="0"/>
    <s v="technology/wearables"/>
    <x v="763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x v="209"/>
    <b v="0"/>
    <s v="technology/wearables"/>
    <x v="764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x v="75"/>
    <b v="0"/>
    <s v="technology/wearables"/>
    <x v="765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x v="80"/>
    <b v="0"/>
    <s v="technology/wearables"/>
    <x v="766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x v="202"/>
    <b v="0"/>
    <s v="technology/wearables"/>
    <x v="7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x v="25"/>
    <b v="0"/>
    <s v="technology/wearables"/>
    <x v="768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x v="81"/>
    <b v="0"/>
    <s v="technology/wearables"/>
    <x v="769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x v="43"/>
    <b v="0"/>
    <s v="technology/wearables"/>
    <x v="770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x v="22"/>
    <b v="0"/>
    <s v="technology/wearables"/>
    <x v="771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x v="83"/>
    <b v="0"/>
    <s v="technology/wearables"/>
    <x v="470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x v="54"/>
    <b v="0"/>
    <s v="technology/wearables"/>
    <x v="77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x v="59"/>
    <b v="0"/>
    <s v="technology/wearables"/>
    <x v="773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x v="8"/>
    <b v="0"/>
    <s v="technology/wearables"/>
    <x v="774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x v="252"/>
    <b v="0"/>
    <s v="technology/wearables"/>
    <x v="775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x v="93"/>
    <b v="0"/>
    <s v="technology/wearables"/>
    <x v="776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x v="162"/>
    <b v="0"/>
    <s v="technology/wearables"/>
    <x v="777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x v="80"/>
    <b v="0"/>
    <s v="technology/wearables"/>
    <x v="778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x v="83"/>
    <b v="0"/>
    <s v="technology/wearables"/>
    <x v="779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x v="122"/>
    <b v="0"/>
    <s v="technology/wearables"/>
    <x v="780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x v="83"/>
    <b v="0"/>
    <s v="technology/wearables"/>
    <x v="550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x v="23"/>
    <b v="0"/>
    <s v="technology/wearables"/>
    <x v="781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x v="23"/>
    <b v="0"/>
    <s v="technology/wearables"/>
    <x v="782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x v="14"/>
    <b v="0"/>
    <s v="technology/wearables"/>
    <x v="783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x v="78"/>
    <b v="0"/>
    <s v="technology/wearables"/>
    <x v="109"/>
    <e v="#DIV/0!"/>
    <x v="2"/>
    <x v="8"/>
    <d v="2016-09-01T03:33:45"/>
    <d v="2016-10-01T03:33:45"/>
  </r>
  <r>
    <n v="989"/>
    <s v="Power Rope"/>
    <s v="The most useful phone charger you will ever buy"/>
    <n v="10000"/>
    <x v="718"/>
    <x v="2"/>
    <x v="0"/>
    <s v="USD"/>
    <n v="1475101495"/>
    <n v="1472509495"/>
    <b v="0"/>
    <x v="58"/>
    <b v="0"/>
    <s v="technology/wearables"/>
    <x v="784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x v="84"/>
    <b v="0"/>
    <s v="technology/wearables"/>
    <x v="477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x v="63"/>
    <b v="0"/>
    <s v="technology/wearables"/>
    <x v="785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x v="80"/>
    <b v="0"/>
    <s v="technology/wearables"/>
    <x v="786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x v="193"/>
    <b v="0"/>
    <s v="technology/wearables"/>
    <x v="787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x v="202"/>
    <b v="0"/>
    <s v="technology/wearables"/>
    <x v="788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x v="82"/>
    <b v="0"/>
    <s v="technology/wearables"/>
    <x v="789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x v="81"/>
    <b v="0"/>
    <s v="technology/wearables"/>
    <x v="790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x v="22"/>
    <b v="0"/>
    <s v="technology/wearables"/>
    <x v="698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x v="194"/>
    <b v="0"/>
    <s v="technology/wearables"/>
    <x v="791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x v="244"/>
    <b v="0"/>
    <s v="technology/wearables"/>
    <x v="79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x v="79"/>
    <b v="0"/>
    <s v="technology/wearables"/>
    <x v="793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x v="80"/>
    <b v="0"/>
    <s v="technology/wearables"/>
    <x v="87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x v="19"/>
    <b v="0"/>
    <s v="technology/wearables"/>
    <x v="794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x v="41"/>
    <b v="0"/>
    <s v="technology/wearables"/>
    <x v="79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x v="195"/>
    <b v="0"/>
    <s v="technology/wearables"/>
    <x v="796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x v="253"/>
    <b v="0"/>
    <s v="technology/wearables"/>
    <x v="797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x v="22"/>
    <b v="0"/>
    <s v="technology/wearables"/>
    <x v="798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x v="88"/>
    <b v="0"/>
    <s v="technology/wearables"/>
    <x v="799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x v="29"/>
    <b v="0"/>
    <s v="technology/wearables"/>
    <x v="800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x v="21"/>
    <b v="0"/>
    <s v="technology/wearables"/>
    <x v="801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x v="80"/>
    <b v="0"/>
    <s v="technology/wearables"/>
    <x v="802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x v="29"/>
    <b v="0"/>
    <s v="technology/wearables"/>
    <x v="80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x v="254"/>
    <b v="0"/>
    <s v="technology/wearables"/>
    <x v="804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x v="240"/>
    <b v="0"/>
    <s v="technology/wearables"/>
    <x v="805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x v="38"/>
    <b v="0"/>
    <s v="technology/wearables"/>
    <x v="806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x v="79"/>
    <b v="0"/>
    <s v="technology/wearables"/>
    <x v="129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x v="44"/>
    <b v="0"/>
    <s v="technology/wearables"/>
    <x v="807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x v="255"/>
    <b v="0"/>
    <s v="technology/wearables"/>
    <x v="808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x v="63"/>
    <b v="0"/>
    <s v="technology/wearables"/>
    <x v="809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x v="256"/>
    <b v="0"/>
    <s v="technology/wearables"/>
    <x v="810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x v="209"/>
    <b v="1"/>
    <s v="music/electronic music"/>
    <x v="81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x v="257"/>
    <b v="1"/>
    <s v="music/electronic music"/>
    <x v="812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x v="142"/>
    <b v="1"/>
    <s v="music/electronic music"/>
    <x v="813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x v="132"/>
    <b v="1"/>
    <s v="music/electronic music"/>
    <x v="814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x v="42"/>
    <b v="1"/>
    <s v="music/electronic music"/>
    <x v="815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x v="258"/>
    <b v="1"/>
    <s v="music/electronic music"/>
    <x v="816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x v="259"/>
    <b v="1"/>
    <s v="music/electronic music"/>
    <x v="817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x v="112"/>
    <b v="1"/>
    <s v="music/electronic music"/>
    <x v="818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x v="260"/>
    <b v="1"/>
    <s v="music/electronic music"/>
    <x v="819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x v="261"/>
    <b v="1"/>
    <s v="music/electronic music"/>
    <x v="820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x v="180"/>
    <b v="1"/>
    <s v="music/electronic music"/>
    <x v="821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x v="221"/>
    <b v="1"/>
    <s v="music/electronic music"/>
    <x v="202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x v="93"/>
    <b v="1"/>
    <s v="music/electronic music"/>
    <x v="822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x v="74"/>
    <b v="1"/>
    <s v="music/electronic music"/>
    <x v="823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x v="262"/>
    <b v="1"/>
    <s v="music/electronic music"/>
    <x v="824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x v="88"/>
    <b v="1"/>
    <s v="music/electronic music"/>
    <x v="825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x v="263"/>
    <b v="1"/>
    <s v="music/electronic music"/>
    <x v="826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x v="64"/>
    <b v="1"/>
    <s v="music/electronic music"/>
    <x v="426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x v="42"/>
    <b v="1"/>
    <s v="music/electronic music"/>
    <x v="827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x v="209"/>
    <b v="1"/>
    <s v="music/electronic music"/>
    <x v="828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x v="29"/>
    <b v="0"/>
    <s v="journalism/audio"/>
    <x v="385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x v="78"/>
    <b v="0"/>
    <s v="journalism/audio"/>
    <x v="109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x v="29"/>
    <b v="0"/>
    <s v="journalism/audio"/>
    <x v="829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x v="264"/>
    <b v="0"/>
    <s v="journalism/audio"/>
    <x v="830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x v="84"/>
    <b v="0"/>
    <s v="journalism/audio"/>
    <x v="831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x v="22"/>
    <b v="0"/>
    <s v="journalism/audio"/>
    <x v="83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x v="78"/>
    <b v="0"/>
    <s v="journalism/audio"/>
    <x v="109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x v="29"/>
    <b v="0"/>
    <s v="journalism/audio"/>
    <x v="833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x v="80"/>
    <b v="0"/>
    <s v="journalism/audio"/>
    <x v="834"/>
    <n v="53"/>
    <x v="5"/>
    <x v="16"/>
    <d v="2016-08-15T20:16:29"/>
    <d v="2016-09-24T20:16:29"/>
  </r>
  <r>
    <n v="1049"/>
    <s v="J1 (Canceled)"/>
    <s v="------"/>
    <n v="12000"/>
    <x v="117"/>
    <x v="1"/>
    <x v="0"/>
    <s v="USD"/>
    <n v="1455272445"/>
    <n v="1452680445"/>
    <b v="0"/>
    <x v="78"/>
    <b v="0"/>
    <s v="journalism/audio"/>
    <x v="109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x v="78"/>
    <b v="0"/>
    <s v="journalism/audio"/>
    <x v="109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x v="78"/>
    <b v="0"/>
    <s v="journalism/audio"/>
    <x v="109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x v="78"/>
    <b v="0"/>
    <s v="journalism/audio"/>
    <x v="109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x v="29"/>
    <b v="0"/>
    <s v="journalism/audio"/>
    <x v="460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x v="78"/>
    <b v="0"/>
    <s v="journalism/audio"/>
    <x v="109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x v="78"/>
    <b v="0"/>
    <s v="journalism/audio"/>
    <x v="109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x v="78"/>
    <b v="0"/>
    <s v="journalism/audio"/>
    <x v="109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x v="78"/>
    <b v="0"/>
    <s v="journalism/audio"/>
    <x v="109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x v="78"/>
    <b v="0"/>
    <s v="journalism/audio"/>
    <x v="109"/>
    <e v="#DIV/0!"/>
    <x v="5"/>
    <x v="16"/>
    <d v="2015-02-12T16:37:23"/>
    <d v="2015-03-25T19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x v="78"/>
    <b v="0"/>
    <s v="journalism/audio"/>
    <x v="109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x v="29"/>
    <b v="0"/>
    <s v="journalism/audio"/>
    <x v="460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x v="78"/>
    <b v="0"/>
    <s v="journalism/audio"/>
    <x v="109"/>
    <e v="#DIV/0!"/>
    <x v="5"/>
    <x v="16"/>
    <d v="2016-03-03T01:38:28"/>
    <d v="2016-05-01T20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x v="80"/>
    <b v="0"/>
    <s v="journalism/audio"/>
    <x v="835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x v="78"/>
    <b v="0"/>
    <s v="journalism/audio"/>
    <x v="109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x v="252"/>
    <b v="0"/>
    <s v="games/video games"/>
    <x v="836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x v="81"/>
    <b v="0"/>
    <s v="games/video games"/>
    <x v="837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x v="265"/>
    <b v="0"/>
    <s v="games/video games"/>
    <x v="838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x v="73"/>
    <b v="0"/>
    <s v="games/video games"/>
    <x v="839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x v="80"/>
    <b v="0"/>
    <s v="games/video games"/>
    <x v="840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x v="64"/>
    <b v="0"/>
    <s v="games/video games"/>
    <x v="841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x v="84"/>
    <b v="0"/>
    <s v="games/video games"/>
    <x v="449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x v="78"/>
    <b v="0"/>
    <s v="games/video games"/>
    <x v="109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x v="80"/>
    <b v="0"/>
    <s v="games/video games"/>
    <x v="842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x v="29"/>
    <b v="0"/>
    <s v="games/video games"/>
    <x v="843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x v="209"/>
    <b v="0"/>
    <s v="games/video games"/>
    <x v="844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x v="83"/>
    <b v="0"/>
    <s v="games/video games"/>
    <x v="684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x v="266"/>
    <b v="0"/>
    <s v="games/video games"/>
    <x v="845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x v="157"/>
    <b v="0"/>
    <s v="games/video games"/>
    <x v="846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x v="81"/>
    <b v="0"/>
    <s v="games/video games"/>
    <x v="847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x v="59"/>
    <b v="0"/>
    <s v="games/video games"/>
    <x v="848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x v="15"/>
    <b v="0"/>
    <s v="games/video games"/>
    <x v="849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x v="80"/>
    <b v="0"/>
    <s v="games/video games"/>
    <x v="850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x v="83"/>
    <b v="0"/>
    <s v="games/video games"/>
    <x v="470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x v="29"/>
    <b v="0"/>
    <s v="games/video games"/>
    <x v="380"/>
    <n v="410"/>
    <x v="6"/>
    <x v="17"/>
    <d v="2014-06-03T10:49:43"/>
    <d v="2014-08-02T10:49:43"/>
  </r>
  <r>
    <n v="1084"/>
    <s v="My own channel"/>
    <s v="I want to start my own channel for gaming"/>
    <n v="550"/>
    <x v="117"/>
    <x v="2"/>
    <x v="0"/>
    <s v="USD"/>
    <n v="1407534804"/>
    <n v="1404942804"/>
    <b v="0"/>
    <x v="78"/>
    <b v="0"/>
    <s v="games/video games"/>
    <x v="109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x v="82"/>
    <b v="0"/>
    <s v="games/video games"/>
    <x v="851"/>
    <n v="114"/>
    <x v="6"/>
    <x v="17"/>
    <d v="2016-02-13T11:06:15"/>
    <d v="2016-03-14T10:06:15"/>
  </r>
  <r>
    <n v="1086"/>
    <s v="Cyber Universe Online"/>
    <s v="Humanity's future in the Galaxy"/>
    <n v="18000"/>
    <x v="493"/>
    <x v="2"/>
    <x v="0"/>
    <s v="USD"/>
    <n v="1408913291"/>
    <n v="1406321291"/>
    <b v="0"/>
    <x v="84"/>
    <b v="0"/>
    <s v="games/video games"/>
    <x v="852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x v="78"/>
    <b v="0"/>
    <s v="games/video games"/>
    <x v="109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x v="206"/>
    <b v="0"/>
    <s v="games/video games"/>
    <x v="853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x v="72"/>
    <b v="0"/>
    <s v="games/video games"/>
    <x v="854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x v="29"/>
    <b v="0"/>
    <s v="games/video games"/>
    <x v="855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x v="84"/>
    <b v="0"/>
    <s v="games/video games"/>
    <x v="856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x v="63"/>
    <b v="0"/>
    <s v="games/video games"/>
    <x v="857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x v="80"/>
    <b v="0"/>
    <s v="games/video games"/>
    <x v="858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x v="74"/>
    <b v="0"/>
    <s v="games/video games"/>
    <x v="859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x v="225"/>
    <b v="0"/>
    <s v="games/video games"/>
    <x v="860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x v="60"/>
    <b v="0"/>
    <s v="games/video games"/>
    <x v="861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x v="63"/>
    <b v="0"/>
    <s v="games/video games"/>
    <x v="862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x v="19"/>
    <b v="0"/>
    <s v="games/video games"/>
    <x v="863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x v="29"/>
    <b v="0"/>
    <s v="games/video games"/>
    <x v="724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x v="73"/>
    <b v="0"/>
    <s v="games/video games"/>
    <x v="453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x v="79"/>
    <b v="0"/>
    <s v="games/video games"/>
    <x v="86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x v="54"/>
    <b v="0"/>
    <s v="games/video games"/>
    <x v="865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x v="41"/>
    <b v="0"/>
    <s v="games/video games"/>
    <x v="866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x v="77"/>
    <b v="0"/>
    <s v="games/video games"/>
    <x v="867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x v="9"/>
    <b v="0"/>
    <s v="games/video games"/>
    <x v="868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x v="63"/>
    <b v="0"/>
    <s v="games/video games"/>
    <x v="869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x v="78"/>
    <b v="0"/>
    <s v="games/video games"/>
    <x v="109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x v="64"/>
    <b v="0"/>
    <s v="games/video games"/>
    <x v="870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x v="83"/>
    <b v="0"/>
    <s v="games/video games"/>
    <x v="871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x v="202"/>
    <b v="0"/>
    <s v="games/video games"/>
    <x v="872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x v="29"/>
    <b v="0"/>
    <s v="games/video games"/>
    <x v="167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x v="267"/>
    <b v="0"/>
    <s v="games/video games"/>
    <x v="873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x v="29"/>
    <b v="0"/>
    <s v="games/video games"/>
    <x v="724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x v="83"/>
    <b v="0"/>
    <s v="games/video games"/>
    <x v="874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x v="80"/>
    <b v="0"/>
    <s v="games/video games"/>
    <x v="875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x v="73"/>
    <b v="0"/>
    <s v="games/video games"/>
    <x v="876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x v="22"/>
    <b v="0"/>
    <s v="games/video games"/>
    <x v="877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x v="83"/>
    <b v="0"/>
    <s v="games/video games"/>
    <x v="878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x v="29"/>
    <b v="0"/>
    <s v="games/video games"/>
    <x v="879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x v="78"/>
    <b v="0"/>
    <s v="games/video games"/>
    <x v="109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x v="81"/>
    <b v="0"/>
    <s v="games/video games"/>
    <x v="880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x v="78"/>
    <b v="0"/>
    <s v="games/video games"/>
    <x v="109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x v="83"/>
    <b v="0"/>
    <s v="games/video games"/>
    <x v="881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x v="63"/>
    <b v="0"/>
    <s v="games/mobile games"/>
    <x v="882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x v="78"/>
    <b v="0"/>
    <s v="games/mobile games"/>
    <x v="109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x v="84"/>
    <b v="0"/>
    <s v="games/mobile games"/>
    <x v="724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x v="23"/>
    <b v="0"/>
    <s v="games/mobile games"/>
    <x v="883"/>
    <n v="25.434782608695652"/>
    <x v="6"/>
    <x v="18"/>
    <d v="2014-10-14T15:30:00"/>
    <d v="2014-11-14T16:30:00"/>
  </r>
  <r>
    <n v="1128"/>
    <s v="Flying Turds"/>
    <s v="#havingfunFTW"/>
    <n v="1000"/>
    <x v="116"/>
    <x v="2"/>
    <x v="1"/>
    <s v="GBP"/>
    <n v="1407425717"/>
    <n v="1404833717"/>
    <b v="0"/>
    <x v="29"/>
    <b v="0"/>
    <s v="games/mobile games"/>
    <x v="370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x v="84"/>
    <b v="0"/>
    <s v="games/mobile games"/>
    <x v="884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x v="83"/>
    <b v="0"/>
    <s v="games/mobile games"/>
    <x v="881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x v="78"/>
    <b v="0"/>
    <s v="games/mobile games"/>
    <x v="109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x v="62"/>
    <b v="0"/>
    <s v="games/mobile games"/>
    <x v="885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x v="29"/>
    <b v="0"/>
    <s v="games/mobile games"/>
    <x v="886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x v="29"/>
    <b v="0"/>
    <s v="games/mobile games"/>
    <x v="524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x v="29"/>
    <b v="0"/>
    <s v="games/mobile games"/>
    <x v="152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x v="79"/>
    <b v="0"/>
    <s v="games/mobile games"/>
    <x v="887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x v="70"/>
    <b v="0"/>
    <s v="games/mobile games"/>
    <x v="888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x v="80"/>
    <b v="0"/>
    <s v="games/mobile games"/>
    <x v="737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x v="29"/>
    <b v="0"/>
    <s v="games/mobile games"/>
    <x v="889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x v="78"/>
    <b v="0"/>
    <s v="games/mobile games"/>
    <x v="109"/>
    <e v="#DIV/0!"/>
    <x v="6"/>
    <x v="18"/>
    <d v="2015-07-07T06:05:21"/>
    <d v="2015-08-06T06:05:21"/>
  </r>
  <r>
    <n v="1141"/>
    <s v="Arena Z - Zombie Survival"/>
    <s v="I think this will be a great game!"/>
    <n v="500"/>
    <x v="117"/>
    <x v="2"/>
    <x v="12"/>
    <s v="EUR"/>
    <n v="1436460450"/>
    <n v="1433868450"/>
    <b v="0"/>
    <x v="78"/>
    <b v="0"/>
    <s v="games/mobile games"/>
    <x v="109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x v="78"/>
    <b v="0"/>
    <s v="games/mobile games"/>
    <x v="109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x v="22"/>
    <b v="0"/>
    <s v="games/mobile games"/>
    <x v="890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x v="78"/>
    <b v="0"/>
    <s v="food/food trucks"/>
    <x v="109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x v="29"/>
    <b v="0"/>
    <s v="food/food trucks"/>
    <x v="415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x v="8"/>
    <b v="0"/>
    <s v="food/food trucks"/>
    <x v="891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x v="78"/>
    <b v="0"/>
    <s v="food/food trucks"/>
    <x v="109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x v="83"/>
    <b v="0"/>
    <s v="food/food trucks"/>
    <x v="892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x v="84"/>
    <b v="0"/>
    <s v="food/food trucks"/>
    <x v="840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x v="79"/>
    <b v="0"/>
    <s v="food/food trucks"/>
    <x v="893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x v="78"/>
    <b v="0"/>
    <s v="food/food trucks"/>
    <x v="109"/>
    <e v="#DIV/0!"/>
    <x v="7"/>
    <x v="19"/>
    <d v="2015-08-07T21:27:43"/>
    <d v="2015-09-06T21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x v="41"/>
    <b v="0"/>
    <s v="food/food trucks"/>
    <x v="894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x v="29"/>
    <b v="0"/>
    <s v="food/food trucks"/>
    <x v="895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x v="83"/>
    <b v="0"/>
    <s v="food/food trucks"/>
    <x v="896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x v="22"/>
    <b v="0"/>
    <s v="food/food trucks"/>
    <x v="897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x v="78"/>
    <b v="0"/>
    <s v="food/food trucks"/>
    <x v="109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x v="83"/>
    <b v="0"/>
    <s v="food/food trucks"/>
    <x v="898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x v="83"/>
    <b v="0"/>
    <s v="food/food trucks"/>
    <x v="899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x v="78"/>
    <b v="0"/>
    <s v="food/food trucks"/>
    <x v="109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x v="10"/>
    <b v="0"/>
    <s v="food/food trucks"/>
    <x v="900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x v="78"/>
    <b v="0"/>
    <s v="food/food trucks"/>
    <x v="109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x v="84"/>
    <b v="0"/>
    <s v="food/food trucks"/>
    <x v="901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x v="78"/>
    <b v="0"/>
    <s v="food/food trucks"/>
    <x v="109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x v="78"/>
    <b v="0"/>
    <s v="food/food trucks"/>
    <x v="109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x v="20"/>
    <b v="0"/>
    <s v="food/food trucks"/>
    <x v="902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x v="22"/>
    <b v="0"/>
    <s v="food/food trucks"/>
    <x v="903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x v="38"/>
    <b v="0"/>
    <s v="food/food trucks"/>
    <x v="904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x v="83"/>
    <b v="0"/>
    <s v="food/food trucks"/>
    <x v="905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x v="83"/>
    <b v="0"/>
    <s v="food/food trucks"/>
    <x v="906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x v="84"/>
    <b v="0"/>
    <s v="food/food trucks"/>
    <x v="177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x v="29"/>
    <b v="0"/>
    <s v="food/food trucks"/>
    <x v="370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x v="78"/>
    <b v="0"/>
    <s v="food/food trucks"/>
    <x v="109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x v="29"/>
    <b v="0"/>
    <s v="food/food trucks"/>
    <x v="907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x v="10"/>
    <b v="0"/>
    <s v="food/food trucks"/>
    <x v="908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x v="82"/>
    <b v="0"/>
    <s v="food/food trucks"/>
    <x v="909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x v="29"/>
    <b v="0"/>
    <s v="food/food trucks"/>
    <x v="910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x v="78"/>
    <b v="0"/>
    <s v="food/food trucks"/>
    <x v="109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x v="29"/>
    <b v="0"/>
    <s v="food/food trucks"/>
    <x v="440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x v="81"/>
    <b v="0"/>
    <s v="food/food trucks"/>
    <x v="911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x v="268"/>
    <b v="0"/>
    <s v="food/food trucks"/>
    <x v="912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x v="83"/>
    <b v="0"/>
    <s v="food/food trucks"/>
    <x v="168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x v="80"/>
    <b v="0"/>
    <s v="food/food trucks"/>
    <x v="913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x v="83"/>
    <b v="0"/>
    <s v="food/food trucks"/>
    <x v="91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x v="269"/>
    <b v="1"/>
    <s v="photography/photobooks"/>
    <x v="915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x v="112"/>
    <b v="1"/>
    <s v="photography/photobooks"/>
    <x v="916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x v="252"/>
    <b v="1"/>
    <s v="photography/photobooks"/>
    <x v="589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x v="16"/>
    <b v="1"/>
    <s v="photography/photobooks"/>
    <x v="917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x v="268"/>
    <b v="1"/>
    <s v="photography/photobooks"/>
    <x v="918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x v="48"/>
    <b v="1"/>
    <s v="photography/photobooks"/>
    <x v="919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x v="62"/>
    <b v="1"/>
    <s v="photography/photobooks"/>
    <x v="920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x v="51"/>
    <b v="1"/>
    <s v="photography/photobooks"/>
    <x v="921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x v="41"/>
    <b v="1"/>
    <s v="photography/photobooks"/>
    <x v="922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x v="270"/>
    <b v="1"/>
    <s v="photography/photobooks"/>
    <x v="923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x v="271"/>
    <b v="1"/>
    <s v="photography/photobooks"/>
    <x v="924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x v="203"/>
    <b v="1"/>
    <s v="photography/photobooks"/>
    <x v="920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x v="272"/>
    <b v="1"/>
    <s v="photography/photobooks"/>
    <x v="925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x v="100"/>
    <b v="1"/>
    <s v="photography/photobooks"/>
    <x v="926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x v="157"/>
    <b v="1"/>
    <s v="photography/photobooks"/>
    <x v="927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x v="82"/>
    <b v="1"/>
    <s v="photography/photobooks"/>
    <x v="928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x v="273"/>
    <b v="1"/>
    <s v="photography/photobooks"/>
    <x v="929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x v="112"/>
    <b v="1"/>
    <s v="photography/photobooks"/>
    <x v="930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x v="197"/>
    <b v="1"/>
    <s v="photography/photobooks"/>
    <x v="931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x v="21"/>
    <b v="1"/>
    <s v="photography/photobooks"/>
    <x v="932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x v="7"/>
    <b v="1"/>
    <s v="photography/photobooks"/>
    <x v="933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x v="95"/>
    <b v="1"/>
    <s v="photography/photobooks"/>
    <x v="934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x v="58"/>
    <b v="1"/>
    <s v="photography/photobooks"/>
    <x v="935"/>
    <n v="32.34375"/>
    <x v="8"/>
    <x v="20"/>
    <d v="2017-02-06T13:37:33"/>
    <d v="2017-03-11T08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x v="261"/>
    <b v="1"/>
    <s v="photography/photobooks"/>
    <x v="936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x v="11"/>
    <b v="1"/>
    <s v="photography/photobooks"/>
    <x v="937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x v="67"/>
    <b v="1"/>
    <s v="photography/photobooks"/>
    <x v="938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x v="273"/>
    <b v="1"/>
    <s v="photography/photobooks"/>
    <x v="939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x v="79"/>
    <b v="1"/>
    <s v="photography/photobooks"/>
    <x v="940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x v="183"/>
    <b v="1"/>
    <s v="photography/photobooks"/>
    <x v="941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x v="52"/>
    <b v="1"/>
    <s v="photography/photobooks"/>
    <x v="942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x v="20"/>
    <b v="1"/>
    <s v="photography/photobooks"/>
    <x v="943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x v="274"/>
    <b v="1"/>
    <s v="photography/photobooks"/>
    <x v="944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x v="147"/>
    <b v="1"/>
    <s v="photography/photobooks"/>
    <x v="945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x v="275"/>
    <b v="1"/>
    <s v="photography/photobooks"/>
    <x v="94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x v="30"/>
    <b v="1"/>
    <s v="photography/photobooks"/>
    <x v="94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x v="35"/>
    <b v="1"/>
    <s v="photography/photobooks"/>
    <x v="948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x v="205"/>
    <b v="1"/>
    <s v="photography/photobooks"/>
    <x v="949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x v="273"/>
    <b v="1"/>
    <s v="photography/photobooks"/>
    <x v="950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x v="276"/>
    <b v="1"/>
    <s v="photography/photobooks"/>
    <x v="951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x v="277"/>
    <b v="1"/>
    <s v="photography/photobooks"/>
    <x v="952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x v="59"/>
    <b v="0"/>
    <s v="music/world music"/>
    <x v="953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x v="83"/>
    <b v="0"/>
    <s v="music/world music"/>
    <x v="954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x v="244"/>
    <b v="0"/>
    <s v="music/world music"/>
    <x v="955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x v="78"/>
    <b v="0"/>
    <s v="music/world music"/>
    <x v="109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x v="54"/>
    <b v="0"/>
    <s v="music/world music"/>
    <x v="956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x v="29"/>
    <b v="0"/>
    <s v="music/world music"/>
    <x v="957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x v="78"/>
    <b v="0"/>
    <s v="music/world music"/>
    <x v="109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x v="78"/>
    <b v="0"/>
    <s v="music/world music"/>
    <x v="109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x v="29"/>
    <b v="0"/>
    <s v="music/world music"/>
    <x v="417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x v="79"/>
    <b v="0"/>
    <s v="music/world music"/>
    <x v="958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x v="78"/>
    <b v="0"/>
    <s v="music/world music"/>
    <x v="109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x v="79"/>
    <b v="0"/>
    <s v="music/world music"/>
    <x v="959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x v="78"/>
    <b v="0"/>
    <s v="music/world music"/>
    <x v="109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x v="78"/>
    <b v="0"/>
    <s v="music/world music"/>
    <x v="109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x v="83"/>
    <b v="0"/>
    <s v="music/world music"/>
    <x v="960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x v="78"/>
    <b v="0"/>
    <s v="music/world music"/>
    <x v="109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x v="22"/>
    <b v="0"/>
    <s v="music/world music"/>
    <x v="961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x v="69"/>
    <b v="0"/>
    <s v="music/world music"/>
    <x v="962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x v="29"/>
    <b v="0"/>
    <s v="music/world music"/>
    <x v="96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x v="44"/>
    <b v="0"/>
    <s v="music/world music"/>
    <x v="964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x v="43"/>
    <b v="1"/>
    <s v="music/rock"/>
    <x v="965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x v="57"/>
    <b v="1"/>
    <s v="music/rock"/>
    <x v="966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x v="162"/>
    <b v="1"/>
    <s v="music/rock"/>
    <x v="96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x v="133"/>
    <b v="1"/>
    <s v="music/rock"/>
    <x v="968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x v="211"/>
    <b v="1"/>
    <s v="music/rock"/>
    <x v="969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x v="75"/>
    <b v="1"/>
    <s v="music/rock"/>
    <x v="970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x v="278"/>
    <b v="1"/>
    <s v="music/rock"/>
    <x v="971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x v="142"/>
    <b v="1"/>
    <s v="music/rock"/>
    <x v="972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x v="261"/>
    <b v="1"/>
    <s v="music/rock"/>
    <x v="973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x v="279"/>
    <b v="1"/>
    <s v="music/rock"/>
    <x v="974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x v="261"/>
    <b v="1"/>
    <s v="music/rock"/>
    <x v="975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x v="280"/>
    <b v="1"/>
    <s v="music/rock"/>
    <x v="976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x v="281"/>
    <b v="1"/>
    <s v="music/rock"/>
    <x v="977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x v="282"/>
    <b v="1"/>
    <s v="music/rock"/>
    <x v="978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x v="283"/>
    <b v="1"/>
    <s v="music/rock"/>
    <x v="979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x v="93"/>
    <b v="1"/>
    <s v="music/rock"/>
    <x v="980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x v="142"/>
    <b v="1"/>
    <s v="music/rock"/>
    <x v="981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x v="47"/>
    <b v="1"/>
    <s v="music/rock"/>
    <x v="982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x v="217"/>
    <b v="1"/>
    <s v="music/rock"/>
    <x v="983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x v="14"/>
    <b v="1"/>
    <s v="music/rock"/>
    <x v="984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x v="69"/>
    <b v="1"/>
    <s v="music/rock"/>
    <x v="985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x v="36"/>
    <b v="1"/>
    <s v="music/rock"/>
    <x v="986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x v="133"/>
    <b v="1"/>
    <s v="music/rock"/>
    <x v="987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x v="180"/>
    <b v="1"/>
    <s v="music/rock"/>
    <x v="972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x v="0"/>
    <b v="1"/>
    <s v="music/rock"/>
    <x v="988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x v="190"/>
    <b v="1"/>
    <s v="music/rock"/>
    <x v="989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x v="39"/>
    <b v="1"/>
    <s v="music/rock"/>
    <x v="990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x v="162"/>
    <b v="1"/>
    <s v="music/rock"/>
    <x v="972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x v="33"/>
    <b v="1"/>
    <s v="music/rock"/>
    <x v="938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x v="241"/>
    <b v="1"/>
    <s v="music/rock"/>
    <x v="991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x v="284"/>
    <b v="1"/>
    <s v="music/rock"/>
    <x v="992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x v="285"/>
    <b v="1"/>
    <s v="music/rock"/>
    <x v="993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x v="32"/>
    <b v="1"/>
    <s v="music/rock"/>
    <x v="994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x v="286"/>
    <b v="1"/>
    <s v="music/rock"/>
    <x v="995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x v="245"/>
    <b v="1"/>
    <s v="music/rock"/>
    <x v="996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x v="143"/>
    <b v="1"/>
    <s v="music/rock"/>
    <x v="997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x v="208"/>
    <b v="1"/>
    <s v="music/rock"/>
    <x v="998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x v="142"/>
    <b v="1"/>
    <s v="music/rock"/>
    <x v="59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x v="220"/>
    <b v="1"/>
    <s v="music/rock"/>
    <x v="999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x v="19"/>
    <b v="1"/>
    <s v="music/rock"/>
    <x v="1000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x v="162"/>
    <b v="1"/>
    <s v="theater/plays"/>
    <x v="50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x v="287"/>
    <b v="1"/>
    <s v="theater/plays"/>
    <x v="1001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x v="9"/>
    <b v="1"/>
    <s v="theater/plays"/>
    <x v="1002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x v="20"/>
    <b v="1"/>
    <s v="theater/plays"/>
    <x v="1003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x v="42"/>
    <b v="1"/>
    <s v="theater/plays"/>
    <x v="1004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x v="47"/>
    <b v="1"/>
    <s v="theater/plays"/>
    <x v="1005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x v="48"/>
    <b v="1"/>
    <s v="theater/plays"/>
    <x v="100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x v="288"/>
    <b v="1"/>
    <s v="theater/plays"/>
    <x v="945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x v="47"/>
    <b v="1"/>
    <s v="theater/plays"/>
    <x v="1007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x v="148"/>
    <b v="1"/>
    <s v="theater/plays"/>
    <x v="1008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x v="19"/>
    <b v="1"/>
    <s v="theater/plays"/>
    <x v="1009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x v="31"/>
    <b v="1"/>
    <s v="theater/plays"/>
    <x v="1010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x v="23"/>
    <b v="1"/>
    <s v="theater/plays"/>
    <x v="1011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x v="146"/>
    <b v="1"/>
    <s v="theater/plays"/>
    <x v="1012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x v="51"/>
    <b v="1"/>
    <s v="theater/plays"/>
    <x v="1013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x v="58"/>
    <b v="1"/>
    <s v="theater/plays"/>
    <x v="101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x v="54"/>
    <b v="1"/>
    <s v="theater/plays"/>
    <x v="920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x v="60"/>
    <b v="1"/>
    <s v="theater/plays"/>
    <x v="1015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x v="133"/>
    <b v="1"/>
    <s v="theater/plays"/>
    <x v="31"/>
    <n v="50"/>
    <x v="1"/>
    <x v="6"/>
    <d v="2016-10-31T20:23:31"/>
    <d v="2016-11-30T21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x v="52"/>
    <b v="1"/>
    <s v="theater/plays"/>
    <x v="10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x v="201"/>
    <b v="0"/>
    <s v="technology/wearables"/>
    <x v="1017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x v="48"/>
    <b v="0"/>
    <s v="technology/wearables"/>
    <x v="1018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x v="289"/>
    <b v="0"/>
    <s v="technology/wearables"/>
    <x v="1019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x v="43"/>
    <b v="0"/>
    <s v="technology/wearables"/>
    <x v="1020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x v="44"/>
    <b v="0"/>
    <s v="technology/wearables"/>
    <x v="102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x v="2"/>
    <b v="0"/>
    <s v="technology/wearables"/>
    <x v="1022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x v="54"/>
    <b v="0"/>
    <s v="technology/wearables"/>
    <x v="1023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x v="61"/>
    <b v="0"/>
    <s v="technology/wearables"/>
    <x v="1024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x v="29"/>
    <b v="0"/>
    <s v="technology/wearables"/>
    <x v="1025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x v="259"/>
    <b v="0"/>
    <s v="technology/wearables"/>
    <x v="1026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x v="202"/>
    <b v="0"/>
    <s v="technology/wearables"/>
    <x v="1027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x v="290"/>
    <b v="0"/>
    <s v="technology/wearables"/>
    <x v="1028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x v="29"/>
    <b v="0"/>
    <s v="technology/wearables"/>
    <x v="1029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x v="10"/>
    <b v="0"/>
    <s v="technology/wearables"/>
    <x v="1030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x v="125"/>
    <b v="0"/>
    <s v="technology/wearables"/>
    <x v="1031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x v="82"/>
    <b v="0"/>
    <s v="technology/wearables"/>
    <x v="1032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x v="83"/>
    <b v="0"/>
    <s v="technology/wearables"/>
    <x v="103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x v="63"/>
    <b v="0"/>
    <s v="technology/wearables"/>
    <x v="1034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x v="80"/>
    <b v="0"/>
    <s v="technology/wearables"/>
    <x v="1035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x v="34"/>
    <b v="0"/>
    <s v="technology/wearables"/>
    <x v="1036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x v="240"/>
    <b v="0"/>
    <s v="technology/wearables"/>
    <x v="1037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x v="22"/>
    <b v="0"/>
    <s v="technology/wearables"/>
    <x v="1038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x v="202"/>
    <b v="0"/>
    <s v="technology/wearables"/>
    <x v="1039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x v="14"/>
    <b v="0"/>
    <s v="technology/wearables"/>
    <x v="1040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x v="41"/>
    <b v="0"/>
    <s v="technology/wearables"/>
    <x v="1041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x v="82"/>
    <b v="0"/>
    <s v="technology/wearables"/>
    <x v="1042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x v="133"/>
    <b v="0"/>
    <s v="technology/wearables"/>
    <x v="1043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x v="69"/>
    <b v="0"/>
    <s v="technology/wearables"/>
    <x v="1044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x v="78"/>
    <b v="0"/>
    <s v="technology/wearables"/>
    <x v="109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x v="78"/>
    <b v="0"/>
    <s v="technology/wearables"/>
    <x v="109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x v="222"/>
    <b v="0"/>
    <s v="technology/wearables"/>
    <x v="104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x v="38"/>
    <b v="0"/>
    <s v="technology/wearables"/>
    <x v="104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x v="291"/>
    <b v="0"/>
    <s v="technology/wearables"/>
    <x v="1047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x v="205"/>
    <b v="0"/>
    <s v="technology/wearables"/>
    <x v="104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x v="41"/>
    <b v="0"/>
    <s v="technology/wearables"/>
    <x v="1049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x v="77"/>
    <b v="0"/>
    <s v="technology/wearables"/>
    <x v="1050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x v="78"/>
    <b v="0"/>
    <s v="technology/wearables"/>
    <x v="109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x v="67"/>
    <b v="0"/>
    <s v="technology/wearables"/>
    <x v="1051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x v="29"/>
    <b v="0"/>
    <s v="technology/wearables"/>
    <x v="418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x v="292"/>
    <b v="0"/>
    <s v="technology/wearables"/>
    <x v="1052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x v="237"/>
    <b v="1"/>
    <s v="publishing/nonfiction"/>
    <x v="1053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x v="63"/>
    <b v="1"/>
    <s v="publishing/nonfiction"/>
    <x v="1054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x v="184"/>
    <b v="1"/>
    <s v="publishing/nonfiction"/>
    <x v="1055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x v="162"/>
    <b v="1"/>
    <s v="publishing/nonfiction"/>
    <x v="1056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x v="55"/>
    <b v="1"/>
    <s v="publishing/nonfiction"/>
    <x v="1057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x v="293"/>
    <b v="1"/>
    <s v="publishing/nonfiction"/>
    <x v="105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x v="76"/>
    <b v="1"/>
    <s v="publishing/nonfiction"/>
    <x v="1059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x v="148"/>
    <b v="1"/>
    <s v="publishing/nonfiction"/>
    <x v="1060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x v="294"/>
    <b v="1"/>
    <s v="publishing/nonfiction"/>
    <x v="1061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x v="288"/>
    <b v="1"/>
    <s v="publishing/nonfiction"/>
    <x v="1062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x v="31"/>
    <b v="1"/>
    <s v="publishing/nonfiction"/>
    <x v="1063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x v="212"/>
    <b v="1"/>
    <s v="publishing/nonfiction"/>
    <x v="1064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x v="45"/>
    <b v="1"/>
    <s v="publishing/nonfiction"/>
    <x v="1065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x v="71"/>
    <b v="1"/>
    <s v="publishing/nonfiction"/>
    <x v="1066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x v="72"/>
    <b v="1"/>
    <s v="publishing/nonfiction"/>
    <x v="10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x v="10"/>
    <b v="1"/>
    <s v="publishing/nonfiction"/>
    <x v="1068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x v="75"/>
    <b v="1"/>
    <s v="publishing/nonfiction"/>
    <x v="1069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x v="295"/>
    <b v="1"/>
    <s v="publishing/nonfiction"/>
    <x v="1070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x v="20"/>
    <b v="1"/>
    <s v="publishing/nonfiction"/>
    <x v="107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x v="81"/>
    <b v="1"/>
    <s v="publishing/nonfiction"/>
    <x v="3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x v="296"/>
    <b v="1"/>
    <s v="music/rock"/>
    <x v="1072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x v="297"/>
    <b v="1"/>
    <s v="music/rock"/>
    <x v="1073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x v="206"/>
    <b v="1"/>
    <s v="music/rock"/>
    <x v="1074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x v="240"/>
    <b v="1"/>
    <s v="music/rock"/>
    <x v="1075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x v="45"/>
    <b v="1"/>
    <s v="music/rock"/>
    <x v="1076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x v="298"/>
    <b v="1"/>
    <s v="music/rock"/>
    <x v="1077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x v="9"/>
    <b v="1"/>
    <s v="music/rock"/>
    <x v="1078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x v="16"/>
    <b v="1"/>
    <s v="music/rock"/>
    <x v="1079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x v="38"/>
    <b v="1"/>
    <s v="music/rock"/>
    <x v="101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x v="47"/>
    <b v="1"/>
    <s v="music/rock"/>
    <x v="1080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x v="36"/>
    <b v="1"/>
    <s v="music/rock"/>
    <x v="1081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x v="280"/>
    <b v="1"/>
    <s v="music/rock"/>
    <x v="1082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x v="129"/>
    <b v="1"/>
    <s v="music/rock"/>
    <x v="1083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x v="162"/>
    <b v="1"/>
    <s v="music/rock"/>
    <x v="1084"/>
    <n v="48.70967741935484"/>
    <x v="4"/>
    <x v="11"/>
    <d v="2017-01-12T00:16:10"/>
    <d v="2017-02-02T23:11:00"/>
  </r>
  <r>
    <n v="1378"/>
    <s v="SIX BY SEVEN"/>
    <s v="A psychedelic post rock masterpiece!"/>
    <n v="2000"/>
    <x v="976"/>
    <x v="0"/>
    <x v="1"/>
    <s v="GBP"/>
    <n v="1470075210"/>
    <n v="1468779210"/>
    <b v="0"/>
    <x v="182"/>
    <b v="1"/>
    <s v="music/rock"/>
    <x v="1085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x v="299"/>
    <b v="1"/>
    <s v="music/rock"/>
    <x v="1086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x v="81"/>
    <b v="1"/>
    <s v="music/rock"/>
    <x v="1087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x v="196"/>
    <b v="1"/>
    <s v="music/rock"/>
    <x v="1088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x v="265"/>
    <b v="1"/>
    <s v="music/rock"/>
    <x v="1089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x v="251"/>
    <b v="1"/>
    <s v="music/rock"/>
    <x v="1090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x v="287"/>
    <b v="1"/>
    <s v="music/rock"/>
    <x v="1091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x v="179"/>
    <b v="1"/>
    <s v="music/rock"/>
    <x v="1092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x v="25"/>
    <b v="1"/>
    <s v="music/rock"/>
    <x v="1093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x v="76"/>
    <b v="1"/>
    <s v="music/rock"/>
    <x v="1094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x v="300"/>
    <b v="1"/>
    <s v="music/rock"/>
    <x v="1095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x v="69"/>
    <b v="1"/>
    <s v="music/rock"/>
    <x v="663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x v="10"/>
    <b v="1"/>
    <s v="music/rock"/>
    <x v="1096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x v="62"/>
    <b v="1"/>
    <s v="music/rock"/>
    <x v="1097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x v="201"/>
    <b v="1"/>
    <s v="music/rock"/>
    <x v="1098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x v="47"/>
    <b v="1"/>
    <s v="music/rock"/>
    <x v="1099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x v="57"/>
    <b v="1"/>
    <s v="music/rock"/>
    <x v="1100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x v="141"/>
    <b v="1"/>
    <s v="music/rock"/>
    <x v="1101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x v="196"/>
    <b v="1"/>
    <s v="music/rock"/>
    <x v="1102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x v="150"/>
    <b v="1"/>
    <s v="music/rock"/>
    <x v="1103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x v="71"/>
    <b v="1"/>
    <s v="music/rock"/>
    <x v="1104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x v="192"/>
    <b v="1"/>
    <s v="music/rock"/>
    <x v="1105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x v="69"/>
    <b v="1"/>
    <s v="music/rock"/>
    <x v="1106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x v="301"/>
    <b v="1"/>
    <s v="music/rock"/>
    <x v="1107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x v="116"/>
    <b v="1"/>
    <s v="music/rock"/>
    <x v="1108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x v="36"/>
    <b v="1"/>
    <s v="music/rock"/>
    <x v="110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x v="81"/>
    <b v="0"/>
    <s v="publishing/translations"/>
    <x v="1110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x v="57"/>
    <b v="0"/>
    <s v="publishing/translations"/>
    <x v="714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x v="83"/>
    <b v="0"/>
    <s v="publishing/translations"/>
    <x v="415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x v="84"/>
    <b v="0"/>
    <s v="publishing/translations"/>
    <x v="724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x v="79"/>
    <b v="0"/>
    <s v="publishing/translations"/>
    <x v="705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x v="78"/>
    <b v="0"/>
    <s v="publishing/translations"/>
    <x v="109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x v="29"/>
    <b v="0"/>
    <s v="publishing/translations"/>
    <x v="37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x v="83"/>
    <b v="0"/>
    <s v="publishing/translations"/>
    <x v="1111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x v="62"/>
    <b v="0"/>
    <s v="publishing/translations"/>
    <x v="111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x v="29"/>
    <b v="0"/>
    <s v="publishing/translations"/>
    <x v="152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x v="29"/>
    <b v="0"/>
    <s v="publishing/translations"/>
    <x v="418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x v="82"/>
    <b v="0"/>
    <s v="publishing/translations"/>
    <x v="1113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x v="78"/>
    <b v="0"/>
    <s v="publishing/translations"/>
    <x v="109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x v="84"/>
    <b v="0"/>
    <s v="publishing/translations"/>
    <x v="1114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x v="29"/>
    <b v="0"/>
    <s v="publishing/translations"/>
    <x v="418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x v="73"/>
    <b v="0"/>
    <s v="publishing/translations"/>
    <x v="1115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x v="83"/>
    <b v="0"/>
    <s v="publishing/translations"/>
    <x v="1116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x v="84"/>
    <b v="0"/>
    <s v="publishing/translations"/>
    <x v="370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x v="84"/>
    <b v="0"/>
    <s v="publishing/translations"/>
    <x v="477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x v="29"/>
    <b v="0"/>
    <s v="publishing/translations"/>
    <x v="119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x v="25"/>
    <b v="0"/>
    <s v="publishing/translations"/>
    <x v="1117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x v="78"/>
    <b v="0"/>
    <s v="publishing/translations"/>
    <x v="109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x v="78"/>
    <b v="0"/>
    <s v="publishing/translations"/>
    <x v="109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x v="80"/>
    <b v="0"/>
    <s v="publishing/translations"/>
    <x v="1118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x v="83"/>
    <b v="0"/>
    <s v="publishing/translations"/>
    <x v="684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x v="78"/>
    <b v="0"/>
    <s v="publishing/translations"/>
    <x v="109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x v="81"/>
    <b v="0"/>
    <s v="publishing/translations"/>
    <x v="1119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x v="5"/>
    <b v="0"/>
    <s v="publishing/translations"/>
    <x v="1120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x v="78"/>
    <b v="0"/>
    <s v="publishing/translations"/>
    <x v="109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x v="73"/>
    <b v="0"/>
    <s v="publishing/translations"/>
    <x v="1121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x v="202"/>
    <b v="0"/>
    <s v="publishing/translations"/>
    <x v="112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x v="84"/>
    <b v="0"/>
    <s v="publishing/translations"/>
    <x v="370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x v="84"/>
    <b v="0"/>
    <s v="publishing/translations"/>
    <x v="112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x v="19"/>
    <b v="0"/>
    <s v="publishing/translations"/>
    <x v="1124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x v="22"/>
    <b v="0"/>
    <s v="publishing/translations"/>
    <x v="419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x v="79"/>
    <b v="0"/>
    <s v="publishing/translations"/>
    <x v="1125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x v="29"/>
    <b v="0"/>
    <s v="publishing/translations"/>
    <x v="1126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x v="83"/>
    <b v="0"/>
    <s v="publishing/translations"/>
    <x v="1127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x v="78"/>
    <b v="0"/>
    <s v="publishing/translations"/>
    <x v="109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x v="78"/>
    <b v="0"/>
    <s v="publishing/translations"/>
    <x v="109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x v="78"/>
    <b v="0"/>
    <s v="publishing/translations"/>
    <x v="109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x v="78"/>
    <b v="0"/>
    <s v="publishing/translations"/>
    <x v="109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x v="78"/>
    <b v="0"/>
    <s v="publishing/translations"/>
    <x v="109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x v="83"/>
    <b v="0"/>
    <s v="publishing/translations"/>
    <x v="1128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x v="78"/>
    <b v="0"/>
    <s v="publishing/translations"/>
    <x v="109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x v="78"/>
    <b v="0"/>
    <s v="publishing/translations"/>
    <x v="109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x v="29"/>
    <b v="0"/>
    <s v="publishing/translations"/>
    <x v="1129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x v="84"/>
    <b v="0"/>
    <s v="publishing/translations"/>
    <x v="1130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x v="78"/>
    <b v="0"/>
    <s v="publishing/translations"/>
    <x v="109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x v="78"/>
    <b v="0"/>
    <s v="publishing/translations"/>
    <x v="109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x v="29"/>
    <b v="0"/>
    <s v="publishing/translations"/>
    <x v="719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x v="63"/>
    <b v="0"/>
    <s v="publishing/translations"/>
    <x v="1131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x v="83"/>
    <b v="0"/>
    <s v="publishing/translations"/>
    <x v="113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x v="78"/>
    <b v="0"/>
    <s v="publishing/translations"/>
    <x v="109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x v="78"/>
    <b v="0"/>
    <s v="publishing/translations"/>
    <x v="109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x v="78"/>
    <b v="0"/>
    <s v="publishing/translations"/>
    <x v="109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x v="78"/>
    <b v="0"/>
    <s v="publishing/translations"/>
    <x v="109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x v="158"/>
    <b v="1"/>
    <s v="publishing/radio &amp; podcasts"/>
    <x v="1133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x v="3"/>
    <b v="1"/>
    <s v="publishing/radio &amp; podcasts"/>
    <x v="1134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x v="20"/>
    <b v="1"/>
    <s v="publishing/radio &amp; podcasts"/>
    <x v="1135"/>
    <n v="35.44"/>
    <x v="3"/>
    <x v="23"/>
    <d v="2013-02-21T16:52:18"/>
    <d v="2013-04-07T15:52:18"/>
  </r>
  <r>
    <n v="1464"/>
    <s v="Science Studio"/>
    <s v="The Best Science Media on the Web"/>
    <n v="5000"/>
    <x v="1014"/>
    <x v="0"/>
    <x v="0"/>
    <s v="USD"/>
    <n v="1361029958"/>
    <n v="1358437958"/>
    <b v="1"/>
    <x v="302"/>
    <b v="1"/>
    <s v="publishing/radio &amp; podcasts"/>
    <x v="1136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x v="303"/>
    <b v="1"/>
    <s v="publishing/radio &amp; podcasts"/>
    <x v="1137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x v="290"/>
    <b v="1"/>
    <s v="publishing/radio &amp; podcasts"/>
    <x v="1138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x v="304"/>
    <b v="1"/>
    <s v="publishing/radio &amp; podcasts"/>
    <x v="1139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x v="305"/>
    <b v="1"/>
    <s v="publishing/radio &amp; podcasts"/>
    <x v="1140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x v="306"/>
    <b v="1"/>
    <s v="publishing/radio &amp; podcasts"/>
    <x v="1141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x v="75"/>
    <b v="1"/>
    <s v="publishing/radio &amp; podcasts"/>
    <x v="1142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x v="307"/>
    <b v="1"/>
    <s v="publishing/radio &amp; podcasts"/>
    <x v="1143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x v="226"/>
    <b v="1"/>
    <s v="publishing/radio &amp; podcasts"/>
    <x v="1144"/>
    <n v="103.20238095238095"/>
    <x v="3"/>
    <x v="23"/>
    <d v="2013-09-16T08:01:43"/>
    <d v="2013-10-16T08:01:43"/>
  </r>
  <r>
    <n v="1473"/>
    <s v="ONE LOVES ONLY FORM"/>
    <s v="Public Radio Project"/>
    <n v="1500"/>
    <x v="1023"/>
    <x v="0"/>
    <x v="0"/>
    <s v="USD"/>
    <n v="1330644639"/>
    <n v="1328052639"/>
    <b v="1"/>
    <x v="5"/>
    <b v="1"/>
    <s v="publishing/radio &amp; podcasts"/>
    <x v="1145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x v="88"/>
    <b v="1"/>
    <s v="publishing/radio &amp; podcasts"/>
    <x v="1146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x v="308"/>
    <b v="1"/>
    <s v="publishing/radio &amp; podcasts"/>
    <x v="114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x v="309"/>
    <b v="1"/>
    <s v="publishing/radio &amp; podcasts"/>
    <x v="1148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x v="232"/>
    <b v="1"/>
    <s v="publishing/radio &amp; podcasts"/>
    <x v="1149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x v="310"/>
    <b v="1"/>
    <s v="publishing/radio &amp; podcasts"/>
    <x v="1150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x v="26"/>
    <b v="1"/>
    <s v="publishing/radio &amp; podcasts"/>
    <x v="1151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x v="311"/>
    <b v="1"/>
    <s v="publishing/radio &amp; podcasts"/>
    <x v="1152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x v="79"/>
    <b v="0"/>
    <s v="publishing/fiction"/>
    <x v="1153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x v="29"/>
    <b v="0"/>
    <s v="publishing/fiction"/>
    <x v="370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x v="84"/>
    <b v="0"/>
    <s v="publishing/fiction"/>
    <x v="1154"/>
    <n v="25"/>
    <x v="3"/>
    <x v="10"/>
    <d v="2016-06-26T23:37:55"/>
    <d v="2016-07-21T23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x v="78"/>
    <b v="0"/>
    <s v="publishing/fiction"/>
    <x v="109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x v="83"/>
    <b v="0"/>
    <s v="publishing/fiction"/>
    <x v="1155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x v="83"/>
    <b v="0"/>
    <s v="publishing/fiction"/>
    <x v="1156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x v="78"/>
    <b v="0"/>
    <s v="publishing/fiction"/>
    <x v="109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x v="79"/>
    <b v="0"/>
    <s v="publishing/fiction"/>
    <x v="365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x v="78"/>
    <b v="0"/>
    <s v="publishing/fiction"/>
    <x v="109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x v="10"/>
    <b v="0"/>
    <s v="publishing/fiction"/>
    <x v="1157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x v="29"/>
    <b v="0"/>
    <s v="publishing/fiction"/>
    <x v="1158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x v="84"/>
    <b v="0"/>
    <s v="publishing/fiction"/>
    <x v="571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x v="78"/>
    <b v="0"/>
    <s v="publishing/fiction"/>
    <x v="109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x v="202"/>
    <b v="0"/>
    <s v="publishing/fiction"/>
    <x v="1159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x v="78"/>
    <b v="0"/>
    <s v="publishing/fiction"/>
    <x v="109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x v="78"/>
    <b v="0"/>
    <s v="publishing/fiction"/>
    <x v="109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x v="29"/>
    <b v="0"/>
    <s v="publishing/fiction"/>
    <x v="440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x v="83"/>
    <b v="0"/>
    <s v="publishing/fiction"/>
    <x v="1160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x v="29"/>
    <b v="0"/>
    <s v="publishing/fiction"/>
    <x v="1161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x v="41"/>
    <b v="0"/>
    <s v="publishing/fiction"/>
    <x v="1162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x v="312"/>
    <b v="1"/>
    <s v="photography/photobooks"/>
    <x v="1163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x v="313"/>
    <b v="1"/>
    <s v="photography/photobooks"/>
    <x v="1164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x v="26"/>
    <b v="1"/>
    <s v="photography/photobooks"/>
    <x v="1165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x v="314"/>
    <b v="1"/>
    <s v="photography/photobooks"/>
    <x v="116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x v="315"/>
    <b v="1"/>
    <s v="photography/photobooks"/>
    <x v="1167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x v="68"/>
    <b v="1"/>
    <s v="photography/photobooks"/>
    <x v="209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x v="51"/>
    <b v="1"/>
    <s v="photography/photobooks"/>
    <x v="1168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x v="263"/>
    <b v="1"/>
    <s v="photography/photobooks"/>
    <x v="1169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x v="193"/>
    <b v="1"/>
    <s v="photography/photobooks"/>
    <x v="1170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x v="316"/>
    <b v="1"/>
    <s v="photography/photobooks"/>
    <x v="117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x v="190"/>
    <b v="1"/>
    <s v="photography/photobooks"/>
    <x v="1172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x v="317"/>
    <b v="1"/>
    <s v="photography/photobooks"/>
    <x v="1173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x v="224"/>
    <b v="1"/>
    <s v="photography/photobooks"/>
    <x v="1174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x v="282"/>
    <b v="1"/>
    <s v="photography/photobooks"/>
    <x v="1175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x v="160"/>
    <b v="1"/>
    <s v="photography/photobooks"/>
    <x v="1176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x v="318"/>
    <b v="1"/>
    <s v="photography/photobooks"/>
    <x v="1177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x v="319"/>
    <b v="1"/>
    <s v="photography/photobooks"/>
    <x v="1178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x v="163"/>
    <b v="1"/>
    <s v="photography/photobooks"/>
    <x v="1179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x v="108"/>
    <b v="1"/>
    <s v="photography/photobooks"/>
    <x v="1180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x v="157"/>
    <b v="1"/>
    <s v="photography/photobooks"/>
    <x v="1181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x v="97"/>
    <b v="1"/>
    <s v="photography/photobooks"/>
    <x v="1182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x v="320"/>
    <b v="1"/>
    <s v="photography/photobooks"/>
    <x v="1183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x v="198"/>
    <b v="1"/>
    <s v="photography/photobooks"/>
    <x v="1184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x v="33"/>
    <b v="1"/>
    <s v="photography/photobooks"/>
    <x v="1185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x v="205"/>
    <b v="1"/>
    <s v="photography/photobooks"/>
    <x v="1186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x v="321"/>
    <b v="1"/>
    <s v="photography/photobooks"/>
    <x v="1187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x v="16"/>
    <b v="1"/>
    <s v="photography/photobooks"/>
    <x v="1188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x v="322"/>
    <b v="1"/>
    <s v="photography/photobooks"/>
    <x v="1189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x v="261"/>
    <b v="1"/>
    <s v="photography/photobooks"/>
    <x v="1190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x v="323"/>
    <b v="1"/>
    <s v="photography/photobooks"/>
    <x v="1191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x v="196"/>
    <b v="1"/>
    <s v="photography/photobooks"/>
    <x v="1192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x v="324"/>
    <b v="1"/>
    <s v="photography/photobooks"/>
    <x v="119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x v="325"/>
    <b v="1"/>
    <s v="photography/photobooks"/>
    <x v="119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x v="232"/>
    <b v="1"/>
    <s v="photography/photobooks"/>
    <x v="1195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x v="238"/>
    <b v="1"/>
    <s v="photography/photobooks"/>
    <x v="1196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x v="326"/>
    <b v="1"/>
    <s v="photography/photobooks"/>
    <x v="1197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x v="291"/>
    <b v="1"/>
    <s v="photography/photobooks"/>
    <x v="1198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x v="67"/>
    <b v="1"/>
    <s v="photography/photobooks"/>
    <x v="1199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x v="4"/>
    <b v="1"/>
    <s v="photography/photobooks"/>
    <x v="1200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x v="15"/>
    <b v="1"/>
    <s v="photography/photobooks"/>
    <x v="1201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x v="84"/>
    <b v="0"/>
    <s v="photography/nature"/>
    <x v="108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x v="29"/>
    <b v="0"/>
    <s v="photography/nature"/>
    <x v="91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x v="29"/>
    <b v="0"/>
    <s v="photography/nature"/>
    <x v="1202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x v="78"/>
    <b v="0"/>
    <s v="photography/nature"/>
    <x v="109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x v="29"/>
    <b v="0"/>
    <s v="photography/nature"/>
    <x v="108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x v="202"/>
    <b v="0"/>
    <s v="photography/nature"/>
    <x v="1203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x v="78"/>
    <b v="0"/>
    <s v="photography/nature"/>
    <x v="109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x v="29"/>
    <b v="0"/>
    <s v="photography/nature"/>
    <x v="1204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x v="79"/>
    <b v="0"/>
    <s v="photography/nature"/>
    <x v="481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x v="63"/>
    <b v="0"/>
    <s v="photography/nature"/>
    <x v="1205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x v="78"/>
    <b v="0"/>
    <s v="photography/nature"/>
    <x v="109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x v="38"/>
    <b v="0"/>
    <s v="photography/nature"/>
    <x v="1206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x v="78"/>
    <b v="0"/>
    <s v="photography/nature"/>
    <x v="109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x v="78"/>
    <b v="0"/>
    <s v="photography/nature"/>
    <x v="109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x v="78"/>
    <b v="0"/>
    <s v="photography/nature"/>
    <x v="109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x v="8"/>
    <b v="0"/>
    <s v="photography/nature"/>
    <x v="1207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x v="29"/>
    <b v="0"/>
    <s v="photography/nature"/>
    <x v="91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x v="83"/>
    <b v="0"/>
    <s v="photography/nature"/>
    <x v="1208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x v="29"/>
    <b v="0"/>
    <s v="photography/nature"/>
    <x v="119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x v="80"/>
    <b v="0"/>
    <s v="photography/nature"/>
    <x v="1209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x v="29"/>
    <b v="0"/>
    <s v="publishing/art books"/>
    <x v="1210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x v="78"/>
    <b v="0"/>
    <s v="publishing/art books"/>
    <x v="109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x v="84"/>
    <b v="0"/>
    <s v="publishing/art books"/>
    <x v="1211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x v="29"/>
    <b v="0"/>
    <s v="publishing/art books"/>
    <x v="370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x v="29"/>
    <b v="0"/>
    <s v="publishing/art books"/>
    <x v="453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x v="211"/>
    <b v="0"/>
    <s v="publishing/art books"/>
    <x v="1212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x v="62"/>
    <b v="0"/>
    <s v="publishing/art books"/>
    <x v="1213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x v="19"/>
    <b v="0"/>
    <s v="publishing/art books"/>
    <x v="1214"/>
    <n v="155"/>
    <x v="3"/>
    <x v="25"/>
    <d v="2014-11-18T20:29:45"/>
    <d v="2014-12-23T20:29:45"/>
  </r>
  <r>
    <n v="1569"/>
    <s v="to be removed (Canceled)"/>
    <s v="to be removed"/>
    <n v="30000"/>
    <x v="117"/>
    <x v="1"/>
    <x v="0"/>
    <s v="USD"/>
    <n v="1369498714"/>
    <n v="1366906714"/>
    <b v="0"/>
    <x v="78"/>
    <b v="0"/>
    <s v="publishing/art books"/>
    <x v="109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x v="47"/>
    <b v="0"/>
    <s v="publishing/art books"/>
    <x v="613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x v="80"/>
    <b v="0"/>
    <s v="publishing/art books"/>
    <x v="1215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x v="83"/>
    <b v="0"/>
    <s v="publishing/art books"/>
    <x v="152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x v="83"/>
    <b v="0"/>
    <s v="publishing/art books"/>
    <x v="1216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x v="79"/>
    <b v="0"/>
    <s v="publishing/art books"/>
    <x v="1217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x v="2"/>
    <b v="0"/>
    <s v="publishing/art books"/>
    <x v="1218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x v="73"/>
    <b v="0"/>
    <s v="publishing/art books"/>
    <x v="175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x v="84"/>
    <b v="0"/>
    <s v="publishing/art books"/>
    <x v="1219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x v="80"/>
    <b v="0"/>
    <s v="publishing/art books"/>
    <x v="1220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x v="84"/>
    <b v="0"/>
    <s v="publishing/art books"/>
    <x v="1221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x v="78"/>
    <b v="0"/>
    <s v="publishing/art books"/>
    <x v="109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x v="29"/>
    <b v="0"/>
    <s v="photography/places"/>
    <x v="724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x v="83"/>
    <b v="0"/>
    <s v="photography/places"/>
    <x v="122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x v="29"/>
    <b v="0"/>
    <s v="photography/places"/>
    <x v="1223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x v="78"/>
    <b v="0"/>
    <s v="photography/places"/>
    <x v="109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x v="8"/>
    <b v="0"/>
    <s v="photography/places"/>
    <x v="1224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x v="78"/>
    <b v="0"/>
    <s v="photography/places"/>
    <x v="109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x v="29"/>
    <b v="0"/>
    <s v="photography/places"/>
    <x v="473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x v="78"/>
    <b v="0"/>
    <s v="photography/places"/>
    <x v="109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x v="78"/>
    <b v="0"/>
    <s v="photography/places"/>
    <x v="109"/>
    <e v="#DIV/0!"/>
    <x v="8"/>
    <x v="26"/>
    <d v="2015-09-09T18:38:06"/>
    <d v="2015-10-09T18:38:06"/>
  </r>
  <r>
    <n v="1590"/>
    <s v="An Italian Adventure"/>
    <s v="Discover Italy through photography."/>
    <n v="60000"/>
    <x v="806"/>
    <x v="2"/>
    <x v="13"/>
    <s v="EUR"/>
    <n v="1443040464"/>
    <n v="1440448464"/>
    <b v="0"/>
    <x v="84"/>
    <b v="0"/>
    <s v="photography/places"/>
    <x v="617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x v="297"/>
    <b v="0"/>
    <s v="photography/places"/>
    <x v="1225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x v="78"/>
    <b v="0"/>
    <s v="photography/places"/>
    <x v="109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x v="83"/>
    <b v="0"/>
    <s v="photography/places"/>
    <x v="1226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x v="73"/>
    <b v="0"/>
    <s v="photography/places"/>
    <x v="1227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x v="63"/>
    <b v="0"/>
    <s v="photography/places"/>
    <x v="1228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x v="83"/>
    <b v="0"/>
    <s v="photography/places"/>
    <x v="1229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x v="78"/>
    <b v="0"/>
    <s v="photography/places"/>
    <x v="109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x v="29"/>
    <b v="0"/>
    <s v="photography/places"/>
    <x v="415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x v="78"/>
    <b v="0"/>
    <s v="photography/places"/>
    <x v="109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x v="82"/>
    <b v="0"/>
    <s v="photography/places"/>
    <x v="1230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x v="66"/>
    <b v="1"/>
    <s v="music/rock"/>
    <x v="1231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x v="58"/>
    <b v="1"/>
    <s v="music/rock"/>
    <x v="325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x v="209"/>
    <b v="1"/>
    <s v="music/rock"/>
    <x v="1232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x v="16"/>
    <b v="1"/>
    <s v="music/rock"/>
    <x v="1233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x v="34"/>
    <b v="1"/>
    <s v="music/rock"/>
    <x v="1234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x v="297"/>
    <b v="1"/>
    <s v="music/rock"/>
    <x v="123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x v="242"/>
    <b v="1"/>
    <s v="music/rock"/>
    <x v="1236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x v="23"/>
    <b v="1"/>
    <s v="music/rock"/>
    <x v="982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x v="80"/>
    <b v="1"/>
    <s v="music/rock"/>
    <x v="1237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x v="300"/>
    <b v="1"/>
    <s v="music/rock"/>
    <x v="1238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x v="74"/>
    <b v="1"/>
    <s v="music/rock"/>
    <x v="1239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x v="202"/>
    <b v="1"/>
    <s v="music/rock"/>
    <x v="1007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x v="55"/>
    <b v="1"/>
    <s v="music/rock"/>
    <x v="1240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x v="99"/>
    <b v="1"/>
    <s v="music/rock"/>
    <x v="1241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x v="327"/>
    <b v="1"/>
    <s v="music/rock"/>
    <x v="1242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x v="328"/>
    <b v="1"/>
    <s v="music/rock"/>
    <x v="1243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x v="150"/>
    <b v="1"/>
    <s v="music/rock"/>
    <x v="1244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x v="74"/>
    <b v="1"/>
    <s v="music/rock"/>
    <x v="1245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x v="23"/>
    <b v="1"/>
    <s v="music/rock"/>
    <x v="25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x v="57"/>
    <b v="1"/>
    <s v="music/rock"/>
    <x v="1246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x v="77"/>
    <b v="1"/>
    <s v="music/rock"/>
    <x v="1247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x v="71"/>
    <b v="1"/>
    <s v="music/rock"/>
    <x v="1248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x v="59"/>
    <b v="1"/>
    <s v="music/rock"/>
    <x v="1249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x v="20"/>
    <b v="1"/>
    <s v="music/rock"/>
    <x v="1250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x v="201"/>
    <b v="1"/>
    <s v="music/rock"/>
    <x v="1251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x v="52"/>
    <b v="1"/>
    <s v="music/rock"/>
    <x v="1252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x v="44"/>
    <b v="1"/>
    <s v="music/rock"/>
    <x v="96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x v="106"/>
    <b v="1"/>
    <s v="music/rock"/>
    <x v="1253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x v="141"/>
    <b v="1"/>
    <s v="music/rock"/>
    <x v="1078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x v="149"/>
    <b v="1"/>
    <s v="music/rock"/>
    <x v="1254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x v="182"/>
    <b v="1"/>
    <s v="music/rock"/>
    <x v="1255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x v="5"/>
    <b v="1"/>
    <s v="music/rock"/>
    <x v="1256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x v="6"/>
    <b v="1"/>
    <s v="music/rock"/>
    <x v="3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x v="58"/>
    <b v="1"/>
    <s v="music/rock"/>
    <x v="10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x v="77"/>
    <b v="1"/>
    <s v="music/rock"/>
    <x v="1066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x v="45"/>
    <b v="1"/>
    <s v="music/rock"/>
    <x v="1257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x v="41"/>
    <b v="1"/>
    <s v="music/rock"/>
    <x v="965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x v="74"/>
    <b v="1"/>
    <s v="music/rock"/>
    <x v="2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x v="10"/>
    <b v="1"/>
    <s v="music/rock"/>
    <x v="3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x v="57"/>
    <b v="1"/>
    <s v="music/rock"/>
    <x v="1258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x v="55"/>
    <b v="1"/>
    <s v="music/pop"/>
    <x v="578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x v="33"/>
    <b v="1"/>
    <s v="music/pop"/>
    <x v="3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x v="77"/>
    <b v="1"/>
    <s v="music/pop"/>
    <x v="1259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x v="130"/>
    <b v="1"/>
    <s v="music/pop"/>
    <x v="1260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x v="73"/>
    <b v="1"/>
    <s v="music/pop"/>
    <x v="126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x v="183"/>
    <b v="1"/>
    <s v="music/pop"/>
    <x v="1097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x v="67"/>
    <b v="1"/>
    <s v="music/pop"/>
    <x v="1262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x v="240"/>
    <b v="1"/>
    <s v="music/pop"/>
    <x v="1263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x v="75"/>
    <b v="1"/>
    <s v="music/pop"/>
    <x v="1264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x v="58"/>
    <b v="1"/>
    <s v="music/pop"/>
    <x v="126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x v="9"/>
    <b v="1"/>
    <s v="music/pop"/>
    <x v="1266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x v="16"/>
    <b v="1"/>
    <s v="music/pop"/>
    <x v="17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x v="129"/>
    <b v="1"/>
    <s v="music/pop"/>
    <x v="1267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x v="69"/>
    <b v="1"/>
    <s v="music/pop"/>
    <x v="1268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x v="53"/>
    <b v="1"/>
    <s v="music/pop"/>
    <x v="1269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x v="53"/>
    <b v="1"/>
    <s v="music/pop"/>
    <x v="1270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x v="170"/>
    <b v="1"/>
    <s v="music/pop"/>
    <x v="127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x v="329"/>
    <b v="1"/>
    <s v="music/pop"/>
    <x v="1272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x v="43"/>
    <b v="1"/>
    <s v="music/pop"/>
    <x v="1273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x v="17"/>
    <b v="1"/>
    <s v="music/pop"/>
    <x v="1274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x v="21"/>
    <b v="1"/>
    <s v="music/pop"/>
    <x v="1275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x v="95"/>
    <b v="1"/>
    <s v="music/pop"/>
    <x v="1276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x v="58"/>
    <b v="1"/>
    <s v="music/pop"/>
    <x v="1277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x v="30"/>
    <b v="1"/>
    <s v="music/pop"/>
    <x v="127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x v="251"/>
    <b v="1"/>
    <s v="music/pop"/>
    <x v="1279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x v="15"/>
    <b v="1"/>
    <s v="music/pop"/>
    <x v="1280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x v="141"/>
    <b v="1"/>
    <s v="music/pop"/>
    <x v="1281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x v="318"/>
    <b v="1"/>
    <s v="music/pop"/>
    <x v="1276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x v="47"/>
    <b v="1"/>
    <s v="music/pop"/>
    <x v="1282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x v="23"/>
    <b v="1"/>
    <s v="music/pop"/>
    <x v="94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x v="99"/>
    <b v="1"/>
    <s v="music/pop"/>
    <x v="1283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x v="72"/>
    <b v="1"/>
    <s v="music/pop"/>
    <x v="1284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x v="211"/>
    <b v="1"/>
    <s v="music/pop"/>
    <x v="1285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x v="116"/>
    <b v="1"/>
    <s v="music/pop"/>
    <x v="1286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x v="69"/>
    <b v="1"/>
    <s v="music/pop"/>
    <x v="1287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x v="288"/>
    <b v="1"/>
    <s v="music/pop"/>
    <x v="1288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x v="288"/>
    <b v="1"/>
    <s v="music/pop"/>
    <x v="10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x v="72"/>
    <b v="1"/>
    <s v="music/pop"/>
    <x v="128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x v="66"/>
    <b v="1"/>
    <s v="music/pop"/>
    <x v="1290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x v="20"/>
    <b v="1"/>
    <s v="music/pop"/>
    <x v="1291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x v="330"/>
    <b v="0"/>
    <s v="music/faith"/>
    <x v="1292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x v="78"/>
    <b v="0"/>
    <s v="music/faith"/>
    <x v="109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x v="73"/>
    <b v="0"/>
    <s v="music/faith"/>
    <x v="1293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x v="21"/>
    <b v="0"/>
    <s v="music/faith"/>
    <x v="1294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x v="41"/>
    <b v="0"/>
    <s v="music/faith"/>
    <x v="82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x v="29"/>
    <b v="0"/>
    <s v="music/faith"/>
    <x v="1295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x v="70"/>
    <b v="0"/>
    <s v="music/faith"/>
    <x v="1296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x v="63"/>
    <b v="0"/>
    <s v="music/faith"/>
    <x v="1297"/>
    <n v="253.14285714285714"/>
    <x v="4"/>
    <x v="28"/>
    <d v="2017-03-10T07:49:54"/>
    <d v="2017-04-09T06:49:54"/>
  </r>
  <r>
    <n v="1689"/>
    <s v="Fly Away"/>
    <s v="Praising the Living God in the second half of life."/>
    <n v="2400"/>
    <x v="1162"/>
    <x v="3"/>
    <x v="0"/>
    <s v="USD"/>
    <n v="1489700230"/>
    <n v="1487111830"/>
    <b v="0"/>
    <x v="25"/>
    <b v="0"/>
    <s v="music/faith"/>
    <x v="3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x v="202"/>
    <b v="0"/>
    <s v="music/faith"/>
    <x v="1298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x v="44"/>
    <b v="0"/>
    <s v="music/faith"/>
    <x v="1299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x v="41"/>
    <b v="0"/>
    <s v="music/faith"/>
    <x v="1300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x v="22"/>
    <b v="0"/>
    <s v="music/faith"/>
    <x v="1301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x v="29"/>
    <b v="0"/>
    <s v="music/faith"/>
    <x v="833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x v="23"/>
    <b v="0"/>
    <s v="music/faith"/>
    <x v="1302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x v="78"/>
    <b v="0"/>
    <s v="music/faith"/>
    <x v="109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x v="19"/>
    <b v="0"/>
    <s v="music/faith"/>
    <x v="1303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x v="78"/>
    <b v="0"/>
    <s v="music/faith"/>
    <x v="109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x v="80"/>
    <b v="0"/>
    <s v="music/faith"/>
    <x v="1304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x v="1"/>
    <b v="0"/>
    <s v="music/faith"/>
    <x v="1305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x v="84"/>
    <b v="0"/>
    <s v="music/faith"/>
    <x v="1306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x v="29"/>
    <b v="0"/>
    <s v="music/faith"/>
    <x v="1307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x v="84"/>
    <b v="0"/>
    <s v="music/faith"/>
    <x v="391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x v="202"/>
    <b v="0"/>
    <s v="music/faith"/>
    <x v="1308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x v="78"/>
    <b v="0"/>
    <s v="music/faith"/>
    <x v="109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x v="78"/>
    <b v="0"/>
    <s v="music/faith"/>
    <x v="109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x v="82"/>
    <b v="0"/>
    <s v="music/faith"/>
    <x v="1309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x v="78"/>
    <b v="0"/>
    <s v="music/faith"/>
    <x v="109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x v="80"/>
    <b v="0"/>
    <s v="music/faith"/>
    <x v="1310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x v="29"/>
    <b v="0"/>
    <s v="music/faith"/>
    <x v="1311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x v="84"/>
    <b v="0"/>
    <s v="music/faith"/>
    <x v="1131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x v="78"/>
    <b v="0"/>
    <s v="music/faith"/>
    <x v="109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x v="29"/>
    <b v="0"/>
    <s v="music/faith"/>
    <x v="131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x v="57"/>
    <b v="0"/>
    <s v="music/faith"/>
    <x v="1313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x v="84"/>
    <b v="0"/>
    <s v="music/faith"/>
    <x v="881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x v="83"/>
    <b v="0"/>
    <s v="music/faith"/>
    <x v="847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x v="14"/>
    <b v="0"/>
    <s v="music/faith"/>
    <x v="1314"/>
    <n v="34.024390243902438"/>
    <x v="4"/>
    <x v="28"/>
    <d v="2016-03-31T18:33:58"/>
    <d v="2016-04-20T23:00:00"/>
  </r>
  <r>
    <n v="1718"/>
    <s v="The Prodigal Son"/>
    <s v="A melody for the galaxy."/>
    <n v="35000"/>
    <x v="735"/>
    <x v="2"/>
    <x v="0"/>
    <s v="USD"/>
    <n v="1463201940"/>
    <n v="1459435149"/>
    <b v="0"/>
    <x v="84"/>
    <b v="0"/>
    <s v="music/faith"/>
    <x v="1315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x v="83"/>
    <b v="0"/>
    <s v="music/faith"/>
    <x v="1316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x v="22"/>
    <b v="0"/>
    <s v="music/faith"/>
    <x v="1317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x v="78"/>
    <b v="0"/>
    <s v="music/faith"/>
    <x v="109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x v="29"/>
    <b v="0"/>
    <s v="music/faith"/>
    <x v="1318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x v="83"/>
    <b v="0"/>
    <s v="music/faith"/>
    <x v="896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x v="80"/>
    <b v="0"/>
    <s v="music/faith"/>
    <x v="1319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x v="82"/>
    <b v="0"/>
    <s v="music/faith"/>
    <x v="1320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x v="38"/>
    <b v="0"/>
    <s v="music/faith"/>
    <x v="1321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x v="29"/>
    <b v="0"/>
    <s v="music/faith"/>
    <x v="108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x v="63"/>
    <b v="0"/>
    <s v="music/faith"/>
    <x v="1322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x v="78"/>
    <b v="0"/>
    <s v="music/faith"/>
    <x v="109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x v="78"/>
    <b v="0"/>
    <s v="music/faith"/>
    <x v="109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x v="78"/>
    <b v="0"/>
    <s v="music/faith"/>
    <x v="109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x v="78"/>
    <b v="0"/>
    <s v="music/faith"/>
    <x v="109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x v="78"/>
    <b v="0"/>
    <s v="music/faith"/>
    <x v="109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x v="29"/>
    <b v="0"/>
    <s v="music/faith"/>
    <x v="1323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x v="84"/>
    <b v="0"/>
    <s v="music/faith"/>
    <x v="1324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x v="29"/>
    <b v="0"/>
    <s v="music/faith"/>
    <x v="1325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x v="41"/>
    <b v="0"/>
    <s v="music/faith"/>
    <x v="1212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x v="29"/>
    <b v="0"/>
    <s v="music/faith"/>
    <x v="177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x v="29"/>
    <b v="0"/>
    <s v="music/faith"/>
    <x v="370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x v="78"/>
    <b v="0"/>
    <s v="music/faith"/>
    <x v="109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x v="47"/>
    <b v="1"/>
    <s v="photography/photobooks"/>
    <x v="1326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x v="69"/>
    <b v="1"/>
    <s v="photography/photobooks"/>
    <x v="648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x v="85"/>
    <b v="1"/>
    <s v="photography/photobooks"/>
    <x v="132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x v="16"/>
    <b v="1"/>
    <s v="photography/photobooks"/>
    <x v="1328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x v="30"/>
    <b v="1"/>
    <s v="photography/photobooks"/>
    <x v="1329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x v="329"/>
    <b v="1"/>
    <s v="photography/photobooks"/>
    <x v="1330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x v="180"/>
    <b v="1"/>
    <s v="photography/photobooks"/>
    <x v="1331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x v="331"/>
    <b v="1"/>
    <s v="photography/photobooks"/>
    <x v="1332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x v="132"/>
    <b v="1"/>
    <s v="photography/photobooks"/>
    <x v="1333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x v="207"/>
    <b v="1"/>
    <s v="photography/photobooks"/>
    <x v="1334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x v="42"/>
    <b v="1"/>
    <s v="photography/photobooks"/>
    <x v="1335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x v="240"/>
    <b v="1"/>
    <s v="photography/photobooks"/>
    <x v="133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x v="2"/>
    <b v="1"/>
    <s v="photography/photobooks"/>
    <x v="1277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x v="240"/>
    <b v="1"/>
    <s v="photography/photobooks"/>
    <x v="1337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x v="80"/>
    <b v="1"/>
    <s v="photography/photobooks"/>
    <x v="43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x v="148"/>
    <b v="1"/>
    <s v="photography/photobooks"/>
    <x v="1338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x v="25"/>
    <b v="1"/>
    <s v="photography/photobooks"/>
    <x v="133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x v="74"/>
    <b v="1"/>
    <s v="photography/photobooks"/>
    <x v="1340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x v="72"/>
    <b v="1"/>
    <s v="photography/photobooks"/>
    <x v="15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x v="332"/>
    <b v="1"/>
    <s v="photography/photobooks"/>
    <x v="134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x v="83"/>
    <b v="1"/>
    <s v="photography/photobooks"/>
    <x v="1342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x v="20"/>
    <b v="1"/>
    <s v="photography/photobooks"/>
    <x v="1343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x v="115"/>
    <b v="1"/>
    <s v="photography/photobooks"/>
    <x v="1344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x v="70"/>
    <b v="0"/>
    <s v="photography/photobooks"/>
    <x v="1345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x v="273"/>
    <b v="0"/>
    <s v="photography/photobooks"/>
    <x v="1346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x v="78"/>
    <b v="0"/>
    <s v="photography/photobooks"/>
    <x v="109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x v="70"/>
    <b v="0"/>
    <s v="photography/photobooks"/>
    <x v="1347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x v="41"/>
    <b v="0"/>
    <s v="photography/photobooks"/>
    <x v="1348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x v="19"/>
    <b v="0"/>
    <s v="photography/photobooks"/>
    <x v="1349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x v="297"/>
    <b v="0"/>
    <s v="photography/photobooks"/>
    <x v="1350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x v="20"/>
    <b v="0"/>
    <s v="photography/photobooks"/>
    <x v="1351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x v="10"/>
    <b v="0"/>
    <s v="photography/photobooks"/>
    <x v="1352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x v="10"/>
    <b v="0"/>
    <s v="photography/photobooks"/>
    <x v="1353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x v="62"/>
    <b v="0"/>
    <s v="photography/photobooks"/>
    <x v="768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x v="204"/>
    <b v="0"/>
    <s v="photography/photobooks"/>
    <x v="1354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x v="80"/>
    <b v="0"/>
    <s v="photography/photobooks"/>
    <x v="1355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x v="73"/>
    <b v="0"/>
    <s v="photography/photobooks"/>
    <x v="1356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x v="41"/>
    <b v="0"/>
    <s v="photography/photobooks"/>
    <x v="1357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x v="44"/>
    <b v="0"/>
    <s v="photography/photobooks"/>
    <x v="1358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x v="215"/>
    <b v="0"/>
    <s v="photography/photobooks"/>
    <x v="1359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x v="54"/>
    <b v="0"/>
    <s v="photography/photobooks"/>
    <x v="1360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x v="88"/>
    <b v="0"/>
    <s v="photography/photobooks"/>
    <x v="1361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x v="333"/>
    <b v="0"/>
    <s v="photography/photobooks"/>
    <x v="1362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x v="51"/>
    <b v="0"/>
    <s v="photography/photobooks"/>
    <x v="1363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x v="52"/>
    <b v="0"/>
    <s v="photography/photobooks"/>
    <x v="1364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x v="60"/>
    <b v="0"/>
    <s v="photography/photobooks"/>
    <x v="1365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x v="54"/>
    <b v="0"/>
    <s v="photography/photobooks"/>
    <x v="1366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x v="80"/>
    <b v="0"/>
    <s v="photography/photobooks"/>
    <x v="1367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x v="80"/>
    <b v="0"/>
    <s v="photography/photobooks"/>
    <x v="724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x v="41"/>
    <b v="0"/>
    <s v="photography/photobooks"/>
    <x v="1368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x v="80"/>
    <b v="0"/>
    <s v="photography/photobooks"/>
    <x v="1369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x v="237"/>
    <b v="0"/>
    <s v="photography/photobooks"/>
    <x v="1370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x v="84"/>
    <b v="0"/>
    <s v="photography/photobooks"/>
    <x v="843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x v="59"/>
    <b v="0"/>
    <s v="photography/photobooks"/>
    <x v="1371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x v="75"/>
    <b v="0"/>
    <s v="photography/photobooks"/>
    <x v="1372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x v="48"/>
    <b v="0"/>
    <s v="photography/photobooks"/>
    <x v="1373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x v="205"/>
    <b v="0"/>
    <s v="photography/photobooks"/>
    <x v="697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x v="77"/>
    <b v="0"/>
    <s v="photography/photobooks"/>
    <x v="1374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x v="79"/>
    <b v="0"/>
    <s v="photography/photobooks"/>
    <x v="1375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x v="116"/>
    <b v="0"/>
    <s v="photography/photobooks"/>
    <x v="1376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x v="77"/>
    <b v="0"/>
    <s v="photography/photobooks"/>
    <x v="137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x v="59"/>
    <b v="0"/>
    <s v="photography/photobooks"/>
    <x v="137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x v="11"/>
    <b v="0"/>
    <s v="photography/photobooks"/>
    <x v="1379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x v="47"/>
    <b v="0"/>
    <s v="photography/photobooks"/>
    <x v="1380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x v="259"/>
    <b v="0"/>
    <s v="photography/photobooks"/>
    <x v="1381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x v="22"/>
    <b v="0"/>
    <s v="photography/photobooks"/>
    <x v="138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x v="22"/>
    <b v="0"/>
    <s v="photography/photobooks"/>
    <x v="1383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x v="93"/>
    <b v="0"/>
    <s v="photography/photobooks"/>
    <x v="1384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x v="82"/>
    <b v="0"/>
    <s v="photography/photobooks"/>
    <x v="1385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x v="84"/>
    <b v="0"/>
    <s v="photography/photobooks"/>
    <x v="42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x v="55"/>
    <b v="0"/>
    <s v="photography/photobooks"/>
    <x v="1386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x v="23"/>
    <b v="0"/>
    <s v="photography/photobooks"/>
    <x v="1387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x v="78"/>
    <b v="0"/>
    <s v="photography/photobooks"/>
    <x v="109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x v="205"/>
    <b v="0"/>
    <s v="photography/photobooks"/>
    <x v="1388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x v="78"/>
    <b v="0"/>
    <s v="photography/photobooks"/>
    <x v="109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x v="79"/>
    <b v="0"/>
    <s v="photography/photobooks"/>
    <x v="1389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x v="61"/>
    <b v="0"/>
    <s v="photography/photobooks"/>
    <x v="1390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x v="78"/>
    <b v="0"/>
    <s v="photography/photobooks"/>
    <x v="109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x v="80"/>
    <b v="0"/>
    <s v="photography/photobooks"/>
    <x v="1391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x v="22"/>
    <b v="0"/>
    <s v="photography/photobooks"/>
    <x v="139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x v="7"/>
    <b v="1"/>
    <s v="music/rock"/>
    <x v="1393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x v="202"/>
    <b v="1"/>
    <s v="music/rock"/>
    <x v="3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x v="51"/>
    <b v="1"/>
    <s v="music/rock"/>
    <x v="1394"/>
    <n v="24.575757575757574"/>
    <x v="4"/>
    <x v="11"/>
    <d v="2012-09-24T11:26:16"/>
    <d v="2012-10-24T11:26:16"/>
  </r>
  <r>
    <n v="1824"/>
    <s v="Tin Man's Broken Wisdom Fund"/>
    <s v="cd fund raiser"/>
    <n v="3000"/>
    <x v="1243"/>
    <x v="0"/>
    <x v="0"/>
    <s v="USD"/>
    <n v="1389146880"/>
    <n v="1387403967"/>
    <b v="0"/>
    <x v="244"/>
    <b v="1"/>
    <s v="music/rock"/>
    <x v="1395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x v="133"/>
    <b v="1"/>
    <s v="music/rock"/>
    <x v="1396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x v="44"/>
    <b v="1"/>
    <s v="music/rock"/>
    <x v="50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x v="93"/>
    <b v="1"/>
    <s v="music/rock"/>
    <x v="1397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x v="53"/>
    <b v="1"/>
    <s v="music/rock"/>
    <x v="1398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x v="51"/>
    <b v="1"/>
    <s v="music/rock"/>
    <x v="1399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x v="334"/>
    <b v="1"/>
    <s v="music/rock"/>
    <x v="1400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x v="25"/>
    <b v="1"/>
    <s v="music/rock"/>
    <x v="288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x v="9"/>
    <b v="1"/>
    <s v="music/rock"/>
    <x v="1401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x v="20"/>
    <b v="1"/>
    <s v="music/rock"/>
    <x v="1402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x v="240"/>
    <b v="1"/>
    <s v="music/rock"/>
    <x v="1403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x v="202"/>
    <b v="1"/>
    <s v="music/rock"/>
    <x v="87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x v="165"/>
    <b v="1"/>
    <s v="music/rock"/>
    <x v="1404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x v="209"/>
    <b v="1"/>
    <s v="music/rock"/>
    <x v="1405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x v="33"/>
    <b v="1"/>
    <s v="music/rock"/>
    <x v="1406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x v="43"/>
    <b v="1"/>
    <s v="music/rock"/>
    <x v="1407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x v="62"/>
    <b v="1"/>
    <s v="music/rock"/>
    <x v="140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x v="244"/>
    <b v="1"/>
    <s v="music/rock"/>
    <x v="1409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x v="64"/>
    <b v="1"/>
    <s v="music/rock"/>
    <x v="1410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x v="179"/>
    <b v="1"/>
    <s v="music/rock"/>
    <x v="141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x v="9"/>
    <b v="1"/>
    <s v="music/rock"/>
    <x v="578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x v="10"/>
    <b v="1"/>
    <s v="music/rock"/>
    <x v="3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x v="335"/>
    <b v="1"/>
    <s v="music/rock"/>
    <x v="1412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x v="44"/>
    <b v="1"/>
    <s v="music/rock"/>
    <x v="1413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x v="54"/>
    <b v="1"/>
    <s v="music/rock"/>
    <x v="1414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x v="22"/>
    <b v="1"/>
    <s v="music/rock"/>
    <x v="1415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x v="122"/>
    <b v="1"/>
    <s v="music/rock"/>
    <x v="1416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x v="55"/>
    <b v="1"/>
    <s v="music/rock"/>
    <x v="1417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x v="132"/>
    <b v="1"/>
    <s v="music/rock"/>
    <x v="1418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x v="25"/>
    <b v="1"/>
    <s v="music/rock"/>
    <x v="1419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x v="49"/>
    <b v="1"/>
    <s v="music/rock"/>
    <x v="1420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x v="277"/>
    <b v="1"/>
    <s v="music/rock"/>
    <x v="1421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x v="44"/>
    <b v="1"/>
    <s v="music/rock"/>
    <x v="982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x v="19"/>
    <b v="1"/>
    <s v="music/rock"/>
    <x v="3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x v="184"/>
    <b v="1"/>
    <s v="music/rock"/>
    <x v="1422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x v="66"/>
    <b v="1"/>
    <s v="music/rock"/>
    <x v="1423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x v="10"/>
    <b v="1"/>
    <s v="music/rock"/>
    <x v="1424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x v="78"/>
    <b v="0"/>
    <s v="games/mobile games"/>
    <x v="109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x v="38"/>
    <b v="0"/>
    <s v="games/mobile games"/>
    <x v="1425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x v="84"/>
    <b v="0"/>
    <s v="games/mobile games"/>
    <x v="177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x v="53"/>
    <b v="0"/>
    <s v="games/mobile games"/>
    <x v="1426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x v="84"/>
    <b v="0"/>
    <s v="games/mobile games"/>
    <x v="1427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x v="84"/>
    <b v="0"/>
    <s v="games/mobile games"/>
    <x v="724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x v="29"/>
    <b v="0"/>
    <s v="games/mobile games"/>
    <x v="833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x v="57"/>
    <b v="0"/>
    <s v="games/mobile games"/>
    <x v="1428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x v="78"/>
    <b v="0"/>
    <s v="games/mobile games"/>
    <x v="109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x v="202"/>
    <b v="0"/>
    <s v="games/mobile games"/>
    <x v="1429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x v="195"/>
    <b v="0"/>
    <s v="games/mobile games"/>
    <x v="1430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x v="62"/>
    <b v="0"/>
    <s v="games/mobile games"/>
    <x v="550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x v="84"/>
    <b v="0"/>
    <s v="games/mobile games"/>
    <x v="871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x v="84"/>
    <b v="0"/>
    <s v="games/mobile games"/>
    <x v="1431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x v="83"/>
    <b v="0"/>
    <s v="games/mobile games"/>
    <x v="872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x v="78"/>
    <b v="0"/>
    <s v="games/mobile games"/>
    <x v="109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x v="78"/>
    <b v="0"/>
    <s v="games/mobile games"/>
    <x v="109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x v="78"/>
    <b v="0"/>
    <s v="games/mobile games"/>
    <x v="109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x v="84"/>
    <b v="0"/>
    <s v="games/mobile games"/>
    <x v="154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x v="54"/>
    <b v="0"/>
    <s v="games/mobile games"/>
    <x v="1432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x v="16"/>
    <b v="1"/>
    <s v="music/indie rock"/>
    <x v="1433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x v="75"/>
    <b v="1"/>
    <s v="music/indie rock"/>
    <x v="1434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x v="58"/>
    <b v="1"/>
    <s v="music/indie rock"/>
    <x v="1435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x v="55"/>
    <b v="1"/>
    <s v="music/indie rock"/>
    <x v="1436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x v="217"/>
    <b v="1"/>
    <s v="music/indie rock"/>
    <x v="1437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x v="60"/>
    <b v="1"/>
    <s v="music/indie rock"/>
    <x v="1438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x v="22"/>
    <b v="1"/>
    <s v="music/indie rock"/>
    <x v="1439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x v="30"/>
    <b v="1"/>
    <s v="music/indie rock"/>
    <x v="1440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x v="34"/>
    <b v="1"/>
    <s v="music/indie rock"/>
    <x v="15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x v="336"/>
    <b v="1"/>
    <s v="music/indie rock"/>
    <x v="1441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x v="148"/>
    <b v="1"/>
    <s v="music/indie rock"/>
    <x v="1442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x v="55"/>
    <b v="1"/>
    <s v="music/indie rock"/>
    <x v="1443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x v="43"/>
    <b v="1"/>
    <s v="music/indie rock"/>
    <x v="87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x v="9"/>
    <b v="1"/>
    <s v="music/indie rock"/>
    <x v="1444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x v="5"/>
    <b v="1"/>
    <s v="music/indie rock"/>
    <x v="1445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x v="62"/>
    <b v="1"/>
    <s v="music/indie rock"/>
    <x v="1446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x v="275"/>
    <b v="1"/>
    <s v="music/indie rock"/>
    <x v="1447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x v="64"/>
    <b v="1"/>
    <s v="music/indie rock"/>
    <x v="1448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x v="288"/>
    <b v="1"/>
    <s v="music/indie rock"/>
    <x v="25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x v="241"/>
    <b v="1"/>
    <s v="music/indie rock"/>
    <x v="1449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x v="20"/>
    <b v="0"/>
    <s v="technology/gadgets"/>
    <x v="1450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x v="83"/>
    <b v="0"/>
    <s v="technology/gadgets"/>
    <x v="444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x v="14"/>
    <b v="0"/>
    <s v="technology/gadgets"/>
    <x v="1451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x v="84"/>
    <b v="0"/>
    <s v="technology/gadgets"/>
    <x v="370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x v="80"/>
    <b v="0"/>
    <s v="technology/gadgets"/>
    <x v="1452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x v="221"/>
    <b v="0"/>
    <s v="technology/gadgets"/>
    <x v="1453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x v="80"/>
    <b v="0"/>
    <s v="technology/gadgets"/>
    <x v="1454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x v="80"/>
    <b v="0"/>
    <s v="technology/gadgets"/>
    <x v="1455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x v="44"/>
    <b v="0"/>
    <s v="technology/gadgets"/>
    <x v="1456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x v="168"/>
    <b v="0"/>
    <s v="technology/gadgets"/>
    <x v="1457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x v="29"/>
    <b v="0"/>
    <s v="technology/gadgets"/>
    <x v="1458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x v="288"/>
    <b v="0"/>
    <s v="technology/gadgets"/>
    <x v="1459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x v="55"/>
    <b v="0"/>
    <s v="technology/gadgets"/>
    <x v="1460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x v="84"/>
    <b v="0"/>
    <s v="technology/gadgets"/>
    <x v="1461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x v="80"/>
    <b v="0"/>
    <s v="technology/gadgets"/>
    <x v="146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x v="79"/>
    <b v="0"/>
    <s v="technology/gadgets"/>
    <x v="872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x v="16"/>
    <b v="0"/>
    <s v="technology/gadgets"/>
    <x v="1463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x v="82"/>
    <b v="0"/>
    <s v="technology/gadgets"/>
    <x v="1464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x v="22"/>
    <b v="0"/>
    <s v="technology/gadgets"/>
    <x v="1465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x v="217"/>
    <b v="0"/>
    <s v="technology/gadgets"/>
    <x v="1466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x v="44"/>
    <b v="1"/>
    <s v="music/indie rock"/>
    <x v="346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x v="31"/>
    <b v="1"/>
    <s v="music/indie rock"/>
    <x v="1467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x v="62"/>
    <b v="1"/>
    <s v="music/indie rock"/>
    <x v="1468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x v="51"/>
    <b v="1"/>
    <s v="music/indie rock"/>
    <x v="316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x v="47"/>
    <b v="1"/>
    <s v="music/indie rock"/>
    <x v="1469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x v="329"/>
    <b v="1"/>
    <s v="music/indie rock"/>
    <x v="1470"/>
    <n v="27.3896261682243"/>
    <x v="4"/>
    <x v="14"/>
    <d v="2010-10-05T17:54:16"/>
    <d v="2010-11-01T19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x v="202"/>
    <b v="1"/>
    <s v="music/indie rock"/>
    <x v="101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x v="69"/>
    <b v="1"/>
    <s v="music/indie rock"/>
    <x v="1471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x v="11"/>
    <b v="1"/>
    <s v="music/indie rock"/>
    <x v="1472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x v="55"/>
    <b v="1"/>
    <s v="music/indie rock"/>
    <x v="74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x v="133"/>
    <b v="1"/>
    <s v="music/indie rock"/>
    <x v="1473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x v="144"/>
    <b v="1"/>
    <s v="music/indie rock"/>
    <x v="1474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x v="238"/>
    <b v="1"/>
    <s v="music/indie rock"/>
    <x v="1475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x v="99"/>
    <b v="1"/>
    <s v="music/indie rock"/>
    <x v="1476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x v="133"/>
    <b v="1"/>
    <s v="music/indie rock"/>
    <x v="1477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x v="108"/>
    <b v="1"/>
    <s v="music/indie rock"/>
    <x v="1478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x v="60"/>
    <b v="1"/>
    <s v="music/indie rock"/>
    <x v="147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x v="229"/>
    <b v="1"/>
    <s v="music/indie rock"/>
    <x v="1480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x v="93"/>
    <b v="1"/>
    <s v="music/indie rock"/>
    <x v="1076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x v="162"/>
    <b v="1"/>
    <s v="music/indie rock"/>
    <x v="1481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x v="337"/>
    <b v="1"/>
    <s v="technology/hardware"/>
    <x v="1482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x v="195"/>
    <b v="1"/>
    <s v="technology/hardware"/>
    <x v="1483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x v="338"/>
    <b v="1"/>
    <s v="technology/hardware"/>
    <x v="1484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x v="339"/>
    <b v="1"/>
    <s v="technology/hardware"/>
    <x v="1485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x v="340"/>
    <b v="1"/>
    <s v="technology/hardware"/>
    <x v="1486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x v="16"/>
    <b v="1"/>
    <s v="technology/hardware"/>
    <x v="148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x v="23"/>
    <b v="1"/>
    <s v="technology/hardware"/>
    <x v="1488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x v="341"/>
    <b v="1"/>
    <s v="technology/hardware"/>
    <x v="1489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x v="342"/>
    <b v="1"/>
    <s v="technology/hardware"/>
    <x v="1490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x v="343"/>
    <b v="1"/>
    <s v="technology/hardware"/>
    <x v="1491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x v="344"/>
    <b v="1"/>
    <s v="technology/hardware"/>
    <x v="1492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x v="345"/>
    <b v="1"/>
    <s v="technology/hardware"/>
    <x v="1493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x v="206"/>
    <b v="1"/>
    <s v="technology/hardware"/>
    <x v="1494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x v="119"/>
    <b v="1"/>
    <s v="technology/hardware"/>
    <x v="1495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x v="126"/>
    <b v="1"/>
    <s v="technology/hardware"/>
    <x v="1496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x v="346"/>
    <b v="1"/>
    <s v="technology/hardware"/>
    <x v="1497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x v="347"/>
    <b v="1"/>
    <s v="technology/hardware"/>
    <x v="1498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x v="348"/>
    <b v="1"/>
    <s v="technology/hardware"/>
    <x v="1499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x v="349"/>
    <b v="1"/>
    <s v="technology/hardware"/>
    <x v="1500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x v="51"/>
    <b v="1"/>
    <s v="technology/hardware"/>
    <x v="1501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x v="350"/>
    <b v="1"/>
    <s v="technology/hardware"/>
    <x v="1502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x v="351"/>
    <b v="1"/>
    <s v="technology/hardware"/>
    <x v="1503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x v="242"/>
    <b v="1"/>
    <s v="technology/hardware"/>
    <x v="1504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x v="352"/>
    <b v="1"/>
    <s v="technology/hardware"/>
    <x v="150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x v="273"/>
    <b v="1"/>
    <s v="technology/hardware"/>
    <x v="1506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x v="353"/>
    <b v="1"/>
    <s v="technology/hardware"/>
    <x v="1507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x v="316"/>
    <b v="1"/>
    <s v="technology/hardware"/>
    <x v="150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x v="354"/>
    <b v="1"/>
    <s v="technology/hardware"/>
    <x v="1509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x v="355"/>
    <b v="1"/>
    <s v="technology/hardware"/>
    <x v="1510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x v="356"/>
    <b v="1"/>
    <s v="technology/hardware"/>
    <x v="1511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x v="357"/>
    <b v="1"/>
    <s v="technology/hardware"/>
    <x v="151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x v="146"/>
    <b v="1"/>
    <s v="technology/hardware"/>
    <x v="1513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x v="358"/>
    <b v="1"/>
    <s v="technology/hardware"/>
    <x v="1514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x v="359"/>
    <b v="1"/>
    <s v="technology/hardware"/>
    <x v="1515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x v="35"/>
    <b v="1"/>
    <s v="technology/hardware"/>
    <x v="1516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x v="360"/>
    <b v="1"/>
    <s v="technology/hardware"/>
    <x v="1517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x v="361"/>
    <b v="1"/>
    <s v="technology/hardware"/>
    <x v="1518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x v="362"/>
    <b v="1"/>
    <s v="technology/hardware"/>
    <x v="1519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x v="363"/>
    <b v="1"/>
    <s v="technology/hardware"/>
    <x v="1520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x v="364"/>
    <b v="1"/>
    <s v="technology/hardware"/>
    <x v="1521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x v="8"/>
    <b v="0"/>
    <s v="photography/people"/>
    <x v="152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x v="78"/>
    <b v="0"/>
    <s v="photography/people"/>
    <x v="109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x v="38"/>
    <b v="0"/>
    <s v="photography/people"/>
    <x v="1523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x v="63"/>
    <b v="0"/>
    <s v="photography/people"/>
    <x v="1524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x v="80"/>
    <b v="0"/>
    <s v="photography/people"/>
    <x v="1525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x v="29"/>
    <b v="0"/>
    <s v="photography/people"/>
    <x v="833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x v="33"/>
    <b v="0"/>
    <s v="photography/people"/>
    <x v="1526"/>
    <n v="83.428571428571431"/>
    <x v="8"/>
    <x v="31"/>
    <d v="2015-01-30T10:21:16"/>
    <d v="2015-03-01T10:21:16"/>
  </r>
  <r>
    <n v="1988"/>
    <s v="Phillip Michael Photography"/>
    <s v="Expressing art in an image!"/>
    <n v="6000"/>
    <x v="379"/>
    <x v="2"/>
    <x v="0"/>
    <s v="USD"/>
    <n v="1440094742"/>
    <n v="1437502742"/>
    <b v="0"/>
    <x v="29"/>
    <b v="0"/>
    <s v="photography/people"/>
    <x v="151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x v="29"/>
    <b v="0"/>
    <s v="photography/people"/>
    <x v="460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x v="81"/>
    <b v="0"/>
    <s v="photography/people"/>
    <x v="1527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x v="83"/>
    <b v="0"/>
    <s v="photography/people"/>
    <x v="1528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x v="84"/>
    <b v="0"/>
    <s v="photography/people"/>
    <x v="1529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x v="78"/>
    <b v="0"/>
    <s v="photography/people"/>
    <x v="109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x v="78"/>
    <b v="0"/>
    <s v="photography/people"/>
    <x v="109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x v="83"/>
    <b v="0"/>
    <s v="photography/people"/>
    <x v="1530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x v="78"/>
    <b v="0"/>
    <s v="photography/people"/>
    <x v="109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x v="78"/>
    <b v="0"/>
    <s v="photography/people"/>
    <x v="109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x v="83"/>
    <b v="0"/>
    <s v="photography/people"/>
    <x v="153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x v="63"/>
    <b v="0"/>
    <s v="photography/people"/>
    <x v="1532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x v="20"/>
    <b v="0"/>
    <s v="photography/people"/>
    <x v="856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x v="365"/>
    <b v="1"/>
    <s v="technology/hardware"/>
    <x v="1533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x v="366"/>
    <b v="1"/>
    <s v="technology/hardware"/>
    <x v="1534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x v="57"/>
    <b v="1"/>
    <s v="technology/hardware"/>
    <x v="1535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x v="178"/>
    <b v="1"/>
    <s v="technology/hardware"/>
    <x v="1536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x v="277"/>
    <b v="1"/>
    <s v="technology/hardware"/>
    <x v="1537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x v="175"/>
    <b v="1"/>
    <s v="technology/hardware"/>
    <x v="1538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x v="89"/>
    <b v="1"/>
    <s v="technology/hardware"/>
    <x v="1539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x v="14"/>
    <b v="1"/>
    <s v="technology/hardware"/>
    <x v="1540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x v="367"/>
    <b v="1"/>
    <s v="technology/hardware"/>
    <x v="1541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x v="368"/>
    <b v="1"/>
    <s v="technology/hardware"/>
    <x v="1542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x v="369"/>
    <b v="1"/>
    <s v="technology/hardware"/>
    <x v="1543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x v="275"/>
    <b v="1"/>
    <s v="technology/hardware"/>
    <x v="1544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x v="370"/>
    <b v="1"/>
    <s v="technology/hardware"/>
    <x v="154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x v="371"/>
    <b v="1"/>
    <s v="technology/hardware"/>
    <x v="1546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x v="372"/>
    <b v="1"/>
    <s v="technology/hardware"/>
    <x v="1547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x v="373"/>
    <b v="1"/>
    <s v="technology/hardware"/>
    <x v="1548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x v="374"/>
    <b v="1"/>
    <s v="technology/hardware"/>
    <x v="154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x v="375"/>
    <b v="1"/>
    <s v="technology/hardware"/>
    <x v="1550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x v="376"/>
    <b v="1"/>
    <s v="technology/hardware"/>
    <x v="155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x v="259"/>
    <b v="1"/>
    <s v="technology/hardware"/>
    <x v="1552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x v="195"/>
    <b v="1"/>
    <s v="technology/hardware"/>
    <x v="1553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x v="166"/>
    <b v="1"/>
    <s v="technology/hardware"/>
    <x v="1554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x v="377"/>
    <b v="1"/>
    <s v="technology/hardware"/>
    <x v="1555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x v="217"/>
    <b v="1"/>
    <s v="technology/hardware"/>
    <x v="1556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x v="378"/>
    <b v="1"/>
    <s v="technology/hardware"/>
    <x v="1557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x v="379"/>
    <b v="1"/>
    <s v="technology/hardware"/>
    <x v="155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x v="380"/>
    <b v="1"/>
    <s v="technology/hardware"/>
    <x v="1559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x v="1"/>
    <b v="1"/>
    <s v="technology/hardware"/>
    <x v="1560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x v="225"/>
    <b v="1"/>
    <s v="technology/hardware"/>
    <x v="156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x v="381"/>
    <b v="1"/>
    <s v="technology/hardware"/>
    <x v="1562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x v="278"/>
    <b v="1"/>
    <s v="technology/hardware"/>
    <x v="1563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x v="382"/>
    <b v="1"/>
    <s v="technology/hardware"/>
    <x v="1564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x v="150"/>
    <b v="1"/>
    <s v="technology/hardware"/>
    <x v="1565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x v="278"/>
    <b v="1"/>
    <s v="technology/hardware"/>
    <x v="1566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x v="383"/>
    <b v="1"/>
    <s v="technology/hardware"/>
    <x v="1567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x v="384"/>
    <b v="1"/>
    <s v="technology/hardware"/>
    <x v="1568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x v="385"/>
    <b v="1"/>
    <s v="technology/hardware"/>
    <x v="1569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x v="386"/>
    <b v="1"/>
    <s v="technology/hardware"/>
    <x v="1570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x v="169"/>
    <b v="1"/>
    <s v="technology/hardware"/>
    <x v="1571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x v="197"/>
    <b v="1"/>
    <s v="technology/hardware"/>
    <x v="1572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x v="148"/>
    <b v="1"/>
    <s v="technology/hardware"/>
    <x v="1573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x v="205"/>
    <b v="1"/>
    <s v="technology/hardware"/>
    <x v="1574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x v="189"/>
    <b v="1"/>
    <s v="technology/hardware"/>
    <x v="157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x v="387"/>
    <b v="1"/>
    <s v="technology/hardware"/>
    <x v="1576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x v="40"/>
    <b v="1"/>
    <s v="technology/hardware"/>
    <x v="1577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x v="37"/>
    <b v="1"/>
    <s v="technology/hardware"/>
    <x v="1578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x v="388"/>
    <b v="1"/>
    <s v="technology/hardware"/>
    <x v="1579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x v="389"/>
    <b v="1"/>
    <s v="technology/hardware"/>
    <x v="1580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x v="390"/>
    <b v="1"/>
    <s v="technology/hardware"/>
    <x v="158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x v="203"/>
    <b v="1"/>
    <s v="technology/hardware"/>
    <x v="1582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x v="391"/>
    <b v="1"/>
    <s v="technology/hardware"/>
    <x v="1583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x v="392"/>
    <b v="1"/>
    <s v="technology/hardware"/>
    <x v="1584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x v="212"/>
    <b v="1"/>
    <s v="technology/hardware"/>
    <x v="1585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x v="393"/>
    <b v="1"/>
    <s v="technology/hardware"/>
    <x v="1586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x v="21"/>
    <b v="1"/>
    <s v="technology/hardware"/>
    <x v="1587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x v="394"/>
    <b v="1"/>
    <s v="technology/hardware"/>
    <x v="1588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x v="395"/>
    <b v="1"/>
    <s v="technology/hardware"/>
    <x v="1589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x v="396"/>
    <b v="1"/>
    <s v="technology/hardware"/>
    <x v="1590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x v="269"/>
    <b v="1"/>
    <s v="technology/hardware"/>
    <x v="1591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x v="397"/>
    <b v="1"/>
    <s v="technology/hardware"/>
    <x v="1592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x v="2"/>
    <b v="1"/>
    <s v="technology/hardware"/>
    <x v="1593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x v="398"/>
    <b v="1"/>
    <s v="technology/hardware"/>
    <x v="1594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x v="72"/>
    <b v="1"/>
    <s v="technology/hardware"/>
    <x v="1595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x v="399"/>
    <b v="1"/>
    <s v="technology/hardware"/>
    <x v="1596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x v="400"/>
    <b v="1"/>
    <s v="technology/hardware"/>
    <x v="1597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x v="71"/>
    <b v="1"/>
    <s v="technology/hardware"/>
    <x v="1598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x v="73"/>
    <b v="1"/>
    <s v="technology/hardware"/>
    <x v="1599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x v="88"/>
    <b v="1"/>
    <s v="technology/hardware"/>
    <x v="1600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x v="40"/>
    <b v="1"/>
    <s v="technology/hardware"/>
    <x v="16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x v="401"/>
    <b v="1"/>
    <s v="technology/hardware"/>
    <x v="1602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x v="402"/>
    <b v="1"/>
    <s v="technology/hardware"/>
    <x v="1603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x v="403"/>
    <b v="1"/>
    <s v="technology/hardware"/>
    <x v="160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x v="404"/>
    <b v="1"/>
    <s v="technology/hardware"/>
    <x v="1605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x v="83"/>
    <b v="1"/>
    <s v="technology/hardware"/>
    <x v="78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x v="405"/>
    <b v="1"/>
    <s v="technology/hardware"/>
    <x v="1606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x v="406"/>
    <b v="1"/>
    <s v="technology/hardware"/>
    <x v="1607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x v="101"/>
    <b v="1"/>
    <s v="technology/hardware"/>
    <x v="1608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x v="53"/>
    <b v="1"/>
    <s v="technology/hardware"/>
    <x v="160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x v="407"/>
    <b v="1"/>
    <s v="technology/hardware"/>
    <x v="1610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x v="133"/>
    <b v="1"/>
    <s v="technology/hardware"/>
    <x v="1611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x v="165"/>
    <b v="1"/>
    <s v="music/indie rock"/>
    <x v="1612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x v="44"/>
    <b v="1"/>
    <s v="music/indie rock"/>
    <x v="161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x v="20"/>
    <b v="1"/>
    <s v="music/indie rock"/>
    <x v="1614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x v="67"/>
    <b v="1"/>
    <s v="music/indie rock"/>
    <x v="1002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x v="183"/>
    <b v="1"/>
    <s v="music/indie rock"/>
    <x v="1615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x v="2"/>
    <b v="1"/>
    <s v="music/indie rock"/>
    <x v="1616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x v="20"/>
    <b v="1"/>
    <s v="music/indie rock"/>
    <x v="1617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x v="11"/>
    <b v="1"/>
    <s v="music/indie rock"/>
    <x v="1618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x v="95"/>
    <b v="1"/>
    <s v="music/indie rock"/>
    <x v="1619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x v="322"/>
    <b v="1"/>
    <s v="music/indie rock"/>
    <x v="1620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x v="336"/>
    <b v="1"/>
    <s v="music/indie rock"/>
    <x v="1621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x v="165"/>
    <b v="1"/>
    <s v="music/indie rock"/>
    <x v="1622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x v="23"/>
    <b v="1"/>
    <s v="music/indie rock"/>
    <x v="95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x v="250"/>
    <b v="1"/>
    <s v="music/indie rock"/>
    <x v="1623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x v="19"/>
    <b v="1"/>
    <s v="music/indie rock"/>
    <x v="3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x v="25"/>
    <b v="1"/>
    <s v="music/indie rock"/>
    <x v="658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x v="44"/>
    <b v="1"/>
    <s v="music/indie rock"/>
    <x v="3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x v="58"/>
    <b v="1"/>
    <s v="music/indie rock"/>
    <x v="1415"/>
    <n v="188.125"/>
    <x v="4"/>
    <x v="14"/>
    <d v="2012-02-06T21:43:55"/>
    <d v="2012-03-07T21:43:55"/>
  </r>
  <r>
    <n v="2099"/>
    <s v="Roosevelt Died."/>
    <s v="Our tour van died, we need help!"/>
    <n v="3000"/>
    <x v="1464"/>
    <x v="0"/>
    <x v="0"/>
    <s v="USD"/>
    <n v="1435808400"/>
    <n v="1434650084"/>
    <b v="0"/>
    <x v="287"/>
    <b v="1"/>
    <s v="music/indie rock"/>
    <x v="1624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x v="74"/>
    <b v="1"/>
    <s v="music/indie rock"/>
    <x v="1625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x v="34"/>
    <b v="1"/>
    <s v="music/indie rock"/>
    <x v="1626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x v="44"/>
    <b v="1"/>
    <s v="music/indie rock"/>
    <x v="1627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x v="248"/>
    <b v="1"/>
    <s v="music/indie rock"/>
    <x v="1628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x v="77"/>
    <b v="1"/>
    <s v="music/indie rock"/>
    <x v="162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x v="221"/>
    <b v="1"/>
    <s v="music/indie rock"/>
    <x v="1630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x v="34"/>
    <b v="1"/>
    <s v="music/indie rock"/>
    <x v="1631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x v="6"/>
    <b v="1"/>
    <s v="music/indie rock"/>
    <x v="1632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x v="277"/>
    <b v="1"/>
    <s v="music/indie rock"/>
    <x v="1633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x v="244"/>
    <b v="1"/>
    <s v="music/indie rock"/>
    <x v="1634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x v="44"/>
    <b v="1"/>
    <s v="music/indie rock"/>
    <x v="28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x v="70"/>
    <b v="1"/>
    <s v="music/indie rock"/>
    <x v="1635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x v="202"/>
    <b v="1"/>
    <s v="music/indie rock"/>
    <x v="3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x v="329"/>
    <b v="1"/>
    <s v="music/indie rock"/>
    <x v="1636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x v="206"/>
    <b v="1"/>
    <s v="music/indie rock"/>
    <x v="1637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x v="17"/>
    <b v="1"/>
    <s v="music/indie rock"/>
    <x v="163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x v="297"/>
    <b v="1"/>
    <s v="music/indie rock"/>
    <x v="1639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x v="2"/>
    <b v="1"/>
    <s v="music/indie rock"/>
    <x v="1640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x v="57"/>
    <b v="1"/>
    <s v="music/indie rock"/>
    <x v="1641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x v="19"/>
    <b v="1"/>
    <s v="music/indie rock"/>
    <x v="1266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x v="50"/>
    <b v="1"/>
    <s v="music/indie rock"/>
    <x v="1642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x v="73"/>
    <b v="0"/>
    <s v="games/video games"/>
    <x v="164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x v="83"/>
    <b v="0"/>
    <s v="games/video games"/>
    <x v="1644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x v="81"/>
    <b v="0"/>
    <s v="games/video games"/>
    <x v="709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x v="81"/>
    <b v="0"/>
    <s v="games/video games"/>
    <x v="1645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x v="74"/>
    <b v="0"/>
    <s v="games/video games"/>
    <x v="1646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x v="84"/>
    <b v="0"/>
    <s v="games/video games"/>
    <x v="833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x v="163"/>
    <b v="0"/>
    <s v="games/video games"/>
    <x v="1647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x v="29"/>
    <b v="0"/>
    <s v="games/video games"/>
    <x v="874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x v="8"/>
    <b v="0"/>
    <s v="games/video games"/>
    <x v="1648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x v="80"/>
    <b v="0"/>
    <s v="games/video games"/>
    <x v="1649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x v="83"/>
    <b v="0"/>
    <s v="games/video games"/>
    <x v="152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x v="221"/>
    <b v="0"/>
    <s v="games/video games"/>
    <x v="1650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x v="83"/>
    <b v="0"/>
    <s v="games/video games"/>
    <x v="146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x v="83"/>
    <b v="0"/>
    <s v="games/video games"/>
    <x v="1651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x v="19"/>
    <b v="0"/>
    <s v="games/video games"/>
    <x v="165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x v="80"/>
    <b v="0"/>
    <s v="games/video games"/>
    <x v="1653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x v="408"/>
    <b v="0"/>
    <s v="games/video games"/>
    <x v="1654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x v="8"/>
    <b v="0"/>
    <s v="games/video games"/>
    <x v="1655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x v="66"/>
    <b v="0"/>
    <s v="games/video games"/>
    <x v="1656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x v="202"/>
    <b v="0"/>
    <s v="games/video games"/>
    <x v="1657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x v="78"/>
    <b v="0"/>
    <s v="games/video games"/>
    <x v="109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x v="8"/>
    <b v="0"/>
    <s v="games/video games"/>
    <x v="1658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x v="81"/>
    <b v="0"/>
    <s v="games/video games"/>
    <x v="1659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x v="54"/>
    <b v="0"/>
    <s v="games/video games"/>
    <x v="1660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x v="30"/>
    <b v="0"/>
    <s v="games/video games"/>
    <x v="1661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x v="29"/>
    <b v="0"/>
    <s v="games/video games"/>
    <x v="459"/>
    <n v="1"/>
    <x v="6"/>
    <x v="17"/>
    <d v="2016-01-28T11:18:30"/>
    <d v="2016-02-11T11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x v="165"/>
    <b v="0"/>
    <s v="games/video games"/>
    <x v="1662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x v="84"/>
    <b v="0"/>
    <s v="games/video games"/>
    <x v="17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x v="78"/>
    <b v="0"/>
    <s v="games/video games"/>
    <x v="109"/>
    <e v="#DIV/0!"/>
    <x v="6"/>
    <x v="17"/>
    <d v="2010-06-25T19:35:56"/>
    <d v="2010-07-30T19:00:00"/>
  </r>
  <r>
    <n v="2150"/>
    <s v="The Unknown Door"/>
    <s v="A pixel styled open world detective game."/>
    <n v="50000"/>
    <x v="1496"/>
    <x v="2"/>
    <x v="10"/>
    <s v="NOK"/>
    <n v="1468392599"/>
    <n v="1465800599"/>
    <b v="0"/>
    <x v="80"/>
    <b v="0"/>
    <s v="games/video games"/>
    <x v="166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x v="79"/>
    <b v="0"/>
    <s v="games/video games"/>
    <x v="1664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x v="80"/>
    <b v="0"/>
    <s v="games/video games"/>
    <x v="874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x v="80"/>
    <b v="0"/>
    <s v="games/video games"/>
    <x v="166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x v="84"/>
    <b v="0"/>
    <s v="games/video games"/>
    <x v="417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x v="81"/>
    <b v="0"/>
    <s v="games/video games"/>
    <x v="1666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x v="183"/>
    <b v="0"/>
    <s v="games/video games"/>
    <x v="1667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x v="7"/>
    <b v="0"/>
    <s v="games/video games"/>
    <x v="1668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x v="409"/>
    <b v="0"/>
    <s v="games/video games"/>
    <x v="1669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x v="84"/>
    <b v="0"/>
    <s v="games/video games"/>
    <x v="1670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x v="38"/>
    <b v="0"/>
    <s v="games/video games"/>
    <x v="1671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x v="62"/>
    <b v="1"/>
    <s v="music/rock"/>
    <x v="1672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x v="6"/>
    <b v="1"/>
    <s v="music/rock"/>
    <x v="1146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x v="34"/>
    <b v="1"/>
    <s v="music/rock"/>
    <x v="1673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x v="183"/>
    <b v="1"/>
    <s v="music/rock"/>
    <x v="167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x v="27"/>
    <b v="1"/>
    <s v="music/rock"/>
    <x v="1675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x v="58"/>
    <b v="1"/>
    <s v="music/rock"/>
    <x v="167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x v="22"/>
    <b v="1"/>
    <s v="music/rock"/>
    <x v="43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x v="158"/>
    <b v="1"/>
    <s v="music/rock"/>
    <x v="1677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x v="63"/>
    <b v="1"/>
    <s v="music/rock"/>
    <x v="3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x v="10"/>
    <b v="1"/>
    <s v="music/rock"/>
    <x v="1678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x v="5"/>
    <b v="1"/>
    <s v="music/rock"/>
    <x v="1679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x v="62"/>
    <b v="1"/>
    <s v="music/rock"/>
    <x v="3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x v="240"/>
    <b v="1"/>
    <s v="music/rock"/>
    <x v="1680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x v="287"/>
    <b v="1"/>
    <s v="music/rock"/>
    <x v="1681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x v="55"/>
    <b v="1"/>
    <s v="music/rock"/>
    <x v="1682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x v="26"/>
    <b v="1"/>
    <s v="music/rock"/>
    <x v="1683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x v="44"/>
    <b v="1"/>
    <s v="music/rock"/>
    <x v="1684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x v="410"/>
    <b v="1"/>
    <s v="music/rock"/>
    <x v="1675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x v="64"/>
    <b v="1"/>
    <s v="music/rock"/>
    <x v="1685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x v="76"/>
    <b v="1"/>
    <s v="music/rock"/>
    <x v="1686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x v="28"/>
    <b v="1"/>
    <s v="games/tabletop games"/>
    <x v="1687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x v="289"/>
    <b v="1"/>
    <s v="games/tabletop games"/>
    <x v="1688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x v="411"/>
    <b v="1"/>
    <s v="games/tabletop games"/>
    <x v="168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x v="161"/>
    <b v="1"/>
    <s v="games/tabletop games"/>
    <x v="1690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x v="412"/>
    <b v="1"/>
    <s v="games/tabletop games"/>
    <x v="169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x v="413"/>
    <b v="1"/>
    <s v="games/tabletop games"/>
    <x v="1692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x v="414"/>
    <b v="1"/>
    <s v="games/tabletop games"/>
    <x v="1693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x v="415"/>
    <b v="1"/>
    <s v="games/tabletop games"/>
    <x v="1694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x v="106"/>
    <b v="1"/>
    <s v="games/tabletop games"/>
    <x v="1695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x v="416"/>
    <b v="1"/>
    <s v="games/tabletop games"/>
    <x v="1696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x v="20"/>
    <b v="1"/>
    <s v="games/tabletop games"/>
    <x v="1697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x v="417"/>
    <b v="1"/>
    <s v="games/tabletop games"/>
    <x v="169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x v="418"/>
    <b v="1"/>
    <s v="games/tabletop games"/>
    <x v="1699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x v="419"/>
    <b v="1"/>
    <s v="games/tabletop games"/>
    <x v="1700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x v="248"/>
    <b v="1"/>
    <s v="games/tabletop games"/>
    <x v="1187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x v="302"/>
    <b v="1"/>
    <s v="games/tabletop games"/>
    <x v="1701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x v="420"/>
    <b v="1"/>
    <s v="games/tabletop games"/>
    <x v="1702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x v="421"/>
    <b v="1"/>
    <s v="games/tabletop games"/>
    <x v="1703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x v="140"/>
    <b v="1"/>
    <s v="games/tabletop games"/>
    <x v="1704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x v="40"/>
    <b v="1"/>
    <s v="games/tabletop games"/>
    <x v="170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x v="33"/>
    <b v="1"/>
    <s v="music/electronic music"/>
    <x v="1706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x v="422"/>
    <b v="1"/>
    <s v="music/electronic music"/>
    <x v="1707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x v="133"/>
    <b v="1"/>
    <s v="music/electronic music"/>
    <x v="1708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x v="196"/>
    <b v="1"/>
    <s v="music/electronic music"/>
    <x v="1709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x v="74"/>
    <b v="1"/>
    <s v="music/electronic music"/>
    <x v="1710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x v="69"/>
    <b v="1"/>
    <s v="music/electronic music"/>
    <x v="1711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x v="63"/>
    <b v="1"/>
    <s v="music/electronic music"/>
    <x v="3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x v="54"/>
    <b v="1"/>
    <s v="music/electronic music"/>
    <x v="264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x v="41"/>
    <b v="1"/>
    <s v="music/electronic music"/>
    <x v="1712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x v="250"/>
    <b v="1"/>
    <s v="music/electronic music"/>
    <x v="1713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x v="148"/>
    <b v="1"/>
    <s v="music/electronic music"/>
    <x v="1714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x v="252"/>
    <b v="1"/>
    <s v="music/electronic music"/>
    <x v="1715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x v="29"/>
    <b v="1"/>
    <s v="music/electronic music"/>
    <x v="1716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x v="54"/>
    <b v="1"/>
    <s v="music/electronic music"/>
    <x v="1717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x v="51"/>
    <b v="1"/>
    <s v="music/electronic music"/>
    <x v="1718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x v="25"/>
    <b v="1"/>
    <s v="music/electronic music"/>
    <x v="1719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x v="82"/>
    <b v="1"/>
    <s v="music/electronic music"/>
    <x v="1720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x v="88"/>
    <b v="1"/>
    <s v="music/electronic music"/>
    <x v="1721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x v="10"/>
    <b v="1"/>
    <s v="music/electronic music"/>
    <x v="1240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x v="50"/>
    <b v="1"/>
    <s v="music/electronic music"/>
    <x v="1722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x v="423"/>
    <b v="1"/>
    <s v="games/tabletop games"/>
    <x v="1723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x v="209"/>
    <b v="1"/>
    <s v="games/tabletop games"/>
    <x v="1724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x v="61"/>
    <b v="1"/>
    <s v="games/tabletop games"/>
    <x v="1725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x v="228"/>
    <b v="1"/>
    <s v="games/tabletop games"/>
    <x v="1726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x v="424"/>
    <b v="1"/>
    <s v="games/tabletop games"/>
    <x v="1727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x v="306"/>
    <b v="1"/>
    <s v="games/tabletop games"/>
    <x v="1728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x v="425"/>
    <b v="1"/>
    <s v="games/tabletop games"/>
    <x v="1729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x v="296"/>
    <b v="1"/>
    <s v="games/tabletop games"/>
    <x v="1730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x v="380"/>
    <b v="1"/>
    <s v="games/tabletop games"/>
    <x v="1731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x v="156"/>
    <b v="1"/>
    <s v="games/tabletop games"/>
    <x v="1732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x v="426"/>
    <b v="1"/>
    <s v="games/tabletop games"/>
    <x v="1733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x v="427"/>
    <b v="1"/>
    <s v="games/tabletop games"/>
    <x v="1734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x v="428"/>
    <b v="1"/>
    <s v="games/tabletop games"/>
    <x v="1735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x v="33"/>
    <b v="1"/>
    <s v="games/tabletop games"/>
    <x v="1736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x v="206"/>
    <b v="1"/>
    <s v="games/tabletop games"/>
    <x v="1737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x v="340"/>
    <b v="1"/>
    <s v="games/tabletop games"/>
    <x v="1738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x v="429"/>
    <b v="1"/>
    <s v="games/tabletop games"/>
    <x v="1739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x v="1"/>
    <b v="1"/>
    <s v="games/tabletop games"/>
    <x v="1740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x v="374"/>
    <b v="1"/>
    <s v="games/tabletop games"/>
    <x v="1741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x v="93"/>
    <b v="1"/>
    <s v="games/tabletop games"/>
    <x v="1742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x v="430"/>
    <b v="1"/>
    <s v="games/tabletop games"/>
    <x v="1743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x v="431"/>
    <b v="1"/>
    <s v="games/tabletop games"/>
    <x v="1744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x v="432"/>
    <b v="1"/>
    <s v="games/tabletop games"/>
    <x v="174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x v="126"/>
    <b v="1"/>
    <s v="games/tabletop games"/>
    <x v="1746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x v="433"/>
    <b v="1"/>
    <s v="games/tabletop games"/>
    <x v="1747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x v="7"/>
    <b v="1"/>
    <s v="games/tabletop games"/>
    <x v="1684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x v="434"/>
    <b v="1"/>
    <s v="games/tabletop games"/>
    <x v="1748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x v="130"/>
    <b v="1"/>
    <s v="games/tabletop games"/>
    <x v="1749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x v="387"/>
    <b v="1"/>
    <s v="games/tabletop games"/>
    <x v="1750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x v="435"/>
    <b v="1"/>
    <s v="games/tabletop games"/>
    <x v="1751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x v="436"/>
    <b v="1"/>
    <s v="games/tabletop games"/>
    <x v="1752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x v="437"/>
    <b v="1"/>
    <s v="games/tabletop games"/>
    <x v="1753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x v="87"/>
    <b v="1"/>
    <s v="games/tabletop games"/>
    <x v="1754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x v="438"/>
    <b v="1"/>
    <s v="games/tabletop games"/>
    <x v="1755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x v="197"/>
    <b v="1"/>
    <s v="games/tabletop games"/>
    <x v="1756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x v="133"/>
    <b v="1"/>
    <s v="games/tabletop games"/>
    <x v="1757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x v="39"/>
    <b v="1"/>
    <s v="games/tabletop games"/>
    <x v="1758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x v="242"/>
    <b v="1"/>
    <s v="games/tabletop games"/>
    <x v="1759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x v="190"/>
    <b v="1"/>
    <s v="games/tabletop games"/>
    <x v="1760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x v="87"/>
    <b v="1"/>
    <s v="games/tabletop games"/>
    <x v="176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x v="439"/>
    <b v="1"/>
    <s v="games/tabletop games"/>
    <x v="1762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x v="331"/>
    <b v="1"/>
    <s v="games/tabletop games"/>
    <x v="1763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x v="65"/>
    <b v="1"/>
    <s v="games/tabletop games"/>
    <x v="1764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x v="440"/>
    <b v="1"/>
    <s v="games/tabletop games"/>
    <x v="1765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x v="57"/>
    <b v="1"/>
    <s v="games/tabletop games"/>
    <x v="1766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x v="441"/>
    <b v="1"/>
    <s v="games/tabletop games"/>
    <x v="1767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x v="442"/>
    <b v="1"/>
    <s v="games/tabletop games"/>
    <x v="1768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x v="441"/>
    <b v="1"/>
    <s v="games/tabletop games"/>
    <x v="94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x v="443"/>
    <b v="1"/>
    <s v="games/tabletop games"/>
    <x v="1769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x v="444"/>
    <b v="1"/>
    <s v="games/tabletop games"/>
    <x v="1770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x v="445"/>
    <b v="1"/>
    <s v="games/tabletop games"/>
    <x v="1771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x v="446"/>
    <b v="1"/>
    <s v="games/tabletop games"/>
    <x v="1772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x v="206"/>
    <b v="1"/>
    <s v="games/tabletop games"/>
    <x v="1773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x v="221"/>
    <b v="1"/>
    <s v="games/tabletop games"/>
    <x v="1774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x v="1"/>
    <b v="1"/>
    <s v="games/tabletop games"/>
    <x v="1775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x v="11"/>
    <b v="1"/>
    <s v="games/tabletop games"/>
    <x v="1776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x v="447"/>
    <b v="1"/>
    <s v="games/tabletop games"/>
    <x v="1777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x v="332"/>
    <b v="1"/>
    <s v="games/tabletop games"/>
    <x v="1778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x v="58"/>
    <b v="1"/>
    <s v="games/tabletop games"/>
    <x v="1779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x v="436"/>
    <b v="1"/>
    <s v="games/tabletop games"/>
    <x v="1780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x v="202"/>
    <b v="1"/>
    <s v="music/rock"/>
    <x v="1781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x v="8"/>
    <b v="1"/>
    <s v="music/rock"/>
    <x v="1782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x v="53"/>
    <b v="1"/>
    <s v="music/rock"/>
    <x v="1783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x v="211"/>
    <b v="1"/>
    <s v="music/rock"/>
    <x v="1784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x v="1"/>
    <b v="1"/>
    <s v="music/rock"/>
    <x v="1785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x v="25"/>
    <b v="1"/>
    <s v="music/rock"/>
    <x v="1395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x v="448"/>
    <b v="1"/>
    <s v="music/rock"/>
    <x v="178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x v="20"/>
    <b v="1"/>
    <s v="music/rock"/>
    <x v="1787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x v="20"/>
    <b v="1"/>
    <s v="music/rock"/>
    <x v="202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x v="60"/>
    <b v="1"/>
    <s v="music/rock"/>
    <x v="1788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x v="68"/>
    <b v="1"/>
    <s v="music/rock"/>
    <x v="1789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x v="67"/>
    <b v="1"/>
    <s v="music/rock"/>
    <x v="1790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x v="74"/>
    <b v="1"/>
    <s v="music/rock"/>
    <x v="1791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x v="300"/>
    <b v="1"/>
    <s v="music/rock"/>
    <x v="1792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x v="69"/>
    <b v="1"/>
    <s v="music/rock"/>
    <x v="1410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x v="108"/>
    <b v="1"/>
    <s v="music/rock"/>
    <x v="1793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x v="10"/>
    <b v="1"/>
    <s v="music/rock"/>
    <x v="1794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x v="449"/>
    <b v="1"/>
    <s v="music/rock"/>
    <x v="1795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x v="25"/>
    <b v="1"/>
    <s v="music/rock"/>
    <x v="1796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x v="63"/>
    <b v="1"/>
    <s v="music/rock"/>
    <x v="982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x v="263"/>
    <b v="1"/>
    <s v="music/indie rock"/>
    <x v="1797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x v="268"/>
    <b v="1"/>
    <s v="music/indie rock"/>
    <x v="179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x v="273"/>
    <b v="1"/>
    <s v="music/indie rock"/>
    <x v="1799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x v="116"/>
    <b v="1"/>
    <s v="music/indie rock"/>
    <x v="1800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x v="157"/>
    <b v="1"/>
    <s v="music/indie rock"/>
    <x v="1801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x v="196"/>
    <b v="1"/>
    <s v="music/indie rock"/>
    <x v="1802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x v="11"/>
    <b v="1"/>
    <s v="music/indie rock"/>
    <x v="1803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x v="450"/>
    <b v="1"/>
    <s v="music/indie rock"/>
    <x v="1804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x v="329"/>
    <b v="1"/>
    <s v="music/indie rock"/>
    <x v="1805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x v="451"/>
    <b v="1"/>
    <s v="music/indie rock"/>
    <x v="1806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x v="201"/>
    <b v="1"/>
    <s v="music/indie rock"/>
    <x v="1807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x v="1"/>
    <b v="1"/>
    <s v="music/indie rock"/>
    <x v="1808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x v="328"/>
    <b v="1"/>
    <s v="music/indie rock"/>
    <x v="1809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x v="133"/>
    <b v="1"/>
    <s v="music/indie rock"/>
    <x v="1810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x v="31"/>
    <b v="1"/>
    <s v="music/indie rock"/>
    <x v="94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x v="452"/>
    <b v="1"/>
    <s v="music/indie rock"/>
    <x v="1811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x v="19"/>
    <b v="1"/>
    <s v="music/indie rock"/>
    <x v="87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x v="430"/>
    <b v="1"/>
    <s v="music/indie rock"/>
    <x v="1812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x v="99"/>
    <b v="1"/>
    <s v="music/indie rock"/>
    <x v="1813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x v="30"/>
    <b v="1"/>
    <s v="music/indie rock"/>
    <x v="1814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x v="31"/>
    <b v="0"/>
    <s v="food/small batch"/>
    <x v="181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x v="80"/>
    <b v="0"/>
    <s v="food/small batch"/>
    <x v="1816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x v="80"/>
    <b v="0"/>
    <s v="food/small batch"/>
    <x v="1817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x v="42"/>
    <b v="0"/>
    <s v="food/small batch"/>
    <x v="1818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x v="63"/>
    <b v="0"/>
    <s v="food/small batch"/>
    <x v="1819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x v="29"/>
    <b v="0"/>
    <s v="food/small batch"/>
    <x v="174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x v="453"/>
    <b v="1"/>
    <s v="food/small batch"/>
    <x v="1820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x v="416"/>
    <b v="1"/>
    <s v="food/small batch"/>
    <x v="1821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x v="207"/>
    <b v="1"/>
    <s v="food/small batch"/>
    <x v="1822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x v="430"/>
    <b v="1"/>
    <s v="food/small batch"/>
    <x v="1823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x v="454"/>
    <b v="1"/>
    <s v="food/small batch"/>
    <x v="1824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x v="455"/>
    <b v="1"/>
    <s v="food/small batch"/>
    <x v="1825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x v="225"/>
    <b v="1"/>
    <s v="food/small batch"/>
    <x v="182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x v="85"/>
    <b v="1"/>
    <s v="food/small batch"/>
    <x v="1827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x v="170"/>
    <b v="1"/>
    <s v="food/small batch"/>
    <x v="1828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x v="456"/>
    <b v="1"/>
    <s v="food/small batch"/>
    <x v="1829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x v="122"/>
    <b v="1"/>
    <s v="food/small batch"/>
    <x v="1830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x v="252"/>
    <b v="1"/>
    <s v="food/small batch"/>
    <x v="1831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x v="457"/>
    <b v="1"/>
    <s v="food/small batch"/>
    <x v="1832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x v="458"/>
    <b v="1"/>
    <s v="food/small batch"/>
    <x v="1833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x v="78"/>
    <b v="0"/>
    <s v="technology/web"/>
    <x v="109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x v="78"/>
    <b v="0"/>
    <s v="technology/web"/>
    <x v="109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x v="29"/>
    <b v="0"/>
    <s v="technology/web"/>
    <x v="419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x v="29"/>
    <b v="0"/>
    <s v="technology/web"/>
    <x v="370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x v="78"/>
    <b v="0"/>
    <s v="technology/web"/>
    <x v="109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x v="83"/>
    <b v="0"/>
    <s v="technology/web"/>
    <x v="183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x v="29"/>
    <b v="0"/>
    <s v="technology/web"/>
    <x v="1835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x v="81"/>
    <b v="0"/>
    <s v="technology/web"/>
    <x v="1836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x v="78"/>
    <b v="0"/>
    <s v="technology/web"/>
    <x v="109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x v="78"/>
    <b v="0"/>
    <s v="technology/web"/>
    <x v="109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x v="63"/>
    <b v="0"/>
    <s v="technology/web"/>
    <x v="1837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x v="78"/>
    <b v="0"/>
    <s v="technology/web"/>
    <x v="109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x v="78"/>
    <b v="0"/>
    <s v="technology/web"/>
    <x v="109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x v="29"/>
    <b v="0"/>
    <s v="technology/web"/>
    <x v="1838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x v="84"/>
    <b v="0"/>
    <s v="technology/web"/>
    <x v="1839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x v="78"/>
    <b v="0"/>
    <s v="technology/web"/>
    <x v="109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x v="78"/>
    <b v="0"/>
    <s v="technology/web"/>
    <x v="109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x v="78"/>
    <b v="0"/>
    <s v="technology/web"/>
    <x v="109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x v="83"/>
    <b v="0"/>
    <s v="technology/web"/>
    <x v="1840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x v="29"/>
    <b v="0"/>
    <s v="technology/web"/>
    <x v="167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x v="78"/>
    <b v="0"/>
    <s v="technology/web"/>
    <x v="109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x v="84"/>
    <b v="0"/>
    <s v="technology/web"/>
    <x v="1841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x v="78"/>
    <b v="0"/>
    <s v="technology/web"/>
    <x v="109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x v="78"/>
    <b v="0"/>
    <s v="technology/web"/>
    <x v="109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x v="78"/>
    <b v="0"/>
    <s v="technology/web"/>
    <x v="109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x v="74"/>
    <b v="0"/>
    <s v="technology/web"/>
    <x v="184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x v="25"/>
    <b v="0"/>
    <s v="technology/web"/>
    <x v="1843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x v="84"/>
    <b v="0"/>
    <s v="technology/web"/>
    <x v="1161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x v="78"/>
    <b v="0"/>
    <s v="technology/web"/>
    <x v="109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x v="80"/>
    <b v="0"/>
    <s v="technology/web"/>
    <x v="1844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x v="78"/>
    <b v="0"/>
    <s v="technology/web"/>
    <x v="109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x v="79"/>
    <b v="0"/>
    <s v="technology/web"/>
    <x v="1845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x v="29"/>
    <b v="0"/>
    <s v="technology/web"/>
    <x v="1846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x v="29"/>
    <b v="0"/>
    <s v="technology/web"/>
    <x v="1847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x v="78"/>
    <b v="0"/>
    <s v="technology/web"/>
    <x v="109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x v="80"/>
    <b v="0"/>
    <s v="technology/web"/>
    <x v="1848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x v="78"/>
    <b v="0"/>
    <s v="technology/web"/>
    <x v="109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x v="78"/>
    <b v="0"/>
    <s v="technology/web"/>
    <x v="109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x v="78"/>
    <b v="0"/>
    <s v="technology/web"/>
    <x v="109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x v="83"/>
    <b v="0"/>
    <s v="technology/web"/>
    <x v="456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x v="63"/>
    <b v="0"/>
    <s v="technology/web"/>
    <x v="1849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x v="84"/>
    <b v="0"/>
    <s v="technology/web"/>
    <x v="453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x v="83"/>
    <b v="0"/>
    <s v="technology/web"/>
    <x v="1850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x v="22"/>
    <b v="0"/>
    <s v="technology/web"/>
    <x v="417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x v="63"/>
    <b v="0"/>
    <s v="technology/web"/>
    <x v="1851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x v="78"/>
    <b v="0"/>
    <s v="technology/web"/>
    <x v="109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x v="83"/>
    <b v="0"/>
    <s v="technology/web"/>
    <x v="1852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x v="22"/>
    <b v="0"/>
    <s v="technology/web"/>
    <x v="1853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x v="29"/>
    <b v="0"/>
    <s v="technology/web"/>
    <x v="1854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x v="78"/>
    <b v="0"/>
    <s v="technology/web"/>
    <x v="109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x v="29"/>
    <b v="0"/>
    <s v="technology/web"/>
    <x v="415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x v="78"/>
    <b v="0"/>
    <s v="technology/web"/>
    <x v="109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x v="29"/>
    <b v="0"/>
    <s v="technology/web"/>
    <x v="833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x v="84"/>
    <b v="0"/>
    <s v="technology/web"/>
    <x v="1855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x v="78"/>
    <b v="0"/>
    <s v="technology/web"/>
    <x v="109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x v="29"/>
    <b v="0"/>
    <s v="technology/web"/>
    <x v="418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x v="78"/>
    <b v="0"/>
    <s v="technology/web"/>
    <x v="109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x v="78"/>
    <b v="0"/>
    <s v="technology/web"/>
    <x v="109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x v="78"/>
    <b v="0"/>
    <s v="technology/web"/>
    <x v="109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x v="78"/>
    <b v="0"/>
    <s v="technology/web"/>
    <x v="109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x v="82"/>
    <b v="0"/>
    <s v="food/food trucks"/>
    <x v="1856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x v="29"/>
    <b v="0"/>
    <s v="food/food trucks"/>
    <x v="414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x v="8"/>
    <b v="0"/>
    <s v="food/food trucks"/>
    <x v="1857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x v="78"/>
    <b v="0"/>
    <s v="food/food trucks"/>
    <x v="109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x v="9"/>
    <b v="0"/>
    <s v="food/food trucks"/>
    <x v="1858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x v="38"/>
    <b v="0"/>
    <s v="food/food trucks"/>
    <x v="1859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x v="51"/>
    <b v="0"/>
    <s v="food/food trucks"/>
    <x v="1860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x v="84"/>
    <b v="0"/>
    <s v="food/food trucks"/>
    <x v="418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x v="79"/>
    <b v="0"/>
    <s v="food/food trucks"/>
    <x v="1861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x v="78"/>
    <b v="0"/>
    <s v="food/food trucks"/>
    <x v="109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x v="83"/>
    <b v="0"/>
    <s v="food/food trucks"/>
    <x v="1862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x v="78"/>
    <b v="0"/>
    <s v="food/food trucks"/>
    <x v="109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x v="83"/>
    <b v="0"/>
    <s v="food/food trucks"/>
    <x v="186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x v="62"/>
    <b v="0"/>
    <s v="food/food trucks"/>
    <x v="1864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x v="79"/>
    <b v="0"/>
    <s v="food/food trucks"/>
    <x v="1865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x v="29"/>
    <b v="0"/>
    <s v="food/food trucks"/>
    <x v="1866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x v="78"/>
    <b v="0"/>
    <s v="food/food trucks"/>
    <x v="109"/>
    <e v="#DIV/0!"/>
    <x v="7"/>
    <x v="19"/>
    <d v="2014-07-11T16:13:07"/>
    <d v="2014-08-10T16:13:07"/>
  </r>
  <r>
    <n v="2418"/>
    <s v="Mexican food truck"/>
    <s v="I want to start my food truck business."/>
    <n v="25000"/>
    <x v="139"/>
    <x v="2"/>
    <x v="0"/>
    <s v="USD"/>
    <n v="1427225644"/>
    <n v="1422045244"/>
    <b v="0"/>
    <x v="81"/>
    <b v="0"/>
    <s v="food/food trucks"/>
    <x v="459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x v="78"/>
    <b v="0"/>
    <s v="food/food trucks"/>
    <x v="109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x v="17"/>
    <b v="0"/>
    <s v="food/food trucks"/>
    <x v="1867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x v="29"/>
    <b v="0"/>
    <s v="food/food trucks"/>
    <x v="37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x v="29"/>
    <b v="0"/>
    <s v="food/food trucks"/>
    <x v="418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x v="29"/>
    <b v="0"/>
    <s v="food/food trucks"/>
    <x v="473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x v="82"/>
    <b v="0"/>
    <s v="food/food trucks"/>
    <x v="1868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x v="29"/>
    <b v="0"/>
    <s v="food/food trucks"/>
    <x v="1869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x v="78"/>
    <b v="0"/>
    <s v="food/food trucks"/>
    <x v="109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x v="29"/>
    <b v="0"/>
    <s v="food/food trucks"/>
    <x v="133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x v="29"/>
    <b v="0"/>
    <s v="food/food trucks"/>
    <x v="1870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x v="80"/>
    <b v="0"/>
    <s v="food/food trucks"/>
    <x v="1871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x v="84"/>
    <b v="0"/>
    <s v="food/food trucks"/>
    <x v="449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x v="84"/>
    <b v="0"/>
    <s v="food/food trucks"/>
    <x v="133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x v="84"/>
    <b v="0"/>
    <s v="food/food trucks"/>
    <x v="107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x v="78"/>
    <b v="0"/>
    <s v="food/food trucks"/>
    <x v="109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x v="84"/>
    <b v="0"/>
    <s v="food/food trucks"/>
    <x v="1872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x v="80"/>
    <b v="0"/>
    <s v="food/food trucks"/>
    <x v="187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x v="84"/>
    <b v="0"/>
    <s v="food/food trucks"/>
    <x v="187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x v="78"/>
    <b v="0"/>
    <s v="food/food trucks"/>
    <x v="109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x v="29"/>
    <b v="0"/>
    <s v="food/food trucks"/>
    <x v="119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x v="78"/>
    <b v="0"/>
    <s v="food/food trucks"/>
    <x v="109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x v="84"/>
    <b v="0"/>
    <s v="food/food trucks"/>
    <x v="418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x v="280"/>
    <b v="1"/>
    <s v="food/small batch"/>
    <x v="1875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x v="459"/>
    <b v="1"/>
    <s v="food/small batch"/>
    <x v="187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x v="409"/>
    <b v="1"/>
    <s v="food/small batch"/>
    <x v="1877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x v="42"/>
    <b v="1"/>
    <s v="food/small batch"/>
    <x v="1878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x v="248"/>
    <b v="1"/>
    <s v="food/small batch"/>
    <x v="1789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x v="112"/>
    <b v="1"/>
    <s v="food/small batch"/>
    <x v="1879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x v="152"/>
    <b v="1"/>
    <s v="food/small batch"/>
    <x v="1880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x v="82"/>
    <b v="1"/>
    <s v="food/small batch"/>
    <x v="1881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x v="148"/>
    <b v="1"/>
    <s v="food/small batch"/>
    <x v="1277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x v="332"/>
    <b v="1"/>
    <s v="food/small batch"/>
    <x v="1882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x v="153"/>
    <b v="1"/>
    <s v="food/small batch"/>
    <x v="1883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x v="41"/>
    <b v="1"/>
    <s v="food/small batch"/>
    <x v="1884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x v="85"/>
    <b v="1"/>
    <s v="food/small batch"/>
    <x v="1885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x v="208"/>
    <b v="1"/>
    <s v="food/small batch"/>
    <x v="1886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x v="38"/>
    <b v="1"/>
    <s v="food/small batch"/>
    <x v="1887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x v="85"/>
    <b v="1"/>
    <s v="food/small batch"/>
    <x v="1888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x v="204"/>
    <b v="1"/>
    <s v="food/small batch"/>
    <x v="1889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x v="144"/>
    <b v="1"/>
    <s v="food/small batch"/>
    <x v="1890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x v="460"/>
    <b v="1"/>
    <s v="food/small batch"/>
    <x v="1891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x v="32"/>
    <b v="1"/>
    <s v="food/small batch"/>
    <x v="1892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x v="48"/>
    <b v="1"/>
    <s v="music/indie rock"/>
    <x v="965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x v="248"/>
    <b v="1"/>
    <s v="music/indie rock"/>
    <x v="1893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x v="11"/>
    <b v="1"/>
    <s v="music/indie rock"/>
    <x v="63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x v="68"/>
    <b v="1"/>
    <s v="music/indie rock"/>
    <x v="206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x v="53"/>
    <b v="1"/>
    <s v="music/indie rock"/>
    <x v="189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x v="47"/>
    <b v="1"/>
    <s v="music/indie rock"/>
    <x v="3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x v="68"/>
    <b v="1"/>
    <s v="music/indie rock"/>
    <x v="23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x v="6"/>
    <b v="1"/>
    <s v="music/indie rock"/>
    <x v="1895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x v="5"/>
    <b v="1"/>
    <s v="music/indie rock"/>
    <x v="981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x v="17"/>
    <b v="1"/>
    <s v="music/indie rock"/>
    <x v="1896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x v="57"/>
    <b v="1"/>
    <s v="music/indie rock"/>
    <x v="602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x v="201"/>
    <b v="1"/>
    <s v="music/indie rock"/>
    <x v="189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x v="5"/>
    <b v="1"/>
    <s v="music/indie rock"/>
    <x v="3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x v="44"/>
    <b v="1"/>
    <s v="music/indie rock"/>
    <x v="1898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x v="75"/>
    <b v="1"/>
    <s v="music/indie rock"/>
    <x v="1262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x v="165"/>
    <b v="1"/>
    <s v="music/indie rock"/>
    <x v="1899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x v="14"/>
    <b v="1"/>
    <s v="music/indie rock"/>
    <x v="1900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x v="1"/>
    <b v="1"/>
    <s v="music/indie rock"/>
    <x v="1901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x v="38"/>
    <b v="1"/>
    <s v="music/indie rock"/>
    <x v="1902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x v="22"/>
    <b v="1"/>
    <s v="music/indie rock"/>
    <x v="3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x v="195"/>
    <b v="1"/>
    <s v="music/indie rock"/>
    <x v="1903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x v="20"/>
    <b v="1"/>
    <s v="music/indie rock"/>
    <x v="1787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x v="10"/>
    <b v="1"/>
    <s v="music/indie rock"/>
    <x v="1904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x v="240"/>
    <b v="1"/>
    <s v="music/indie rock"/>
    <x v="190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x v="14"/>
    <b v="1"/>
    <s v="music/indie rock"/>
    <x v="1906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x v="209"/>
    <b v="1"/>
    <s v="music/indie rock"/>
    <x v="190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x v="44"/>
    <b v="1"/>
    <s v="music/indie rock"/>
    <x v="1908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x v="71"/>
    <b v="1"/>
    <s v="music/indie rock"/>
    <x v="190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x v="11"/>
    <b v="1"/>
    <s v="music/indie rock"/>
    <x v="1910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x v="38"/>
    <b v="1"/>
    <s v="music/indie rock"/>
    <x v="1911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x v="73"/>
    <b v="1"/>
    <s v="music/indie rock"/>
    <x v="191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x v="74"/>
    <b v="1"/>
    <s v="music/indie rock"/>
    <x v="1054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x v="461"/>
    <b v="1"/>
    <s v="music/indie rock"/>
    <x v="1913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x v="70"/>
    <b v="1"/>
    <s v="music/indie rock"/>
    <x v="1914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x v="288"/>
    <b v="1"/>
    <s v="music/indie rock"/>
    <x v="191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x v="73"/>
    <b v="1"/>
    <s v="music/indie rock"/>
    <x v="3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x v="66"/>
    <b v="1"/>
    <s v="music/indie rock"/>
    <x v="1916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x v="9"/>
    <b v="1"/>
    <s v="music/indie rock"/>
    <x v="1917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x v="203"/>
    <b v="1"/>
    <s v="music/indie rock"/>
    <x v="1918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x v="60"/>
    <b v="1"/>
    <s v="music/indie rock"/>
    <x v="1614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x v="63"/>
    <b v="0"/>
    <s v="food/restaurants"/>
    <x v="1919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x v="81"/>
    <b v="0"/>
    <s v="food/restaurants"/>
    <x v="1920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x v="78"/>
    <b v="0"/>
    <s v="food/restaurants"/>
    <x v="109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x v="78"/>
    <b v="0"/>
    <s v="food/restaurants"/>
    <x v="109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x v="78"/>
    <b v="0"/>
    <s v="food/restaurants"/>
    <x v="109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x v="84"/>
    <b v="0"/>
    <s v="food/restaurants"/>
    <x v="722"/>
    <n v="15"/>
    <x v="7"/>
    <x v="34"/>
    <d v="2015-09-11T02:07:49"/>
    <d v="2015-10-03T16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x v="78"/>
    <b v="0"/>
    <s v="food/restaurants"/>
    <x v="109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x v="78"/>
    <b v="0"/>
    <s v="food/restaurants"/>
    <x v="109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x v="33"/>
    <b v="0"/>
    <s v="food/restaurants"/>
    <x v="1921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x v="84"/>
    <b v="0"/>
    <s v="food/restaurants"/>
    <x v="840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x v="78"/>
    <b v="0"/>
    <s v="food/restaurants"/>
    <x v="109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x v="78"/>
    <b v="0"/>
    <s v="food/restaurants"/>
    <x v="109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x v="78"/>
    <b v="0"/>
    <s v="food/restaurants"/>
    <x v="109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x v="80"/>
    <b v="0"/>
    <s v="food/restaurants"/>
    <x v="192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x v="8"/>
    <b v="0"/>
    <s v="food/restaurants"/>
    <x v="1923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x v="78"/>
    <b v="0"/>
    <s v="food/restaurants"/>
    <x v="109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x v="51"/>
    <b v="0"/>
    <s v="food/restaurants"/>
    <x v="1924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x v="78"/>
    <b v="0"/>
    <s v="food/restaurants"/>
    <x v="109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x v="80"/>
    <b v="0"/>
    <s v="food/restaurants"/>
    <x v="1925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x v="78"/>
    <b v="0"/>
    <s v="food/restaurants"/>
    <x v="109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x v="462"/>
    <b v="1"/>
    <s v="music/classical music"/>
    <x v="1926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x v="74"/>
    <b v="1"/>
    <s v="music/classical music"/>
    <x v="3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x v="55"/>
    <b v="1"/>
    <s v="music/classical music"/>
    <x v="1927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x v="68"/>
    <b v="1"/>
    <s v="music/classical music"/>
    <x v="264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x v="144"/>
    <b v="1"/>
    <s v="music/classical music"/>
    <x v="1928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x v="51"/>
    <b v="1"/>
    <s v="music/classical music"/>
    <x v="192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x v="26"/>
    <b v="1"/>
    <s v="music/classical music"/>
    <x v="1930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x v="75"/>
    <b v="1"/>
    <s v="music/classical music"/>
    <x v="1931"/>
    <n v="52.962839506172834"/>
    <x v="4"/>
    <x v="35"/>
    <d v="2015-08-01T15:01:43"/>
    <d v="2015-08-20T06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x v="88"/>
    <b v="1"/>
    <s v="music/classical music"/>
    <x v="1932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x v="53"/>
    <b v="1"/>
    <s v="music/classical music"/>
    <x v="3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x v="42"/>
    <b v="1"/>
    <s v="music/classical music"/>
    <x v="8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x v="65"/>
    <b v="1"/>
    <s v="music/classical music"/>
    <x v="1933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x v="327"/>
    <b v="1"/>
    <s v="music/classical music"/>
    <x v="1934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x v="25"/>
    <b v="1"/>
    <s v="music/classical music"/>
    <x v="2"/>
    <n v="150"/>
    <x v="4"/>
    <x v="35"/>
    <d v="2009-11-10T11:48:32"/>
    <d v="2010-01-01T01:00:00"/>
  </r>
  <r>
    <n v="2535"/>
    <s v="Mark Hayes Requiem Recording"/>
    <s v="Mark Hayes: Requiem Recording"/>
    <n v="20000"/>
    <x v="1741"/>
    <x v="0"/>
    <x v="0"/>
    <s v="USD"/>
    <n v="1417463945"/>
    <n v="1414781945"/>
    <b v="0"/>
    <x v="76"/>
    <b v="1"/>
    <s v="music/classical music"/>
    <x v="640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x v="80"/>
    <b v="1"/>
    <s v="music/classical music"/>
    <x v="133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x v="202"/>
    <b v="1"/>
    <s v="music/classical music"/>
    <x v="1007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x v="333"/>
    <b v="1"/>
    <s v="music/classical music"/>
    <x v="1935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x v="211"/>
    <b v="1"/>
    <s v="music/classical music"/>
    <x v="598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x v="74"/>
    <b v="1"/>
    <s v="music/classical music"/>
    <x v="1936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x v="287"/>
    <b v="1"/>
    <s v="music/classical music"/>
    <x v="1937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x v="62"/>
    <b v="1"/>
    <s v="music/classical music"/>
    <x v="193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x v="62"/>
    <b v="1"/>
    <s v="music/classical music"/>
    <x v="1939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x v="7"/>
    <b v="1"/>
    <s v="music/classical music"/>
    <x v="1940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x v="42"/>
    <b v="1"/>
    <s v="music/classical music"/>
    <x v="194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x v="71"/>
    <b v="1"/>
    <s v="music/classical music"/>
    <x v="194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x v="179"/>
    <b v="1"/>
    <s v="music/classical music"/>
    <x v="1943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x v="77"/>
    <b v="1"/>
    <s v="music/classical music"/>
    <x v="1944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x v="77"/>
    <b v="1"/>
    <s v="music/classical music"/>
    <x v="1945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x v="3"/>
    <b v="1"/>
    <s v="music/classical music"/>
    <x v="1946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x v="66"/>
    <b v="1"/>
    <s v="music/classical music"/>
    <x v="1947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x v="59"/>
    <b v="1"/>
    <s v="music/classical music"/>
    <x v="1635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x v="65"/>
    <b v="1"/>
    <s v="music/classical music"/>
    <x v="1948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x v="85"/>
    <b v="1"/>
    <s v="music/classical music"/>
    <x v="1949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x v="2"/>
    <b v="1"/>
    <s v="music/classical music"/>
    <x v="1950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x v="69"/>
    <b v="1"/>
    <s v="music/classical music"/>
    <x v="1951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x v="17"/>
    <b v="1"/>
    <s v="music/classical music"/>
    <x v="1952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x v="59"/>
    <b v="1"/>
    <s v="music/classical music"/>
    <x v="1953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x v="20"/>
    <b v="1"/>
    <s v="music/classical music"/>
    <x v="1954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x v="64"/>
    <b v="1"/>
    <s v="music/classical music"/>
    <x v="1787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x v="78"/>
    <b v="0"/>
    <s v="food/food trucks"/>
    <x v="109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x v="83"/>
    <b v="0"/>
    <s v="food/food trucks"/>
    <x v="571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x v="78"/>
    <b v="0"/>
    <s v="food/food trucks"/>
    <x v="109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x v="78"/>
    <b v="0"/>
    <s v="food/food trucks"/>
    <x v="109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x v="29"/>
    <b v="0"/>
    <s v="food/food trucks"/>
    <x v="460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x v="78"/>
    <b v="0"/>
    <s v="food/food trucks"/>
    <x v="109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x v="84"/>
    <b v="0"/>
    <s v="food/food trucks"/>
    <x v="480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x v="29"/>
    <b v="0"/>
    <s v="food/food trucks"/>
    <x v="724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x v="84"/>
    <b v="0"/>
    <s v="food/food trucks"/>
    <x v="1955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x v="84"/>
    <b v="0"/>
    <s v="food/food trucks"/>
    <x v="1956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x v="80"/>
    <b v="0"/>
    <s v="food/food trucks"/>
    <x v="1161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x v="78"/>
    <b v="0"/>
    <s v="food/food trucks"/>
    <x v="109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x v="78"/>
    <b v="0"/>
    <s v="food/food trucks"/>
    <x v="109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x v="78"/>
    <b v="0"/>
    <s v="food/food trucks"/>
    <x v="109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x v="78"/>
    <b v="0"/>
    <s v="food/food trucks"/>
    <x v="109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x v="78"/>
    <b v="0"/>
    <s v="food/food trucks"/>
    <x v="109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x v="78"/>
    <b v="0"/>
    <s v="food/food trucks"/>
    <x v="109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x v="78"/>
    <b v="0"/>
    <s v="food/food trucks"/>
    <x v="109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x v="8"/>
    <b v="0"/>
    <s v="food/food trucks"/>
    <x v="1957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x v="84"/>
    <b v="0"/>
    <s v="food/food trucks"/>
    <x v="722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x v="202"/>
    <b v="0"/>
    <s v="food/food trucks"/>
    <x v="1958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x v="29"/>
    <b v="0"/>
    <s v="food/food trucks"/>
    <x v="1959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x v="81"/>
    <b v="0"/>
    <s v="food/food trucks"/>
    <x v="724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x v="78"/>
    <b v="0"/>
    <s v="food/food trucks"/>
    <x v="109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x v="29"/>
    <b v="0"/>
    <s v="food/food trucks"/>
    <x v="874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x v="29"/>
    <b v="0"/>
    <s v="food/food trucks"/>
    <x v="874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x v="79"/>
    <b v="0"/>
    <s v="food/food trucks"/>
    <x v="1960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x v="22"/>
    <b v="0"/>
    <s v="food/food trucks"/>
    <x v="1961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x v="29"/>
    <b v="0"/>
    <s v="food/food trucks"/>
    <x v="13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x v="78"/>
    <b v="0"/>
    <s v="food/food trucks"/>
    <x v="109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x v="84"/>
    <b v="0"/>
    <s v="food/food trucks"/>
    <x v="1651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x v="29"/>
    <b v="0"/>
    <s v="food/food trucks"/>
    <x v="874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x v="78"/>
    <b v="0"/>
    <s v="food/food trucks"/>
    <x v="109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x v="29"/>
    <b v="0"/>
    <s v="food/food trucks"/>
    <x v="466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x v="10"/>
    <b v="0"/>
    <s v="food/food trucks"/>
    <x v="1962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x v="74"/>
    <b v="0"/>
    <s v="food/food trucks"/>
    <x v="1963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x v="63"/>
    <b v="0"/>
    <s v="food/food trucks"/>
    <x v="905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x v="25"/>
    <b v="0"/>
    <s v="food/food trucks"/>
    <x v="1964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x v="81"/>
    <b v="0"/>
    <s v="food/food trucks"/>
    <x v="1965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x v="209"/>
    <b v="0"/>
    <s v="food/food trucks"/>
    <x v="1966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x v="299"/>
    <b v="1"/>
    <s v="technology/space exploration"/>
    <x v="1967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x v="463"/>
    <b v="1"/>
    <s v="technology/space exploration"/>
    <x v="1968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x v="133"/>
    <b v="1"/>
    <s v="technology/space exploration"/>
    <x v="196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x v="306"/>
    <b v="1"/>
    <s v="technology/space exploration"/>
    <x v="1970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x v="464"/>
    <b v="1"/>
    <s v="technology/space exploration"/>
    <x v="197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x v="465"/>
    <b v="1"/>
    <s v="technology/space exploration"/>
    <x v="1972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x v="367"/>
    <b v="1"/>
    <s v="technology/space exploration"/>
    <x v="1973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x v="466"/>
    <b v="1"/>
    <s v="technology/space exploration"/>
    <x v="1974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x v="467"/>
    <b v="1"/>
    <s v="technology/space exploration"/>
    <x v="1975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x v="468"/>
    <b v="1"/>
    <s v="technology/space exploration"/>
    <x v="1976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x v="469"/>
    <b v="1"/>
    <s v="technology/space exploration"/>
    <x v="1977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x v="324"/>
    <b v="1"/>
    <s v="technology/space exploration"/>
    <x v="1978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x v="33"/>
    <b v="1"/>
    <s v="technology/space exploration"/>
    <x v="1979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x v="61"/>
    <b v="1"/>
    <s v="technology/space exploration"/>
    <x v="607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x v="250"/>
    <b v="1"/>
    <s v="technology/space exploration"/>
    <x v="1980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x v="146"/>
    <b v="1"/>
    <s v="technology/space exploration"/>
    <x v="1981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x v="180"/>
    <b v="1"/>
    <s v="technology/space exploration"/>
    <x v="1982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x v="99"/>
    <b v="1"/>
    <s v="technology/space exploration"/>
    <x v="1983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x v="28"/>
    <b v="1"/>
    <s v="technology/space exploration"/>
    <x v="1984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x v="470"/>
    <b v="1"/>
    <s v="technology/space exploration"/>
    <x v="1985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x v="471"/>
    <b v="1"/>
    <s v="technology/space exploration"/>
    <x v="1986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x v="142"/>
    <b v="1"/>
    <s v="technology/space exploration"/>
    <x v="1987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x v="95"/>
    <b v="1"/>
    <s v="technology/space exploration"/>
    <x v="430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x v="472"/>
    <b v="1"/>
    <s v="technology/space exploration"/>
    <x v="198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x v="47"/>
    <b v="1"/>
    <s v="technology/space exploration"/>
    <x v="1989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x v="133"/>
    <b v="1"/>
    <s v="technology/space exploration"/>
    <x v="1990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x v="43"/>
    <b v="1"/>
    <s v="technology/space exploration"/>
    <x v="1991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x v="64"/>
    <b v="1"/>
    <s v="technology/space exploration"/>
    <x v="1992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x v="61"/>
    <b v="1"/>
    <s v="technology/space exploration"/>
    <x v="1993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x v="75"/>
    <b v="1"/>
    <s v="technology/space exploration"/>
    <x v="1994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x v="172"/>
    <b v="1"/>
    <s v="technology/space exploration"/>
    <x v="1995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x v="288"/>
    <b v="1"/>
    <s v="technology/space exploration"/>
    <x v="1996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x v="473"/>
    <b v="1"/>
    <s v="technology/space exploration"/>
    <x v="1997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x v="20"/>
    <b v="1"/>
    <s v="technology/space exploration"/>
    <x v="1998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x v="87"/>
    <b v="1"/>
    <s v="technology/space exploration"/>
    <x v="3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x v="133"/>
    <b v="1"/>
    <s v="technology/space exploration"/>
    <x v="1999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x v="55"/>
    <b v="1"/>
    <s v="technology/space exploration"/>
    <x v="2000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x v="25"/>
    <b v="1"/>
    <s v="technology/space exploration"/>
    <x v="2001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x v="72"/>
    <b v="1"/>
    <s v="technology/space exploration"/>
    <x v="2002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x v="50"/>
    <b v="1"/>
    <s v="technology/space exploration"/>
    <x v="1719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x v="29"/>
    <b v="0"/>
    <s v="technology/space exploration"/>
    <x v="460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x v="78"/>
    <b v="0"/>
    <s v="technology/space exploration"/>
    <x v="109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x v="474"/>
    <b v="0"/>
    <s v="technology/space exploration"/>
    <x v="2003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x v="47"/>
    <b v="0"/>
    <s v="technology/space exploration"/>
    <x v="2004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x v="23"/>
    <b v="0"/>
    <s v="technology/space exploration"/>
    <x v="1131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x v="475"/>
    <b v="0"/>
    <s v="technology/space exploration"/>
    <x v="2005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x v="83"/>
    <b v="0"/>
    <s v="technology/space exploration"/>
    <x v="2006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x v="79"/>
    <b v="0"/>
    <s v="technology/space exploration"/>
    <x v="2007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x v="83"/>
    <b v="0"/>
    <s v="technology/space exploration"/>
    <x v="2008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x v="81"/>
    <b v="0"/>
    <s v="technology/space exploration"/>
    <x v="2009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x v="57"/>
    <b v="0"/>
    <s v="technology/space exploration"/>
    <x v="2010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x v="202"/>
    <b v="0"/>
    <s v="technology/space exploration"/>
    <x v="2011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x v="16"/>
    <b v="0"/>
    <s v="technology/space exploration"/>
    <x v="2012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x v="79"/>
    <b v="0"/>
    <s v="technology/space exploration"/>
    <x v="2013"/>
    <n v="8.5"/>
    <x v="2"/>
    <x v="36"/>
    <d v="2015-02-20T09:25:26"/>
    <d v="2015-04-21T08:25:26"/>
  </r>
  <r>
    <n v="2655"/>
    <s v="Balloons (Canceled)"/>
    <s v="Thank you for your support!"/>
    <n v="15000"/>
    <x v="1815"/>
    <x v="1"/>
    <x v="0"/>
    <s v="USD"/>
    <n v="1455048000"/>
    <n v="1452631647"/>
    <b v="0"/>
    <x v="68"/>
    <b v="0"/>
    <s v="technology/space exploration"/>
    <x v="201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x v="215"/>
    <b v="0"/>
    <s v="technology/space exploration"/>
    <x v="2015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x v="211"/>
    <b v="0"/>
    <s v="technology/space exploration"/>
    <x v="2016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x v="80"/>
    <b v="0"/>
    <s v="technology/space exploration"/>
    <x v="2017"/>
    <n v="22.75"/>
    <x v="2"/>
    <x v="36"/>
    <d v="2016-06-30T16:13:14"/>
    <d v="2016-07-30T16:13:14"/>
  </r>
  <r>
    <n v="2659"/>
    <s v="test (Canceled)"/>
    <s v="test"/>
    <n v="49000"/>
    <x v="1819"/>
    <x v="1"/>
    <x v="0"/>
    <s v="USD"/>
    <n v="1429321210"/>
    <n v="1426729210"/>
    <b v="0"/>
    <x v="73"/>
    <b v="0"/>
    <s v="technology/space exploration"/>
    <x v="2018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x v="81"/>
    <b v="0"/>
    <s v="technology/space exploration"/>
    <x v="2019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x v="65"/>
    <b v="1"/>
    <s v="technology/makerspaces"/>
    <x v="1335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x v="144"/>
    <b v="1"/>
    <s v="technology/makerspaces"/>
    <x v="2020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x v="66"/>
    <b v="1"/>
    <s v="technology/makerspaces"/>
    <x v="2021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x v="201"/>
    <b v="1"/>
    <s v="technology/makerspaces"/>
    <x v="2022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x v="67"/>
    <b v="1"/>
    <s v="technology/makerspaces"/>
    <x v="2023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x v="190"/>
    <b v="1"/>
    <s v="technology/makerspaces"/>
    <x v="2024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x v="59"/>
    <b v="1"/>
    <s v="technology/makerspaces"/>
    <x v="1934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x v="33"/>
    <b v="1"/>
    <s v="technology/makerspaces"/>
    <x v="2025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x v="202"/>
    <b v="1"/>
    <s v="technology/makerspaces"/>
    <x v="1239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x v="65"/>
    <b v="0"/>
    <s v="technology/makerspaces"/>
    <x v="2026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x v="87"/>
    <b v="0"/>
    <s v="technology/makerspaces"/>
    <x v="2027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x v="5"/>
    <b v="0"/>
    <s v="technology/makerspaces"/>
    <x v="2028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x v="36"/>
    <b v="0"/>
    <s v="technology/makerspaces"/>
    <x v="202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x v="199"/>
    <b v="0"/>
    <s v="technology/makerspaces"/>
    <x v="2030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x v="60"/>
    <b v="0"/>
    <s v="technology/makerspaces"/>
    <x v="2031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x v="82"/>
    <b v="0"/>
    <s v="technology/makerspaces"/>
    <x v="203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x v="74"/>
    <b v="0"/>
    <s v="technology/makerspaces"/>
    <x v="2033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x v="84"/>
    <b v="0"/>
    <s v="technology/makerspaces"/>
    <x v="203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x v="83"/>
    <b v="0"/>
    <s v="technology/makerspaces"/>
    <x v="2035"/>
    <n v="44"/>
    <x v="2"/>
    <x v="37"/>
    <d v="2015-01-28T19:01:34"/>
    <d v="2015-02-27T19:01:34"/>
  </r>
  <r>
    <n v="2680"/>
    <s v="iHeart Pillow"/>
    <s v="iHeartPillow, Connecting loved ones"/>
    <n v="32000"/>
    <x v="1836"/>
    <x v="2"/>
    <x v="3"/>
    <s v="EUR"/>
    <n v="1459915491"/>
    <n v="1457327091"/>
    <b v="0"/>
    <x v="80"/>
    <b v="0"/>
    <s v="technology/makerspaces"/>
    <x v="2036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x v="84"/>
    <b v="0"/>
    <s v="food/food trucks"/>
    <x v="1839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x v="9"/>
    <b v="0"/>
    <s v="food/food trucks"/>
    <x v="203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x v="83"/>
    <b v="0"/>
    <s v="food/food trucks"/>
    <x v="1156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x v="80"/>
    <b v="0"/>
    <s v="food/food trucks"/>
    <x v="736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x v="29"/>
    <b v="0"/>
    <s v="food/food trucks"/>
    <x v="459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x v="78"/>
    <b v="0"/>
    <s v="food/food trucks"/>
    <x v="109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x v="78"/>
    <b v="0"/>
    <s v="food/food trucks"/>
    <x v="109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x v="25"/>
    <b v="0"/>
    <s v="food/food trucks"/>
    <x v="2038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x v="29"/>
    <b v="0"/>
    <s v="food/food trucks"/>
    <x v="1870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x v="115"/>
    <b v="0"/>
    <s v="food/food trucks"/>
    <x v="2039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x v="84"/>
    <b v="0"/>
    <s v="food/food trucks"/>
    <x v="2040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x v="29"/>
    <b v="0"/>
    <s v="food/food trucks"/>
    <x v="1154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x v="83"/>
    <b v="0"/>
    <s v="food/food trucks"/>
    <x v="417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x v="29"/>
    <b v="0"/>
    <s v="food/food trucks"/>
    <x v="372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x v="83"/>
    <b v="0"/>
    <s v="food/food trucks"/>
    <x v="2041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x v="44"/>
    <b v="0"/>
    <s v="food/food trucks"/>
    <x v="204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x v="47"/>
    <b v="0"/>
    <s v="food/food trucks"/>
    <x v="2043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x v="84"/>
    <b v="0"/>
    <s v="food/food trucks"/>
    <x v="2044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x v="78"/>
    <b v="0"/>
    <s v="food/food trucks"/>
    <x v="109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x v="80"/>
    <b v="0"/>
    <s v="food/food trucks"/>
    <x v="2045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x v="67"/>
    <b v="0"/>
    <s v="theater/spaces"/>
    <x v="2046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x v="55"/>
    <b v="0"/>
    <s v="theater/spaces"/>
    <x v="2047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x v="43"/>
    <b v="0"/>
    <s v="theater/spaces"/>
    <x v="603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x v="63"/>
    <b v="0"/>
    <s v="theater/spaces"/>
    <x v="2048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x v="22"/>
    <b v="0"/>
    <s v="theater/spaces"/>
    <x v="204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x v="40"/>
    <b v="1"/>
    <s v="theater/spaces"/>
    <x v="2050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x v="476"/>
    <b v="1"/>
    <s v="theater/spaces"/>
    <x v="2051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x v="477"/>
    <b v="1"/>
    <s v="theater/spaces"/>
    <x v="2052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x v="478"/>
    <b v="1"/>
    <s v="theater/spaces"/>
    <x v="2053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x v="479"/>
    <b v="1"/>
    <s v="theater/spaces"/>
    <x v="2054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x v="196"/>
    <b v="1"/>
    <s v="theater/spaces"/>
    <x v="2055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x v="235"/>
    <b v="1"/>
    <s v="theater/spaces"/>
    <x v="2056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x v="480"/>
    <b v="1"/>
    <s v="theater/spaces"/>
    <x v="2057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x v="120"/>
    <b v="1"/>
    <s v="theater/spaces"/>
    <x v="2058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x v="481"/>
    <b v="1"/>
    <s v="theater/spaces"/>
    <x v="2059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x v="482"/>
    <b v="1"/>
    <s v="theater/spaces"/>
    <x v="2060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x v="166"/>
    <b v="1"/>
    <s v="theater/spaces"/>
    <x v="206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x v="265"/>
    <b v="1"/>
    <s v="theater/spaces"/>
    <x v="2062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x v="50"/>
    <b v="1"/>
    <s v="theater/spaces"/>
    <x v="2063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x v="210"/>
    <b v="1"/>
    <s v="theater/spaces"/>
    <x v="2064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x v="314"/>
    <b v="1"/>
    <s v="technology/hardware"/>
    <x v="2065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x v="333"/>
    <b v="1"/>
    <s v="technology/hardware"/>
    <x v="2066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x v="282"/>
    <b v="1"/>
    <s v="technology/hardware"/>
    <x v="2067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x v="483"/>
    <b v="1"/>
    <s v="technology/hardware"/>
    <x v="2068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x v="116"/>
    <b v="1"/>
    <s v="technology/hardware"/>
    <x v="2069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x v="442"/>
    <b v="1"/>
    <s v="technology/hardware"/>
    <x v="2070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x v="484"/>
    <b v="1"/>
    <s v="technology/hardware"/>
    <x v="2071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x v="413"/>
    <b v="1"/>
    <s v="technology/hardware"/>
    <x v="2072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x v="23"/>
    <b v="1"/>
    <s v="technology/hardware"/>
    <x v="970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x v="345"/>
    <b v="1"/>
    <s v="technology/hardware"/>
    <x v="207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x v="77"/>
    <b v="1"/>
    <s v="technology/hardware"/>
    <x v="2074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x v="96"/>
    <b v="1"/>
    <s v="technology/hardware"/>
    <x v="2075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x v="46"/>
    <b v="1"/>
    <s v="technology/hardware"/>
    <x v="2076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x v="430"/>
    <b v="1"/>
    <s v="technology/hardware"/>
    <x v="2077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x v="485"/>
    <b v="1"/>
    <s v="technology/hardware"/>
    <x v="2078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x v="6"/>
    <b v="1"/>
    <s v="technology/hardware"/>
    <x v="2079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x v="231"/>
    <b v="1"/>
    <s v="technology/hardware"/>
    <x v="2080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x v="41"/>
    <b v="1"/>
    <s v="technology/hardware"/>
    <x v="2081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x v="277"/>
    <b v="1"/>
    <s v="technology/hardware"/>
    <x v="2082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x v="57"/>
    <b v="1"/>
    <s v="technology/hardware"/>
    <x v="101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x v="80"/>
    <b v="0"/>
    <s v="publishing/children's books"/>
    <x v="208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x v="59"/>
    <b v="0"/>
    <s v="publishing/children's books"/>
    <x v="2084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x v="78"/>
    <b v="0"/>
    <s v="publishing/children's books"/>
    <x v="109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x v="19"/>
    <b v="0"/>
    <s v="publishing/children's books"/>
    <x v="2085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x v="72"/>
    <b v="0"/>
    <s v="publishing/children's books"/>
    <x v="2086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x v="10"/>
    <b v="0"/>
    <s v="publishing/children's books"/>
    <x v="2087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x v="80"/>
    <b v="0"/>
    <s v="publishing/children's books"/>
    <x v="2088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x v="80"/>
    <b v="0"/>
    <s v="publishing/children's books"/>
    <x v="550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x v="84"/>
    <b v="0"/>
    <s v="publishing/children's books"/>
    <x v="2089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x v="78"/>
    <b v="0"/>
    <s v="publishing/children's books"/>
    <x v="109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x v="78"/>
    <b v="0"/>
    <s v="publishing/children's books"/>
    <x v="109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x v="25"/>
    <b v="0"/>
    <s v="publishing/children's books"/>
    <x v="2090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x v="22"/>
    <b v="0"/>
    <s v="publishing/children's books"/>
    <x v="2091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x v="78"/>
    <b v="0"/>
    <s v="publishing/children's books"/>
    <x v="109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x v="41"/>
    <b v="0"/>
    <s v="publishing/children's books"/>
    <x v="209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x v="51"/>
    <b v="0"/>
    <s v="publishing/children's books"/>
    <x v="156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x v="84"/>
    <b v="0"/>
    <s v="publishing/children's books"/>
    <x v="886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x v="79"/>
    <b v="0"/>
    <s v="publishing/children's books"/>
    <x v="2093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x v="84"/>
    <b v="0"/>
    <s v="publishing/children's books"/>
    <x v="1131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x v="78"/>
    <b v="0"/>
    <s v="publishing/children's books"/>
    <x v="109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x v="80"/>
    <b v="0"/>
    <s v="publishing/children's books"/>
    <x v="174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x v="29"/>
    <b v="0"/>
    <s v="publishing/children's books"/>
    <x v="2094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x v="83"/>
    <b v="0"/>
    <s v="publishing/children's books"/>
    <x v="2095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x v="80"/>
    <b v="0"/>
    <s v="publishing/children's books"/>
    <x v="2096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x v="78"/>
    <b v="0"/>
    <s v="publishing/children's books"/>
    <x v="109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x v="80"/>
    <b v="0"/>
    <s v="publishing/children's books"/>
    <x v="17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x v="83"/>
    <b v="0"/>
    <s v="publishing/children's books"/>
    <x v="1671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x v="69"/>
    <b v="0"/>
    <s v="publishing/children's books"/>
    <x v="2097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x v="84"/>
    <b v="0"/>
    <s v="publishing/children's books"/>
    <x v="1161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x v="51"/>
    <b v="0"/>
    <s v="publishing/children's books"/>
    <x v="2098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x v="78"/>
    <b v="0"/>
    <s v="publishing/children's books"/>
    <x v="109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x v="78"/>
    <b v="0"/>
    <s v="publishing/children's books"/>
    <x v="109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x v="29"/>
    <b v="0"/>
    <s v="publishing/children's books"/>
    <x v="2099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x v="62"/>
    <b v="0"/>
    <s v="publishing/children's books"/>
    <x v="2100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x v="84"/>
    <b v="0"/>
    <s v="publishing/children's books"/>
    <x v="419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x v="17"/>
    <b v="0"/>
    <s v="publishing/children's books"/>
    <x v="2101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x v="29"/>
    <b v="0"/>
    <s v="publishing/children's books"/>
    <x v="119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x v="41"/>
    <b v="0"/>
    <s v="publishing/children's books"/>
    <x v="2102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x v="29"/>
    <b v="0"/>
    <s v="publishing/children's books"/>
    <x v="2103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x v="78"/>
    <b v="0"/>
    <s v="publishing/children's books"/>
    <x v="109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x v="33"/>
    <b v="1"/>
    <s v="theater/plays"/>
    <x v="2104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x v="59"/>
    <b v="1"/>
    <s v="theater/plays"/>
    <x v="43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x v="42"/>
    <b v="1"/>
    <s v="theater/plays"/>
    <x v="1444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x v="52"/>
    <b v="1"/>
    <s v="theater/plays"/>
    <x v="984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x v="136"/>
    <b v="1"/>
    <s v="theater/plays"/>
    <x v="212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x v="142"/>
    <b v="1"/>
    <s v="theater/plays"/>
    <x v="2105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x v="44"/>
    <b v="1"/>
    <s v="theater/plays"/>
    <x v="2106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x v="9"/>
    <b v="1"/>
    <s v="theater/plays"/>
    <x v="78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x v="54"/>
    <b v="1"/>
    <s v="theater/plays"/>
    <x v="210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x v="36"/>
    <b v="1"/>
    <s v="theater/plays"/>
    <x v="2108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x v="33"/>
    <b v="1"/>
    <s v="theater/plays"/>
    <x v="78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x v="54"/>
    <b v="1"/>
    <s v="theater/plays"/>
    <x v="2109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x v="196"/>
    <b v="1"/>
    <s v="theater/plays"/>
    <x v="2110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x v="83"/>
    <b v="1"/>
    <s v="theater/plays"/>
    <x v="2111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x v="9"/>
    <b v="1"/>
    <s v="theater/plays"/>
    <x v="2112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x v="64"/>
    <b v="1"/>
    <s v="theater/plays"/>
    <x v="2113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x v="225"/>
    <b v="1"/>
    <s v="theater/plays"/>
    <x v="2114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x v="237"/>
    <b v="1"/>
    <s v="theater/plays"/>
    <x v="578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x v="208"/>
    <b v="1"/>
    <s v="theater/plays"/>
    <x v="2115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x v="162"/>
    <b v="1"/>
    <s v="theater/plays"/>
    <x v="2116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x v="62"/>
    <b v="1"/>
    <s v="theater/plays"/>
    <x v="2117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x v="240"/>
    <b v="1"/>
    <s v="theater/plays"/>
    <x v="2118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x v="261"/>
    <b v="1"/>
    <s v="theater/plays"/>
    <x v="2119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x v="23"/>
    <b v="1"/>
    <s v="theater/plays"/>
    <x v="935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x v="59"/>
    <b v="1"/>
    <s v="theater/plays"/>
    <x v="1007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x v="88"/>
    <b v="1"/>
    <s v="theater/plays"/>
    <x v="2120"/>
    <n v="44.25"/>
    <x v="1"/>
    <x v="6"/>
    <d v="2015-06-30T01:24:50"/>
    <d v="2015-08-05T06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x v="251"/>
    <b v="1"/>
    <s v="theater/plays"/>
    <x v="582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x v="50"/>
    <b v="1"/>
    <s v="theater/plays"/>
    <x v="2121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x v="64"/>
    <b v="1"/>
    <s v="theater/plays"/>
    <x v="2122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x v="7"/>
    <b v="1"/>
    <s v="theater/plays"/>
    <x v="2123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x v="52"/>
    <b v="1"/>
    <s v="theater/plays"/>
    <x v="2124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x v="183"/>
    <b v="1"/>
    <s v="theater/plays"/>
    <x v="2125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x v="93"/>
    <b v="1"/>
    <s v="theater/plays"/>
    <x v="2126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x v="31"/>
    <b v="1"/>
    <s v="theater/plays"/>
    <x v="2127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x v="25"/>
    <b v="1"/>
    <s v="theater/plays"/>
    <x v="1003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x v="39"/>
    <b v="1"/>
    <s v="theater/plays"/>
    <x v="2128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x v="51"/>
    <b v="1"/>
    <s v="theater/plays"/>
    <x v="2129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x v="332"/>
    <b v="1"/>
    <s v="theater/plays"/>
    <x v="2130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x v="201"/>
    <b v="1"/>
    <s v="theater/plays"/>
    <x v="2131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x v="9"/>
    <b v="1"/>
    <s v="theater/plays"/>
    <x v="1627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x v="2"/>
    <b v="1"/>
    <s v="theater/plays"/>
    <x v="3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x v="225"/>
    <b v="1"/>
    <s v="theater/plays"/>
    <x v="3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x v="25"/>
    <b v="1"/>
    <s v="theater/plays"/>
    <x v="101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x v="41"/>
    <b v="1"/>
    <s v="theater/plays"/>
    <x v="2132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x v="13"/>
    <b v="1"/>
    <s v="theater/plays"/>
    <x v="101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x v="10"/>
    <b v="1"/>
    <s v="theater/plays"/>
    <x v="2133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x v="23"/>
    <b v="1"/>
    <s v="theater/plays"/>
    <x v="966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x v="174"/>
    <b v="1"/>
    <s v="theater/plays"/>
    <x v="2134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x v="88"/>
    <b v="1"/>
    <s v="theater/plays"/>
    <x v="2135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x v="202"/>
    <b v="1"/>
    <s v="theater/plays"/>
    <x v="3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x v="47"/>
    <b v="1"/>
    <s v="theater/plays"/>
    <x v="1934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x v="195"/>
    <b v="1"/>
    <s v="theater/plays"/>
    <x v="2136"/>
    <n v="30.189368421052631"/>
    <x v="1"/>
    <x v="6"/>
    <d v="2014-10-26T12:01:34"/>
    <d v="2014-11-23T17:00:00"/>
  </r>
  <r>
    <n v="2833"/>
    <s v="Star Man Rocket Man"/>
    <s v="A new play about exploring outer space"/>
    <n v="2700"/>
    <x v="1920"/>
    <x v="0"/>
    <x v="0"/>
    <s v="USD"/>
    <n v="1444528800"/>
    <n v="1442804633"/>
    <b v="0"/>
    <x v="2"/>
    <b v="1"/>
    <s v="theater/plays"/>
    <x v="2137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x v="64"/>
    <b v="1"/>
    <s v="theater/plays"/>
    <x v="2138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x v="251"/>
    <b v="1"/>
    <s v="theater/plays"/>
    <x v="213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x v="202"/>
    <b v="1"/>
    <s v="theater/plays"/>
    <x v="919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x v="64"/>
    <b v="1"/>
    <s v="theater/plays"/>
    <x v="3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x v="241"/>
    <b v="1"/>
    <s v="theater/plays"/>
    <x v="966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x v="162"/>
    <b v="1"/>
    <s v="theater/plays"/>
    <x v="2140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x v="462"/>
    <b v="1"/>
    <s v="theater/plays"/>
    <x v="87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x v="29"/>
    <b v="0"/>
    <s v="theater/plays"/>
    <x v="460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x v="78"/>
    <b v="0"/>
    <s v="theater/plays"/>
    <x v="109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x v="78"/>
    <b v="0"/>
    <s v="theater/plays"/>
    <x v="109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x v="29"/>
    <b v="0"/>
    <s v="theater/plays"/>
    <x v="2141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x v="70"/>
    <b v="0"/>
    <s v="theater/plays"/>
    <x v="2142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x v="78"/>
    <b v="0"/>
    <s v="theater/plays"/>
    <x v="109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x v="78"/>
    <b v="0"/>
    <s v="theater/plays"/>
    <x v="109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x v="83"/>
    <b v="0"/>
    <s v="theater/plays"/>
    <x v="418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x v="29"/>
    <b v="0"/>
    <s v="theater/plays"/>
    <x v="460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x v="62"/>
    <b v="0"/>
    <s v="theater/plays"/>
    <x v="2143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x v="78"/>
    <b v="0"/>
    <s v="theater/plays"/>
    <x v="109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x v="79"/>
    <b v="0"/>
    <s v="theater/plays"/>
    <x v="1160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x v="78"/>
    <b v="0"/>
    <s v="theater/plays"/>
    <x v="109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x v="25"/>
    <b v="0"/>
    <s v="theater/plays"/>
    <x v="2144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x v="81"/>
    <b v="0"/>
    <s v="theater/plays"/>
    <x v="214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x v="79"/>
    <b v="0"/>
    <s v="theater/plays"/>
    <x v="2146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x v="41"/>
    <b v="0"/>
    <s v="theater/plays"/>
    <x v="2147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x v="78"/>
    <b v="0"/>
    <s v="theater/plays"/>
    <x v="109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x v="29"/>
    <b v="0"/>
    <s v="theater/plays"/>
    <x v="192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x v="82"/>
    <b v="0"/>
    <s v="theater/plays"/>
    <x v="2148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x v="83"/>
    <b v="0"/>
    <s v="theater/plays"/>
    <x v="2149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x v="83"/>
    <b v="0"/>
    <s v="theater/plays"/>
    <x v="2150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x v="29"/>
    <b v="0"/>
    <s v="theater/plays"/>
    <x v="167"/>
    <n v="20"/>
    <x v="1"/>
    <x v="6"/>
    <d v="2014-07-11T11:12:03"/>
    <d v="2014-09-09T11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x v="83"/>
    <b v="0"/>
    <s v="theater/plays"/>
    <x v="146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x v="78"/>
    <b v="0"/>
    <s v="theater/plays"/>
    <x v="109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x v="84"/>
    <b v="0"/>
    <s v="theater/plays"/>
    <x v="2151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x v="73"/>
    <b v="0"/>
    <s v="theater/plays"/>
    <x v="2152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x v="65"/>
    <b v="0"/>
    <s v="theater/plays"/>
    <x v="2153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x v="81"/>
    <b v="0"/>
    <s v="theater/plays"/>
    <x v="2011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x v="82"/>
    <b v="0"/>
    <s v="theater/plays"/>
    <x v="2154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x v="62"/>
    <b v="0"/>
    <s v="theater/plays"/>
    <x v="2155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x v="78"/>
    <b v="0"/>
    <s v="theater/plays"/>
    <x v="109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x v="22"/>
    <b v="0"/>
    <s v="theater/plays"/>
    <x v="2156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x v="83"/>
    <b v="0"/>
    <s v="theater/plays"/>
    <x v="1656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x v="83"/>
    <b v="0"/>
    <s v="theater/plays"/>
    <x v="2157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x v="78"/>
    <b v="0"/>
    <s v="theater/plays"/>
    <x v="109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x v="79"/>
    <b v="0"/>
    <s v="theater/plays"/>
    <x v="2158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x v="80"/>
    <b v="0"/>
    <s v="theater/plays"/>
    <x v="1153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x v="29"/>
    <b v="0"/>
    <s v="theater/plays"/>
    <x v="2159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x v="60"/>
    <b v="0"/>
    <s v="theater/plays"/>
    <x v="2160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x v="78"/>
    <b v="0"/>
    <s v="theater/plays"/>
    <x v="109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x v="80"/>
    <b v="0"/>
    <s v="theater/plays"/>
    <x v="2161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x v="81"/>
    <b v="0"/>
    <s v="theater/plays"/>
    <x v="2162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x v="80"/>
    <b v="0"/>
    <s v="theater/plays"/>
    <x v="216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x v="81"/>
    <b v="0"/>
    <s v="theater/plays"/>
    <x v="2164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x v="29"/>
    <b v="0"/>
    <s v="theater/plays"/>
    <x v="152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x v="29"/>
    <b v="0"/>
    <s v="theater/plays"/>
    <x v="874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x v="78"/>
    <b v="0"/>
    <s v="theater/plays"/>
    <x v="109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x v="25"/>
    <b v="0"/>
    <s v="theater/plays"/>
    <x v="21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x v="83"/>
    <b v="0"/>
    <s v="theater/plays"/>
    <x v="857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x v="73"/>
    <b v="0"/>
    <s v="theater/plays"/>
    <x v="2166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x v="57"/>
    <b v="0"/>
    <s v="theater/plays"/>
    <x v="2167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x v="84"/>
    <b v="0"/>
    <s v="theater/plays"/>
    <x v="724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x v="78"/>
    <b v="0"/>
    <s v="theater/plays"/>
    <x v="109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x v="80"/>
    <b v="0"/>
    <s v="theater/plays"/>
    <x v="2168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x v="8"/>
    <b v="0"/>
    <s v="theater/plays"/>
    <x v="2169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x v="83"/>
    <b v="0"/>
    <s v="theater/plays"/>
    <x v="2170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x v="8"/>
    <b v="0"/>
    <s v="theater/plays"/>
    <x v="2171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x v="78"/>
    <b v="0"/>
    <s v="theater/plays"/>
    <x v="109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x v="63"/>
    <b v="0"/>
    <s v="theater/plays"/>
    <x v="2172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x v="84"/>
    <b v="0"/>
    <s v="theater/plays"/>
    <x v="417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x v="29"/>
    <b v="0"/>
    <s v="theater/plays"/>
    <x v="37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x v="80"/>
    <b v="0"/>
    <s v="theater/plays"/>
    <x v="217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x v="80"/>
    <b v="0"/>
    <s v="theater/plays"/>
    <x v="152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x v="57"/>
    <b v="0"/>
    <s v="theater/plays"/>
    <x v="2174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x v="63"/>
    <b v="0"/>
    <s v="theater/plays"/>
    <x v="2175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x v="84"/>
    <b v="0"/>
    <s v="theater/plays"/>
    <x v="123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x v="81"/>
    <b v="0"/>
    <s v="theater/plays"/>
    <x v="178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x v="29"/>
    <b v="0"/>
    <s v="theater/plays"/>
    <x v="469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x v="29"/>
    <b v="0"/>
    <s v="theater/plays"/>
    <x v="372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x v="25"/>
    <b v="0"/>
    <s v="theater/plays"/>
    <x v="2176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x v="55"/>
    <b v="0"/>
    <s v="theater/plays"/>
    <x v="2177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x v="84"/>
    <b v="0"/>
    <s v="theater/plays"/>
    <x v="459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x v="29"/>
    <b v="0"/>
    <s v="theater/plays"/>
    <x v="524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x v="83"/>
    <b v="0"/>
    <s v="theater/plays"/>
    <x v="2178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x v="63"/>
    <b v="0"/>
    <s v="theater/plays"/>
    <x v="2179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x v="82"/>
    <b v="0"/>
    <s v="theater/plays"/>
    <x v="2180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x v="9"/>
    <b v="0"/>
    <s v="theater/plays"/>
    <x v="2181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x v="79"/>
    <b v="0"/>
    <s v="theater/plays"/>
    <x v="218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x v="62"/>
    <b v="0"/>
    <s v="theater/plays"/>
    <x v="218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x v="83"/>
    <b v="1"/>
    <s v="theater/musical"/>
    <x v="2184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x v="79"/>
    <b v="1"/>
    <s v="theater/musical"/>
    <x v="3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x v="73"/>
    <b v="1"/>
    <s v="theater/musical"/>
    <x v="3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x v="206"/>
    <b v="1"/>
    <s v="theater/musical"/>
    <x v="191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x v="473"/>
    <b v="1"/>
    <s v="theater/musical"/>
    <x v="2185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x v="133"/>
    <b v="1"/>
    <s v="theater/musical"/>
    <x v="1054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x v="64"/>
    <b v="1"/>
    <s v="theater/musical"/>
    <x v="2186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x v="54"/>
    <b v="1"/>
    <s v="theater/musical"/>
    <x v="3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x v="58"/>
    <b v="1"/>
    <s v="theater/musical"/>
    <x v="2187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x v="95"/>
    <b v="1"/>
    <s v="theater/musical"/>
    <x v="2188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x v="82"/>
    <b v="1"/>
    <s v="theater/musical"/>
    <x v="938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x v="44"/>
    <b v="1"/>
    <s v="theater/musical"/>
    <x v="218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x v="241"/>
    <b v="1"/>
    <s v="theater/musical"/>
    <x v="2190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x v="77"/>
    <b v="1"/>
    <s v="theater/musical"/>
    <x v="1277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x v="70"/>
    <b v="1"/>
    <s v="theater/musical"/>
    <x v="2191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x v="69"/>
    <b v="1"/>
    <s v="theater/musical"/>
    <x v="602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x v="165"/>
    <b v="1"/>
    <s v="theater/musical"/>
    <x v="25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x v="58"/>
    <b v="1"/>
    <s v="theater/musical"/>
    <x v="300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x v="20"/>
    <b v="1"/>
    <s v="theater/musical"/>
    <x v="2192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x v="51"/>
    <b v="1"/>
    <s v="theater/musical"/>
    <x v="2193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x v="29"/>
    <b v="0"/>
    <s v="theater/spaces"/>
    <x v="524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x v="91"/>
    <b v="0"/>
    <s v="theater/spaces"/>
    <x v="2194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x v="78"/>
    <b v="0"/>
    <s v="theater/spaces"/>
    <x v="109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x v="29"/>
    <b v="0"/>
    <s v="theater/spaces"/>
    <x v="460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x v="78"/>
    <b v="0"/>
    <s v="theater/spaces"/>
    <x v="109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x v="84"/>
    <b v="0"/>
    <s v="theater/spaces"/>
    <x v="370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x v="62"/>
    <b v="0"/>
    <s v="theater/spaces"/>
    <x v="2195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x v="82"/>
    <b v="0"/>
    <s v="theater/spaces"/>
    <x v="2196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x v="84"/>
    <b v="0"/>
    <s v="theater/spaces"/>
    <x v="453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x v="78"/>
    <b v="0"/>
    <s v="theater/spaces"/>
    <x v="109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x v="6"/>
    <b v="0"/>
    <s v="theater/spaces"/>
    <x v="2197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x v="22"/>
    <b v="0"/>
    <s v="theater/spaces"/>
    <x v="2198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x v="83"/>
    <b v="0"/>
    <s v="theater/spaces"/>
    <x v="2199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x v="78"/>
    <b v="0"/>
    <s v="theater/spaces"/>
    <x v="109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x v="202"/>
    <b v="0"/>
    <s v="theater/spaces"/>
    <x v="2200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x v="9"/>
    <b v="0"/>
    <s v="theater/spaces"/>
    <x v="2201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x v="83"/>
    <b v="0"/>
    <s v="theater/spaces"/>
    <x v="220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x v="78"/>
    <b v="0"/>
    <s v="theater/spaces"/>
    <x v="109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x v="78"/>
    <b v="0"/>
    <s v="theater/spaces"/>
    <x v="109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x v="78"/>
    <b v="0"/>
    <s v="theater/spaces"/>
    <x v="109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x v="52"/>
    <b v="1"/>
    <s v="theater/plays"/>
    <x v="2203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x v="9"/>
    <b v="1"/>
    <s v="theater/plays"/>
    <x v="662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x v="15"/>
    <b v="1"/>
    <s v="theater/plays"/>
    <x v="2204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x v="193"/>
    <b v="1"/>
    <s v="theater/plays"/>
    <x v="2205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x v="70"/>
    <b v="1"/>
    <s v="theater/plays"/>
    <x v="2206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x v="130"/>
    <b v="1"/>
    <s v="theater/plays"/>
    <x v="2207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x v="26"/>
    <b v="1"/>
    <s v="theater/plays"/>
    <x v="2208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x v="5"/>
    <b v="1"/>
    <s v="theater/plays"/>
    <x v="938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x v="57"/>
    <b v="1"/>
    <s v="theater/plays"/>
    <x v="2209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x v="110"/>
    <b v="1"/>
    <s v="theater/plays"/>
    <x v="938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x v="68"/>
    <b v="1"/>
    <s v="theater/plays"/>
    <x v="2210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x v="57"/>
    <b v="1"/>
    <s v="theater/plays"/>
    <x v="221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x v="51"/>
    <b v="1"/>
    <s v="theater/plays"/>
    <x v="2212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x v="45"/>
    <b v="1"/>
    <s v="theater/plays"/>
    <x v="607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x v="116"/>
    <b v="1"/>
    <s v="theater/plays"/>
    <x v="2213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x v="25"/>
    <b v="1"/>
    <s v="theater/plays"/>
    <x v="2214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x v="209"/>
    <b v="1"/>
    <s v="theater/plays"/>
    <x v="2215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x v="38"/>
    <b v="1"/>
    <s v="theater/plays"/>
    <x v="221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x v="67"/>
    <b v="1"/>
    <s v="theater/plays"/>
    <x v="578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x v="54"/>
    <b v="1"/>
    <s v="theater/plays"/>
    <x v="2217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x v="174"/>
    <b v="1"/>
    <s v="theater/spaces"/>
    <x v="2218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x v="211"/>
    <b v="1"/>
    <s v="theater/spaces"/>
    <x v="2219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x v="486"/>
    <b v="1"/>
    <s v="theater/spaces"/>
    <x v="2220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x v="423"/>
    <b v="1"/>
    <s v="theater/spaces"/>
    <x v="2221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x v="112"/>
    <b v="1"/>
    <s v="theater/spaces"/>
    <x v="2222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x v="66"/>
    <b v="1"/>
    <s v="theater/spaces"/>
    <x v="26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x v="236"/>
    <b v="1"/>
    <s v="theater/spaces"/>
    <x v="2223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x v="33"/>
    <b v="1"/>
    <s v="theater/spaces"/>
    <x v="31"/>
    <n v="35.714285714285715"/>
    <x v="1"/>
    <x v="38"/>
    <d v="2016-05-21T03:41:21"/>
    <d v="2016-06-20T03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x v="487"/>
    <b v="1"/>
    <s v="theater/spaces"/>
    <x v="2224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x v="74"/>
    <b v="1"/>
    <s v="theater/spaces"/>
    <x v="3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x v="251"/>
    <b v="1"/>
    <s v="theater/spaces"/>
    <x v="2225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x v="31"/>
    <b v="1"/>
    <s v="theater/spaces"/>
    <x v="2226"/>
    <n v="48.984375"/>
    <x v="1"/>
    <x v="38"/>
    <d v="2016-09-09T13:25:10"/>
    <d v="2016-10-09T13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x v="19"/>
    <b v="1"/>
    <s v="theater/spaces"/>
    <x v="2227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x v="211"/>
    <b v="1"/>
    <s v="theater/spaces"/>
    <x v="2228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x v="437"/>
    <b v="1"/>
    <s v="theater/spaces"/>
    <x v="2229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x v="413"/>
    <b v="1"/>
    <s v="theater/spaces"/>
    <x v="2230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x v="248"/>
    <b v="1"/>
    <s v="theater/spaces"/>
    <x v="223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x v="488"/>
    <b v="1"/>
    <s v="theater/spaces"/>
    <x v="2232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x v="9"/>
    <b v="1"/>
    <s v="theater/spaces"/>
    <x v="2233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x v="22"/>
    <b v="1"/>
    <s v="theater/spaces"/>
    <x v="3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x v="489"/>
    <b v="1"/>
    <s v="theater/spaces"/>
    <x v="2234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x v="201"/>
    <b v="1"/>
    <s v="theater/spaces"/>
    <x v="2235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x v="57"/>
    <b v="1"/>
    <s v="theater/spaces"/>
    <x v="210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x v="490"/>
    <b v="1"/>
    <s v="theater/spaces"/>
    <x v="2236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x v="115"/>
    <b v="1"/>
    <s v="theater/spaces"/>
    <x v="2237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x v="174"/>
    <b v="1"/>
    <s v="theater/spaces"/>
    <x v="2133"/>
    <n v="88.865979381443296"/>
    <x v="1"/>
    <x v="38"/>
    <d v="2014-11-14T13:09:51"/>
    <d v="2014-12-14T13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x v="9"/>
    <b v="1"/>
    <s v="theater/spaces"/>
    <x v="223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x v="55"/>
    <b v="1"/>
    <s v="theater/spaces"/>
    <x v="210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x v="130"/>
    <b v="1"/>
    <s v="theater/spaces"/>
    <x v="2239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x v="41"/>
    <b v="1"/>
    <s v="theater/spaces"/>
    <x v="2240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x v="20"/>
    <b v="1"/>
    <s v="theater/spaces"/>
    <x v="2241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x v="165"/>
    <b v="1"/>
    <s v="theater/spaces"/>
    <x v="2242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x v="329"/>
    <b v="1"/>
    <s v="theater/spaces"/>
    <x v="2243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x v="491"/>
    <b v="1"/>
    <s v="theater/spaces"/>
    <x v="224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x v="244"/>
    <b v="1"/>
    <s v="theater/spaces"/>
    <x v="2245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x v="17"/>
    <b v="1"/>
    <s v="theater/spaces"/>
    <x v="224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x v="180"/>
    <b v="1"/>
    <s v="theater/spaces"/>
    <x v="2247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x v="14"/>
    <b v="1"/>
    <s v="theater/spaces"/>
    <x v="2248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x v="334"/>
    <b v="1"/>
    <s v="theater/spaces"/>
    <x v="2249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x v="209"/>
    <b v="1"/>
    <s v="theater/spaces"/>
    <x v="2250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x v="273"/>
    <b v="1"/>
    <s v="theater/spaces"/>
    <x v="2251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x v="95"/>
    <b v="1"/>
    <s v="theater/spaces"/>
    <x v="2252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x v="79"/>
    <b v="1"/>
    <s v="theater/spaces"/>
    <x v="288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x v="0"/>
    <b v="1"/>
    <s v="theater/spaces"/>
    <x v="2253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x v="108"/>
    <b v="1"/>
    <s v="theater/spaces"/>
    <x v="2254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x v="20"/>
    <b v="1"/>
    <s v="theater/spaces"/>
    <x v="2255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x v="492"/>
    <b v="1"/>
    <s v="theater/spaces"/>
    <x v="2256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x v="221"/>
    <b v="1"/>
    <s v="theater/spaces"/>
    <x v="2257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x v="493"/>
    <b v="1"/>
    <s v="theater/spaces"/>
    <x v="2258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x v="14"/>
    <b v="1"/>
    <s v="theater/spaces"/>
    <x v="225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x v="60"/>
    <b v="1"/>
    <s v="theater/spaces"/>
    <x v="3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x v="20"/>
    <b v="1"/>
    <s v="theater/spaces"/>
    <x v="66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x v="23"/>
    <b v="1"/>
    <s v="theater/spaces"/>
    <x v="2260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x v="494"/>
    <b v="1"/>
    <s v="theater/spaces"/>
    <x v="2261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x v="495"/>
    <b v="1"/>
    <s v="theater/spaces"/>
    <x v="2262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x v="313"/>
    <b v="1"/>
    <s v="theater/spaces"/>
    <x v="2263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x v="58"/>
    <b v="1"/>
    <s v="theater/spaces"/>
    <x v="2264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x v="74"/>
    <b v="1"/>
    <s v="theater/spaces"/>
    <x v="10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x v="163"/>
    <b v="1"/>
    <s v="theater/spaces"/>
    <x v="2265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x v="288"/>
    <b v="1"/>
    <s v="theater/spaces"/>
    <x v="1881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x v="195"/>
    <b v="1"/>
    <s v="theater/spaces"/>
    <x v="2266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x v="77"/>
    <b v="1"/>
    <s v="theater/spaces"/>
    <x v="602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x v="130"/>
    <b v="1"/>
    <s v="theater/spaces"/>
    <x v="22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x v="239"/>
    <b v="1"/>
    <s v="theater/spaces"/>
    <x v="2268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x v="31"/>
    <b v="1"/>
    <s v="theater/spaces"/>
    <x v="2269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x v="6"/>
    <b v="1"/>
    <s v="theater/spaces"/>
    <x v="2270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x v="9"/>
    <b v="1"/>
    <s v="theater/spaces"/>
    <x v="2271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x v="5"/>
    <b v="1"/>
    <s v="theater/spaces"/>
    <x v="2272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x v="241"/>
    <b v="1"/>
    <s v="theater/spaces"/>
    <x v="313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x v="82"/>
    <b v="1"/>
    <s v="theater/spaces"/>
    <x v="938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x v="2"/>
    <b v="0"/>
    <s v="theater/spaces"/>
    <x v="2273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x v="84"/>
    <b v="0"/>
    <s v="theater/spaces"/>
    <x v="840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x v="83"/>
    <b v="0"/>
    <s v="theater/spaces"/>
    <x v="177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x v="78"/>
    <b v="0"/>
    <s v="theater/spaces"/>
    <x v="109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x v="29"/>
    <b v="0"/>
    <s v="theater/spaces"/>
    <x v="2274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x v="78"/>
    <b v="0"/>
    <s v="theater/spaces"/>
    <x v="109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x v="78"/>
    <b v="0"/>
    <s v="theater/spaces"/>
    <x v="109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x v="83"/>
    <b v="0"/>
    <s v="theater/spaces"/>
    <x v="37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x v="202"/>
    <b v="0"/>
    <s v="theater/spaces"/>
    <x v="2275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x v="79"/>
    <b v="0"/>
    <s v="theater/spaces"/>
    <x v="2276"/>
    <n v="55.833333333333336"/>
    <x v="1"/>
    <x v="38"/>
    <d v="2015-08-29T01:35:34"/>
    <d v="2015-09-28T01:35:34"/>
  </r>
  <r>
    <n v="3061"/>
    <s v="Help Save Parkway Cinemas!"/>
    <s v="Save a historic Local theater."/>
    <n v="1000000"/>
    <x v="117"/>
    <x v="2"/>
    <x v="0"/>
    <s v="USD"/>
    <n v="1407955748"/>
    <n v="1405363748"/>
    <b v="0"/>
    <x v="78"/>
    <b v="0"/>
    <s v="theater/spaces"/>
    <x v="109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x v="85"/>
    <b v="0"/>
    <s v="theater/spaces"/>
    <x v="2277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x v="23"/>
    <b v="0"/>
    <s v="theater/spaces"/>
    <x v="2278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x v="250"/>
    <b v="0"/>
    <s v="theater/spaces"/>
    <x v="2279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x v="84"/>
    <b v="0"/>
    <s v="theater/spaces"/>
    <x v="167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x v="41"/>
    <b v="0"/>
    <s v="theater/spaces"/>
    <x v="2280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x v="29"/>
    <b v="0"/>
    <s v="theater/spaces"/>
    <x v="453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x v="84"/>
    <b v="0"/>
    <s v="theater/spaces"/>
    <x v="2281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x v="63"/>
    <b v="0"/>
    <s v="theater/spaces"/>
    <x v="2282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x v="38"/>
    <b v="0"/>
    <s v="theater/spaces"/>
    <x v="2283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x v="27"/>
    <b v="0"/>
    <s v="theater/spaces"/>
    <x v="2284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x v="84"/>
    <b v="0"/>
    <s v="theater/spaces"/>
    <x v="37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x v="63"/>
    <b v="0"/>
    <s v="theater/spaces"/>
    <x v="2285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x v="83"/>
    <b v="0"/>
    <s v="theater/spaces"/>
    <x v="2286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x v="9"/>
    <b v="0"/>
    <s v="theater/spaces"/>
    <x v="2287"/>
    <n v="64.8"/>
    <x v="1"/>
    <x v="38"/>
    <d v="2016-06-29T21:27:20"/>
    <d v="2016-08-18T21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x v="133"/>
    <b v="0"/>
    <s v="theater/spaces"/>
    <x v="2288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x v="84"/>
    <b v="0"/>
    <s v="theater/spaces"/>
    <x v="2289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x v="83"/>
    <b v="0"/>
    <s v="theater/spaces"/>
    <x v="2290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x v="74"/>
    <b v="0"/>
    <s v="theater/spaces"/>
    <x v="2291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x v="63"/>
    <b v="0"/>
    <s v="theater/spaces"/>
    <x v="2292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x v="81"/>
    <b v="0"/>
    <s v="theater/spaces"/>
    <x v="229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x v="78"/>
    <b v="0"/>
    <s v="theater/spaces"/>
    <x v="109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x v="83"/>
    <b v="0"/>
    <s v="theater/spaces"/>
    <x v="1228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x v="79"/>
    <b v="0"/>
    <s v="theater/spaces"/>
    <x v="2294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x v="82"/>
    <b v="0"/>
    <s v="theater/spaces"/>
    <x v="2295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x v="83"/>
    <b v="0"/>
    <s v="theater/spaces"/>
    <x v="1161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x v="84"/>
    <b v="0"/>
    <s v="theater/spaces"/>
    <x v="895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x v="83"/>
    <b v="0"/>
    <s v="theater/spaces"/>
    <x v="2296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x v="43"/>
    <b v="0"/>
    <s v="theater/spaces"/>
    <x v="2297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x v="82"/>
    <b v="0"/>
    <s v="theater/spaces"/>
    <x v="2298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x v="82"/>
    <b v="0"/>
    <s v="theater/spaces"/>
    <x v="2299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x v="64"/>
    <b v="0"/>
    <s v="theater/spaces"/>
    <x v="2300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x v="57"/>
    <b v="0"/>
    <s v="theater/spaces"/>
    <x v="23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x v="29"/>
    <b v="0"/>
    <s v="theater/spaces"/>
    <x v="1866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x v="29"/>
    <b v="0"/>
    <s v="theater/spaces"/>
    <x v="2302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x v="25"/>
    <b v="0"/>
    <s v="theater/spaces"/>
    <x v="2303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x v="288"/>
    <b v="0"/>
    <s v="theater/spaces"/>
    <x v="2304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x v="74"/>
    <b v="0"/>
    <s v="theater/spaces"/>
    <x v="2305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x v="81"/>
    <b v="0"/>
    <s v="theater/spaces"/>
    <x v="2306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x v="62"/>
    <b v="0"/>
    <s v="theater/spaces"/>
    <x v="2307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x v="8"/>
    <b v="0"/>
    <s v="theater/spaces"/>
    <x v="746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x v="240"/>
    <b v="0"/>
    <s v="theater/spaces"/>
    <x v="2308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x v="84"/>
    <b v="0"/>
    <s v="theater/spaces"/>
    <x v="2309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x v="81"/>
    <b v="0"/>
    <s v="theater/spaces"/>
    <x v="2310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x v="162"/>
    <b v="0"/>
    <s v="theater/spaces"/>
    <x v="2311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x v="80"/>
    <b v="0"/>
    <s v="theater/spaces"/>
    <x v="231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x v="60"/>
    <b v="0"/>
    <s v="theater/spaces"/>
    <x v="2313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x v="84"/>
    <b v="0"/>
    <s v="theater/spaces"/>
    <x v="231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x v="229"/>
    <b v="0"/>
    <s v="theater/spaces"/>
    <x v="231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x v="29"/>
    <b v="0"/>
    <s v="theater/spaces"/>
    <x v="167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x v="88"/>
    <b v="0"/>
    <s v="theater/spaces"/>
    <x v="2316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x v="82"/>
    <b v="0"/>
    <s v="theater/spaces"/>
    <x v="2317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x v="77"/>
    <b v="0"/>
    <s v="theater/spaces"/>
    <x v="2318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x v="78"/>
    <b v="0"/>
    <s v="theater/spaces"/>
    <x v="109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x v="29"/>
    <b v="0"/>
    <s v="theater/spaces"/>
    <x v="419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x v="73"/>
    <b v="0"/>
    <s v="theater/spaces"/>
    <x v="2319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x v="29"/>
    <b v="0"/>
    <s v="theater/spaces"/>
    <x v="370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x v="84"/>
    <b v="0"/>
    <s v="theater/spaces"/>
    <x v="691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x v="29"/>
    <b v="0"/>
    <s v="theater/spaces"/>
    <x v="833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x v="73"/>
    <b v="0"/>
    <s v="theater/spaces"/>
    <x v="2320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x v="29"/>
    <b v="0"/>
    <s v="theater/spaces"/>
    <x v="886"/>
    <n v="10"/>
    <x v="1"/>
    <x v="38"/>
    <d v="2014-07-28T11:18:55"/>
    <d v="2014-09-26T11:18:55"/>
  </r>
  <r>
    <n v="3122"/>
    <s v="be back soon (Canceled)"/>
    <s v="cancelled until further notice"/>
    <n v="199"/>
    <x v="851"/>
    <x v="1"/>
    <x v="0"/>
    <s v="USD"/>
    <n v="1478733732"/>
    <n v="1478298132"/>
    <b v="0"/>
    <x v="84"/>
    <b v="0"/>
    <s v="theater/spaces"/>
    <x v="2321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x v="493"/>
    <b v="0"/>
    <s v="theater/spaces"/>
    <x v="2322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x v="80"/>
    <b v="0"/>
    <s v="theater/spaces"/>
    <x v="2323"/>
    <n v="6.5"/>
    <x v="1"/>
    <x v="38"/>
    <d v="2014-12-04T13:43:21"/>
    <d v="2015-02-02T13:43:21"/>
  </r>
  <r>
    <n v="3125"/>
    <s v="N/A (Canceled)"/>
    <s v="N/A"/>
    <n v="1500000"/>
    <x v="117"/>
    <x v="1"/>
    <x v="0"/>
    <s v="USD"/>
    <n v="1452142672"/>
    <n v="1449550672"/>
    <b v="0"/>
    <x v="78"/>
    <b v="0"/>
    <s v="theater/spaces"/>
    <x v="109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x v="57"/>
    <b v="0"/>
    <s v="theater/spaces"/>
    <x v="2324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x v="78"/>
    <b v="0"/>
    <s v="theater/spaces"/>
    <x v="109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x v="27"/>
    <b v="0"/>
    <s v="theater/plays"/>
    <x v="2325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x v="29"/>
    <b v="0"/>
    <s v="theater/plays"/>
    <x v="417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x v="80"/>
    <b v="0"/>
    <s v="theater/plays"/>
    <x v="2326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x v="8"/>
    <b v="0"/>
    <s v="theater/plays"/>
    <x v="2327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x v="29"/>
    <b v="0"/>
    <s v="theater/plays"/>
    <x v="108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x v="38"/>
    <b v="0"/>
    <s v="theater/plays"/>
    <x v="1277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x v="8"/>
    <b v="0"/>
    <s v="theater/plays"/>
    <x v="2328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x v="63"/>
    <b v="0"/>
    <s v="theater/plays"/>
    <x v="232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x v="19"/>
    <b v="0"/>
    <s v="theater/plays"/>
    <x v="2330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x v="29"/>
    <b v="0"/>
    <s v="theater/plays"/>
    <x v="42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x v="78"/>
    <b v="0"/>
    <s v="theater/plays"/>
    <x v="109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x v="79"/>
    <b v="0"/>
    <s v="theater/plays"/>
    <x v="2331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x v="80"/>
    <b v="0"/>
    <s v="theater/plays"/>
    <x v="2332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x v="22"/>
    <b v="0"/>
    <s v="theater/plays"/>
    <x v="2333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x v="83"/>
    <b v="0"/>
    <s v="theater/plays"/>
    <x v="2334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x v="78"/>
    <b v="0"/>
    <s v="theater/plays"/>
    <x v="109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x v="209"/>
    <b v="0"/>
    <s v="theater/plays"/>
    <x v="2335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x v="78"/>
    <b v="0"/>
    <s v="theater/plays"/>
    <x v="109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x v="8"/>
    <b v="0"/>
    <s v="theater/plays"/>
    <x v="1131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x v="496"/>
    <b v="1"/>
    <s v="theater/plays"/>
    <x v="2336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x v="7"/>
    <b v="1"/>
    <s v="theater/plays"/>
    <x v="2337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x v="20"/>
    <b v="1"/>
    <s v="theater/plays"/>
    <x v="87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x v="201"/>
    <b v="1"/>
    <s v="theater/plays"/>
    <x v="50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x v="69"/>
    <b v="1"/>
    <s v="theater/plays"/>
    <x v="8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x v="85"/>
    <b v="1"/>
    <s v="theater/plays"/>
    <x v="2338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x v="198"/>
    <b v="1"/>
    <s v="theater/plays"/>
    <x v="2339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x v="252"/>
    <b v="1"/>
    <s v="theater/plays"/>
    <x v="2340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x v="177"/>
    <b v="1"/>
    <s v="theater/plays"/>
    <x v="2341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x v="30"/>
    <b v="1"/>
    <s v="theater/plays"/>
    <x v="2342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x v="14"/>
    <b v="1"/>
    <s v="theater/plays"/>
    <x v="50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x v="50"/>
    <b v="1"/>
    <s v="theater/plays"/>
    <x v="430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x v="47"/>
    <b v="1"/>
    <s v="theater/plays"/>
    <x v="2343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x v="7"/>
    <b v="1"/>
    <s v="theater/plays"/>
    <x v="1400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x v="142"/>
    <b v="1"/>
    <s v="theater/plays"/>
    <x v="2344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x v="287"/>
    <b v="1"/>
    <s v="theater/plays"/>
    <x v="2345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x v="250"/>
    <b v="1"/>
    <s v="theater/plays"/>
    <x v="234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x v="26"/>
    <b v="1"/>
    <s v="theater/plays"/>
    <x v="2347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x v="64"/>
    <b v="1"/>
    <s v="theater/plays"/>
    <x v="2348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x v="497"/>
    <b v="1"/>
    <s v="theater/plays"/>
    <x v="2349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x v="165"/>
    <b v="1"/>
    <s v="theater/plays"/>
    <x v="2350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x v="42"/>
    <b v="1"/>
    <s v="theater/plays"/>
    <x v="2351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x v="141"/>
    <b v="1"/>
    <s v="theater/plays"/>
    <x v="2352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x v="26"/>
    <b v="1"/>
    <s v="theater/plays"/>
    <x v="2353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x v="27"/>
    <b v="1"/>
    <s v="theater/plays"/>
    <x v="2354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x v="60"/>
    <b v="1"/>
    <s v="theater/plays"/>
    <x v="935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x v="142"/>
    <b v="1"/>
    <s v="theater/plays"/>
    <x v="288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x v="23"/>
    <b v="1"/>
    <s v="theater/plays"/>
    <x v="2355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x v="65"/>
    <b v="1"/>
    <s v="theater/plays"/>
    <x v="2356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x v="165"/>
    <b v="1"/>
    <s v="theater/plays"/>
    <x v="2357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x v="13"/>
    <b v="1"/>
    <s v="theater/plays"/>
    <x v="2358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x v="76"/>
    <b v="1"/>
    <s v="theater/plays"/>
    <x v="2359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x v="95"/>
    <b v="1"/>
    <s v="theater/plays"/>
    <x v="2360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x v="43"/>
    <b v="1"/>
    <s v="theater/plays"/>
    <x v="2361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x v="41"/>
    <b v="1"/>
    <s v="theater/plays"/>
    <x v="2206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x v="299"/>
    <b v="1"/>
    <s v="theater/plays"/>
    <x v="2191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x v="32"/>
    <b v="1"/>
    <s v="theater/plays"/>
    <x v="2206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x v="67"/>
    <b v="1"/>
    <s v="theater/plays"/>
    <x v="2362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x v="54"/>
    <b v="1"/>
    <s v="theater/plays"/>
    <x v="3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x v="16"/>
    <b v="1"/>
    <s v="theater/plays"/>
    <x v="2363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x v="138"/>
    <b v="1"/>
    <s v="theater/plays"/>
    <x v="236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x v="82"/>
    <b v="0"/>
    <s v="theater/musical"/>
    <x v="23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x v="10"/>
    <b v="0"/>
    <s v="theater/musical"/>
    <x v="2366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x v="78"/>
    <b v="0"/>
    <s v="theater/musical"/>
    <x v="109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x v="80"/>
    <b v="0"/>
    <s v="theater/musical"/>
    <x v="2367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x v="22"/>
    <b v="0"/>
    <s v="theater/musical"/>
    <x v="391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x v="54"/>
    <b v="0"/>
    <s v="theater/musical"/>
    <x v="2368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x v="78"/>
    <b v="0"/>
    <s v="theater/musical"/>
    <x v="109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x v="70"/>
    <b v="0"/>
    <s v="theater/musical"/>
    <x v="2369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x v="79"/>
    <b v="0"/>
    <s v="theater/musical"/>
    <x v="1855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x v="80"/>
    <b v="0"/>
    <s v="theater/musical"/>
    <x v="2370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x v="83"/>
    <b v="0"/>
    <s v="theater/musical"/>
    <x v="456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x v="28"/>
    <b v="0"/>
    <s v="theater/musical"/>
    <x v="2371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x v="29"/>
    <b v="0"/>
    <s v="theater/musical"/>
    <x v="133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x v="84"/>
    <b v="0"/>
    <s v="theater/musical"/>
    <x v="237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x v="20"/>
    <b v="0"/>
    <s v="theater/musical"/>
    <x v="2373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x v="79"/>
    <b v="0"/>
    <s v="theater/musical"/>
    <x v="180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x v="78"/>
    <b v="0"/>
    <s v="theater/musical"/>
    <x v="109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x v="8"/>
    <b v="0"/>
    <s v="theater/musical"/>
    <x v="2374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x v="78"/>
    <b v="0"/>
    <s v="theater/musical"/>
    <x v="109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x v="17"/>
    <b v="0"/>
    <s v="theater/musical"/>
    <x v="2375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x v="141"/>
    <b v="1"/>
    <s v="theater/plays"/>
    <x v="991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x v="334"/>
    <b v="1"/>
    <s v="theater/plays"/>
    <x v="2376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x v="65"/>
    <b v="1"/>
    <s v="theater/plays"/>
    <x v="237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x v="498"/>
    <b v="1"/>
    <s v="theater/plays"/>
    <x v="2378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x v="225"/>
    <b v="1"/>
    <s v="theater/plays"/>
    <x v="2379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x v="5"/>
    <b v="1"/>
    <s v="theater/plays"/>
    <x v="2380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x v="248"/>
    <b v="1"/>
    <s v="theater/plays"/>
    <x v="2381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x v="179"/>
    <b v="1"/>
    <s v="theater/plays"/>
    <x v="2382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x v="2"/>
    <b v="1"/>
    <s v="theater/plays"/>
    <x v="2383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x v="201"/>
    <b v="1"/>
    <s v="theater/plays"/>
    <x v="2251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x v="192"/>
    <b v="1"/>
    <s v="theater/plays"/>
    <x v="426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x v="46"/>
    <b v="1"/>
    <s v="theater/plays"/>
    <x v="2384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x v="211"/>
    <b v="1"/>
    <s v="theater/plays"/>
    <x v="2385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x v="116"/>
    <b v="1"/>
    <s v="theater/plays"/>
    <x v="2386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x v="87"/>
    <b v="1"/>
    <s v="theater/plays"/>
    <x v="2387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x v="142"/>
    <b v="1"/>
    <s v="theater/plays"/>
    <x v="2388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x v="499"/>
    <b v="1"/>
    <s v="theater/plays"/>
    <x v="2389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x v="70"/>
    <b v="1"/>
    <s v="theater/plays"/>
    <x v="1099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x v="64"/>
    <b v="1"/>
    <s v="theater/plays"/>
    <x v="44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x v="209"/>
    <b v="1"/>
    <s v="theater/plays"/>
    <x v="1054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x v="77"/>
    <b v="1"/>
    <s v="theater/plays"/>
    <x v="2390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x v="91"/>
    <b v="1"/>
    <s v="theater/plays"/>
    <x v="239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x v="77"/>
    <b v="1"/>
    <s v="theater/plays"/>
    <x v="2392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x v="33"/>
    <b v="1"/>
    <s v="theater/plays"/>
    <x v="2393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x v="55"/>
    <b v="1"/>
    <s v="theater/plays"/>
    <x v="2394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x v="42"/>
    <b v="1"/>
    <s v="theater/plays"/>
    <x v="2395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x v="248"/>
    <b v="1"/>
    <s v="theater/plays"/>
    <x v="2396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x v="331"/>
    <b v="1"/>
    <s v="theater/plays"/>
    <x v="239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x v="238"/>
    <b v="1"/>
    <s v="theater/plays"/>
    <x v="1794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x v="314"/>
    <b v="1"/>
    <s v="theater/plays"/>
    <x v="2398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x v="1"/>
    <b v="1"/>
    <s v="theater/plays"/>
    <x v="2399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x v="201"/>
    <b v="1"/>
    <s v="theater/plays"/>
    <x v="2400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x v="69"/>
    <b v="1"/>
    <s v="theater/plays"/>
    <x v="518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x v="157"/>
    <b v="1"/>
    <s v="theater/plays"/>
    <x v="2401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x v="275"/>
    <b v="1"/>
    <s v="theater/plays"/>
    <x v="240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x v="26"/>
    <b v="1"/>
    <s v="theater/plays"/>
    <x v="2403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x v="50"/>
    <b v="1"/>
    <s v="theater/plays"/>
    <x v="2404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x v="500"/>
    <b v="1"/>
    <s v="theater/plays"/>
    <x v="2405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x v="189"/>
    <b v="1"/>
    <s v="theater/plays"/>
    <x v="2406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x v="7"/>
    <b v="1"/>
    <s v="theater/plays"/>
    <x v="2407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x v="452"/>
    <b v="1"/>
    <s v="theater/plays"/>
    <x v="2408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x v="106"/>
    <b v="1"/>
    <s v="theater/plays"/>
    <x v="2409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x v="496"/>
    <b v="1"/>
    <s v="theater/plays"/>
    <x v="2410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x v="9"/>
    <b v="1"/>
    <s v="theater/plays"/>
    <x v="161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x v="133"/>
    <b v="1"/>
    <s v="theater/plays"/>
    <x v="241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x v="248"/>
    <b v="1"/>
    <s v="theater/plays"/>
    <x v="2412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x v="153"/>
    <b v="1"/>
    <s v="theater/plays"/>
    <x v="241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x v="59"/>
    <b v="1"/>
    <s v="theater/plays"/>
    <x v="1290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x v="282"/>
    <b v="1"/>
    <s v="theater/plays"/>
    <x v="2414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x v="14"/>
    <b v="1"/>
    <s v="theater/plays"/>
    <x v="2415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x v="11"/>
    <b v="1"/>
    <s v="theater/plays"/>
    <x v="2416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x v="174"/>
    <b v="1"/>
    <s v="theater/plays"/>
    <x v="2417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x v="196"/>
    <b v="1"/>
    <s v="theater/plays"/>
    <x v="2418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x v="72"/>
    <b v="1"/>
    <s v="theater/plays"/>
    <x v="2419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x v="179"/>
    <b v="1"/>
    <s v="theater/plays"/>
    <x v="2420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x v="32"/>
    <b v="1"/>
    <s v="theater/plays"/>
    <x v="2421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x v="72"/>
    <b v="1"/>
    <s v="theater/plays"/>
    <x v="288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x v="287"/>
    <b v="1"/>
    <s v="theater/plays"/>
    <x v="2002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x v="430"/>
    <b v="1"/>
    <s v="theater/plays"/>
    <x v="2422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x v="449"/>
    <b v="1"/>
    <s v="theater/plays"/>
    <x v="426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x v="288"/>
    <b v="1"/>
    <s v="theater/plays"/>
    <x v="602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x v="16"/>
    <b v="1"/>
    <s v="theater/plays"/>
    <x v="1240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x v="209"/>
    <b v="1"/>
    <s v="theater/plays"/>
    <x v="658"/>
    <n v="61"/>
    <x v="1"/>
    <x v="6"/>
    <d v="2015-06-12T07:47:45"/>
    <d v="2015-07-12T07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x v="13"/>
    <b v="1"/>
    <s v="theater/plays"/>
    <x v="2129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x v="108"/>
    <b v="1"/>
    <s v="theater/plays"/>
    <x v="242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x v="64"/>
    <b v="1"/>
    <s v="theater/plays"/>
    <x v="202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x v="172"/>
    <b v="1"/>
    <s v="theater/plays"/>
    <x v="2424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x v="8"/>
    <b v="1"/>
    <s v="theater/plays"/>
    <x v="2425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x v="61"/>
    <b v="1"/>
    <s v="theater/plays"/>
    <x v="2426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x v="61"/>
    <b v="1"/>
    <s v="theater/plays"/>
    <x v="1878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x v="69"/>
    <b v="1"/>
    <s v="theater/plays"/>
    <x v="1936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x v="287"/>
    <b v="1"/>
    <s v="theater/plays"/>
    <x v="2427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x v="209"/>
    <b v="1"/>
    <s v="theater/plays"/>
    <x v="288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x v="5"/>
    <b v="1"/>
    <s v="theater/plays"/>
    <x v="2428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x v="186"/>
    <b v="1"/>
    <s v="theater/plays"/>
    <x v="2429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x v="5"/>
    <b v="1"/>
    <s v="theater/plays"/>
    <x v="2430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x v="41"/>
    <b v="1"/>
    <s v="theater/plays"/>
    <x v="264"/>
    <n v="203.2"/>
    <x v="1"/>
    <x v="6"/>
    <d v="2016-01-11T16:14:13"/>
    <d v="2016-01-29T00:59:00"/>
  </r>
  <r>
    <n v="3285"/>
    <s v="By Morning"/>
    <s v="A new play by Matthew Gasda"/>
    <n v="4999"/>
    <x v="2173"/>
    <x v="0"/>
    <x v="0"/>
    <s v="USD"/>
    <n v="1488258000"/>
    <n v="1485556626"/>
    <b v="0"/>
    <x v="75"/>
    <b v="1"/>
    <s v="theater/plays"/>
    <x v="2431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x v="259"/>
    <b v="1"/>
    <s v="theater/plays"/>
    <x v="2432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x v="69"/>
    <b v="1"/>
    <s v="theater/plays"/>
    <x v="3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x v="447"/>
    <b v="1"/>
    <s v="theater/plays"/>
    <x v="2433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x v="20"/>
    <b v="1"/>
    <s v="theater/plays"/>
    <x v="2434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x v="250"/>
    <b v="1"/>
    <s v="theater/plays"/>
    <x v="1247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x v="25"/>
    <b v="1"/>
    <s v="theater/plays"/>
    <x v="430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x v="41"/>
    <b v="1"/>
    <s v="theater/plays"/>
    <x v="2435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x v="110"/>
    <b v="1"/>
    <s v="theater/plays"/>
    <x v="2436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x v="54"/>
    <b v="1"/>
    <s v="theater/plays"/>
    <x v="1237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x v="74"/>
    <b v="1"/>
    <s v="theater/plays"/>
    <x v="2437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x v="5"/>
    <b v="1"/>
    <s v="theater/plays"/>
    <x v="243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x v="34"/>
    <b v="1"/>
    <s v="theater/plays"/>
    <x v="2439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x v="250"/>
    <b v="1"/>
    <s v="theater/plays"/>
    <x v="2440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x v="287"/>
    <b v="1"/>
    <s v="theater/plays"/>
    <x v="2441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x v="106"/>
    <b v="1"/>
    <s v="theater/plays"/>
    <x v="2442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x v="16"/>
    <b v="1"/>
    <s v="theater/plays"/>
    <x v="1424"/>
    <n v="57.2"/>
    <x v="1"/>
    <x v="6"/>
    <d v="2016-06-17T12:39:36"/>
    <d v="2016-08-01T01:59:00"/>
  </r>
  <r>
    <n v="3302"/>
    <s v="El muro de BorÃ­s KiÃ©n"/>
    <s v="FilosofÃ­a de los anÃ³nimos"/>
    <n v="8400"/>
    <x v="2186"/>
    <x v="0"/>
    <x v="3"/>
    <s v="EUR"/>
    <n v="1481099176"/>
    <n v="1478507176"/>
    <b v="0"/>
    <x v="133"/>
    <b v="1"/>
    <s v="theater/plays"/>
    <x v="2443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x v="2"/>
    <b v="1"/>
    <s v="theater/plays"/>
    <x v="2444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x v="489"/>
    <b v="1"/>
    <s v="theater/plays"/>
    <x v="2445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x v="9"/>
    <b v="1"/>
    <s v="theater/plays"/>
    <x v="2446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x v="241"/>
    <b v="1"/>
    <s v="theater/plays"/>
    <x v="2447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x v="9"/>
    <b v="1"/>
    <s v="theater/plays"/>
    <x v="244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x v="7"/>
    <b v="1"/>
    <s v="theater/plays"/>
    <x v="244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x v="162"/>
    <b v="1"/>
    <s v="theater/plays"/>
    <x v="2450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x v="162"/>
    <b v="1"/>
    <s v="theater/plays"/>
    <x v="1417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x v="43"/>
    <b v="1"/>
    <s v="theater/plays"/>
    <x v="2451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x v="14"/>
    <b v="1"/>
    <s v="theater/plays"/>
    <x v="2452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x v="60"/>
    <b v="1"/>
    <s v="theater/plays"/>
    <x v="2453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x v="6"/>
    <b v="1"/>
    <s v="theater/plays"/>
    <x v="2454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x v="30"/>
    <b v="1"/>
    <s v="theater/plays"/>
    <x v="1007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x v="207"/>
    <b v="1"/>
    <s v="theater/plays"/>
    <x v="2455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x v="59"/>
    <b v="1"/>
    <s v="theater/plays"/>
    <x v="2456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x v="58"/>
    <b v="1"/>
    <s v="theater/plays"/>
    <x v="2457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x v="38"/>
    <b v="1"/>
    <s v="theater/plays"/>
    <x v="1277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x v="44"/>
    <b v="1"/>
    <s v="theater/plays"/>
    <x v="50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x v="41"/>
    <b v="1"/>
    <s v="theater/plays"/>
    <x v="202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x v="23"/>
    <b v="1"/>
    <s v="theater/plays"/>
    <x v="2458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x v="72"/>
    <b v="1"/>
    <s v="theater/plays"/>
    <x v="245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x v="73"/>
    <b v="1"/>
    <s v="theater/plays"/>
    <x v="658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x v="41"/>
    <b v="1"/>
    <s v="theater/plays"/>
    <x v="2460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x v="7"/>
    <b v="1"/>
    <s v="theater/plays"/>
    <x v="300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x v="51"/>
    <b v="1"/>
    <s v="theater/plays"/>
    <x v="982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x v="82"/>
    <b v="1"/>
    <s v="theater/plays"/>
    <x v="2461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x v="55"/>
    <b v="1"/>
    <s v="theater/plays"/>
    <x v="2462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x v="50"/>
    <b v="1"/>
    <s v="theater/plays"/>
    <x v="2463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x v="71"/>
    <b v="1"/>
    <s v="theater/plays"/>
    <x v="2464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x v="183"/>
    <b v="1"/>
    <s v="theater/plays"/>
    <x v="3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x v="112"/>
    <b v="1"/>
    <s v="theater/plays"/>
    <x v="2465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x v="67"/>
    <b v="1"/>
    <s v="theater/plays"/>
    <x v="2466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x v="287"/>
    <b v="1"/>
    <s v="theater/plays"/>
    <x v="2467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x v="82"/>
    <b v="1"/>
    <s v="theater/plays"/>
    <x v="3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x v="69"/>
    <b v="1"/>
    <s v="theater/plays"/>
    <x v="1097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x v="300"/>
    <b v="1"/>
    <s v="theater/plays"/>
    <x v="246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x v="5"/>
    <b v="1"/>
    <s v="theater/plays"/>
    <x v="2469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x v="44"/>
    <b v="1"/>
    <s v="theater/plays"/>
    <x v="2470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x v="33"/>
    <b v="1"/>
    <s v="theater/plays"/>
    <x v="3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x v="76"/>
    <b v="1"/>
    <s v="theater/plays"/>
    <x v="658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x v="23"/>
    <b v="1"/>
    <s v="theater/plays"/>
    <x v="2214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x v="244"/>
    <b v="1"/>
    <s v="theater/plays"/>
    <x v="2471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x v="62"/>
    <b v="1"/>
    <s v="theater/plays"/>
    <x v="2129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x v="59"/>
    <b v="1"/>
    <s v="theater/plays"/>
    <x v="1007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x v="19"/>
    <b v="1"/>
    <s v="theater/plays"/>
    <x v="2472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x v="1"/>
    <b v="1"/>
    <s v="theater/plays"/>
    <x v="2473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x v="25"/>
    <b v="1"/>
    <s v="theater/plays"/>
    <x v="247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x v="13"/>
    <b v="1"/>
    <s v="theater/plays"/>
    <x v="2475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x v="241"/>
    <b v="1"/>
    <s v="theater/plays"/>
    <x v="940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x v="16"/>
    <b v="1"/>
    <s v="theater/plays"/>
    <x v="2476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x v="34"/>
    <b v="1"/>
    <s v="theater/plays"/>
    <x v="2477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x v="165"/>
    <b v="1"/>
    <s v="theater/plays"/>
    <x v="2478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x v="41"/>
    <b v="1"/>
    <s v="theater/plays"/>
    <x v="247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x v="74"/>
    <b v="1"/>
    <s v="theater/plays"/>
    <x v="578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x v="64"/>
    <b v="1"/>
    <s v="theater/plays"/>
    <x v="50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x v="372"/>
    <b v="1"/>
    <s v="theater/plays"/>
    <x v="2480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x v="23"/>
    <b v="1"/>
    <s v="theater/plays"/>
    <x v="90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x v="250"/>
    <b v="1"/>
    <s v="theater/plays"/>
    <x v="2481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x v="32"/>
    <b v="1"/>
    <s v="theater/plays"/>
    <x v="2482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x v="9"/>
    <b v="1"/>
    <s v="theater/plays"/>
    <x v="678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x v="55"/>
    <b v="1"/>
    <s v="theater/plays"/>
    <x v="2483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x v="250"/>
    <b v="1"/>
    <s v="theater/plays"/>
    <x v="2484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x v="83"/>
    <b v="1"/>
    <s v="theater/plays"/>
    <x v="87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x v="59"/>
    <b v="1"/>
    <s v="theater/plays"/>
    <x v="2485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x v="209"/>
    <b v="1"/>
    <s v="theater/plays"/>
    <x v="2486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x v="23"/>
    <b v="1"/>
    <s v="theater/plays"/>
    <x v="81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x v="241"/>
    <b v="1"/>
    <s v="theater/plays"/>
    <x v="3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x v="55"/>
    <b v="1"/>
    <s v="theater/plays"/>
    <x v="2487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x v="82"/>
    <b v="1"/>
    <s v="theater/plays"/>
    <x v="2488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x v="74"/>
    <b v="1"/>
    <s v="theater/plays"/>
    <x v="991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x v="209"/>
    <b v="1"/>
    <s v="theater/plays"/>
    <x v="598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x v="47"/>
    <b v="1"/>
    <s v="theater/plays"/>
    <x v="2489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x v="57"/>
    <b v="1"/>
    <s v="theater/plays"/>
    <x v="3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x v="10"/>
    <b v="1"/>
    <s v="theater/plays"/>
    <x v="77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x v="99"/>
    <b v="1"/>
    <s v="theater/plays"/>
    <x v="348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x v="64"/>
    <b v="1"/>
    <s v="theater/plays"/>
    <x v="2490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x v="44"/>
    <b v="1"/>
    <s v="theater/plays"/>
    <x v="2491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x v="33"/>
    <b v="1"/>
    <s v="theater/plays"/>
    <x v="2492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x v="53"/>
    <b v="1"/>
    <s v="theater/plays"/>
    <x v="1891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x v="67"/>
    <b v="1"/>
    <s v="theater/plays"/>
    <x v="249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x v="209"/>
    <b v="1"/>
    <s v="theater/plays"/>
    <x v="194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x v="31"/>
    <b v="1"/>
    <s v="theater/plays"/>
    <x v="2494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x v="41"/>
    <b v="1"/>
    <s v="theater/plays"/>
    <x v="3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x v="14"/>
    <b v="1"/>
    <s v="theater/plays"/>
    <x v="2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x v="2"/>
    <b v="1"/>
    <s v="theater/plays"/>
    <x v="2495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x v="43"/>
    <b v="1"/>
    <s v="theater/plays"/>
    <x v="965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x v="95"/>
    <b v="1"/>
    <s v="theater/plays"/>
    <x v="1444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x v="19"/>
    <b v="1"/>
    <s v="theater/plays"/>
    <x v="2122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x v="59"/>
    <b v="1"/>
    <s v="theater/plays"/>
    <x v="2496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x v="8"/>
    <b v="1"/>
    <s v="theater/plays"/>
    <x v="3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x v="34"/>
    <b v="1"/>
    <s v="theater/plays"/>
    <x v="1725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x v="74"/>
    <b v="1"/>
    <s v="theater/plays"/>
    <x v="2497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x v="44"/>
    <b v="1"/>
    <s v="theater/plays"/>
    <x v="2498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x v="33"/>
    <b v="1"/>
    <s v="theater/plays"/>
    <x v="2499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x v="54"/>
    <b v="1"/>
    <s v="theater/plays"/>
    <x v="1990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x v="71"/>
    <b v="1"/>
    <s v="theater/plays"/>
    <x v="2500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x v="67"/>
    <b v="1"/>
    <s v="theater/plays"/>
    <x v="603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x v="268"/>
    <b v="1"/>
    <s v="theater/plays"/>
    <x v="250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x v="36"/>
    <b v="1"/>
    <s v="theater/plays"/>
    <x v="2502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x v="111"/>
    <b v="1"/>
    <s v="theater/plays"/>
    <x v="2503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x v="57"/>
    <b v="1"/>
    <s v="theater/plays"/>
    <x v="3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x v="83"/>
    <b v="1"/>
    <s v="theater/plays"/>
    <x v="1009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x v="57"/>
    <b v="1"/>
    <s v="theater/plays"/>
    <x v="2504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x v="110"/>
    <b v="1"/>
    <s v="theater/plays"/>
    <x v="2505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x v="85"/>
    <b v="1"/>
    <s v="theater/plays"/>
    <x v="1088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x v="59"/>
    <b v="1"/>
    <s v="theater/plays"/>
    <x v="2506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x v="64"/>
    <b v="1"/>
    <s v="theater/plays"/>
    <x v="2507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x v="244"/>
    <b v="1"/>
    <s v="theater/plays"/>
    <x v="2508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x v="76"/>
    <b v="1"/>
    <s v="theater/plays"/>
    <x v="2509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x v="55"/>
    <b v="1"/>
    <s v="theater/plays"/>
    <x v="3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x v="25"/>
    <b v="1"/>
    <s v="theater/plays"/>
    <x v="2129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x v="34"/>
    <b v="1"/>
    <s v="theater/plays"/>
    <x v="991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x v="82"/>
    <b v="1"/>
    <s v="theater/plays"/>
    <x v="3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x v="209"/>
    <b v="1"/>
    <s v="theater/plays"/>
    <x v="1774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x v="43"/>
    <b v="1"/>
    <s v="theater/plays"/>
    <x v="2510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x v="66"/>
    <b v="1"/>
    <s v="theater/plays"/>
    <x v="2511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x v="67"/>
    <b v="1"/>
    <s v="theater/plays"/>
    <x v="2512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x v="69"/>
    <b v="1"/>
    <s v="theater/plays"/>
    <x v="2513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x v="15"/>
    <b v="1"/>
    <s v="theater/plays"/>
    <x v="2514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x v="67"/>
    <b v="1"/>
    <s v="theater/plays"/>
    <x v="107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x v="73"/>
    <b v="1"/>
    <s v="theater/plays"/>
    <x v="2515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x v="88"/>
    <b v="1"/>
    <s v="theater/plays"/>
    <x v="2062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x v="201"/>
    <b v="1"/>
    <s v="theater/plays"/>
    <x v="2516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x v="45"/>
    <b v="1"/>
    <s v="theater/plays"/>
    <x v="2517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x v="60"/>
    <b v="1"/>
    <s v="theater/plays"/>
    <x v="3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x v="13"/>
    <b v="1"/>
    <s v="theater/plays"/>
    <x v="1015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x v="8"/>
    <b v="1"/>
    <s v="theater/plays"/>
    <x v="2129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x v="250"/>
    <b v="1"/>
    <s v="theater/plays"/>
    <x v="2518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x v="64"/>
    <b v="1"/>
    <s v="theater/plays"/>
    <x v="3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x v="288"/>
    <b v="1"/>
    <s v="theater/plays"/>
    <x v="2519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x v="26"/>
    <b v="1"/>
    <s v="theater/plays"/>
    <x v="2520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x v="129"/>
    <b v="1"/>
    <s v="theater/plays"/>
    <x v="1442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x v="10"/>
    <b v="1"/>
    <s v="theater/plays"/>
    <x v="1990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x v="77"/>
    <b v="1"/>
    <s v="theater/plays"/>
    <x v="2521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x v="17"/>
    <b v="1"/>
    <s v="theater/plays"/>
    <x v="50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x v="25"/>
    <b v="1"/>
    <s v="theater/plays"/>
    <x v="1243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x v="59"/>
    <b v="1"/>
    <s v="theater/plays"/>
    <x v="2522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x v="141"/>
    <b v="1"/>
    <s v="theater/plays"/>
    <x v="2523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x v="68"/>
    <b v="1"/>
    <s v="theater/plays"/>
    <x v="94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x v="22"/>
    <b v="1"/>
    <s v="theater/plays"/>
    <x v="3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x v="43"/>
    <b v="1"/>
    <s v="theater/plays"/>
    <x v="2524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x v="9"/>
    <b v="1"/>
    <s v="theater/plays"/>
    <x v="2525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x v="162"/>
    <b v="1"/>
    <s v="theater/plays"/>
    <x v="3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x v="20"/>
    <b v="1"/>
    <s v="theater/plays"/>
    <x v="2123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x v="25"/>
    <b v="1"/>
    <s v="theater/plays"/>
    <x v="2526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x v="43"/>
    <b v="1"/>
    <s v="theater/plays"/>
    <x v="252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x v="9"/>
    <b v="1"/>
    <s v="theater/plays"/>
    <x v="2528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x v="70"/>
    <b v="1"/>
    <s v="theater/plays"/>
    <x v="1710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x v="38"/>
    <b v="1"/>
    <s v="theater/plays"/>
    <x v="2529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x v="77"/>
    <b v="1"/>
    <s v="theater/plays"/>
    <x v="2530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x v="25"/>
    <b v="1"/>
    <s v="theater/plays"/>
    <x v="2531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x v="64"/>
    <b v="1"/>
    <s v="theater/plays"/>
    <x v="2248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x v="50"/>
    <b v="1"/>
    <s v="theater/plays"/>
    <x v="2532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x v="38"/>
    <b v="1"/>
    <s v="theater/plays"/>
    <x v="253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x v="165"/>
    <b v="1"/>
    <s v="theater/plays"/>
    <x v="2534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x v="74"/>
    <b v="1"/>
    <s v="theater/plays"/>
    <x v="2535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x v="17"/>
    <b v="1"/>
    <s v="theater/plays"/>
    <x v="2536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x v="10"/>
    <b v="1"/>
    <s v="theater/plays"/>
    <x v="2537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x v="8"/>
    <b v="1"/>
    <s v="theater/plays"/>
    <x v="2538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x v="57"/>
    <b v="1"/>
    <s v="theater/plays"/>
    <x v="2539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x v="229"/>
    <b v="1"/>
    <s v="theater/plays"/>
    <x v="2540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x v="251"/>
    <b v="1"/>
    <s v="theater/plays"/>
    <x v="2541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x v="17"/>
    <b v="1"/>
    <s v="theater/plays"/>
    <x v="288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x v="42"/>
    <b v="1"/>
    <s v="theater/plays"/>
    <x v="2542"/>
    <n v="72.950819672131146"/>
    <x v="1"/>
    <x v="6"/>
    <d v="2016-02-19T19:27:30"/>
    <d v="2016-04-19T18:27:30"/>
  </r>
  <r>
    <n v="3467"/>
    <s v="Venus in Fur, Los Angeles."/>
    <s v="Venus in Fur, By David Ives."/>
    <n v="3000"/>
    <x v="168"/>
    <x v="0"/>
    <x v="0"/>
    <s v="USD"/>
    <n v="1426864032"/>
    <n v="1424275632"/>
    <b v="0"/>
    <x v="5"/>
    <b v="1"/>
    <s v="theater/plays"/>
    <x v="50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x v="57"/>
    <b v="1"/>
    <s v="theater/plays"/>
    <x v="2543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x v="287"/>
    <b v="1"/>
    <s v="theater/plays"/>
    <x v="254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x v="82"/>
    <b v="1"/>
    <s v="theater/plays"/>
    <x v="2111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x v="209"/>
    <b v="1"/>
    <s v="theater/plays"/>
    <x v="2545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x v="23"/>
    <b v="1"/>
    <s v="theater/plays"/>
    <x v="2546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x v="51"/>
    <b v="1"/>
    <s v="theater/plays"/>
    <x v="3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x v="70"/>
    <b v="1"/>
    <s v="theater/plays"/>
    <x v="50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x v="57"/>
    <b v="1"/>
    <s v="theater/plays"/>
    <x v="1614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x v="79"/>
    <b v="1"/>
    <s v="theater/plays"/>
    <x v="87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x v="70"/>
    <b v="1"/>
    <s v="theater/plays"/>
    <x v="1288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x v="7"/>
    <b v="1"/>
    <s v="theater/plays"/>
    <x v="2547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x v="66"/>
    <b v="1"/>
    <s v="theater/plays"/>
    <x v="2548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x v="62"/>
    <b v="1"/>
    <s v="theater/plays"/>
    <x v="2549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x v="195"/>
    <b v="1"/>
    <s v="theater/plays"/>
    <x v="2395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x v="144"/>
    <b v="1"/>
    <s v="theater/plays"/>
    <x v="2550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x v="182"/>
    <b v="1"/>
    <s v="theater/plays"/>
    <x v="2551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x v="34"/>
    <b v="1"/>
    <s v="theater/plays"/>
    <x v="2552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x v="209"/>
    <b v="1"/>
    <s v="theater/plays"/>
    <x v="2553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x v="66"/>
    <b v="1"/>
    <s v="theater/plays"/>
    <x v="26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x v="36"/>
    <b v="1"/>
    <s v="theater/plays"/>
    <x v="92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x v="60"/>
    <b v="1"/>
    <s v="theater/plays"/>
    <x v="1247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x v="250"/>
    <b v="1"/>
    <s v="theater/plays"/>
    <x v="2554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x v="74"/>
    <b v="1"/>
    <s v="theater/plays"/>
    <x v="1901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x v="73"/>
    <b v="1"/>
    <s v="theater/plays"/>
    <x v="2555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x v="2"/>
    <b v="1"/>
    <s v="theater/plays"/>
    <x v="2556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x v="60"/>
    <b v="1"/>
    <s v="theater/plays"/>
    <x v="3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x v="62"/>
    <b v="1"/>
    <s v="theater/plays"/>
    <x v="3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x v="250"/>
    <b v="1"/>
    <s v="theater/plays"/>
    <x v="2557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x v="76"/>
    <b v="1"/>
    <s v="theater/plays"/>
    <x v="2558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x v="72"/>
    <b v="1"/>
    <s v="theater/plays"/>
    <x v="2559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x v="288"/>
    <b v="1"/>
    <s v="theater/plays"/>
    <x v="2560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x v="2"/>
    <b v="1"/>
    <s v="theater/plays"/>
    <x v="26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x v="288"/>
    <b v="1"/>
    <s v="theater/plays"/>
    <x v="2561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x v="288"/>
    <b v="1"/>
    <s v="theater/plays"/>
    <x v="17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x v="162"/>
    <b v="1"/>
    <s v="theater/plays"/>
    <x v="2562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x v="44"/>
    <b v="1"/>
    <s v="theater/plays"/>
    <x v="2563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x v="22"/>
    <b v="1"/>
    <s v="theater/plays"/>
    <x v="3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x v="70"/>
    <b v="1"/>
    <s v="theater/plays"/>
    <x v="2564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x v="60"/>
    <b v="1"/>
    <s v="theater/plays"/>
    <x v="1240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x v="250"/>
    <b v="1"/>
    <s v="theater/plays"/>
    <x v="2565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x v="41"/>
    <b v="1"/>
    <s v="theater/plays"/>
    <x v="223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x v="51"/>
    <b v="1"/>
    <s v="theater/plays"/>
    <x v="2566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x v="41"/>
    <b v="1"/>
    <s v="theater/plays"/>
    <x v="2567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x v="10"/>
    <b v="1"/>
    <s v="theater/plays"/>
    <x v="2568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x v="57"/>
    <b v="1"/>
    <s v="theater/plays"/>
    <x v="3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x v="34"/>
    <b v="1"/>
    <s v="theater/plays"/>
    <x v="2569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x v="73"/>
    <b v="1"/>
    <s v="theater/plays"/>
    <x v="1007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x v="67"/>
    <b v="1"/>
    <s v="theater/plays"/>
    <x v="2570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x v="202"/>
    <b v="1"/>
    <s v="theater/plays"/>
    <x v="3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x v="62"/>
    <b v="1"/>
    <s v="theater/plays"/>
    <x v="3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x v="51"/>
    <b v="1"/>
    <s v="theater/plays"/>
    <x v="2571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x v="33"/>
    <b v="1"/>
    <s v="theater/plays"/>
    <x v="40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x v="64"/>
    <b v="1"/>
    <s v="theater/plays"/>
    <x v="1266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x v="62"/>
    <b v="1"/>
    <s v="theater/plays"/>
    <x v="2572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x v="69"/>
    <b v="1"/>
    <s v="theater/plays"/>
    <x v="3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x v="144"/>
    <b v="1"/>
    <s v="theater/plays"/>
    <x v="2573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x v="142"/>
    <b v="1"/>
    <s v="theater/plays"/>
    <x v="2574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x v="63"/>
    <b v="1"/>
    <s v="theater/plays"/>
    <x v="938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x v="69"/>
    <b v="1"/>
    <s v="theater/plays"/>
    <x v="607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x v="48"/>
    <b v="1"/>
    <s v="theater/plays"/>
    <x v="2575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x v="77"/>
    <b v="1"/>
    <s v="theater/plays"/>
    <x v="2576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x v="59"/>
    <b v="1"/>
    <s v="theater/plays"/>
    <x v="2577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x v="19"/>
    <b v="1"/>
    <s v="theater/plays"/>
    <x v="31"/>
    <n v="125"/>
    <x v="1"/>
    <x v="6"/>
    <d v="2016-03-13T09:57:37"/>
    <d v="2016-04-10T15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x v="55"/>
    <b v="1"/>
    <s v="theater/plays"/>
    <x v="602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x v="74"/>
    <b v="1"/>
    <s v="theater/plays"/>
    <x v="2578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x v="22"/>
    <b v="1"/>
    <s v="theater/plays"/>
    <x v="2536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x v="386"/>
    <b v="1"/>
    <s v="theater/plays"/>
    <x v="2579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x v="67"/>
    <b v="1"/>
    <s v="theater/plays"/>
    <x v="2580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x v="57"/>
    <b v="1"/>
    <s v="theater/plays"/>
    <x v="71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x v="33"/>
    <b v="1"/>
    <s v="theater/plays"/>
    <x v="2581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x v="183"/>
    <b v="1"/>
    <s v="theater/plays"/>
    <x v="2582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x v="62"/>
    <b v="1"/>
    <s v="theater/plays"/>
    <x v="2583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x v="22"/>
    <b v="1"/>
    <s v="theater/plays"/>
    <x v="2584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x v="58"/>
    <b v="1"/>
    <s v="theater/plays"/>
    <x v="2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x v="268"/>
    <b v="1"/>
    <s v="theater/plays"/>
    <x v="2585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x v="60"/>
    <b v="1"/>
    <s v="theater/plays"/>
    <x v="43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x v="54"/>
    <b v="1"/>
    <s v="theater/plays"/>
    <x v="3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x v="22"/>
    <b v="1"/>
    <s v="theater/plays"/>
    <x v="8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x v="10"/>
    <b v="1"/>
    <s v="theater/plays"/>
    <x v="2586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x v="226"/>
    <b v="1"/>
    <s v="theater/plays"/>
    <x v="2587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x v="62"/>
    <b v="1"/>
    <s v="theater/plays"/>
    <x v="2588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x v="288"/>
    <b v="1"/>
    <s v="theater/plays"/>
    <x v="607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x v="31"/>
    <b v="1"/>
    <s v="theater/plays"/>
    <x v="2131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x v="20"/>
    <b v="1"/>
    <s v="theater/plays"/>
    <x v="2118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x v="9"/>
    <b v="1"/>
    <s v="theater/plays"/>
    <x v="3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x v="201"/>
    <b v="1"/>
    <s v="theater/plays"/>
    <x v="2589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x v="28"/>
    <b v="1"/>
    <s v="theater/plays"/>
    <x v="2590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x v="25"/>
    <b v="1"/>
    <s v="theater/plays"/>
    <x v="3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x v="9"/>
    <b v="1"/>
    <s v="theater/plays"/>
    <x v="2419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x v="501"/>
    <b v="1"/>
    <s v="theater/plays"/>
    <x v="2591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x v="19"/>
    <b v="1"/>
    <s v="theater/plays"/>
    <x v="2592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x v="54"/>
    <b v="1"/>
    <s v="theater/plays"/>
    <x v="991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x v="142"/>
    <b v="1"/>
    <s v="theater/plays"/>
    <x v="2593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x v="241"/>
    <b v="1"/>
    <s v="theater/plays"/>
    <x v="2122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x v="162"/>
    <b v="1"/>
    <s v="theater/plays"/>
    <x v="2594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x v="20"/>
    <b v="1"/>
    <s v="theater/plays"/>
    <x v="2595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x v="57"/>
    <b v="1"/>
    <s v="theater/plays"/>
    <x v="10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x v="8"/>
    <b v="1"/>
    <s v="theater/plays"/>
    <x v="259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x v="44"/>
    <b v="1"/>
    <s v="theater/plays"/>
    <x v="2430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x v="14"/>
    <b v="1"/>
    <s v="theater/plays"/>
    <x v="2597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x v="10"/>
    <b v="1"/>
    <s v="theater/plays"/>
    <x v="2598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x v="14"/>
    <b v="1"/>
    <s v="theater/plays"/>
    <x v="25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x v="55"/>
    <b v="1"/>
    <s v="theater/plays"/>
    <x v="2600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x v="20"/>
    <b v="1"/>
    <s v="theater/plays"/>
    <x v="2601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x v="82"/>
    <b v="1"/>
    <s v="theater/plays"/>
    <x v="3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x v="76"/>
    <b v="1"/>
    <s v="theater/plays"/>
    <x v="2602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x v="43"/>
    <b v="1"/>
    <s v="theater/plays"/>
    <x v="2603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x v="332"/>
    <b v="1"/>
    <s v="theater/plays"/>
    <x v="2604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x v="81"/>
    <b v="1"/>
    <s v="theater/plays"/>
    <x v="3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x v="74"/>
    <b v="1"/>
    <s v="theater/plays"/>
    <x v="2129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x v="77"/>
    <b v="1"/>
    <s v="theater/plays"/>
    <x v="2605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x v="25"/>
    <b v="1"/>
    <s v="theater/plays"/>
    <x v="3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x v="74"/>
    <b v="1"/>
    <s v="theater/plays"/>
    <x v="2606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x v="43"/>
    <b v="1"/>
    <s v="theater/plays"/>
    <x v="3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x v="72"/>
    <b v="1"/>
    <s v="theater/plays"/>
    <x v="260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x v="54"/>
    <b v="1"/>
    <s v="theater/plays"/>
    <x v="2508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x v="300"/>
    <b v="1"/>
    <s v="theater/plays"/>
    <x v="2113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x v="23"/>
    <b v="1"/>
    <s v="theater/plays"/>
    <x v="2608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x v="241"/>
    <b v="1"/>
    <s v="theater/plays"/>
    <x v="2609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x v="33"/>
    <b v="1"/>
    <s v="theater/plays"/>
    <x v="2610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x v="202"/>
    <b v="1"/>
    <s v="theater/plays"/>
    <x v="10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x v="95"/>
    <b v="1"/>
    <s v="theater/plays"/>
    <x v="1901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x v="196"/>
    <b v="1"/>
    <s v="theater/plays"/>
    <x v="2611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x v="59"/>
    <b v="1"/>
    <s v="theater/plays"/>
    <x v="1290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x v="2"/>
    <b v="1"/>
    <s v="theater/plays"/>
    <x v="2612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x v="68"/>
    <b v="1"/>
    <s v="theater/plays"/>
    <x v="2613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x v="17"/>
    <b v="1"/>
    <s v="theater/plays"/>
    <x v="2614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x v="95"/>
    <b v="1"/>
    <s v="theater/plays"/>
    <x v="23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x v="41"/>
    <b v="1"/>
    <s v="theater/plays"/>
    <x v="2615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x v="51"/>
    <b v="1"/>
    <s v="theater/plays"/>
    <x v="94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x v="74"/>
    <b v="1"/>
    <s v="theater/plays"/>
    <x v="2616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x v="57"/>
    <b v="1"/>
    <s v="theater/plays"/>
    <x v="2539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x v="80"/>
    <b v="1"/>
    <s v="theater/plays"/>
    <x v="2129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x v="28"/>
    <b v="1"/>
    <s v="theater/plays"/>
    <x v="2469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x v="72"/>
    <b v="1"/>
    <s v="theater/plays"/>
    <x v="2383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x v="7"/>
    <b v="1"/>
    <s v="theater/plays"/>
    <x v="2617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x v="50"/>
    <b v="1"/>
    <s v="theater/plays"/>
    <x v="2618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x v="41"/>
    <b v="1"/>
    <s v="theater/plays"/>
    <x v="2498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x v="31"/>
    <b v="1"/>
    <s v="theater/plays"/>
    <x v="2619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x v="9"/>
    <b v="1"/>
    <s v="theater/plays"/>
    <x v="2620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x v="74"/>
    <b v="1"/>
    <s v="theater/plays"/>
    <x v="3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x v="64"/>
    <b v="1"/>
    <s v="theater/plays"/>
    <x v="2621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x v="162"/>
    <b v="1"/>
    <s v="theater/plays"/>
    <x v="2622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x v="13"/>
    <b v="1"/>
    <s v="theater/plays"/>
    <x v="1627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x v="7"/>
    <b v="1"/>
    <s v="theater/plays"/>
    <x v="2623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x v="9"/>
    <b v="1"/>
    <s v="theater/plays"/>
    <x v="3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x v="26"/>
    <b v="1"/>
    <s v="theater/plays"/>
    <x v="2624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x v="250"/>
    <b v="1"/>
    <s v="theater/plays"/>
    <x v="2020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x v="43"/>
    <b v="1"/>
    <s v="theater/plays"/>
    <x v="2387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x v="13"/>
    <b v="1"/>
    <s v="theater/plays"/>
    <x v="2625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x v="66"/>
    <b v="1"/>
    <s v="theater/plays"/>
    <x v="50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x v="57"/>
    <b v="1"/>
    <s v="theater/plays"/>
    <x v="1246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x v="438"/>
    <b v="1"/>
    <s v="theater/plays"/>
    <x v="2626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x v="16"/>
    <b v="1"/>
    <s v="theater/plays"/>
    <x v="2627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x v="64"/>
    <b v="1"/>
    <s v="theater/plays"/>
    <x v="2628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x v="69"/>
    <b v="1"/>
    <s v="theater/plays"/>
    <x v="43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x v="70"/>
    <b v="1"/>
    <s v="theater/plays"/>
    <x v="2629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x v="76"/>
    <b v="1"/>
    <s v="theater/plays"/>
    <x v="2570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x v="53"/>
    <b v="1"/>
    <s v="theater/plays"/>
    <x v="2412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x v="60"/>
    <b v="1"/>
    <s v="theater/plays"/>
    <x v="3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x v="78"/>
    <b v="0"/>
    <s v="theater/musical"/>
    <x v="109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x v="84"/>
    <b v="0"/>
    <s v="theater/musical"/>
    <x v="2630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x v="29"/>
    <b v="0"/>
    <s v="theater/musical"/>
    <x v="108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x v="211"/>
    <b v="0"/>
    <s v="theater/musical"/>
    <x v="2631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x v="29"/>
    <b v="0"/>
    <s v="theater/musical"/>
    <x v="143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x v="162"/>
    <b v="0"/>
    <s v="theater/musical"/>
    <x v="2632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x v="59"/>
    <b v="0"/>
    <s v="theater/musical"/>
    <x v="2633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x v="73"/>
    <b v="0"/>
    <s v="theater/musical"/>
    <x v="2634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x v="78"/>
    <b v="0"/>
    <s v="theater/musical"/>
    <x v="109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x v="25"/>
    <b v="0"/>
    <s v="theater/musical"/>
    <x v="2635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x v="84"/>
    <b v="0"/>
    <s v="theater/musical"/>
    <x v="2636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x v="29"/>
    <b v="0"/>
    <s v="theater/musical"/>
    <x v="524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x v="83"/>
    <b v="0"/>
    <s v="theater/musical"/>
    <x v="148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x v="78"/>
    <b v="0"/>
    <s v="theater/musical"/>
    <x v="109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x v="84"/>
    <b v="0"/>
    <s v="theater/musical"/>
    <x v="2637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x v="78"/>
    <b v="0"/>
    <s v="theater/musical"/>
    <x v="109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x v="8"/>
    <b v="0"/>
    <s v="theater/musical"/>
    <x v="2638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x v="29"/>
    <b v="0"/>
    <s v="theater/musical"/>
    <x v="370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x v="22"/>
    <b v="0"/>
    <s v="theater/musical"/>
    <x v="2639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x v="84"/>
    <b v="0"/>
    <s v="theater/musical"/>
    <x v="733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x v="196"/>
    <b v="1"/>
    <s v="theater/plays"/>
    <x v="2640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x v="22"/>
    <b v="1"/>
    <s v="theater/plays"/>
    <x v="87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x v="57"/>
    <b v="1"/>
    <s v="theater/plays"/>
    <x v="3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x v="82"/>
    <b v="1"/>
    <s v="theater/plays"/>
    <x v="87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x v="57"/>
    <b v="1"/>
    <s v="theater/plays"/>
    <x v="2641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x v="51"/>
    <b v="1"/>
    <s v="theater/plays"/>
    <x v="10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x v="44"/>
    <b v="1"/>
    <s v="theater/plays"/>
    <x v="2642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x v="1"/>
    <b v="1"/>
    <s v="theater/plays"/>
    <x v="2643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x v="67"/>
    <b v="1"/>
    <s v="theater/plays"/>
    <x v="2644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x v="9"/>
    <b v="1"/>
    <s v="theater/plays"/>
    <x v="2645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x v="9"/>
    <b v="1"/>
    <s v="theater/plays"/>
    <x v="17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x v="62"/>
    <b v="1"/>
    <s v="theater/plays"/>
    <x v="2389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x v="19"/>
    <b v="1"/>
    <s v="theater/plays"/>
    <x v="3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x v="17"/>
    <b v="1"/>
    <s v="theater/plays"/>
    <x v="2598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x v="244"/>
    <b v="1"/>
    <s v="theater/plays"/>
    <x v="2646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x v="82"/>
    <b v="1"/>
    <s v="theater/plays"/>
    <x v="87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x v="10"/>
    <b v="1"/>
    <s v="theater/plays"/>
    <x v="2647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x v="25"/>
    <b v="1"/>
    <s v="theater/plays"/>
    <x v="2648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x v="44"/>
    <b v="1"/>
    <s v="theater/plays"/>
    <x v="3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x v="6"/>
    <b v="1"/>
    <s v="theater/plays"/>
    <x v="2649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x v="33"/>
    <b v="1"/>
    <s v="theater/plays"/>
    <x v="991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x v="57"/>
    <b v="1"/>
    <s v="theater/plays"/>
    <x v="2650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x v="8"/>
    <b v="1"/>
    <s v="theater/plays"/>
    <x v="2651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x v="244"/>
    <b v="1"/>
    <s v="theater/plays"/>
    <x v="2652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x v="7"/>
    <b v="1"/>
    <s v="theater/plays"/>
    <x v="1400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x v="229"/>
    <b v="1"/>
    <s v="theater/plays"/>
    <x v="2653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x v="162"/>
    <b v="1"/>
    <s v="theater/plays"/>
    <x v="3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x v="83"/>
    <b v="1"/>
    <s v="theater/plays"/>
    <x v="2515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x v="38"/>
    <b v="1"/>
    <s v="theater/plays"/>
    <x v="2654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x v="473"/>
    <b v="1"/>
    <s v="theater/plays"/>
    <x v="2655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x v="162"/>
    <b v="1"/>
    <s v="theater/plays"/>
    <x v="78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x v="209"/>
    <b v="1"/>
    <s v="theater/plays"/>
    <x v="2616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x v="69"/>
    <b v="1"/>
    <s v="theater/plays"/>
    <x v="265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x v="59"/>
    <b v="1"/>
    <s v="theater/plays"/>
    <x v="2657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x v="85"/>
    <b v="1"/>
    <s v="theater/plays"/>
    <x v="2658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x v="36"/>
    <b v="1"/>
    <s v="theater/plays"/>
    <x v="2659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x v="23"/>
    <b v="1"/>
    <s v="theater/plays"/>
    <x v="2660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x v="149"/>
    <b v="1"/>
    <s v="theater/plays"/>
    <x v="2661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x v="79"/>
    <b v="1"/>
    <s v="theater/plays"/>
    <x v="266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x v="20"/>
    <b v="1"/>
    <s v="theater/plays"/>
    <x v="2663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x v="70"/>
    <b v="1"/>
    <s v="theater/plays"/>
    <x v="2217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x v="95"/>
    <b v="1"/>
    <s v="theater/plays"/>
    <x v="1237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x v="162"/>
    <b v="1"/>
    <s v="theater/plays"/>
    <x v="43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x v="220"/>
    <b v="1"/>
    <s v="theater/plays"/>
    <x v="2664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x v="57"/>
    <b v="1"/>
    <s v="theater/plays"/>
    <x v="582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x v="25"/>
    <b v="1"/>
    <s v="theater/plays"/>
    <x v="2665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x v="65"/>
    <b v="1"/>
    <s v="theater/plays"/>
    <x v="2666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x v="51"/>
    <b v="1"/>
    <s v="theater/plays"/>
    <x v="2213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x v="76"/>
    <b v="1"/>
    <s v="theater/plays"/>
    <x v="1342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x v="209"/>
    <b v="1"/>
    <s v="theater/plays"/>
    <x v="1277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x v="327"/>
    <b v="1"/>
    <s v="theater/plays"/>
    <x v="2667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x v="244"/>
    <b v="1"/>
    <s v="theater/plays"/>
    <x v="2624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x v="59"/>
    <b v="1"/>
    <s v="theater/plays"/>
    <x v="1247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x v="70"/>
    <b v="1"/>
    <s v="theater/plays"/>
    <x v="1415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x v="64"/>
    <b v="1"/>
    <s v="theater/plays"/>
    <x v="2217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x v="209"/>
    <b v="1"/>
    <s v="theater/plays"/>
    <x v="2668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x v="74"/>
    <b v="1"/>
    <s v="theater/plays"/>
    <x v="2669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x v="2"/>
    <b v="1"/>
    <s v="theater/plays"/>
    <x v="2670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x v="62"/>
    <b v="1"/>
    <s v="theater/plays"/>
    <x v="2671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x v="23"/>
    <b v="1"/>
    <s v="theater/plays"/>
    <x v="2672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x v="70"/>
    <b v="1"/>
    <s v="theater/plays"/>
    <x v="267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x v="2"/>
    <b v="1"/>
    <s v="theater/plays"/>
    <x v="2674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x v="74"/>
    <b v="1"/>
    <s v="theater/plays"/>
    <x v="2675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x v="64"/>
    <b v="1"/>
    <s v="theater/plays"/>
    <x v="430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x v="201"/>
    <b v="1"/>
    <s v="theater/plays"/>
    <x v="2676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x v="10"/>
    <b v="1"/>
    <s v="theater/plays"/>
    <x v="1240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x v="174"/>
    <b v="1"/>
    <s v="theater/plays"/>
    <x v="1099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x v="74"/>
    <b v="1"/>
    <s v="theater/plays"/>
    <x v="2677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x v="54"/>
    <b v="1"/>
    <s v="theater/plays"/>
    <x v="2678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x v="62"/>
    <b v="1"/>
    <s v="theater/plays"/>
    <x v="1266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x v="67"/>
    <b v="1"/>
    <s v="theater/plays"/>
    <x v="2679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x v="80"/>
    <b v="1"/>
    <s v="theater/plays"/>
    <x v="2680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x v="244"/>
    <b v="1"/>
    <s v="theater/plays"/>
    <x v="2681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x v="34"/>
    <b v="1"/>
    <s v="theater/plays"/>
    <x v="2624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x v="2"/>
    <b v="1"/>
    <s v="theater/plays"/>
    <x v="2682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x v="287"/>
    <b v="1"/>
    <s v="theater/plays"/>
    <x v="2683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x v="30"/>
    <b v="1"/>
    <s v="theater/plays"/>
    <x v="2684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x v="41"/>
    <b v="1"/>
    <s v="theater/plays"/>
    <x v="74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x v="67"/>
    <b v="1"/>
    <s v="theater/plays"/>
    <x v="2685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x v="51"/>
    <b v="1"/>
    <s v="theater/plays"/>
    <x v="1266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x v="162"/>
    <b v="0"/>
    <s v="theater/plays"/>
    <x v="2686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x v="81"/>
    <b v="0"/>
    <s v="theater/plays"/>
    <x v="2687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x v="29"/>
    <b v="0"/>
    <s v="theater/plays"/>
    <x v="709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x v="8"/>
    <b v="0"/>
    <s v="theater/plays"/>
    <x v="2688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x v="80"/>
    <b v="0"/>
    <s v="theater/plays"/>
    <x v="2689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x v="78"/>
    <b v="0"/>
    <s v="theater/plays"/>
    <x v="109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x v="63"/>
    <b v="0"/>
    <s v="theater/plays"/>
    <x v="2690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x v="84"/>
    <b v="0"/>
    <s v="theater/plays"/>
    <x v="2691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x v="29"/>
    <b v="0"/>
    <s v="theater/plays"/>
    <x v="886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x v="80"/>
    <b v="0"/>
    <s v="theater/plays"/>
    <x v="2692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x v="79"/>
    <b v="0"/>
    <s v="theater/plays"/>
    <x v="2693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x v="22"/>
    <b v="0"/>
    <s v="theater/plays"/>
    <x v="2694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x v="25"/>
    <b v="0"/>
    <s v="theater/plays"/>
    <x v="2695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x v="78"/>
    <b v="0"/>
    <s v="theater/plays"/>
    <x v="109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x v="80"/>
    <b v="0"/>
    <s v="theater/plays"/>
    <x v="17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x v="78"/>
    <b v="0"/>
    <s v="theater/plays"/>
    <x v="109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x v="78"/>
    <b v="0"/>
    <s v="theater/plays"/>
    <x v="109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x v="29"/>
    <b v="0"/>
    <s v="theater/plays"/>
    <x v="709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x v="29"/>
    <b v="0"/>
    <s v="theater/plays"/>
    <x v="2696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x v="29"/>
    <b v="0"/>
    <s v="theater/plays"/>
    <x v="460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x v="47"/>
    <b v="1"/>
    <s v="theater/musical"/>
    <x v="2697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x v="63"/>
    <b v="1"/>
    <s v="theater/musical"/>
    <x v="2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x v="33"/>
    <b v="1"/>
    <s v="theater/musical"/>
    <x v="1004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x v="202"/>
    <b v="1"/>
    <s v="theater/musical"/>
    <x v="2698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x v="41"/>
    <b v="1"/>
    <s v="theater/musical"/>
    <x v="1246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x v="209"/>
    <b v="1"/>
    <s v="theater/musical"/>
    <x v="2699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x v="74"/>
    <b v="1"/>
    <s v="theater/musical"/>
    <x v="43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x v="33"/>
    <b v="1"/>
    <s v="theater/musical"/>
    <x v="2700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x v="57"/>
    <b v="1"/>
    <s v="theater/musical"/>
    <x v="270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x v="133"/>
    <b v="1"/>
    <s v="theater/musical"/>
    <x v="270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x v="55"/>
    <b v="1"/>
    <s v="theater/musical"/>
    <x v="2703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x v="106"/>
    <b v="1"/>
    <s v="theater/musical"/>
    <x v="2704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x v="110"/>
    <b v="1"/>
    <s v="theater/musical"/>
    <x v="2705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x v="83"/>
    <b v="1"/>
    <s v="theater/musical"/>
    <x v="3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x v="33"/>
    <b v="1"/>
    <s v="theater/musical"/>
    <x v="2706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x v="99"/>
    <b v="1"/>
    <s v="theater/musical"/>
    <x v="3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x v="74"/>
    <b v="1"/>
    <s v="theater/musical"/>
    <x v="3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x v="329"/>
    <b v="1"/>
    <s v="theater/musical"/>
    <x v="2707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x v="93"/>
    <b v="1"/>
    <s v="theater/musical"/>
    <x v="2708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x v="66"/>
    <b v="1"/>
    <s v="theater/musical"/>
    <x v="2709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x v="6"/>
    <b v="1"/>
    <s v="theater/musical"/>
    <x v="2710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x v="41"/>
    <b v="1"/>
    <s v="theater/musical"/>
    <x v="3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x v="9"/>
    <b v="1"/>
    <s v="theater/musical"/>
    <x v="3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x v="44"/>
    <b v="1"/>
    <s v="theater/musical"/>
    <x v="2711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x v="51"/>
    <b v="1"/>
    <s v="theater/musical"/>
    <x v="1097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x v="7"/>
    <b v="1"/>
    <s v="theater/musical"/>
    <x v="2123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x v="20"/>
    <b v="1"/>
    <s v="theater/musical"/>
    <x v="3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x v="25"/>
    <b v="1"/>
    <s v="theater/musical"/>
    <x v="598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x v="225"/>
    <b v="1"/>
    <s v="theater/musical"/>
    <x v="2712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x v="211"/>
    <b v="1"/>
    <s v="theater/musical"/>
    <x v="2713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x v="17"/>
    <b v="1"/>
    <s v="theater/musical"/>
    <x v="2714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x v="248"/>
    <b v="1"/>
    <s v="theater/musical"/>
    <x v="2715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x v="209"/>
    <b v="1"/>
    <s v="theater/musical"/>
    <x v="43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x v="47"/>
    <b v="1"/>
    <s v="theater/musical"/>
    <x v="2716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x v="74"/>
    <b v="1"/>
    <s v="theater/musical"/>
    <x v="1409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x v="54"/>
    <b v="1"/>
    <s v="theater/musical"/>
    <x v="2717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x v="73"/>
    <b v="1"/>
    <s v="theater/musical"/>
    <x v="935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x v="209"/>
    <b v="1"/>
    <s v="theater/musical"/>
    <x v="2718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x v="26"/>
    <b v="1"/>
    <s v="theater/musical"/>
    <x v="2719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x v="73"/>
    <b v="1"/>
    <s v="theater/musical"/>
    <x v="2720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x v="29"/>
    <b v="0"/>
    <s v="theater/musical"/>
    <x v="886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x v="80"/>
    <b v="0"/>
    <s v="theater/musical"/>
    <x v="2721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x v="78"/>
    <b v="0"/>
    <s v="theater/musical"/>
    <x v="109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x v="78"/>
    <b v="0"/>
    <s v="theater/musical"/>
    <x v="109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x v="84"/>
    <b v="0"/>
    <s v="theater/musical"/>
    <x v="1228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x v="54"/>
    <b v="0"/>
    <s v="theater/musical"/>
    <x v="2722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x v="29"/>
    <b v="0"/>
    <s v="theater/musical"/>
    <x v="460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x v="84"/>
    <b v="0"/>
    <s v="theater/musical"/>
    <x v="131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x v="29"/>
    <b v="0"/>
    <s v="theater/musical"/>
    <x v="2723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x v="77"/>
    <b v="0"/>
    <s v="theater/musical"/>
    <x v="2724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x v="81"/>
    <b v="0"/>
    <s v="theater/musical"/>
    <x v="2725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x v="80"/>
    <b v="0"/>
    <s v="theater/musical"/>
    <x v="2726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x v="38"/>
    <b v="0"/>
    <s v="theater/musical"/>
    <x v="2727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x v="82"/>
    <b v="0"/>
    <s v="theater/musical"/>
    <x v="2728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x v="78"/>
    <b v="0"/>
    <s v="theater/musical"/>
    <x v="109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x v="244"/>
    <b v="0"/>
    <s v="theater/musical"/>
    <x v="2729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x v="78"/>
    <b v="0"/>
    <s v="theater/musical"/>
    <x v="109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x v="84"/>
    <b v="0"/>
    <s v="theater/musical"/>
    <x v="133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x v="29"/>
    <b v="0"/>
    <s v="theater/musical"/>
    <x v="2730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x v="82"/>
    <b v="0"/>
    <s v="theater/musical"/>
    <x v="2731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x v="54"/>
    <b v="1"/>
    <s v="theater/plays"/>
    <x v="3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x v="44"/>
    <b v="1"/>
    <s v="theater/plays"/>
    <x v="982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x v="55"/>
    <b v="1"/>
    <s v="theater/plays"/>
    <x v="2732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x v="10"/>
    <b v="1"/>
    <s v="theater/plays"/>
    <x v="273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x v="202"/>
    <b v="1"/>
    <s v="theater/plays"/>
    <x v="1708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x v="74"/>
    <b v="1"/>
    <s v="theater/plays"/>
    <x v="273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x v="69"/>
    <b v="1"/>
    <s v="theater/plays"/>
    <x v="2735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x v="9"/>
    <b v="1"/>
    <s v="theater/plays"/>
    <x v="2736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x v="77"/>
    <b v="1"/>
    <s v="theater/plays"/>
    <x v="2737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x v="9"/>
    <b v="1"/>
    <s v="theater/plays"/>
    <x v="7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x v="73"/>
    <b v="1"/>
    <s v="theater/plays"/>
    <x v="273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x v="55"/>
    <b v="1"/>
    <s v="theater/plays"/>
    <x v="2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x v="9"/>
    <b v="1"/>
    <s v="theater/plays"/>
    <x v="2255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x v="67"/>
    <b v="1"/>
    <s v="theater/plays"/>
    <x v="2739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x v="88"/>
    <b v="1"/>
    <s v="theater/plays"/>
    <x v="2740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x v="14"/>
    <b v="1"/>
    <s v="theater/plays"/>
    <x v="938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x v="63"/>
    <b v="1"/>
    <s v="theater/plays"/>
    <x v="1277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x v="72"/>
    <b v="1"/>
    <s v="theater/plays"/>
    <x v="2741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x v="55"/>
    <b v="1"/>
    <s v="theater/plays"/>
    <x v="650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x v="71"/>
    <b v="1"/>
    <s v="theater/plays"/>
    <x v="2742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x v="33"/>
    <b v="1"/>
    <s v="theater/plays"/>
    <x v="3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x v="22"/>
    <b v="1"/>
    <s v="theater/plays"/>
    <x v="20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x v="83"/>
    <b v="1"/>
    <s v="theater/plays"/>
    <x v="2743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x v="82"/>
    <b v="1"/>
    <s v="theater/plays"/>
    <x v="2744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x v="82"/>
    <b v="1"/>
    <s v="theater/plays"/>
    <x v="43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x v="9"/>
    <b v="1"/>
    <s v="theater/plays"/>
    <x v="988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x v="7"/>
    <b v="1"/>
    <s v="theater/plays"/>
    <x v="2745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x v="22"/>
    <b v="1"/>
    <s v="theater/plays"/>
    <x v="583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x v="25"/>
    <b v="1"/>
    <s v="theater/plays"/>
    <x v="2460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x v="57"/>
    <b v="1"/>
    <s v="theater/plays"/>
    <x v="426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x v="61"/>
    <b v="1"/>
    <s v="theater/plays"/>
    <x v="2746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x v="58"/>
    <b v="1"/>
    <s v="theater/plays"/>
    <x v="982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x v="83"/>
    <b v="1"/>
    <s v="theater/plays"/>
    <x v="2747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x v="69"/>
    <b v="0"/>
    <s v="theater/plays"/>
    <x v="2748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x v="23"/>
    <b v="0"/>
    <s v="theater/plays"/>
    <x v="2749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x v="10"/>
    <b v="0"/>
    <s v="theater/plays"/>
    <x v="2750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x v="133"/>
    <b v="0"/>
    <s v="theater/plays"/>
    <x v="2751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x v="8"/>
    <b v="0"/>
    <s v="theater/plays"/>
    <x v="275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x v="22"/>
    <b v="0"/>
    <s v="theater/plays"/>
    <x v="837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x v="82"/>
    <b v="0"/>
    <s v="theater/plays"/>
    <x v="2753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x v="68"/>
    <b v="0"/>
    <s v="theater/plays"/>
    <x v="2754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x v="33"/>
    <b v="0"/>
    <s v="theater/plays"/>
    <x v="2755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x v="80"/>
    <b v="0"/>
    <s v="theater/plays"/>
    <x v="2756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x v="54"/>
    <b v="0"/>
    <s v="theater/plays"/>
    <x v="2757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x v="84"/>
    <b v="0"/>
    <s v="theater/plays"/>
    <x v="418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x v="84"/>
    <b v="0"/>
    <s v="theater/plays"/>
    <x v="2758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x v="9"/>
    <b v="0"/>
    <s v="theater/plays"/>
    <x v="2759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x v="29"/>
    <b v="0"/>
    <s v="theater/plays"/>
    <x v="453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x v="29"/>
    <b v="0"/>
    <s v="theater/plays"/>
    <x v="459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x v="80"/>
    <b v="0"/>
    <s v="theater/plays"/>
    <x v="2760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x v="29"/>
    <b v="0"/>
    <s v="theater/plays"/>
    <x v="17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x v="29"/>
    <b v="0"/>
    <s v="theater/plays"/>
    <x v="167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x v="62"/>
    <b v="0"/>
    <s v="theater/plays"/>
    <x v="2761"/>
    <n v="81.538461538461533"/>
    <x v="1"/>
    <x v="6"/>
    <d v="2014-07-13T10:51:50"/>
    <d v="2014-08-12T10:51:50"/>
  </r>
  <r>
    <n v="3861"/>
    <s v="READY OR NOT HERE I COME"/>
    <s v="THE COMING OF THE LORD!"/>
    <n v="2000"/>
    <x v="173"/>
    <x v="2"/>
    <x v="0"/>
    <s v="USD"/>
    <n v="1415828820"/>
    <n v="1412258977"/>
    <b v="0"/>
    <x v="29"/>
    <b v="0"/>
    <s v="theater/plays"/>
    <x v="152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x v="29"/>
    <b v="0"/>
    <s v="theater/plays"/>
    <x v="473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x v="78"/>
    <b v="0"/>
    <s v="theater/plays"/>
    <x v="109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x v="83"/>
    <b v="0"/>
    <s v="theater/plays"/>
    <x v="444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x v="25"/>
    <b v="0"/>
    <s v="theater/plays"/>
    <x v="2762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x v="84"/>
    <b v="0"/>
    <s v="theater/plays"/>
    <x v="1219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x v="81"/>
    <b v="0"/>
    <s v="theater/plays"/>
    <x v="2763"/>
    <n v="50.2"/>
    <x v="1"/>
    <x v="6"/>
    <d v="2016-05-19T14:32:19"/>
    <d v="2016-06-18T14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x v="29"/>
    <b v="0"/>
    <s v="theater/musical"/>
    <x v="418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x v="41"/>
    <b v="0"/>
    <s v="theater/musical"/>
    <x v="2764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x v="73"/>
    <b v="0"/>
    <s v="theater/musical"/>
    <x v="2154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x v="83"/>
    <b v="0"/>
    <s v="theater/musical"/>
    <x v="129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x v="78"/>
    <b v="0"/>
    <s v="theater/musical"/>
    <x v="109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x v="78"/>
    <b v="0"/>
    <s v="theater/musical"/>
    <x v="109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x v="78"/>
    <b v="0"/>
    <s v="theater/musical"/>
    <x v="109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x v="78"/>
    <b v="0"/>
    <s v="theater/musical"/>
    <x v="109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x v="67"/>
    <b v="0"/>
    <s v="theater/musical"/>
    <x v="2765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x v="25"/>
    <b v="0"/>
    <s v="theater/musical"/>
    <x v="2766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x v="29"/>
    <b v="0"/>
    <s v="theater/musical"/>
    <x v="2767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x v="78"/>
    <b v="0"/>
    <s v="theater/musical"/>
    <x v="109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x v="57"/>
    <b v="0"/>
    <s v="theater/musical"/>
    <x v="2768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x v="29"/>
    <b v="0"/>
    <s v="theater/musical"/>
    <x v="152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x v="78"/>
    <b v="0"/>
    <s v="theater/musical"/>
    <x v="109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x v="78"/>
    <b v="0"/>
    <s v="theater/musical"/>
    <x v="109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x v="78"/>
    <b v="0"/>
    <s v="theater/musical"/>
    <x v="109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x v="78"/>
    <b v="0"/>
    <s v="theater/musical"/>
    <x v="109"/>
    <e v="#DIV/0!"/>
    <x v="1"/>
    <x v="40"/>
    <d v="2016-04-09T17:49:51"/>
    <d v="2016-05-09T17:49:51"/>
  </r>
  <r>
    <n v="3886"/>
    <s v="a (Canceled)"/>
    <n v="1"/>
    <n v="10000"/>
    <x v="117"/>
    <x v="1"/>
    <x v="2"/>
    <s v="AUD"/>
    <n v="1418275702"/>
    <n v="1415683702"/>
    <b v="0"/>
    <x v="78"/>
    <b v="0"/>
    <s v="theater/musical"/>
    <x v="109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x v="84"/>
    <b v="0"/>
    <s v="theater/musical"/>
    <x v="192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x v="25"/>
    <b v="0"/>
    <s v="theater/plays"/>
    <x v="2769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x v="82"/>
    <b v="0"/>
    <s v="theater/plays"/>
    <x v="2770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x v="22"/>
    <b v="0"/>
    <s v="theater/plays"/>
    <x v="2771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x v="63"/>
    <b v="0"/>
    <s v="theater/plays"/>
    <x v="2164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x v="78"/>
    <b v="0"/>
    <s v="theater/plays"/>
    <x v="109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x v="87"/>
    <b v="0"/>
    <s v="theater/plays"/>
    <x v="2772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x v="202"/>
    <b v="0"/>
    <s v="theater/plays"/>
    <x v="2773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x v="29"/>
    <b v="0"/>
    <s v="theater/plays"/>
    <x v="152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x v="80"/>
    <b v="0"/>
    <s v="theater/plays"/>
    <x v="2774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x v="73"/>
    <b v="0"/>
    <s v="theater/plays"/>
    <x v="2775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x v="38"/>
    <b v="0"/>
    <s v="theater/plays"/>
    <x v="397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x v="84"/>
    <b v="0"/>
    <s v="theater/plays"/>
    <x v="237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x v="81"/>
    <b v="0"/>
    <s v="theater/plays"/>
    <x v="2331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x v="29"/>
    <b v="0"/>
    <s v="theater/plays"/>
    <x v="186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x v="162"/>
    <b v="0"/>
    <s v="theater/plays"/>
    <x v="2776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x v="78"/>
    <b v="0"/>
    <s v="theater/plays"/>
    <x v="109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x v="84"/>
    <b v="0"/>
    <s v="theater/plays"/>
    <x v="479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x v="63"/>
    <b v="0"/>
    <s v="theater/plays"/>
    <x v="2777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x v="38"/>
    <b v="0"/>
    <s v="theater/plays"/>
    <x v="2778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x v="80"/>
    <b v="0"/>
    <s v="theater/plays"/>
    <x v="2779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x v="80"/>
    <b v="0"/>
    <s v="theater/plays"/>
    <x v="2780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x v="80"/>
    <b v="0"/>
    <s v="theater/plays"/>
    <x v="2781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x v="83"/>
    <b v="0"/>
    <s v="theater/plays"/>
    <x v="278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x v="17"/>
    <b v="0"/>
    <s v="theater/plays"/>
    <x v="2783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x v="29"/>
    <b v="0"/>
    <s v="theater/plays"/>
    <x v="440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x v="63"/>
    <b v="0"/>
    <s v="theater/plays"/>
    <x v="709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x v="74"/>
    <b v="0"/>
    <s v="theater/plays"/>
    <x v="2784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x v="29"/>
    <b v="0"/>
    <s v="theater/plays"/>
    <x v="119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x v="78"/>
    <b v="0"/>
    <s v="theater/plays"/>
    <x v="109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x v="29"/>
    <b v="0"/>
    <s v="theater/plays"/>
    <x v="2785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x v="83"/>
    <b v="0"/>
    <s v="theater/plays"/>
    <x v="418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x v="83"/>
    <b v="0"/>
    <s v="theater/plays"/>
    <x v="2786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x v="83"/>
    <b v="0"/>
    <s v="theater/plays"/>
    <x v="2331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x v="78"/>
    <b v="0"/>
    <s v="theater/plays"/>
    <x v="109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x v="79"/>
    <b v="0"/>
    <s v="theater/plays"/>
    <x v="2787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x v="57"/>
    <b v="0"/>
    <s v="theater/plays"/>
    <x v="2788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x v="244"/>
    <b v="0"/>
    <s v="theater/plays"/>
    <x v="2789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x v="83"/>
    <b v="0"/>
    <s v="theater/plays"/>
    <x v="709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x v="29"/>
    <b v="0"/>
    <s v="theater/plays"/>
    <x v="715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x v="84"/>
    <b v="0"/>
    <s v="theater/plays"/>
    <x v="460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x v="63"/>
    <b v="0"/>
    <s v="theater/plays"/>
    <x v="2790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x v="25"/>
    <b v="0"/>
    <s v="theater/plays"/>
    <x v="2791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x v="78"/>
    <b v="0"/>
    <s v="theater/plays"/>
    <x v="109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x v="78"/>
    <b v="0"/>
    <s v="theater/plays"/>
    <x v="109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x v="29"/>
    <b v="0"/>
    <s v="theater/plays"/>
    <x v="2792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x v="8"/>
    <b v="0"/>
    <s v="theater/plays"/>
    <x v="2793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x v="8"/>
    <b v="0"/>
    <s v="theater/plays"/>
    <x v="1324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x v="23"/>
    <b v="0"/>
    <s v="theater/plays"/>
    <x v="2794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x v="78"/>
    <b v="0"/>
    <s v="theater/plays"/>
    <x v="109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x v="73"/>
    <b v="0"/>
    <s v="theater/plays"/>
    <x v="2795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x v="81"/>
    <b v="0"/>
    <s v="theater/plays"/>
    <x v="2796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x v="29"/>
    <b v="0"/>
    <s v="theater/plays"/>
    <x v="370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x v="84"/>
    <b v="0"/>
    <s v="theater/plays"/>
    <x v="881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x v="84"/>
    <b v="0"/>
    <s v="theater/plays"/>
    <x v="957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x v="78"/>
    <b v="0"/>
    <s v="theater/plays"/>
    <x v="109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x v="62"/>
    <b v="0"/>
    <s v="theater/plays"/>
    <x v="2797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x v="78"/>
    <b v="0"/>
    <s v="theater/plays"/>
    <x v="109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x v="29"/>
    <b v="0"/>
    <s v="theater/plays"/>
    <x v="1161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x v="81"/>
    <b v="0"/>
    <s v="theater/plays"/>
    <x v="140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x v="84"/>
    <b v="0"/>
    <s v="theater/plays"/>
    <x v="2798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x v="78"/>
    <b v="0"/>
    <s v="theater/plays"/>
    <x v="109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x v="58"/>
    <b v="0"/>
    <s v="theater/plays"/>
    <x v="2799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x v="29"/>
    <b v="0"/>
    <s v="theater/plays"/>
    <x v="895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x v="29"/>
    <b v="0"/>
    <s v="theater/plays"/>
    <x v="2800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x v="29"/>
    <b v="0"/>
    <s v="theater/plays"/>
    <x v="2801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x v="78"/>
    <b v="0"/>
    <s v="theater/plays"/>
    <x v="109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x v="78"/>
    <b v="0"/>
    <s v="theater/plays"/>
    <x v="109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x v="22"/>
    <b v="0"/>
    <s v="theater/plays"/>
    <x v="2802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x v="78"/>
    <b v="0"/>
    <s v="theater/plays"/>
    <x v="109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x v="29"/>
    <b v="0"/>
    <s v="theater/plays"/>
    <x v="1866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x v="38"/>
    <b v="0"/>
    <s v="theater/plays"/>
    <x v="2803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x v="8"/>
    <b v="0"/>
    <s v="theater/plays"/>
    <x v="69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x v="80"/>
    <b v="0"/>
    <s v="theater/plays"/>
    <x v="1835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x v="84"/>
    <b v="0"/>
    <s v="theater/plays"/>
    <x v="714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x v="83"/>
    <b v="0"/>
    <s v="theater/plays"/>
    <x v="2804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x v="78"/>
    <b v="0"/>
    <s v="theater/plays"/>
    <x v="109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x v="83"/>
    <b v="0"/>
    <s v="theater/plays"/>
    <x v="2805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x v="80"/>
    <b v="0"/>
    <s v="theater/plays"/>
    <x v="2100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x v="84"/>
    <b v="0"/>
    <s v="theater/plays"/>
    <x v="722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x v="73"/>
    <b v="0"/>
    <s v="theater/plays"/>
    <x v="2806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x v="202"/>
    <b v="0"/>
    <s v="theater/plays"/>
    <x v="2807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x v="79"/>
    <b v="0"/>
    <s v="theater/plays"/>
    <x v="2808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x v="84"/>
    <b v="0"/>
    <s v="theater/plays"/>
    <x v="2809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x v="79"/>
    <b v="0"/>
    <s v="theater/plays"/>
    <x v="2810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x v="22"/>
    <b v="0"/>
    <s v="theater/plays"/>
    <x v="2811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x v="77"/>
    <b v="0"/>
    <s v="theater/plays"/>
    <x v="2812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x v="202"/>
    <b v="0"/>
    <s v="theater/plays"/>
    <x v="2149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x v="78"/>
    <b v="0"/>
    <s v="theater/plays"/>
    <x v="109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x v="73"/>
    <b v="0"/>
    <s v="theater/plays"/>
    <x v="2813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x v="79"/>
    <b v="0"/>
    <s v="theater/plays"/>
    <x v="2814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x v="22"/>
    <b v="0"/>
    <s v="theater/plays"/>
    <x v="2815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x v="79"/>
    <b v="0"/>
    <s v="theater/plays"/>
    <x v="2816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x v="63"/>
    <b v="0"/>
    <s v="theater/plays"/>
    <x v="2693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x v="63"/>
    <b v="0"/>
    <s v="theater/plays"/>
    <x v="2817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x v="81"/>
    <b v="0"/>
    <s v="theater/plays"/>
    <x v="143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x v="67"/>
    <b v="0"/>
    <s v="theater/plays"/>
    <x v="2818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x v="73"/>
    <b v="0"/>
    <s v="theater/plays"/>
    <x v="2819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x v="10"/>
    <b v="0"/>
    <s v="theater/plays"/>
    <x v="2803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x v="62"/>
    <b v="0"/>
    <s v="theater/plays"/>
    <x v="2820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x v="62"/>
    <b v="0"/>
    <s v="theater/plays"/>
    <x v="2821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x v="80"/>
    <b v="0"/>
    <s v="theater/plays"/>
    <x v="282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x v="78"/>
    <b v="0"/>
    <s v="theater/plays"/>
    <x v="109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x v="83"/>
    <b v="0"/>
    <s v="theater/plays"/>
    <x v="2823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x v="29"/>
    <b v="0"/>
    <s v="theater/plays"/>
    <x v="143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x v="82"/>
    <b v="0"/>
    <s v="theater/plays"/>
    <x v="2824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x v="29"/>
    <b v="0"/>
    <s v="theater/plays"/>
    <x v="130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x v="29"/>
    <b v="0"/>
    <s v="theater/plays"/>
    <x v="1161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x v="80"/>
    <b v="0"/>
    <s v="theater/plays"/>
    <x v="282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x v="57"/>
    <b v="0"/>
    <s v="theater/plays"/>
    <x v="282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x v="78"/>
    <b v="0"/>
    <s v="theater/plays"/>
    <x v="109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x v="8"/>
    <b v="0"/>
    <s v="theater/plays"/>
    <x v="2827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x v="25"/>
    <b v="0"/>
    <s v="theater/plays"/>
    <x v="2828"/>
    <n v="82.571428571428569"/>
    <x v="1"/>
    <x v="6"/>
    <d v="2014-07-22T14:53:18"/>
    <d v="2014-08-31T14:51:49"/>
  </r>
  <r>
    <n v="4000"/>
    <s v="The Escorts"/>
    <s v="An Enticing Trip into the World of Assisted Dying"/>
    <n v="8000"/>
    <x v="115"/>
    <x v="2"/>
    <x v="0"/>
    <s v="USD"/>
    <n v="1462631358"/>
    <n v="1457450958"/>
    <b v="0"/>
    <x v="29"/>
    <b v="0"/>
    <s v="theater/plays"/>
    <x v="415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x v="25"/>
    <b v="0"/>
    <s v="theater/plays"/>
    <x v="2821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x v="80"/>
    <b v="0"/>
    <s v="theater/plays"/>
    <x v="1861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x v="84"/>
    <b v="0"/>
    <s v="theater/plays"/>
    <x v="2829"/>
    <n v="100.5"/>
    <x v="1"/>
    <x v="6"/>
    <d v="2015-01-16T09:05:47"/>
    <d v="2015-02-15T09:05:47"/>
  </r>
  <r>
    <n v="4004"/>
    <s v="South Florida Tours"/>
    <s v="Help Launch The Queen Into South Florida!"/>
    <n v="500"/>
    <x v="116"/>
    <x v="2"/>
    <x v="0"/>
    <s v="USD"/>
    <n v="1412740457"/>
    <n v="1410148457"/>
    <b v="0"/>
    <x v="29"/>
    <b v="0"/>
    <s v="theater/plays"/>
    <x v="418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x v="84"/>
    <b v="0"/>
    <s v="theater/plays"/>
    <x v="843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x v="29"/>
    <b v="0"/>
    <s v="theater/plays"/>
    <x v="440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x v="29"/>
    <b v="0"/>
    <s v="theater/plays"/>
    <x v="1161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x v="80"/>
    <b v="0"/>
    <s v="theater/plays"/>
    <x v="733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x v="83"/>
    <b v="0"/>
    <s v="theater/plays"/>
    <x v="2830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x v="44"/>
    <b v="0"/>
    <s v="theater/plays"/>
    <x v="2831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x v="80"/>
    <b v="0"/>
    <s v="theater/plays"/>
    <x v="283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x v="78"/>
    <b v="0"/>
    <s v="theater/plays"/>
    <x v="109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x v="84"/>
    <b v="0"/>
    <s v="theater/plays"/>
    <x v="698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x v="78"/>
    <b v="0"/>
    <s v="theater/plays"/>
    <x v="109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x v="29"/>
    <b v="0"/>
    <s v="theater/plays"/>
    <x v="107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x v="63"/>
    <b v="0"/>
    <s v="theater/plays"/>
    <x v="11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x v="84"/>
    <b v="0"/>
    <s v="theater/plays"/>
    <x v="857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x v="80"/>
    <b v="0"/>
    <s v="theater/plays"/>
    <x v="2780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x v="80"/>
    <b v="0"/>
    <s v="theater/plays"/>
    <x v="283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x v="83"/>
    <b v="0"/>
    <s v="theater/plays"/>
    <x v="2834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x v="84"/>
    <b v="0"/>
    <s v="theater/plays"/>
    <x v="186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x v="438"/>
    <b v="0"/>
    <s v="theater/plays"/>
    <x v="2835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x v="78"/>
    <b v="0"/>
    <s v="theater/plays"/>
    <x v="109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x v="29"/>
    <b v="0"/>
    <s v="theater/plays"/>
    <x v="237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x v="80"/>
    <b v="0"/>
    <s v="theater/plays"/>
    <x v="152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x v="78"/>
    <b v="0"/>
    <s v="theater/plays"/>
    <x v="109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x v="63"/>
    <b v="0"/>
    <s v="theater/plays"/>
    <x v="2836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x v="202"/>
    <b v="0"/>
    <s v="theater/plays"/>
    <x v="2837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x v="78"/>
    <b v="0"/>
    <s v="theater/plays"/>
    <x v="109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x v="79"/>
    <b v="0"/>
    <s v="theater/plays"/>
    <x v="149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x v="78"/>
    <b v="0"/>
    <s v="theater/plays"/>
    <x v="109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x v="63"/>
    <b v="0"/>
    <s v="theater/plays"/>
    <x v="2838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x v="225"/>
    <b v="0"/>
    <s v="theater/plays"/>
    <x v="2839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x v="84"/>
    <b v="0"/>
    <s v="theater/plays"/>
    <x v="2840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x v="20"/>
    <b v="0"/>
    <s v="theater/plays"/>
    <x v="2841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x v="57"/>
    <b v="0"/>
    <s v="theater/plays"/>
    <x v="2842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x v="84"/>
    <b v="0"/>
    <s v="theater/plays"/>
    <x v="2843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x v="80"/>
    <b v="0"/>
    <s v="theater/plays"/>
    <x v="2844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x v="81"/>
    <b v="0"/>
    <s v="theater/plays"/>
    <x v="137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x v="84"/>
    <b v="0"/>
    <s v="theater/plays"/>
    <x v="1296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x v="84"/>
    <b v="0"/>
    <s v="theater/plays"/>
    <x v="714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x v="83"/>
    <b v="0"/>
    <s v="theater/plays"/>
    <x v="2845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x v="78"/>
    <b v="0"/>
    <s v="theater/plays"/>
    <x v="109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x v="80"/>
    <b v="0"/>
    <s v="theater/plays"/>
    <x v="2846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x v="29"/>
    <b v="0"/>
    <s v="theater/plays"/>
    <x v="459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x v="8"/>
    <b v="0"/>
    <s v="theater/plays"/>
    <x v="2847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x v="80"/>
    <b v="0"/>
    <s v="theater/plays"/>
    <x v="727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x v="110"/>
    <b v="0"/>
    <s v="theater/plays"/>
    <x v="284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x v="29"/>
    <b v="0"/>
    <s v="theater/plays"/>
    <x v="123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x v="29"/>
    <b v="0"/>
    <s v="theater/plays"/>
    <x v="2730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x v="78"/>
    <b v="0"/>
    <s v="theater/plays"/>
    <x v="109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x v="62"/>
    <b v="0"/>
    <s v="theater/plays"/>
    <x v="2849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x v="84"/>
    <b v="0"/>
    <s v="theater/plays"/>
    <x v="2850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x v="78"/>
    <b v="0"/>
    <s v="theater/plays"/>
    <x v="109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x v="64"/>
    <b v="0"/>
    <s v="theater/plays"/>
    <x v="2851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x v="82"/>
    <b v="0"/>
    <s v="theater/plays"/>
    <x v="2852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x v="79"/>
    <b v="0"/>
    <s v="theater/plays"/>
    <x v="2853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x v="80"/>
    <b v="0"/>
    <s v="theater/plays"/>
    <x v="2854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x v="63"/>
    <b v="0"/>
    <s v="theater/plays"/>
    <x v="453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x v="81"/>
    <b v="0"/>
    <s v="theater/plays"/>
    <x v="2855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x v="78"/>
    <b v="0"/>
    <s v="theater/plays"/>
    <x v="109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x v="83"/>
    <b v="0"/>
    <s v="theater/plays"/>
    <x v="2856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x v="82"/>
    <b v="0"/>
    <s v="theater/plays"/>
    <x v="2857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x v="79"/>
    <b v="0"/>
    <s v="theater/plays"/>
    <x v="2858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x v="80"/>
    <b v="0"/>
    <s v="theater/plays"/>
    <x v="2859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x v="29"/>
    <b v="0"/>
    <s v="theater/plays"/>
    <x v="874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x v="57"/>
    <b v="0"/>
    <s v="theater/plays"/>
    <x v="2860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x v="29"/>
    <b v="0"/>
    <s v="theater/plays"/>
    <x v="460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x v="62"/>
    <b v="0"/>
    <s v="theater/plays"/>
    <x v="2861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x v="79"/>
    <b v="0"/>
    <s v="theater/plays"/>
    <x v="2862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x v="78"/>
    <b v="0"/>
    <s v="theater/plays"/>
    <x v="109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x v="84"/>
    <b v="0"/>
    <s v="theater/plays"/>
    <x v="177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x v="84"/>
    <b v="0"/>
    <s v="theater/plays"/>
    <x v="2863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x v="64"/>
    <b v="0"/>
    <s v="theater/plays"/>
    <x v="2864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x v="62"/>
    <b v="0"/>
    <s v="theater/plays"/>
    <x v="2865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x v="78"/>
    <b v="0"/>
    <s v="theater/plays"/>
    <x v="109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x v="79"/>
    <b v="0"/>
    <s v="theater/plays"/>
    <x v="1159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x v="78"/>
    <b v="0"/>
    <s v="theater/plays"/>
    <x v="109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x v="29"/>
    <b v="0"/>
    <s v="theater/plays"/>
    <x v="874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x v="78"/>
    <b v="0"/>
    <s v="theater/plays"/>
    <x v="109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x v="8"/>
    <b v="0"/>
    <s v="theater/plays"/>
    <x v="2866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x v="84"/>
    <b v="0"/>
    <s v="theater/plays"/>
    <x v="17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x v="79"/>
    <b v="0"/>
    <s v="theater/plays"/>
    <x v="2867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x v="29"/>
    <b v="0"/>
    <s v="theater/plays"/>
    <x v="119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x v="29"/>
    <b v="0"/>
    <s v="theater/plays"/>
    <x v="2785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x v="81"/>
    <b v="0"/>
    <s v="theater/plays"/>
    <x v="609"/>
    <n v="9.4"/>
    <x v="1"/>
    <x v="6"/>
    <d v="2015-10-27T17:34:59"/>
    <d v="2015-11-20T23:00:00"/>
  </r>
  <r>
    <n v="4087"/>
    <s v="Stage Production &quot;The Nail Shop&quot;"/>
    <s v="Comedy Stage Play"/>
    <n v="9600"/>
    <x v="117"/>
    <x v="2"/>
    <x v="0"/>
    <s v="USD"/>
    <n v="1468777786"/>
    <n v="1466185786"/>
    <b v="0"/>
    <x v="78"/>
    <b v="0"/>
    <s v="theater/plays"/>
    <x v="109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x v="83"/>
    <b v="0"/>
    <s v="theater/plays"/>
    <x v="286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x v="22"/>
    <b v="0"/>
    <s v="theater/plays"/>
    <x v="2869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x v="83"/>
    <b v="0"/>
    <s v="theater/plays"/>
    <x v="416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x v="22"/>
    <b v="0"/>
    <s v="theater/plays"/>
    <x v="782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x v="29"/>
    <b v="0"/>
    <s v="theater/plays"/>
    <x v="2870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x v="80"/>
    <b v="0"/>
    <s v="theater/plays"/>
    <x v="365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x v="22"/>
    <b v="0"/>
    <s v="theater/plays"/>
    <x v="2176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x v="29"/>
    <b v="0"/>
    <s v="theater/plays"/>
    <x v="129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x v="81"/>
    <b v="0"/>
    <s v="theater/plays"/>
    <x v="2843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x v="78"/>
    <b v="0"/>
    <s v="theater/plays"/>
    <x v="109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x v="78"/>
    <b v="0"/>
    <s v="theater/plays"/>
    <x v="109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x v="29"/>
    <b v="0"/>
    <s v="theater/plays"/>
    <x v="2871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x v="78"/>
    <b v="0"/>
    <s v="theater/plays"/>
    <x v="109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x v="78"/>
    <b v="0"/>
    <s v="theater/plays"/>
    <x v="109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x v="79"/>
    <b v="0"/>
    <s v="theater/plays"/>
    <x v="287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x v="79"/>
    <b v="0"/>
    <s v="theater/plays"/>
    <x v="709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x v="25"/>
    <b v="0"/>
    <s v="theater/plays"/>
    <x v="2873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x v="79"/>
    <b v="0"/>
    <s v="theater/plays"/>
    <x v="2874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x v="51"/>
    <b v="0"/>
    <s v="theater/plays"/>
    <x v="2875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x v="80"/>
    <b v="0"/>
    <s v="theater/plays"/>
    <x v="2876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x v="29"/>
    <b v="0"/>
    <s v="theater/plays"/>
    <x v="2877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x v="78"/>
    <b v="0"/>
    <s v="theater/plays"/>
    <x v="109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x v="79"/>
    <b v="0"/>
    <s v="theater/plays"/>
    <x v="287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x v="79"/>
    <b v="0"/>
    <s v="theater/plays"/>
    <x v="2879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x v="29"/>
    <b v="0"/>
    <s v="theater/plays"/>
    <x v="167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x v="83"/>
    <b v="0"/>
    <s v="theater/plays"/>
    <x v="418"/>
    <n v="1"/>
    <x v="1"/>
    <x v="6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FA18E-E7E9-0C49-89CA-82103AF5F339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364E3-C318-5E40-B60C-4414858C3B51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D6C98-472A-1344-8B2D-2739F746145D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F40B6-E84C-5741-8CC2-E2CB85379E98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2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5D19F-93F7-E74D-A6DF-EDA1B3B80C32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26" firstHeaderRow="1" firstDataRow="2" firstDataCol="1" rowPageCount="1" colPageCount="1"/>
  <pivotFields count="20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Sum of pledged" fld="4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7" zoomScaleNormal="67" workbookViewId="0">
      <selection activeCell="BS89" sqref="BS8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1" customWidth="1"/>
    <col min="16" max="16" width="34.6640625" customWidth="1"/>
    <col min="17" max="17" width="25.83203125" customWidth="1"/>
    <col min="18" max="18" width="18.83203125" customWidth="1"/>
    <col min="19" max="19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8364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8308</v>
      </c>
      <c r="R2" t="s">
        <v>8309</v>
      </c>
      <c r="S2" s="8">
        <f>(J2/86400)+25569+(-5/24)</f>
        <v>42176.798738425925</v>
      </c>
      <c r="T2" s="8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8308</v>
      </c>
      <c r="R3" t="s">
        <v>8309</v>
      </c>
      <c r="S3" s="8">
        <f t="shared" ref="S3:S66" si="2">(J3/86400)+25569+(-5/24)</f>
        <v>42766.392164351848</v>
      </c>
      <c r="T3" s="8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42405.494016203702</v>
      </c>
      <c r="T4" s="8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8">
        <f t="shared" si="2"/>
        <v>41828.306793981479</v>
      </c>
      <c r="T5" s="8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8">
        <f t="shared" si="2"/>
        <v>42327.625914351847</v>
      </c>
      <c r="T6" s="8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8">
        <f t="shared" si="2"/>
        <v>42563.724618055552</v>
      </c>
      <c r="T7" s="8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8">
        <f t="shared" si="2"/>
        <v>41793.864004629628</v>
      </c>
      <c r="T8" s="8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8">
        <f t="shared" si="2"/>
        <v>42515.838738425919</v>
      </c>
      <c r="T9" s="8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8">
        <f t="shared" si="2"/>
        <v>42468.736249999994</v>
      </c>
      <c r="T10" s="8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8">
        <f t="shared" si="2"/>
        <v>42446.895185185182</v>
      </c>
      <c r="T11" s="8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8">
        <f t="shared" si="2"/>
        <v>41779.859710648147</v>
      </c>
      <c r="T12" s="8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8">
        <f t="shared" si="2"/>
        <v>42572.570162037031</v>
      </c>
      <c r="T13" s="8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8">
        <f t="shared" si="2"/>
        <v>41791.504918981482</v>
      </c>
      <c r="T14" s="8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8">
        <f t="shared" si="2"/>
        <v>42508.468854166662</v>
      </c>
      <c r="T15" s="8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8">
        <f t="shared" si="2"/>
        <v>41807.818148148144</v>
      </c>
      <c r="T16" s="8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8">
        <f t="shared" si="2"/>
        <v>42256.183541666665</v>
      </c>
      <c r="T17" s="8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8">
        <f t="shared" si="2"/>
        <v>41760.588090277779</v>
      </c>
      <c r="T18" s="8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8">
        <f t="shared" si="2"/>
        <v>41917.523402777777</v>
      </c>
      <c r="T19" s="8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8">
        <f t="shared" si="2"/>
        <v>41869.333981481475</v>
      </c>
      <c r="T20" s="8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8">
        <f t="shared" si="2"/>
        <v>42175.608032407406</v>
      </c>
      <c r="T21" s="8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8">
        <f t="shared" si="2"/>
        <v>42200.549907407403</v>
      </c>
      <c r="T22" s="8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8">
        <f t="shared" si="2"/>
        <v>41878.418854166666</v>
      </c>
      <c r="T23" s="8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8">
        <f t="shared" si="2"/>
        <v>41989.703009259254</v>
      </c>
      <c r="T24" s="8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8">
        <f t="shared" si="2"/>
        <v>42097.570613425924</v>
      </c>
      <c r="T25" s="8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8">
        <f t="shared" si="2"/>
        <v>42229.611840277772</v>
      </c>
      <c r="T26" s="8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8">
        <f t="shared" si="2"/>
        <v>42317.816678240742</v>
      </c>
      <c r="T27" s="8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8">
        <f t="shared" si="2"/>
        <v>41828.307222222218</v>
      </c>
      <c r="T28" s="8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8">
        <f t="shared" si="2"/>
        <v>41928.956400462957</v>
      </c>
      <c r="T29" s="8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8">
        <f t="shared" si="2"/>
        <v>42324.755601851844</v>
      </c>
      <c r="T30" s="8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8">
        <f t="shared" si="2"/>
        <v>41812.464907407404</v>
      </c>
      <c r="T31" s="8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8">
        <f t="shared" si="2"/>
        <v>41842.084664351853</v>
      </c>
      <c r="T32" s="8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42376.583726851844</v>
      </c>
      <c r="T33" s="8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8">
        <f t="shared" si="2"/>
        <v>42461.419178240736</v>
      </c>
      <c r="T34" s="8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8">
        <f t="shared" si="2"/>
        <v>42286.452557870369</v>
      </c>
      <c r="T35" s="8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8">
        <f t="shared" si="2"/>
        <v>41841.113437499997</v>
      </c>
      <c r="T36" s="8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8">
        <f t="shared" si="2"/>
        <v>42098.083495370367</v>
      </c>
      <c r="T37" s="8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8">
        <f t="shared" si="2"/>
        <v>42068.098668981482</v>
      </c>
      <c r="T38" s="8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8">
        <f t="shared" si="2"/>
        <v>42032.484710648147</v>
      </c>
      <c r="T39" s="8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8">
        <f t="shared" si="2"/>
        <v>41374.84888888889</v>
      </c>
      <c r="T40" s="8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8">
        <f t="shared" si="2"/>
        <v>41753.838749999995</v>
      </c>
      <c r="T41" s="8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8">
        <f t="shared" si="2"/>
        <v>41789.005648148144</v>
      </c>
      <c r="T42" s="8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8">
        <f t="shared" si="2"/>
        <v>41887.360578703701</v>
      </c>
      <c r="T43" s="8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8">
        <f t="shared" si="2"/>
        <v>41971.430856481478</v>
      </c>
      <c r="T44" s="8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8">
        <f t="shared" si="2"/>
        <v>41802.582013888888</v>
      </c>
      <c r="T45" s="8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8">
        <f t="shared" si="2"/>
        <v>41873.890474537031</v>
      </c>
      <c r="T46" s="8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8">
        <f t="shared" si="2"/>
        <v>42457.415590277778</v>
      </c>
      <c r="T47" s="8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8">
        <f t="shared" si="2"/>
        <v>42323.756643518514</v>
      </c>
      <c r="T48" s="8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8">
        <f t="shared" si="2"/>
        <v>41932.611192129625</v>
      </c>
      <c r="T49" s="8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8">
        <f t="shared" si="2"/>
        <v>42033.308564814812</v>
      </c>
      <c r="T50" s="8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8">
        <f t="shared" si="2"/>
        <v>42270.968113425923</v>
      </c>
      <c r="T51" s="8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8">
        <f t="shared" si="2"/>
        <v>41995.544652777775</v>
      </c>
      <c r="T52" s="8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8">
        <f t="shared" si="2"/>
        <v>42196.72033564814</v>
      </c>
      <c r="T53" s="8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8">
        <f t="shared" si="2"/>
        <v>41807.493587962963</v>
      </c>
      <c r="T54" s="8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8">
        <f t="shared" si="2"/>
        <v>41719.340798611105</v>
      </c>
      <c r="T55" s="8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8">
        <f t="shared" si="2"/>
        <v>42333.504872685182</v>
      </c>
      <c r="T56" s="8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8">
        <f t="shared" si="2"/>
        <v>42496.760601851849</v>
      </c>
      <c r="T57" s="8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8">
        <f t="shared" si="2"/>
        <v>42149.340555555558</v>
      </c>
      <c r="T58" s="8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8">
        <f t="shared" si="2"/>
        <v>42089.624560185184</v>
      </c>
      <c r="T59" s="8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8">
        <f t="shared" si="2"/>
        <v>41932.536712962959</v>
      </c>
      <c r="T60" s="8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8">
        <f t="shared" si="2"/>
        <v>42230.027499999997</v>
      </c>
      <c r="T61" s="8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8">
        <f t="shared" si="2"/>
        <v>41701.693483796298</v>
      </c>
      <c r="T62" s="8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8">
        <f t="shared" si="2"/>
        <v>41409.605983796289</v>
      </c>
      <c r="T63" s="8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8">
        <f t="shared" si="2"/>
        <v>41311.591180555552</v>
      </c>
      <c r="T64" s="8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8">
        <f t="shared" si="2"/>
        <v>41612.703854166662</v>
      </c>
      <c r="T65" s="8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8">
        <f t="shared" si="2"/>
        <v>41432.809965277775</v>
      </c>
      <c r="T66" s="8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8308</v>
      </c>
      <c r="R67" t="s">
        <v>8310</v>
      </c>
      <c r="S67" s="8">
        <f t="shared" ref="S67:S130" si="6">(J67/86400)+25569+(-5/24)</f>
        <v>41835.612893518519</v>
      </c>
      <c r="T67" s="8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8">
        <f t="shared" si="6"/>
        <v>42539.641435185178</v>
      </c>
      <c r="T68" s="8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41075.375046296293</v>
      </c>
      <c r="T69" s="8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8">
        <f t="shared" si="6"/>
        <v>41663.36100694444</v>
      </c>
      <c r="T70" s="8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8">
        <f t="shared" si="6"/>
        <v>40785.979456018518</v>
      </c>
      <c r="T71" s="8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8">
        <f t="shared" si="6"/>
        <v>40730.688020833331</v>
      </c>
      <c r="T72" s="8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8">
        <f t="shared" si="6"/>
        <v>40997.063159722216</v>
      </c>
      <c r="T73" s="8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8">
        <f t="shared" si="6"/>
        <v>41207.801863425928</v>
      </c>
      <c r="T74" s="8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40587.548425925925</v>
      </c>
      <c r="T75" s="8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8">
        <f t="shared" si="6"/>
        <v>42360.278877314813</v>
      </c>
      <c r="T76" s="8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8">
        <f t="shared" si="6"/>
        <v>41357.000833333332</v>
      </c>
      <c r="T77" s="8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8">
        <f t="shared" si="6"/>
        <v>40844.483310185184</v>
      </c>
      <c r="T78" s="8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8">
        <f t="shared" si="6"/>
        <v>40996.936539351846</v>
      </c>
      <c r="T79" s="8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42604.522233796299</v>
      </c>
      <c r="T80" s="8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8">
        <f t="shared" si="6"/>
        <v>41724.568206018514</v>
      </c>
      <c r="T81" s="8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8">
        <f t="shared" si="6"/>
        <v>41582.875648148147</v>
      </c>
      <c r="T82" s="8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8">
        <f t="shared" si="6"/>
        <v>41099.950543981475</v>
      </c>
      <c r="T83" s="8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8">
        <f t="shared" si="6"/>
        <v>40795.611817129626</v>
      </c>
      <c r="T84" s="8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8">
        <f t="shared" si="6"/>
        <v>42042.407280092586</v>
      </c>
      <c r="T85" s="8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8">
        <f t="shared" si="6"/>
        <v>40648.54960648148</v>
      </c>
      <c r="T86" s="8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8">
        <f t="shared" si="6"/>
        <v>40778.917094907403</v>
      </c>
      <c r="T87" s="8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8">
        <f t="shared" si="6"/>
        <v>42291.347743055558</v>
      </c>
      <c r="T88" s="8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8">
        <f t="shared" si="6"/>
        <v>40322.331053240741</v>
      </c>
      <c r="T89" s="8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8">
        <f t="shared" si="6"/>
        <v>41786.450590277775</v>
      </c>
      <c r="T90" s="8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8">
        <f t="shared" si="6"/>
        <v>41402.543888888882</v>
      </c>
      <c r="T91" s="8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8">
        <f t="shared" si="6"/>
        <v>40706.089108796295</v>
      </c>
      <c r="T92" s="8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8">
        <f t="shared" si="6"/>
        <v>40619.194027777776</v>
      </c>
      <c r="T93" s="8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8">
        <f t="shared" si="6"/>
        <v>42720.990543981483</v>
      </c>
      <c r="T94" s="8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8">
        <f t="shared" si="6"/>
        <v>41065.649733796294</v>
      </c>
      <c r="T95" s="8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8">
        <f t="shared" si="6"/>
        <v>41716.509513888886</v>
      </c>
      <c r="T96" s="8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8">
        <f t="shared" si="6"/>
        <v>40934.796770833331</v>
      </c>
      <c r="T97" s="8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8">
        <f t="shared" si="6"/>
        <v>40324.45417824074</v>
      </c>
      <c r="T98" s="8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8">
        <f t="shared" si="6"/>
        <v>40705.926874999997</v>
      </c>
      <c r="T99" s="8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8">
        <f t="shared" si="6"/>
        <v>41214.586504629631</v>
      </c>
      <c r="T100" s="8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8">
        <f t="shared" si="6"/>
        <v>41631.694432870368</v>
      </c>
      <c r="T101" s="8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8">
        <f t="shared" si="6"/>
        <v>41197.544976851852</v>
      </c>
      <c r="T102" s="8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41274.568402777775</v>
      </c>
      <c r="T103" s="8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8">
        <f t="shared" si="6"/>
        <v>40504.922835648147</v>
      </c>
      <c r="T104" s="8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8">
        <f t="shared" si="6"/>
        <v>41682.597569444442</v>
      </c>
      <c r="T105" s="8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40612.486874999995</v>
      </c>
      <c r="T106" s="8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8">
        <f t="shared" si="6"/>
        <v>42485.516435185178</v>
      </c>
      <c r="T107" s="8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8">
        <f t="shared" si="6"/>
        <v>40987.568298611106</v>
      </c>
      <c r="T108" s="8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8">
        <f t="shared" si="6"/>
        <v>40635.774155092593</v>
      </c>
      <c r="T109" s="8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8">
        <f t="shared" si="6"/>
        <v>41365.404745370368</v>
      </c>
      <c r="T110" s="8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8">
        <f t="shared" si="6"/>
        <v>40569.817476851851</v>
      </c>
      <c r="T111" s="8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8">
        <f t="shared" si="6"/>
        <v>41557.741354166668</v>
      </c>
      <c r="T112" s="8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8">
        <f t="shared" si="6"/>
        <v>42125.124849537031</v>
      </c>
      <c r="T113" s="8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8">
        <f t="shared" si="6"/>
        <v>41717.834699074076</v>
      </c>
      <c r="T114" s="8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8">
        <f t="shared" si="6"/>
        <v>40753.550092592588</v>
      </c>
      <c r="T115" s="8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8">
        <f t="shared" si="6"/>
        <v>40861.065833333334</v>
      </c>
      <c r="T116" s="8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8">
        <f t="shared" si="6"/>
        <v>40918.530601851853</v>
      </c>
      <c r="T117" s="8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8">
        <f t="shared" si="6"/>
        <v>40595.288831018515</v>
      </c>
      <c r="T118" s="8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8">
        <f t="shared" si="6"/>
        <v>40248.626666666663</v>
      </c>
      <c r="T119" s="8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8">
        <f t="shared" si="6"/>
        <v>40722.845324074071</v>
      </c>
      <c r="T120" s="8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8">
        <f t="shared" si="6"/>
        <v>40738.860949074071</v>
      </c>
      <c r="T121" s="8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8">
        <f t="shared" si="6"/>
        <v>42615.841516203705</v>
      </c>
      <c r="T122" s="8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8">
        <f t="shared" si="6"/>
        <v>42096.496643518512</v>
      </c>
      <c r="T123" s="8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8">
        <f t="shared" si="6"/>
        <v>42593.223460648143</v>
      </c>
      <c r="T124" s="8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8">
        <f t="shared" si="6"/>
        <v>41904.573657407404</v>
      </c>
      <c r="T125" s="8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8">
        <f t="shared" si="6"/>
        <v>42114.720393518517</v>
      </c>
      <c r="T126" s="8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8">
        <f t="shared" si="6"/>
        <v>42709.78564814815</v>
      </c>
      <c r="T127" s="8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8">
        <f t="shared" si="6"/>
        <v>42135.381215277775</v>
      </c>
      <c r="T128" s="8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42067.415983796294</v>
      </c>
      <c r="T129" s="8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8">
        <f t="shared" si="6"/>
        <v>42628.019594907404</v>
      </c>
      <c r="T130" s="8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8">
        <f t="shared" ref="S131:S194" si="10">(J131/86400)+25569+(-5/24)</f>
        <v>41882.728969907403</v>
      </c>
      <c r="T131" s="8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8">
        <f t="shared" si="10"/>
        <v>41778.707083333335</v>
      </c>
      <c r="T132" s="8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8">
        <f t="shared" si="10"/>
        <v>42541.629178240742</v>
      </c>
      <c r="T133" s="8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8">
        <f t="shared" si="10"/>
        <v>41905.60424768518</v>
      </c>
      <c r="T134" s="8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8">
        <f t="shared" si="10"/>
        <v>42491.599351851844</v>
      </c>
      <c r="T135" s="8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8">
        <f t="shared" si="10"/>
        <v>42221.701597222222</v>
      </c>
      <c r="T136" s="8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41788.173576388886</v>
      </c>
      <c r="T137" s="8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8">
        <f t="shared" si="10"/>
        <v>42096.201782407406</v>
      </c>
      <c r="T138" s="8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8">
        <f t="shared" si="10"/>
        <v>42239.365659722222</v>
      </c>
      <c r="T139" s="8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8">
        <f t="shared" si="10"/>
        <v>42186.049085648141</v>
      </c>
      <c r="T140" s="8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42187.712638888886</v>
      </c>
      <c r="T141" s="8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8">
        <f t="shared" si="10"/>
        <v>42052.989953703705</v>
      </c>
      <c r="T142" s="8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8">
        <f t="shared" si="10"/>
        <v>42109.944710648146</v>
      </c>
      <c r="T143" s="8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41938.684930555552</v>
      </c>
      <c r="T144" s="8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8">
        <f t="shared" si="10"/>
        <v>42558.855810185181</v>
      </c>
      <c r="T145" s="8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8">
        <f t="shared" si="10"/>
        <v>42047.554074074076</v>
      </c>
      <c r="T146" s="8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8">
        <f t="shared" si="10"/>
        <v>42200.333935185183</v>
      </c>
      <c r="T147" s="8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8">
        <f t="shared" si="10"/>
        <v>42692.807847222219</v>
      </c>
      <c r="T148" s="8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8">
        <f t="shared" si="10"/>
        <v>41969.559490740743</v>
      </c>
      <c r="T149" s="8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42397.073333333326</v>
      </c>
      <c r="T150" s="8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8">
        <f t="shared" si="10"/>
        <v>41967.963773148142</v>
      </c>
      <c r="T151" s="8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8">
        <f t="shared" si="10"/>
        <v>42089.95349537037</v>
      </c>
      <c r="T152" s="8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42113.342488425922</v>
      </c>
      <c r="T153" s="8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8">
        <f t="shared" si="10"/>
        <v>41874.869212962956</v>
      </c>
      <c r="T154" s="8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41933.377824074072</v>
      </c>
      <c r="T155" s="8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8">
        <f t="shared" si="10"/>
        <v>42115.339062499996</v>
      </c>
      <c r="T156" s="8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42168.351099537038</v>
      </c>
      <c r="T157" s="8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41793.916620370372</v>
      </c>
      <c r="T158" s="8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42396.703379629624</v>
      </c>
      <c r="T159" s="8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8">
        <f t="shared" si="10"/>
        <v>41903.868379629625</v>
      </c>
      <c r="T160" s="8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42514.226215277777</v>
      </c>
      <c r="T161" s="8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8">
        <f t="shared" si="10"/>
        <v>42171.70475694444</v>
      </c>
      <c r="T162" s="8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41792.479108796295</v>
      </c>
      <c r="T163" s="8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41834.91847222222</v>
      </c>
      <c r="T164" s="8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8">
        <f t="shared" si="10"/>
        <v>42243.752939814811</v>
      </c>
      <c r="T165" s="8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8">
        <f t="shared" si="10"/>
        <v>41841.554409722223</v>
      </c>
      <c r="T166" s="8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8">
        <f t="shared" si="10"/>
        <v>42351.450509259252</v>
      </c>
      <c r="T167" s="8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42720.867615740739</v>
      </c>
      <c r="T168" s="8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42160.719155092585</v>
      </c>
      <c r="T169" s="8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8">
        <f t="shared" si="10"/>
        <v>42052.626967592594</v>
      </c>
      <c r="T170" s="8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41900.296979166662</v>
      </c>
      <c r="T171" s="8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42216.769479166665</v>
      </c>
      <c r="T172" s="8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8">
        <f t="shared" si="10"/>
        <v>42533.972384259258</v>
      </c>
      <c r="T173" s="8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8">
        <f t="shared" si="10"/>
        <v>42047.186608796292</v>
      </c>
      <c r="T174" s="8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8">
        <f t="shared" si="10"/>
        <v>42033.364675925921</v>
      </c>
      <c r="T175" s="8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8">
        <f t="shared" si="10"/>
        <v>42072.55064814815</v>
      </c>
      <c r="T176" s="8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8">
        <f t="shared" si="10"/>
        <v>41855.569571759253</v>
      </c>
      <c r="T177" s="8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8">
        <f t="shared" si="10"/>
        <v>42191.615729166668</v>
      </c>
      <c r="T178" s="8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8">
        <f t="shared" si="10"/>
        <v>42069.839421296296</v>
      </c>
      <c r="T179" s="8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8">
        <f t="shared" si="10"/>
        <v>42304.747048611105</v>
      </c>
      <c r="T180" s="8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42402.872164351851</v>
      </c>
      <c r="T181" s="8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8">
        <f t="shared" si="10"/>
        <v>42067.782905092587</v>
      </c>
      <c r="T182" s="8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42147.533506944441</v>
      </c>
      <c r="T183" s="8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8">
        <f t="shared" si="10"/>
        <v>42711.803611111107</v>
      </c>
      <c r="T184" s="8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41939.601967592593</v>
      </c>
      <c r="T185" s="8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41825.58289351852</v>
      </c>
      <c r="T186" s="8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42570.702997685185</v>
      </c>
      <c r="T187" s="8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8">
        <f t="shared" si="10"/>
        <v>42767.604560185187</v>
      </c>
      <c r="T188" s="8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42182.02612268518</v>
      </c>
      <c r="T189" s="8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8">
        <f t="shared" si="10"/>
        <v>41856.974710648145</v>
      </c>
      <c r="T190" s="8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42556.482372685183</v>
      </c>
      <c r="T191" s="8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42527.442662037036</v>
      </c>
      <c r="T192" s="8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8">
        <f t="shared" si="10"/>
        <v>42239.233078703699</v>
      </c>
      <c r="T193" s="8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8">
        <f t="shared" si="10"/>
        <v>41899.583703703705</v>
      </c>
      <c r="T194" s="8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8">
        <f t="shared" ref="S195:S258" si="14">(J195/86400)+25569+(-5/24)</f>
        <v>41911.726458333331</v>
      </c>
      <c r="T195" s="8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42375.788553240738</v>
      </c>
      <c r="T196" s="8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8">
        <f t="shared" si="14"/>
        <v>42135.462175925924</v>
      </c>
      <c r="T197" s="8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8">
        <f t="shared" si="14"/>
        <v>42259.334467592591</v>
      </c>
      <c r="T198" s="8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42741.640046296299</v>
      </c>
      <c r="T199" s="8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41887.175023148149</v>
      </c>
      <c r="T200" s="8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8">
        <f t="shared" si="14"/>
        <v>42583.915532407402</v>
      </c>
      <c r="T201" s="8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8">
        <f t="shared" si="14"/>
        <v>41866.875034722216</v>
      </c>
      <c r="T202" s="8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8">
        <f t="shared" si="14"/>
        <v>42023.610289351847</v>
      </c>
      <c r="T203" s="8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8">
        <f t="shared" si="14"/>
        <v>42255.719490740739</v>
      </c>
      <c r="T204" s="8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41973.639629629623</v>
      </c>
      <c r="T205" s="8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8">
        <f t="shared" si="14"/>
        <v>42556.375034722216</v>
      </c>
      <c r="T206" s="8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8">
        <f t="shared" si="14"/>
        <v>42248.423865740733</v>
      </c>
      <c r="T207" s="8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8">
        <f t="shared" si="14"/>
        <v>42566.79609953703</v>
      </c>
      <c r="T208" s="8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8">
        <f t="shared" si="14"/>
        <v>41977.988865740735</v>
      </c>
      <c r="T209" s="8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8">
        <f t="shared" si="14"/>
        <v>41959.16165509259</v>
      </c>
      <c r="T210" s="8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8">
        <f t="shared" si="14"/>
        <v>42165.714525462965</v>
      </c>
      <c r="T211" s="8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8">
        <f t="shared" si="14"/>
        <v>42248.856388888882</v>
      </c>
      <c r="T212" s="8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8">
        <f t="shared" si="14"/>
        <v>42235.951585648145</v>
      </c>
      <c r="T213" s="8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42416.672685185178</v>
      </c>
      <c r="T214" s="8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42202.385960648149</v>
      </c>
      <c r="T215" s="8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42009.432280092595</v>
      </c>
      <c r="T216" s="8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42375.021782407406</v>
      </c>
      <c r="T217" s="8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8">
        <f t="shared" si="14"/>
        <v>42066.750428240739</v>
      </c>
      <c r="T218" s="8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8">
        <f t="shared" si="14"/>
        <v>41970.432280092595</v>
      </c>
      <c r="T219" s="8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42079.420011574075</v>
      </c>
      <c r="T220" s="8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8">
        <f t="shared" si="14"/>
        <v>42429.118344907409</v>
      </c>
      <c r="T221" s="8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42195.435532407406</v>
      </c>
      <c r="T222" s="8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8">
        <f t="shared" si="14"/>
        <v>42031.629212962966</v>
      </c>
      <c r="T223" s="8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42031.561550925922</v>
      </c>
      <c r="T224" s="8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8">
        <f t="shared" si="14"/>
        <v>42481.839699074073</v>
      </c>
      <c r="T225" s="8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8">
        <f t="shared" si="14"/>
        <v>42135.026921296296</v>
      </c>
      <c r="T226" s="8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8">
        <f t="shared" si="14"/>
        <v>42438.752939814811</v>
      </c>
      <c r="T227" s="8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42106.457685185182</v>
      </c>
      <c r="T228" s="8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8">
        <f t="shared" si="14"/>
        <v>42164.685659722221</v>
      </c>
      <c r="T229" s="8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8">
        <f t="shared" si="14"/>
        <v>42096.478067129625</v>
      </c>
      <c r="T230" s="8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8">
        <f t="shared" si="14"/>
        <v>42383.725659722222</v>
      </c>
      <c r="T231" s="8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42129.568877314814</v>
      </c>
      <c r="T232" s="8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8">
        <f t="shared" si="14"/>
        <v>42341.75059027777</v>
      </c>
      <c r="T233" s="8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8">
        <f t="shared" si="14"/>
        <v>42032.617430555554</v>
      </c>
      <c r="T234" s="8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8">
        <f t="shared" si="14"/>
        <v>42612.703379629624</v>
      </c>
      <c r="T235" s="8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42135.82707175926</v>
      </c>
      <c r="T236" s="8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8">
        <f t="shared" si="14"/>
        <v>42164.700196759259</v>
      </c>
      <c r="T237" s="8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8">
        <f t="shared" si="14"/>
        <v>42320.876145833332</v>
      </c>
      <c r="T238" s="8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42377.368854166663</v>
      </c>
      <c r="T239" s="8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8">
        <f t="shared" si="14"/>
        <v>42713.754166666666</v>
      </c>
      <c r="T240" s="8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42296.901967592588</v>
      </c>
      <c r="T241" s="8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8">
        <f t="shared" si="14"/>
        <v>41354.500127314815</v>
      </c>
      <c r="T242" s="8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8">
        <f t="shared" si="14"/>
        <v>41949.489629629628</v>
      </c>
      <c r="T243" s="8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8">
        <f t="shared" si="14"/>
        <v>40862.28460648148</v>
      </c>
      <c r="T244" s="8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8">
        <f t="shared" si="14"/>
        <v>41661.839166666665</v>
      </c>
      <c r="T245" s="8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8">
        <f t="shared" si="14"/>
        <v>40213.115266203698</v>
      </c>
      <c r="T246" s="8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8">
        <f t="shared" si="14"/>
        <v>41106.844733796293</v>
      </c>
      <c r="T247" s="8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8">
        <f t="shared" si="14"/>
        <v>40480.155150462961</v>
      </c>
      <c r="T248" s="8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8">
        <f t="shared" si="14"/>
        <v>40430.395995370367</v>
      </c>
      <c r="T249" s="8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8">
        <f t="shared" si="14"/>
        <v>40870.566076388888</v>
      </c>
      <c r="T250" s="8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8">
        <f t="shared" si="14"/>
        <v>40332.715509259258</v>
      </c>
      <c r="T251" s="8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8">
        <f t="shared" si="14"/>
        <v>41401.357534722221</v>
      </c>
      <c r="T252" s="8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8">
        <f t="shared" si="14"/>
        <v>41013.579236111109</v>
      </c>
      <c r="T253" s="8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8">
        <f t="shared" si="14"/>
        <v>40266.454374999994</v>
      </c>
      <c r="T254" s="8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8">
        <f t="shared" si="14"/>
        <v>40924.44253472222</v>
      </c>
      <c r="T255" s="8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8">
        <f t="shared" si="14"/>
        <v>42263.744328703702</v>
      </c>
      <c r="T256" s="8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8">
        <f t="shared" si="14"/>
        <v>40588.318078703705</v>
      </c>
      <c r="T257" s="8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8">
        <f t="shared" si="14"/>
        <v>41319.560960648145</v>
      </c>
      <c r="T258" s="8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8308</v>
      </c>
      <c r="R259" t="s">
        <v>8313</v>
      </c>
      <c r="S259" s="8">
        <f t="shared" ref="S259:S322" si="18">(J259/86400)+25569+(-5/24)</f>
        <v>42479.418541666666</v>
      </c>
      <c r="T259" s="8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8">
        <f t="shared" si="18"/>
        <v>40681.843356481477</v>
      </c>
      <c r="T260" s="8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8">
        <f t="shared" si="18"/>
        <v>42072.529733796291</v>
      </c>
      <c r="T261" s="8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8">
        <f t="shared" si="18"/>
        <v>40330.547210648147</v>
      </c>
      <c r="T262" s="8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8">
        <f t="shared" si="18"/>
        <v>41017.677129629628</v>
      </c>
      <c r="T263" s="8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8">
        <f t="shared" si="18"/>
        <v>40555.039675925924</v>
      </c>
      <c r="T264" s="8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8">
        <f t="shared" si="18"/>
        <v>41149.746458333328</v>
      </c>
      <c r="T265" s="8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8">
        <f t="shared" si="18"/>
        <v>41010.411979166667</v>
      </c>
      <c r="T266" s="8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8">
        <f t="shared" si="18"/>
        <v>40267.03738425926</v>
      </c>
      <c r="T267" s="8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8">
        <f t="shared" si="18"/>
        <v>40204.966516203705</v>
      </c>
      <c r="T268" s="8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8">
        <f t="shared" si="18"/>
        <v>41785.244201388887</v>
      </c>
      <c r="T269" s="8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8">
        <f t="shared" si="18"/>
        <v>40808.944189814814</v>
      </c>
      <c r="T270" s="8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8">
        <f t="shared" si="18"/>
        <v>42757.988680555551</v>
      </c>
      <c r="T271" s="8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8">
        <f t="shared" si="18"/>
        <v>40637.658217592594</v>
      </c>
      <c r="T272" s="8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8">
        <f t="shared" si="18"/>
        <v>41611.891909722217</v>
      </c>
      <c r="T273" s="8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8">
        <f t="shared" si="18"/>
        <v>40235.692025462959</v>
      </c>
      <c r="T274" s="8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8">
        <f t="shared" si="18"/>
        <v>40697.29011574074</v>
      </c>
      <c r="T275" s="8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8">
        <f t="shared" si="18"/>
        <v>40969.704039351847</v>
      </c>
      <c r="T276" s="8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8">
        <f t="shared" si="18"/>
        <v>41192.823680555557</v>
      </c>
      <c r="T277" s="8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8">
        <f t="shared" si="18"/>
        <v>40966.873541666668</v>
      </c>
      <c r="T278" s="8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8">
        <f t="shared" si="18"/>
        <v>42117.68309027778</v>
      </c>
      <c r="T279" s="8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8">
        <f t="shared" si="18"/>
        <v>41163.832627314812</v>
      </c>
      <c r="T280" s="8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8">
        <f t="shared" si="18"/>
        <v>42759.035833333335</v>
      </c>
      <c r="T281" s="8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8">
        <f t="shared" si="18"/>
        <v>41744.382349537038</v>
      </c>
      <c r="T282" s="8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8">
        <f t="shared" si="18"/>
        <v>39949.955011574071</v>
      </c>
      <c r="T283" s="8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8">
        <f t="shared" si="18"/>
        <v>40194.711712962962</v>
      </c>
      <c r="T284" s="8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8">
        <f t="shared" si="18"/>
        <v>40675.501666666663</v>
      </c>
      <c r="T285" s="8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8">
        <f t="shared" si="18"/>
        <v>40904.529861111107</v>
      </c>
      <c r="T286" s="8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8">
        <f t="shared" si="18"/>
        <v>41506.547777777778</v>
      </c>
      <c r="T287" s="8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8">
        <f t="shared" si="18"/>
        <v>41313.607916666668</v>
      </c>
      <c r="T288" s="8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8">
        <f t="shared" si="18"/>
        <v>41184.069652777776</v>
      </c>
      <c r="T289" s="8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8">
        <f t="shared" si="18"/>
        <v>41050.960567129623</v>
      </c>
      <c r="T290" s="8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8">
        <f t="shared" si="18"/>
        <v>41550.248078703698</v>
      </c>
      <c r="T291" s="8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8">
        <f t="shared" si="18"/>
        <v>40526.160844907405</v>
      </c>
      <c r="T292" s="8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8">
        <f t="shared" si="18"/>
        <v>41376.560717592591</v>
      </c>
      <c r="T293" s="8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8">
        <f t="shared" si="18"/>
        <v>40812.594895833332</v>
      </c>
      <c r="T294" s="8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8">
        <f t="shared" si="18"/>
        <v>41719.459652777776</v>
      </c>
      <c r="T295" s="8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40342.876087962963</v>
      </c>
      <c r="T296" s="8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8">
        <f t="shared" si="18"/>
        <v>41518.796400462961</v>
      </c>
      <c r="T297" s="8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8">
        <f t="shared" si="18"/>
        <v>41134.267164351848</v>
      </c>
      <c r="T298" s="8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8">
        <f t="shared" si="18"/>
        <v>42089.519687499997</v>
      </c>
      <c r="T299" s="8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8">
        <f t="shared" si="18"/>
        <v>41709.255185185182</v>
      </c>
      <c r="T300" s="8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8">
        <f t="shared" si="18"/>
        <v>40469.016898148147</v>
      </c>
      <c r="T301" s="8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8">
        <f t="shared" si="18"/>
        <v>40626.751597222217</v>
      </c>
      <c r="T302" s="8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8">
        <f t="shared" si="18"/>
        <v>41312.529340277775</v>
      </c>
      <c r="T303" s="8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8">
        <f t="shared" si="18"/>
        <v>40933.648587962962</v>
      </c>
      <c r="T304" s="8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8">
        <f t="shared" si="18"/>
        <v>41031.862800925919</v>
      </c>
      <c r="T305" s="8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8">
        <f t="shared" si="18"/>
        <v>41113.88653935185</v>
      </c>
      <c r="T306" s="8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8">
        <f t="shared" si="18"/>
        <v>40948.421863425923</v>
      </c>
      <c r="T307" s="8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8">
        <f t="shared" si="18"/>
        <v>41333.628854166665</v>
      </c>
      <c r="T308" s="8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8">
        <f t="shared" si="18"/>
        <v>41282.736122685186</v>
      </c>
      <c r="T309" s="8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8">
        <f t="shared" si="18"/>
        <v>40567.486226851848</v>
      </c>
      <c r="T310" s="8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8">
        <f t="shared" si="18"/>
        <v>41134.543217592589</v>
      </c>
      <c r="T311" s="8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8">
        <f t="shared" si="18"/>
        <v>40820.974803240737</v>
      </c>
      <c r="T312" s="8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8">
        <f t="shared" si="18"/>
        <v>40868.011481481481</v>
      </c>
      <c r="T313" s="8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8">
        <f t="shared" si="18"/>
        <v>41348.669351851851</v>
      </c>
      <c r="T314" s="8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8">
        <f t="shared" si="18"/>
        <v>40357.019606481481</v>
      </c>
      <c r="T315" s="8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8">
        <f t="shared" si="18"/>
        <v>41304.624861111108</v>
      </c>
      <c r="T316" s="8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8">
        <f t="shared" si="18"/>
        <v>41113.564050925925</v>
      </c>
      <c r="T317" s="8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8">
        <f t="shared" si="18"/>
        <v>41950.715243055551</v>
      </c>
      <c r="T318" s="8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8">
        <f t="shared" si="18"/>
        <v>41589.468553240738</v>
      </c>
      <c r="T319" s="8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8">
        <f t="shared" si="18"/>
        <v>41329.830451388887</v>
      </c>
      <c r="T320" s="8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8">
        <f t="shared" si="18"/>
        <v>40123.629965277774</v>
      </c>
      <c r="T321" s="8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8">
        <f t="shared" si="18"/>
        <v>42331.34297453703</v>
      </c>
      <c r="T322" s="8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8308</v>
      </c>
      <c r="R323" t="s">
        <v>8313</v>
      </c>
      <c r="S323" s="8">
        <f t="shared" ref="S323:S386" si="22">(J323/86400)+25569+(-5/24)</f>
        <v>42647.238263888888</v>
      </c>
      <c r="T323" s="8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8">
        <f t="shared" si="22"/>
        <v>42473.361666666664</v>
      </c>
      <c r="T324" s="8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8">
        <f t="shared" si="22"/>
        <v>42697.113032407404</v>
      </c>
      <c r="T325" s="8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8">
        <f t="shared" si="22"/>
        <v>42184.417916666665</v>
      </c>
      <c r="T326" s="8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8">
        <f t="shared" si="22"/>
        <v>42688.979548611103</v>
      </c>
      <c r="T327" s="8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8">
        <f t="shared" si="22"/>
        <v>42775.106550925928</v>
      </c>
      <c r="T328" s="8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8">
        <f t="shared" si="22"/>
        <v>42058.026956018519</v>
      </c>
      <c r="T329" s="8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8">
        <f t="shared" si="22"/>
        <v>42278.738287037035</v>
      </c>
      <c r="T330" s="8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8">
        <f t="shared" si="22"/>
        <v>42291.258414351854</v>
      </c>
      <c r="T331" s="8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8">
        <f t="shared" si="22"/>
        <v>41379.307442129626</v>
      </c>
      <c r="T332" s="8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8">
        <f t="shared" si="22"/>
        <v>42507.373078703698</v>
      </c>
      <c r="T333" s="8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8">
        <f t="shared" si="22"/>
        <v>42263.471956018511</v>
      </c>
      <c r="T334" s="8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8">
        <f t="shared" si="22"/>
        <v>42437.428136574068</v>
      </c>
      <c r="T335" s="8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8">
        <f t="shared" si="22"/>
        <v>42101.474039351851</v>
      </c>
      <c r="T336" s="8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8">
        <f t="shared" si="22"/>
        <v>42101.529108796291</v>
      </c>
      <c r="T337" s="8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8">
        <f t="shared" si="22"/>
        <v>42291.387939814813</v>
      </c>
      <c r="T338" s="8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8">
        <f t="shared" si="22"/>
        <v>42046.920231481483</v>
      </c>
      <c r="T339" s="8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8">
        <f t="shared" si="22"/>
        <v>42559.547337962962</v>
      </c>
      <c r="T340" s="8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8">
        <f t="shared" si="22"/>
        <v>42093.551712962959</v>
      </c>
      <c r="T341" s="8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8">
        <f t="shared" si="22"/>
        <v>42772.460729166669</v>
      </c>
      <c r="T342" s="8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8">
        <f t="shared" si="22"/>
        <v>41894.671273148146</v>
      </c>
      <c r="T343" s="8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8">
        <f t="shared" si="22"/>
        <v>42459.572511574072</v>
      </c>
      <c r="T344" s="8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8">
        <f t="shared" si="22"/>
        <v>41926.529456018514</v>
      </c>
      <c r="T345" s="8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8">
        <f t="shared" si="22"/>
        <v>42111.762662037036</v>
      </c>
      <c r="T346" s="8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8">
        <f t="shared" si="22"/>
        <v>42114.735995370364</v>
      </c>
      <c r="T347" s="8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8">
        <f t="shared" si="22"/>
        <v>42261.291909722218</v>
      </c>
      <c r="T348" s="8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8">
        <f t="shared" si="22"/>
        <v>42292.287141203698</v>
      </c>
      <c r="T349" s="8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8">
        <f t="shared" si="22"/>
        <v>42207.378657407404</v>
      </c>
      <c r="T350" s="8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8">
        <f t="shared" si="22"/>
        <v>42760.290601851848</v>
      </c>
      <c r="T351" s="8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8">
        <f t="shared" si="22"/>
        <v>42585.857743055552</v>
      </c>
      <c r="T352" s="8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8">
        <f t="shared" si="22"/>
        <v>42427.75641203703</v>
      </c>
      <c r="T353" s="8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8">
        <f t="shared" si="22"/>
        <v>41889.959120370368</v>
      </c>
      <c r="T354" s="8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8">
        <f t="shared" si="22"/>
        <v>42297.583553240744</v>
      </c>
      <c r="T355" s="8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8">
        <f t="shared" si="22"/>
        <v>42438.619456018518</v>
      </c>
      <c r="T356" s="8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8">
        <f t="shared" si="22"/>
        <v>41943.0855787037</v>
      </c>
      <c r="T357" s="8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8">
        <f t="shared" si="22"/>
        <v>42415.594826388886</v>
      </c>
      <c r="T358" s="8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8">
        <f t="shared" si="22"/>
        <v>42078.01385416666</v>
      </c>
      <c r="T359" s="8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8">
        <f t="shared" si="22"/>
        <v>42507.651863425919</v>
      </c>
      <c r="T360" s="8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8">
        <f t="shared" si="22"/>
        <v>41934.86215277778</v>
      </c>
      <c r="T361" s="8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8">
        <f t="shared" si="22"/>
        <v>42163.689583333333</v>
      </c>
      <c r="T362" s="8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8">
        <f t="shared" si="22"/>
        <v>41935.792893518512</v>
      </c>
      <c r="T363" s="8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8">
        <f t="shared" si="22"/>
        <v>41837.002210648148</v>
      </c>
      <c r="T364" s="8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8">
        <f t="shared" si="22"/>
        <v>40255.53629629629</v>
      </c>
      <c r="T365" s="8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8">
        <f t="shared" si="22"/>
        <v>41780.651296296295</v>
      </c>
      <c r="T366" s="8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8">
        <f t="shared" si="22"/>
        <v>41668.398136574069</v>
      </c>
      <c r="T367" s="8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8">
        <f t="shared" si="22"/>
        <v>41019.584699074076</v>
      </c>
      <c r="T368" s="8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8">
        <f t="shared" si="22"/>
        <v>41355.368958333333</v>
      </c>
      <c r="T369" s="8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8">
        <f t="shared" si="22"/>
        <v>42043.397245370368</v>
      </c>
      <c r="T370" s="8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8">
        <f t="shared" si="22"/>
        <v>40893.3433912037</v>
      </c>
      <c r="T371" s="8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8">
        <f t="shared" si="22"/>
        <v>42711.586805555555</v>
      </c>
      <c r="T372" s="8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8">
        <f t="shared" si="22"/>
        <v>41261.559479166666</v>
      </c>
      <c r="T373" s="8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8">
        <f t="shared" si="22"/>
        <v>42425.368564814817</v>
      </c>
      <c r="T374" s="8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8">
        <f t="shared" si="22"/>
        <v>41078.703680555554</v>
      </c>
      <c r="T375" s="8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8">
        <f t="shared" si="22"/>
        <v>40757.680914351848</v>
      </c>
      <c r="T376" s="8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8">
        <f t="shared" si="22"/>
        <v>41657.77674768518</v>
      </c>
      <c r="T377" s="8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8">
        <f t="shared" si="22"/>
        <v>42576.244398148141</v>
      </c>
      <c r="T378" s="8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8">
        <f t="shared" si="22"/>
        <v>42292.042453703696</v>
      </c>
      <c r="T379" s="8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8">
        <f t="shared" si="22"/>
        <v>42370.363518518519</v>
      </c>
      <c r="T380" s="8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8">
        <f t="shared" si="22"/>
        <v>40987.479999999996</v>
      </c>
      <c r="T381" s="8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8">
        <f t="shared" si="22"/>
        <v>42367.511481481481</v>
      </c>
      <c r="T382" s="8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8">
        <f t="shared" si="22"/>
        <v>41085.48978009259</v>
      </c>
      <c r="T383" s="8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8">
        <f t="shared" si="22"/>
        <v>41144.501157407409</v>
      </c>
      <c r="T384" s="8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8">
        <f t="shared" si="22"/>
        <v>41754.90924768518</v>
      </c>
      <c r="T385" s="8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8">
        <f t="shared" si="22"/>
        <v>41980.573460648149</v>
      </c>
      <c r="T386" s="8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8308</v>
      </c>
      <c r="R387" t="s">
        <v>8313</v>
      </c>
      <c r="S387" s="8">
        <f t="shared" ref="S387:S450" si="26">(J387/86400)+25569+(-5/24)</f>
        <v>41934.376168981478</v>
      </c>
      <c r="T387" s="8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8">
        <f t="shared" si="26"/>
        <v>42211.742951388886</v>
      </c>
      <c r="T388" s="8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8">
        <f t="shared" si="26"/>
        <v>42200.468263888884</v>
      </c>
      <c r="T389" s="8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8">
        <f t="shared" si="26"/>
        <v>42548.86782407407</v>
      </c>
      <c r="T390" s="8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8">
        <f t="shared" si="26"/>
        <v>41673.854745370372</v>
      </c>
      <c r="T391" s="8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8">
        <f t="shared" si="26"/>
        <v>42111.828379629624</v>
      </c>
      <c r="T392" s="8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8">
        <f t="shared" si="26"/>
        <v>40864.833923611106</v>
      </c>
      <c r="T393" s="8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8">
        <f t="shared" si="26"/>
        <v>40763.508923611109</v>
      </c>
      <c r="T394" s="8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8">
        <f t="shared" si="26"/>
        <v>41526.500601851847</v>
      </c>
      <c r="T395" s="8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42417.60974537037</v>
      </c>
      <c r="T396" s="8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8">
        <f t="shared" si="26"/>
        <v>40990.700925925921</v>
      </c>
      <c r="T397" s="8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8">
        <f t="shared" si="26"/>
        <v>41082.356550925928</v>
      </c>
      <c r="T398" s="8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8">
        <f t="shared" si="26"/>
        <v>40379.568101851852</v>
      </c>
      <c r="T399" s="8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8">
        <f t="shared" si="26"/>
        <v>42078.584791666661</v>
      </c>
      <c r="T400" s="8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8">
        <f t="shared" si="26"/>
        <v>42687.667442129627</v>
      </c>
      <c r="T401" s="8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8">
        <f t="shared" si="26"/>
        <v>41745.427627314813</v>
      </c>
      <c r="T402" s="8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8">
        <f t="shared" si="26"/>
        <v>40732.633912037032</v>
      </c>
      <c r="T403" s="8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8">
        <f t="shared" si="26"/>
        <v>42292.331215277773</v>
      </c>
      <c r="T404" s="8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8">
        <f t="shared" si="26"/>
        <v>40718.102326388886</v>
      </c>
      <c r="T405" s="8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8">
        <f t="shared" si="26"/>
        <v>41646.419699074067</v>
      </c>
      <c r="T406" s="8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41673.876608796294</v>
      </c>
      <c r="T407" s="8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8">
        <f t="shared" si="26"/>
        <v>40637.95413194444</v>
      </c>
      <c r="T408" s="8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8">
        <f t="shared" si="26"/>
        <v>40806.662615740737</v>
      </c>
      <c r="T409" s="8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8">
        <f t="shared" si="26"/>
        <v>41543.527662037035</v>
      </c>
      <c r="T410" s="8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42543.654444444437</v>
      </c>
      <c r="T411" s="8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8">
        <f t="shared" si="26"/>
        <v>42113.773113425923</v>
      </c>
      <c r="T412" s="8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8">
        <f t="shared" si="26"/>
        <v>41597.967638888884</v>
      </c>
      <c r="T413" s="8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8">
        <f t="shared" si="26"/>
        <v>41099.534467592588</v>
      </c>
      <c r="T414" s="8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8">
        <f t="shared" si="26"/>
        <v>41079.66910879629</v>
      </c>
      <c r="T415" s="8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8">
        <f t="shared" si="26"/>
        <v>41528.85491898148</v>
      </c>
      <c r="T416" s="8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8">
        <f t="shared" si="26"/>
        <v>41904.643541666665</v>
      </c>
      <c r="T417" s="8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8">
        <f t="shared" si="26"/>
        <v>41648.187858796293</v>
      </c>
      <c r="T418" s="8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8">
        <f t="shared" si="26"/>
        <v>41360.762268518512</v>
      </c>
      <c r="T419" s="8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42178.07403935185</v>
      </c>
      <c r="T420" s="8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8">
        <f t="shared" si="26"/>
        <v>41394.634108796294</v>
      </c>
      <c r="T421" s="8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8">
        <f t="shared" si="26"/>
        <v>41682.028136574074</v>
      </c>
      <c r="T422" s="8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8">
        <f t="shared" si="26"/>
        <v>42177.283055555548</v>
      </c>
      <c r="T423" s="8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8">
        <f t="shared" si="26"/>
        <v>41863.052048611113</v>
      </c>
      <c r="T424" s="8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8">
        <f t="shared" si="26"/>
        <v>41400.717939814815</v>
      </c>
      <c r="T425" s="8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40934.167812499996</v>
      </c>
      <c r="T426" s="8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42275.652824074066</v>
      </c>
      <c r="T427" s="8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8">
        <f t="shared" si="26"/>
        <v>42400.503634259258</v>
      </c>
      <c r="T428" s="8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8">
        <f t="shared" si="26"/>
        <v>42285.700694444444</v>
      </c>
      <c r="T429" s="8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41778.558391203704</v>
      </c>
      <c r="T430" s="8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8">
        <f t="shared" si="26"/>
        <v>40070.693078703705</v>
      </c>
      <c r="T431" s="8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41512.898923611108</v>
      </c>
      <c r="T432" s="8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8">
        <f t="shared" si="26"/>
        <v>42526.662997685184</v>
      </c>
      <c r="T433" s="8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42238.51829861111</v>
      </c>
      <c r="T434" s="8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8">
        <f t="shared" si="26"/>
        <v>42228.421550925923</v>
      </c>
      <c r="T435" s="8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41576.626180555555</v>
      </c>
      <c r="T436" s="8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41500.539120370369</v>
      </c>
      <c r="T437" s="8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8">
        <f t="shared" si="26"/>
        <v>41456.154085648144</v>
      </c>
      <c r="T438" s="8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8">
        <f t="shared" si="26"/>
        <v>42591.110254629624</v>
      </c>
      <c r="T439" s="8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8">
        <f t="shared" si="26"/>
        <v>42296.052754629629</v>
      </c>
      <c r="T440" s="8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8">
        <f t="shared" si="26"/>
        <v>41919.553449074076</v>
      </c>
      <c r="T441" s="8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42423.777233796289</v>
      </c>
      <c r="T442" s="8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8">
        <f t="shared" si="26"/>
        <v>41550.585601851846</v>
      </c>
      <c r="T443" s="8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8">
        <f t="shared" si="26"/>
        <v>42024.680358796293</v>
      </c>
      <c r="T444" s="8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8">
        <f t="shared" si="26"/>
        <v>41649.806724537033</v>
      </c>
      <c r="T445" s="8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40894.69862268518</v>
      </c>
      <c r="T446" s="8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42130.127025462956</v>
      </c>
      <c r="T447" s="8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8">
        <f t="shared" si="26"/>
        <v>42036.875231481477</v>
      </c>
      <c r="T448" s="8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41331.34679398148</v>
      </c>
      <c r="T449" s="8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8">
        <f t="shared" si="26"/>
        <v>41753.549710648142</v>
      </c>
      <c r="T450" s="8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8308</v>
      </c>
      <c r="R451" t="s">
        <v>8314</v>
      </c>
      <c r="S451" s="8">
        <f t="shared" ref="S451:S514" si="30">(J451/86400)+25569+(-5/24)</f>
        <v>41534.359780092593</v>
      </c>
      <c r="T451" s="8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8">
        <f t="shared" si="30"/>
        <v>41654.73842592592</v>
      </c>
      <c r="T452" s="8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8">
        <f t="shared" si="30"/>
        <v>41634.506840277776</v>
      </c>
      <c r="T453" s="8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42107.49554398148</v>
      </c>
      <c r="T454" s="8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42038.616655092592</v>
      </c>
      <c r="T455" s="8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41938.508923611109</v>
      </c>
      <c r="T456" s="8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40970.794236111113</v>
      </c>
      <c r="T457" s="8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8">
        <f t="shared" si="30"/>
        <v>41547.486122685186</v>
      </c>
      <c r="T458" s="8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8">
        <f t="shared" si="30"/>
        <v>41837.559166666666</v>
      </c>
      <c r="T459" s="8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8">
        <f t="shared" si="30"/>
        <v>41378.491435185184</v>
      </c>
      <c r="T460" s="8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40800.432025462964</v>
      </c>
      <c r="T461" s="8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41759.334201388883</v>
      </c>
      <c r="T462" s="8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8">
        <f t="shared" si="30"/>
        <v>41407.638506944444</v>
      </c>
      <c r="T463" s="8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8">
        <f t="shared" si="30"/>
        <v>40704.918298611105</v>
      </c>
      <c r="T464" s="8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8">
        <f t="shared" si="30"/>
        <v>40750.501770833333</v>
      </c>
      <c r="T465" s="8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42488.640451388885</v>
      </c>
      <c r="T466" s="8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41800.911736111106</v>
      </c>
      <c r="T467" s="8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41129.734537037039</v>
      </c>
      <c r="T468" s="8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8">
        <f t="shared" si="30"/>
        <v>41135.471458333333</v>
      </c>
      <c r="T469" s="8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8">
        <f t="shared" si="30"/>
        <v>41040.959293981483</v>
      </c>
      <c r="T470" s="8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8">
        <f t="shared" si="30"/>
        <v>41827.781527777777</v>
      </c>
      <c r="T471" s="8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41604.959363425922</v>
      </c>
      <c r="T472" s="8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8">
        <f t="shared" si="30"/>
        <v>41703.513645833329</v>
      </c>
      <c r="T473" s="8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41844.714328703703</v>
      </c>
      <c r="T474" s="8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41869.489803240736</v>
      </c>
      <c r="T475" s="8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42753.120706018519</v>
      </c>
      <c r="T476" s="8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8">
        <f t="shared" si="30"/>
        <v>42099.877812500003</v>
      </c>
      <c r="T477" s="8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8">
        <f t="shared" si="30"/>
        <v>41757.76667824074</v>
      </c>
      <c r="T478" s="8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8">
        <f t="shared" si="30"/>
        <v>40987.626550925925</v>
      </c>
      <c r="T479" s="8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8">
        <f t="shared" si="30"/>
        <v>42065.702650462961</v>
      </c>
      <c r="T480" s="8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41904.199479166666</v>
      </c>
      <c r="T481" s="8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8">
        <f t="shared" si="30"/>
        <v>41465.29184027778</v>
      </c>
      <c r="T482" s="8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8">
        <f t="shared" si="30"/>
        <v>41162.46399305555</v>
      </c>
      <c r="T483" s="8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42447.688541666663</v>
      </c>
      <c r="T484" s="8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8">
        <f t="shared" si="30"/>
        <v>41242.989259259259</v>
      </c>
      <c r="T485" s="8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8">
        <f t="shared" si="30"/>
        <v>42272.731157407405</v>
      </c>
      <c r="T486" s="8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8">
        <f t="shared" si="30"/>
        <v>41381.297442129631</v>
      </c>
      <c r="T487" s="8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41761.734247685185</v>
      </c>
      <c r="T488" s="8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8">
        <f t="shared" si="30"/>
        <v>42669.386504629627</v>
      </c>
      <c r="T489" s="8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8">
        <f t="shared" si="30"/>
        <v>42713.84606481481</v>
      </c>
      <c r="T490" s="8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8">
        <f t="shared" si="30"/>
        <v>40882.273333333331</v>
      </c>
      <c r="T491" s="8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8">
        <f t="shared" si="30"/>
        <v>41113.760243055549</v>
      </c>
      <c r="T492" s="8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8">
        <f t="shared" si="30"/>
        <v>42366.774293981478</v>
      </c>
      <c r="T493" s="8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8">
        <f t="shared" si="30"/>
        <v>42595.826736111114</v>
      </c>
      <c r="T494" s="8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8">
        <f t="shared" si="30"/>
        <v>42114.517800925925</v>
      </c>
      <c r="T495" s="8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8">
        <f t="shared" si="30"/>
        <v>41799.62228009259</v>
      </c>
      <c r="T496" s="8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8">
        <f t="shared" si="30"/>
        <v>42171.619270833333</v>
      </c>
      <c r="T497" s="8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41620.723078703704</v>
      </c>
      <c r="T498" s="8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41944.829456018517</v>
      </c>
      <c r="T499" s="8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8">
        <f t="shared" si="30"/>
        <v>40858.553807870368</v>
      </c>
      <c r="T500" s="8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8">
        <f t="shared" si="30"/>
        <v>40043.687129629623</v>
      </c>
      <c r="T501" s="8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40247.677673611106</v>
      </c>
      <c r="T502" s="8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8">
        <f t="shared" si="30"/>
        <v>40703.026053240741</v>
      </c>
      <c r="T503" s="8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40956.345196759255</v>
      </c>
      <c r="T504" s="8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8">
        <f t="shared" si="30"/>
        <v>41991.318321759252</v>
      </c>
      <c r="T505" s="8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40949.775312499994</v>
      </c>
      <c r="T506" s="8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8">
        <f t="shared" si="30"/>
        <v>42317.889884259253</v>
      </c>
      <c r="T507" s="8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41466.343981481477</v>
      </c>
      <c r="T508" s="8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41156.750659722216</v>
      </c>
      <c r="T509" s="8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8">
        <f t="shared" si="30"/>
        <v>40994.815983796296</v>
      </c>
      <c r="T510" s="8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42153.423263888886</v>
      </c>
      <c r="T511" s="8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8">
        <f t="shared" si="30"/>
        <v>42399.968043981477</v>
      </c>
      <c r="T512" s="8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41340.09469907407</v>
      </c>
      <c r="T513" s="8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42649.533877314818</v>
      </c>
      <c r="T514" s="8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8308</v>
      </c>
      <c r="R515" t="s">
        <v>8314</v>
      </c>
      <c r="S515" s="8">
        <f t="shared" ref="S515:S578" si="34">(J515/86400)+25569+(-5/24)</f>
        <v>42552.445659722223</v>
      </c>
      <c r="T515" s="8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8">
        <f t="shared" si="34"/>
        <v>41830.405636574069</v>
      </c>
      <c r="T516" s="8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8">
        <f t="shared" si="34"/>
        <v>42327.282418981478</v>
      </c>
      <c r="T517" s="8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8">
        <f t="shared" si="34"/>
        <v>42091.570370370369</v>
      </c>
      <c r="T518" s="8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8">
        <f t="shared" si="34"/>
        <v>42738.406956018516</v>
      </c>
      <c r="T519" s="8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8">
        <f t="shared" si="34"/>
        <v>42223.407685185179</v>
      </c>
      <c r="T520" s="8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8">
        <f t="shared" si="34"/>
        <v>41218.183113425919</v>
      </c>
      <c r="T521" s="8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8">
        <f t="shared" si="34"/>
        <v>42318.493761574071</v>
      </c>
      <c r="T522" s="8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8">
        <f t="shared" si="34"/>
        <v>42645.884479166663</v>
      </c>
      <c r="T523" s="8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8">
        <f t="shared" si="34"/>
        <v>42429.832465277774</v>
      </c>
      <c r="T524" s="8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8">
        <f t="shared" si="34"/>
        <v>42237.924490740734</v>
      </c>
      <c r="T525" s="8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8">
        <f t="shared" si="34"/>
        <v>42492.508900462963</v>
      </c>
      <c r="T526" s="8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41850.192604166667</v>
      </c>
      <c r="T527" s="8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8">
        <f t="shared" si="34"/>
        <v>42192.383611111109</v>
      </c>
      <c r="T528" s="8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8">
        <f t="shared" si="34"/>
        <v>42752.997291666667</v>
      </c>
      <c r="T529" s="8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8">
        <f t="shared" si="34"/>
        <v>42155.71188657407</v>
      </c>
      <c r="T530" s="8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8">
        <f t="shared" si="34"/>
        <v>42724.822847222218</v>
      </c>
      <c r="T531" s="8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8">
        <f t="shared" si="34"/>
        <v>42157.382731481477</v>
      </c>
      <c r="T532" s="8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8">
        <f t="shared" si="34"/>
        <v>42675.856817129628</v>
      </c>
      <c r="T533" s="8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8">
        <f t="shared" si="34"/>
        <v>42472.798703703702</v>
      </c>
      <c r="T534" s="8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8">
        <f t="shared" si="34"/>
        <v>42482.226446759254</v>
      </c>
      <c r="T535" s="8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8">
        <f t="shared" si="34"/>
        <v>42270.602662037032</v>
      </c>
      <c r="T536" s="8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8">
        <f t="shared" si="34"/>
        <v>42711.336863425924</v>
      </c>
      <c r="T537" s="8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8">
        <f t="shared" si="34"/>
        <v>42179.136655092589</v>
      </c>
      <c r="T538" s="8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8">
        <f t="shared" si="34"/>
        <v>42282.560081018521</v>
      </c>
      <c r="T539" s="8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8">
        <f t="shared" si="34"/>
        <v>42473.586377314808</v>
      </c>
      <c r="T540" s="8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8">
        <f t="shared" si="34"/>
        <v>42534.841516203705</v>
      </c>
      <c r="T541" s="8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42009.608865740738</v>
      </c>
      <c r="T542" s="8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42275.838356481479</v>
      </c>
      <c r="T543" s="8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42433.529120370367</v>
      </c>
      <c r="T544" s="8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41913.88381944444</v>
      </c>
      <c r="T545" s="8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42525.448611111111</v>
      </c>
      <c r="T546" s="8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8">
        <f t="shared" si="34"/>
        <v>42283.38413194444</v>
      </c>
      <c r="T547" s="8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42249.459664351853</v>
      </c>
      <c r="T548" s="8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8">
        <f t="shared" si="34"/>
        <v>42380.488009259258</v>
      </c>
      <c r="T549" s="8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42276.695</v>
      </c>
      <c r="T550" s="8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8">
        <f t="shared" si="34"/>
        <v>42163.428495370368</v>
      </c>
      <c r="T551" s="8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8">
        <f t="shared" si="34"/>
        <v>42753.47042824074</v>
      </c>
      <c r="T552" s="8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8">
        <f t="shared" si="34"/>
        <v>42173.067407407405</v>
      </c>
      <c r="T553" s="8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8">
        <f t="shared" si="34"/>
        <v>42318.408518518518</v>
      </c>
      <c r="T554" s="8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8">
        <f t="shared" si="34"/>
        <v>41927.511469907404</v>
      </c>
      <c r="T555" s="8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8">
        <f t="shared" si="34"/>
        <v>41901.476527777777</v>
      </c>
      <c r="T556" s="8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8">
        <f t="shared" si="34"/>
        <v>42503.145173611112</v>
      </c>
      <c r="T557" s="8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42345.651817129627</v>
      </c>
      <c r="T558" s="8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8">
        <f t="shared" si="34"/>
        <v>42676.733831018515</v>
      </c>
      <c r="T559" s="8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8">
        <f t="shared" si="34"/>
        <v>42057.674826388888</v>
      </c>
      <c r="T560" s="8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42321.074768518512</v>
      </c>
      <c r="T561" s="8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41960.563020833331</v>
      </c>
      <c r="T562" s="8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8">
        <f t="shared" si="34"/>
        <v>42268.450381944444</v>
      </c>
      <c r="T563" s="8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8">
        <f t="shared" si="34"/>
        <v>42692.180729166663</v>
      </c>
      <c r="T564" s="8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42021.861655092587</v>
      </c>
      <c r="T565" s="8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42411.734664351847</v>
      </c>
      <c r="T566" s="8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8">
        <f t="shared" si="34"/>
        <v>42165.576956018514</v>
      </c>
      <c r="T567" s="8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42535.476076388884</v>
      </c>
      <c r="T568" s="8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8">
        <f t="shared" si="34"/>
        <v>41975.634189814817</v>
      </c>
      <c r="T569" s="8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42348.713229166664</v>
      </c>
      <c r="T570" s="8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42340.639027777775</v>
      </c>
      <c r="T571" s="8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42388.589918981474</v>
      </c>
      <c r="T572" s="8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42192.607905092591</v>
      </c>
      <c r="T573" s="8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8">
        <f t="shared" si="34"/>
        <v>42282.507962962962</v>
      </c>
      <c r="T574" s="8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8">
        <f t="shared" si="34"/>
        <v>41962.841793981475</v>
      </c>
      <c r="T575" s="8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42632.235034722216</v>
      </c>
      <c r="T576" s="8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8">
        <f t="shared" si="34"/>
        <v>42138.484293981477</v>
      </c>
      <c r="T577" s="8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42031.263333333329</v>
      </c>
      <c r="T578" s="8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8317</v>
      </c>
      <c r="R579" t="s">
        <v>8318</v>
      </c>
      <c r="S579" s="8">
        <f t="shared" ref="S579:S642" si="38">(J579/86400)+25569+(-5/24)</f>
        <v>42450.380810185183</v>
      </c>
      <c r="T579" s="8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42230.370289351849</v>
      </c>
      <c r="T580" s="8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41968.643784722219</v>
      </c>
      <c r="T581" s="8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42605.699849537035</v>
      </c>
      <c r="T582" s="8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8">
        <f t="shared" si="38"/>
        <v>42187.804444444446</v>
      </c>
      <c r="T583" s="8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8">
        <f t="shared" si="38"/>
        <v>42055.531469907401</v>
      </c>
      <c r="T584" s="8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42052.730173611104</v>
      </c>
      <c r="T585" s="8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42049.508287037032</v>
      </c>
      <c r="T586" s="8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8">
        <f t="shared" si="38"/>
        <v>42283.182604166665</v>
      </c>
      <c r="T587" s="8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42020.645914351851</v>
      </c>
      <c r="T588" s="8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8">
        <f t="shared" si="38"/>
        <v>42080.548993055556</v>
      </c>
      <c r="T589" s="8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8">
        <f t="shared" si="38"/>
        <v>42631.561180555553</v>
      </c>
      <c r="T590" s="8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42178.406238425923</v>
      </c>
      <c r="T591" s="8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8">
        <f t="shared" si="38"/>
        <v>42377.34642361111</v>
      </c>
      <c r="T592" s="8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8">
        <f t="shared" si="38"/>
        <v>42177.334837962961</v>
      </c>
      <c r="T593" s="8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41946.023842592593</v>
      </c>
      <c r="T594" s="8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8">
        <f t="shared" si="38"/>
        <v>42070.469270833331</v>
      </c>
      <c r="T595" s="8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42446.571828703702</v>
      </c>
      <c r="T596" s="8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8">
        <f t="shared" si="38"/>
        <v>42082.861550925925</v>
      </c>
      <c r="T597" s="8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42646.688564814809</v>
      </c>
      <c r="T598" s="8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42545.496932870366</v>
      </c>
      <c r="T599" s="8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8">
        <f t="shared" si="38"/>
        <v>41947.793761574074</v>
      </c>
      <c r="T600" s="8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8">
        <f t="shared" si="38"/>
        <v>42047.604189814818</v>
      </c>
      <c r="T601" s="8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42073.589837962958</v>
      </c>
      <c r="T602" s="8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8">
        <f t="shared" si="38"/>
        <v>41969.64975694444</v>
      </c>
      <c r="T603" s="8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8">
        <f t="shared" si="38"/>
        <v>42143.585821759254</v>
      </c>
      <c r="T604" s="8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8">
        <f t="shared" si="38"/>
        <v>41835.430821759255</v>
      </c>
      <c r="T605" s="8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8">
        <f t="shared" si="38"/>
        <v>41848.827037037037</v>
      </c>
      <c r="T606" s="8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8">
        <f t="shared" si="38"/>
        <v>42194.149398148147</v>
      </c>
      <c r="T607" s="8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42102.442233796297</v>
      </c>
      <c r="T608" s="8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8">
        <f t="shared" si="38"/>
        <v>42300.617314814815</v>
      </c>
      <c r="T609" s="8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8">
        <f t="shared" si="38"/>
        <v>42140.712731481479</v>
      </c>
      <c r="T610" s="8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8">
        <f t="shared" si="38"/>
        <v>42306.825740740744</v>
      </c>
      <c r="T611" s="8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8">
        <f t="shared" si="38"/>
        <v>42086.622523148144</v>
      </c>
      <c r="T612" s="8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8">
        <f t="shared" si="38"/>
        <v>42328.352280092593</v>
      </c>
      <c r="T613" s="8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8">
        <f t="shared" si="38"/>
        <v>42584.823449074072</v>
      </c>
      <c r="T614" s="8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8">
        <f t="shared" si="38"/>
        <v>42247.288425925923</v>
      </c>
      <c r="T615" s="8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8">
        <f t="shared" si="38"/>
        <v>42514.853472222218</v>
      </c>
      <c r="T616" s="8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8">
        <f t="shared" si="38"/>
        <v>42241.913877314808</v>
      </c>
      <c r="T617" s="8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8">
        <f t="shared" si="38"/>
        <v>42761.167905092589</v>
      </c>
      <c r="T618" s="8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42087.134756944441</v>
      </c>
      <c r="T619" s="8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8">
        <f t="shared" si="38"/>
        <v>42317.60188657407</v>
      </c>
      <c r="T620" s="8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41908.442013888889</v>
      </c>
      <c r="T621" s="8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41831.508541666662</v>
      </c>
      <c r="T622" s="8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42528.779363425921</v>
      </c>
      <c r="T623" s="8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8">
        <f t="shared" si="38"/>
        <v>42532.566412037035</v>
      </c>
      <c r="T624" s="8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8">
        <f t="shared" si="38"/>
        <v>42121.800891203697</v>
      </c>
      <c r="T625" s="8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8">
        <f t="shared" si="38"/>
        <v>42108.78056712963</v>
      </c>
      <c r="T626" s="8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8">
        <f t="shared" si="38"/>
        <v>42790.687233796292</v>
      </c>
      <c r="T627" s="8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8">
        <f t="shared" si="38"/>
        <v>42198.351145833331</v>
      </c>
      <c r="T628" s="8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42384.098506944443</v>
      </c>
      <c r="T629" s="8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8">
        <f t="shared" si="38"/>
        <v>41803.484456018516</v>
      </c>
      <c r="T630" s="8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8">
        <f t="shared" si="38"/>
        <v>42474.429490740738</v>
      </c>
      <c r="T631" s="8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42223.411122685182</v>
      </c>
      <c r="T632" s="8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8">
        <f t="shared" si="38"/>
        <v>42489.563993055555</v>
      </c>
      <c r="T633" s="8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8">
        <f t="shared" si="38"/>
        <v>42303.450983796291</v>
      </c>
      <c r="T634" s="8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8">
        <f t="shared" si="38"/>
        <v>42507.090995370367</v>
      </c>
      <c r="T635" s="8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42031.720243055555</v>
      </c>
      <c r="T636" s="8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8">
        <f t="shared" si="38"/>
        <v>42075.883819444447</v>
      </c>
      <c r="T637" s="8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42131.247106481482</v>
      </c>
      <c r="T638" s="8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8">
        <f t="shared" si="38"/>
        <v>42762.75368055555</v>
      </c>
      <c r="T639" s="8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42759.384976851848</v>
      </c>
      <c r="T640" s="8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41865.374942129631</v>
      </c>
      <c r="T641" s="8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8">
        <f t="shared" si="38"/>
        <v>42683.211979166663</v>
      </c>
      <c r="T642" s="8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8">
        <f t="shared" ref="S643:S706" si="42">(J643/86400)+25569+(-5/24)</f>
        <v>42199.361666666664</v>
      </c>
      <c r="T643" s="8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8">
        <f t="shared" si="42"/>
        <v>42199.442986111106</v>
      </c>
      <c r="T644" s="8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8">
        <f t="shared" si="42"/>
        <v>42100.43373842592</v>
      </c>
      <c r="T645" s="8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8">
        <f t="shared" si="42"/>
        <v>41898.457627314812</v>
      </c>
      <c r="T646" s="8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8">
        <f t="shared" si="42"/>
        <v>42563.817986111106</v>
      </c>
      <c r="T647" s="8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8">
        <f t="shared" si="42"/>
        <v>41832.644293981481</v>
      </c>
      <c r="T648" s="8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8">
        <f t="shared" si="42"/>
        <v>42416.559594907405</v>
      </c>
      <c r="T649" s="8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41891.485046296293</v>
      </c>
      <c r="T650" s="8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8">
        <f t="shared" si="42"/>
        <v>41877.703854166662</v>
      </c>
      <c r="T651" s="8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8">
        <f t="shared" si="42"/>
        <v>41931.828518518516</v>
      </c>
      <c r="T652" s="8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8">
        <f t="shared" si="42"/>
        <v>41955.809155092589</v>
      </c>
      <c r="T653" s="8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8">
        <f t="shared" si="42"/>
        <v>42675.482060185182</v>
      </c>
      <c r="T654" s="8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8">
        <f t="shared" si="42"/>
        <v>42199.410185185181</v>
      </c>
      <c r="T655" s="8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8">
        <f t="shared" si="42"/>
        <v>42163.748993055553</v>
      </c>
      <c r="T656" s="8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8">
        <f t="shared" si="42"/>
        <v>42045.748981481483</v>
      </c>
      <c r="T657" s="8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8">
        <f t="shared" si="42"/>
        <v>42417.596284722218</v>
      </c>
      <c r="T658" s="8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8">
        <f t="shared" si="42"/>
        <v>42331.637407407405</v>
      </c>
      <c r="T659" s="8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8">
        <f t="shared" si="42"/>
        <v>42178.952418981477</v>
      </c>
      <c r="T660" s="8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8">
        <f t="shared" si="42"/>
        <v>42209.385358796295</v>
      </c>
      <c r="T661" s="8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8">
        <f t="shared" si="42"/>
        <v>41922.533321759256</v>
      </c>
      <c r="T662" s="8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8">
        <f t="shared" si="42"/>
        <v>42636.437025462961</v>
      </c>
      <c r="T663" s="8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41990.229710648149</v>
      </c>
      <c r="T664" s="8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42173.634907407402</v>
      </c>
      <c r="T665" s="8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8">
        <f t="shared" si="42"/>
        <v>42077.458043981482</v>
      </c>
      <c r="T666" s="8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8">
        <f t="shared" si="42"/>
        <v>42688.503020833326</v>
      </c>
      <c r="T667" s="8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41838.623819444438</v>
      </c>
      <c r="T668" s="8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8">
        <f t="shared" si="42"/>
        <v>42632.165081018517</v>
      </c>
      <c r="T669" s="8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8">
        <f t="shared" si="42"/>
        <v>42090.622939814813</v>
      </c>
      <c r="T670" s="8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8">
        <f t="shared" si="42"/>
        <v>42527.417337962957</v>
      </c>
      <c r="T671" s="8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8">
        <f t="shared" si="42"/>
        <v>42506.501388888886</v>
      </c>
      <c r="T672" s="8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8">
        <f t="shared" si="42"/>
        <v>41984.484398148146</v>
      </c>
      <c r="T673" s="8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8">
        <f t="shared" si="42"/>
        <v>41974.011157407404</v>
      </c>
      <c r="T674" s="8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8">
        <f t="shared" si="42"/>
        <v>41838.6321412037</v>
      </c>
      <c r="T675" s="8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8">
        <f t="shared" si="42"/>
        <v>41802.907719907402</v>
      </c>
      <c r="T676" s="8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8">
        <f t="shared" si="42"/>
        <v>41975.722268518519</v>
      </c>
      <c r="T677" s="8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8">
        <f t="shared" si="42"/>
        <v>42012.559965277775</v>
      </c>
      <c r="T678" s="8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8">
        <f t="shared" si="42"/>
        <v>42504.195543981477</v>
      </c>
      <c r="T679" s="8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8">
        <f t="shared" si="42"/>
        <v>42481.168263888881</v>
      </c>
      <c r="T680" s="8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8">
        <f t="shared" si="42"/>
        <v>42556.487372685187</v>
      </c>
      <c r="T681" s="8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8">
        <f t="shared" si="42"/>
        <v>41864.293182870366</v>
      </c>
      <c r="T682" s="8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42639.597268518519</v>
      </c>
      <c r="T683" s="8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8">
        <f t="shared" si="42"/>
        <v>42778.556967592587</v>
      </c>
      <c r="T684" s="8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8">
        <f t="shared" si="42"/>
        <v>42634.691712962966</v>
      </c>
      <c r="T685" s="8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8">
        <f t="shared" si="42"/>
        <v>41809.26494212963</v>
      </c>
      <c r="T686" s="8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8">
        <f t="shared" si="42"/>
        <v>41971.658240740733</v>
      </c>
      <c r="T687" s="8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8">
        <f t="shared" si="42"/>
        <v>42189.464930555558</v>
      </c>
      <c r="T688" s="8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8">
        <f t="shared" si="42"/>
        <v>42711.542280092595</v>
      </c>
      <c r="T689" s="8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8">
        <f t="shared" si="42"/>
        <v>42261.896446759252</v>
      </c>
      <c r="T690" s="8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8">
        <f t="shared" si="42"/>
        <v>42675.459456018514</v>
      </c>
      <c r="T691" s="8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8">
        <f t="shared" si="42"/>
        <v>42579.426400462959</v>
      </c>
      <c r="T692" s="8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42157.819976851846</v>
      </c>
      <c r="T693" s="8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8">
        <f t="shared" si="42"/>
        <v>42696.167395833334</v>
      </c>
      <c r="T694" s="8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8">
        <f t="shared" si="42"/>
        <v>42094.599849537037</v>
      </c>
      <c r="T695" s="8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8">
        <f t="shared" si="42"/>
        <v>42737.455543981479</v>
      </c>
      <c r="T696" s="8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8">
        <f t="shared" si="42"/>
        <v>41913.312731481477</v>
      </c>
      <c r="T697" s="8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41815.718773148146</v>
      </c>
      <c r="T698" s="8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8">
        <f t="shared" si="42"/>
        <v>42388.314687500002</v>
      </c>
      <c r="T699" s="8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8">
        <f t="shared" si="42"/>
        <v>41866.722743055558</v>
      </c>
      <c r="T700" s="8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8">
        <f t="shared" si="42"/>
        <v>41563.277175925927</v>
      </c>
      <c r="T701" s="8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42715.480104166665</v>
      </c>
      <c r="T702" s="8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8">
        <f t="shared" si="42"/>
        <v>41813.454629629625</v>
      </c>
      <c r="T703" s="8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8">
        <f t="shared" si="42"/>
        <v>42668.518368055556</v>
      </c>
      <c r="T704" s="8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8">
        <f t="shared" si="42"/>
        <v>42711.742465277777</v>
      </c>
      <c r="T705" s="8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8">
        <f t="shared" si="42"/>
        <v>42725.984583333331</v>
      </c>
      <c r="T706" s="8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8317</v>
      </c>
      <c r="R707" t="s">
        <v>8319</v>
      </c>
      <c r="S707" s="8">
        <f t="shared" ref="S707:S770" si="46">(J707/86400)+25569+(-5/24)</f>
        <v>42726.283310185179</v>
      </c>
      <c r="T707" s="8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8">
        <f t="shared" si="46"/>
        <v>42676.786840277775</v>
      </c>
      <c r="T708" s="8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8">
        <f t="shared" si="46"/>
        <v>42696.45517361111</v>
      </c>
      <c r="T709" s="8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8">
        <f t="shared" si="46"/>
        <v>41835.372685185182</v>
      </c>
      <c r="T710" s="8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8">
        <f t="shared" si="46"/>
        <v>41947.832858796297</v>
      </c>
      <c r="T711" s="8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8">
        <f t="shared" si="46"/>
        <v>41837.776643518519</v>
      </c>
      <c r="T712" s="8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8">
        <f t="shared" si="46"/>
        <v>42678.250787037039</v>
      </c>
      <c r="T713" s="8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8">
        <f t="shared" si="46"/>
        <v>42384.472592592589</v>
      </c>
      <c r="T714" s="8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42496.320972222216</v>
      </c>
      <c r="T715" s="8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8">
        <f t="shared" si="46"/>
        <v>42734.579652777778</v>
      </c>
      <c r="T716" s="8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8">
        <f t="shared" si="46"/>
        <v>42272.8824074074</v>
      </c>
      <c r="T717" s="8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8">
        <f t="shared" si="46"/>
        <v>41940.450312499997</v>
      </c>
      <c r="T718" s="8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8">
        <f t="shared" si="46"/>
        <v>41857.645856481475</v>
      </c>
      <c r="T719" s="8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8">
        <f t="shared" si="46"/>
        <v>42752.637118055551</v>
      </c>
      <c r="T720" s="8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8">
        <f t="shared" si="46"/>
        <v>42408.83189814815</v>
      </c>
      <c r="T721" s="8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8">
        <f t="shared" si="46"/>
        <v>40909.440868055557</v>
      </c>
      <c r="T722" s="8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8">
        <f t="shared" si="46"/>
        <v>41807.363506944443</v>
      </c>
      <c r="T723" s="8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8">
        <f t="shared" si="46"/>
        <v>40977.596967592588</v>
      </c>
      <c r="T724" s="8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8">
        <f t="shared" si="46"/>
        <v>42184.608206018514</v>
      </c>
      <c r="T725" s="8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8">
        <f t="shared" si="46"/>
        <v>40694.430127314808</v>
      </c>
      <c r="T726" s="8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8">
        <f t="shared" si="46"/>
        <v>42321.417962962958</v>
      </c>
      <c r="T727" s="8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8">
        <f t="shared" si="46"/>
        <v>41345.834340277775</v>
      </c>
      <c r="T728" s="8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8">
        <f t="shared" si="46"/>
        <v>41246.811909722222</v>
      </c>
      <c r="T729" s="8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8">
        <f t="shared" si="46"/>
        <v>40731.629131944443</v>
      </c>
      <c r="T730" s="8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8">
        <f t="shared" si="46"/>
        <v>41110.97755787037</v>
      </c>
      <c r="T731" s="8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8">
        <f t="shared" si="46"/>
        <v>40854.536932870367</v>
      </c>
      <c r="T732" s="8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8">
        <f t="shared" si="46"/>
        <v>40879.587349537032</v>
      </c>
      <c r="T733" s="8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8">
        <f t="shared" si="46"/>
        <v>41486.21598379629</v>
      </c>
      <c r="T734" s="8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8">
        <f t="shared" si="46"/>
        <v>41598.211712962962</v>
      </c>
      <c r="T735" s="8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8">
        <f t="shared" si="46"/>
        <v>42101.956249999996</v>
      </c>
      <c r="T736" s="8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8">
        <f t="shared" si="46"/>
        <v>41945.821134259255</v>
      </c>
      <c r="T737" s="8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8">
        <f t="shared" si="46"/>
        <v>41579.525925925926</v>
      </c>
      <c r="T738" s="8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8">
        <f t="shared" si="46"/>
        <v>41667.066979166666</v>
      </c>
      <c r="T739" s="8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8">
        <f t="shared" si="46"/>
        <v>41943.39576388889</v>
      </c>
      <c r="T740" s="8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8">
        <f t="shared" si="46"/>
        <v>41829.294317129628</v>
      </c>
      <c r="T741" s="8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8">
        <f t="shared" si="46"/>
        <v>42161.93844907407</v>
      </c>
      <c r="T742" s="8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8">
        <f t="shared" si="46"/>
        <v>41401.439884259256</v>
      </c>
      <c r="T743" s="8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8">
        <f t="shared" si="46"/>
        <v>41689.709629629629</v>
      </c>
      <c r="T744" s="8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8">
        <f t="shared" si="46"/>
        <v>40990.500983796293</v>
      </c>
      <c r="T745" s="8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8">
        <f t="shared" si="46"/>
        <v>41226.748877314814</v>
      </c>
      <c r="T746" s="8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8">
        <f t="shared" si="46"/>
        <v>41367.363946759258</v>
      </c>
      <c r="T747" s="8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8">
        <f t="shared" si="46"/>
        <v>41156.834594907406</v>
      </c>
      <c r="T748" s="8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8">
        <f t="shared" si="46"/>
        <v>41988.340497685182</v>
      </c>
      <c r="T749" s="8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8">
        <f t="shared" si="46"/>
        <v>41831.638495370367</v>
      </c>
      <c r="T750" s="8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8">
        <f t="shared" si="46"/>
        <v>42733.732986111114</v>
      </c>
      <c r="T751" s="8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8">
        <f t="shared" si="46"/>
        <v>41299.669814814813</v>
      </c>
      <c r="T752" s="8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8">
        <f t="shared" si="46"/>
        <v>40713.422164351847</v>
      </c>
      <c r="T753" s="8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8">
        <f t="shared" si="46"/>
        <v>42639.213159722225</v>
      </c>
      <c r="T754" s="8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8">
        <f t="shared" si="46"/>
        <v>42019.381840277776</v>
      </c>
      <c r="T755" s="8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8">
        <f t="shared" si="46"/>
        <v>41249.54075231481</v>
      </c>
      <c r="T756" s="8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8">
        <f t="shared" si="46"/>
        <v>41383.396724537037</v>
      </c>
      <c r="T757" s="8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8">
        <f t="shared" si="46"/>
        <v>40590.558553240735</v>
      </c>
      <c r="T758" s="8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8">
        <f t="shared" si="46"/>
        <v>41234.846226851849</v>
      </c>
      <c r="T759" s="8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8">
        <f t="shared" si="46"/>
        <v>40429.628101851849</v>
      </c>
      <c r="T760" s="8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8">
        <f t="shared" si="46"/>
        <v>41789.121979166666</v>
      </c>
      <c r="T761" s="8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8">
        <f t="shared" si="46"/>
        <v>42670.555706018517</v>
      </c>
      <c r="T762" s="8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8">
        <f t="shared" si="46"/>
        <v>41642.543124999997</v>
      </c>
      <c r="T763" s="8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8">
        <f t="shared" si="46"/>
        <v>42690.65011574074</v>
      </c>
      <c r="T764" s="8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41471.238518518519</v>
      </c>
      <c r="T765" s="8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8">
        <f t="shared" si="46"/>
        <v>42226.964826388888</v>
      </c>
      <c r="T766" s="8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8">
        <f t="shared" si="46"/>
        <v>41901.334305555552</v>
      </c>
      <c r="T767" s="8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8">
        <f t="shared" si="46"/>
        <v>42021.57503472222</v>
      </c>
      <c r="T768" s="8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42114.935300925928</v>
      </c>
      <c r="T769" s="8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8">
        <f t="shared" si="46"/>
        <v>41593.998726851853</v>
      </c>
      <c r="T770" s="8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8320</v>
      </c>
      <c r="R771" t="s">
        <v>8322</v>
      </c>
      <c r="S771" s="8">
        <f t="shared" ref="S771:S834" si="50">(J771/86400)+25569+(-5/24)</f>
        <v>41604.788124999999</v>
      </c>
      <c r="T771" s="8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8">
        <f t="shared" si="50"/>
        <v>41289.791307870364</v>
      </c>
      <c r="T772" s="8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42349.615763888891</v>
      </c>
      <c r="T773" s="8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40067.848599537036</v>
      </c>
      <c r="T774" s="8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42100.527604166666</v>
      </c>
      <c r="T775" s="8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41663.571967592587</v>
      </c>
      <c r="T776" s="8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40862.851793981477</v>
      </c>
      <c r="T777" s="8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8">
        <f t="shared" si="50"/>
        <v>42250.477372685178</v>
      </c>
      <c r="T778" s="8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41456.772881944438</v>
      </c>
      <c r="T779" s="8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41729.493981481479</v>
      </c>
      <c r="T780" s="8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8">
        <f t="shared" si="50"/>
        <v>40436.475752314815</v>
      </c>
      <c r="T781" s="8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8">
        <f t="shared" si="50"/>
        <v>40636.465567129628</v>
      </c>
      <c r="T782" s="8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8">
        <f t="shared" si="50"/>
        <v>41402.792523148142</v>
      </c>
      <c r="T783" s="8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41116.549791666665</v>
      </c>
      <c r="T784" s="8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8">
        <f t="shared" si="50"/>
        <v>40987.565381944441</v>
      </c>
      <c r="T785" s="8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8">
        <f t="shared" si="50"/>
        <v>41674.941192129627</v>
      </c>
      <c r="T786" s="8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8">
        <f t="shared" si="50"/>
        <v>41303.38559027778</v>
      </c>
      <c r="T787" s="8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8">
        <f t="shared" si="50"/>
        <v>40982.847615740735</v>
      </c>
      <c r="T788" s="8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8">
        <f t="shared" si="50"/>
        <v>41549.419282407405</v>
      </c>
      <c r="T789" s="8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8">
        <f t="shared" si="50"/>
        <v>41058.798472222217</v>
      </c>
      <c r="T790" s="8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8">
        <f t="shared" si="50"/>
        <v>41276.977777777771</v>
      </c>
      <c r="T791" s="8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8">
        <f t="shared" si="50"/>
        <v>41275.839571759258</v>
      </c>
      <c r="T792" s="8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8">
        <f t="shared" si="50"/>
        <v>41557.572291666664</v>
      </c>
      <c r="T793" s="8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8">
        <f t="shared" si="50"/>
        <v>41555.665312499994</v>
      </c>
      <c r="T794" s="8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8">
        <f t="shared" si="50"/>
        <v>41442.532916666663</v>
      </c>
      <c r="T795" s="8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8">
        <f t="shared" si="50"/>
        <v>40735.906678240739</v>
      </c>
      <c r="T796" s="8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8">
        <f t="shared" si="50"/>
        <v>40963.404699074068</v>
      </c>
      <c r="T797" s="8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8">
        <f t="shared" si="50"/>
        <v>41502.674594907403</v>
      </c>
      <c r="T798" s="8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8">
        <f t="shared" si="50"/>
        <v>40996.785740740735</v>
      </c>
      <c r="T799" s="8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8">
        <f t="shared" si="50"/>
        <v>41882.381793981483</v>
      </c>
      <c r="T800" s="8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8">
        <f t="shared" si="50"/>
        <v>40996.458865740737</v>
      </c>
      <c r="T801" s="8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8">
        <f t="shared" si="50"/>
        <v>41863.225162037037</v>
      </c>
      <c r="T802" s="8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8">
        <f t="shared" si="50"/>
        <v>40695.587037037032</v>
      </c>
      <c r="T803" s="8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8">
        <f t="shared" si="50"/>
        <v>41122.813935185179</v>
      </c>
      <c r="T804" s="8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8">
        <f t="shared" si="50"/>
        <v>40665.741643518515</v>
      </c>
      <c r="T805" s="8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8">
        <f t="shared" si="50"/>
        <v>40729.897291666661</v>
      </c>
      <c r="T806" s="8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8">
        <f t="shared" si="50"/>
        <v>40690.614722222221</v>
      </c>
      <c r="T807" s="8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8">
        <f t="shared" si="50"/>
        <v>40763.483090277776</v>
      </c>
      <c r="T808" s="8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8">
        <f t="shared" si="50"/>
        <v>42759.420266203706</v>
      </c>
      <c r="T809" s="8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8">
        <f t="shared" si="50"/>
        <v>41961.892199074071</v>
      </c>
      <c r="T810" s="8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8">
        <f t="shared" si="50"/>
        <v>41628.625347222223</v>
      </c>
      <c r="T811" s="8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8">
        <f t="shared" si="50"/>
        <v>41122.847939814812</v>
      </c>
      <c r="T812" s="8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8">
        <f t="shared" si="50"/>
        <v>41443.435208333329</v>
      </c>
      <c r="T813" s="8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8">
        <f t="shared" si="50"/>
        <v>41281.809629629628</v>
      </c>
      <c r="T814" s="8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8">
        <f t="shared" si="50"/>
        <v>41080.751909722218</v>
      </c>
      <c r="T815" s="8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8">
        <f t="shared" si="50"/>
        <v>40679.534733796296</v>
      </c>
      <c r="T816" s="8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8">
        <f t="shared" si="50"/>
        <v>41914.70952546296</v>
      </c>
      <c r="T817" s="8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8">
        <f t="shared" si="50"/>
        <v>41341.662534722222</v>
      </c>
      <c r="T818" s="8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8">
        <f t="shared" si="50"/>
        <v>40925.391331018516</v>
      </c>
      <c r="T819" s="8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8">
        <f t="shared" si="50"/>
        <v>41120.67454861111</v>
      </c>
      <c r="T820" s="8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8">
        <f t="shared" si="50"/>
        <v>41619.789976851847</v>
      </c>
      <c r="T821" s="8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8">
        <f t="shared" si="50"/>
        <v>41768.633587962962</v>
      </c>
      <c r="T822" s="8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8">
        <f t="shared" si="50"/>
        <v>42093.71371527778</v>
      </c>
      <c r="T823" s="8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8">
        <f t="shared" si="50"/>
        <v>41157.739004629628</v>
      </c>
      <c r="T824" s="8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8">
        <f t="shared" si="50"/>
        <v>42055.764490740738</v>
      </c>
      <c r="T825" s="8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8">
        <f t="shared" si="50"/>
        <v>40250.033773148149</v>
      </c>
      <c r="T826" s="8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8">
        <f t="shared" si="50"/>
        <v>41186.098194444443</v>
      </c>
      <c r="T827" s="8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8">
        <f t="shared" si="50"/>
        <v>40972.830208333333</v>
      </c>
      <c r="T828" s="8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8">
        <f t="shared" si="50"/>
        <v>40927.265127314815</v>
      </c>
      <c r="T829" s="8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8">
        <f t="shared" si="50"/>
        <v>41072.842384259253</v>
      </c>
      <c r="T830" s="8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8">
        <f t="shared" si="50"/>
        <v>42504.593055555553</v>
      </c>
      <c r="T831" s="8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8">
        <f t="shared" si="50"/>
        <v>41325.317418981482</v>
      </c>
      <c r="T832" s="8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40996.438587962963</v>
      </c>
      <c r="T833" s="8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8">
        <f t="shared" si="50"/>
        <v>40869.466840277775</v>
      </c>
      <c r="T834" s="8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8">
        <f t="shared" ref="S835:S898" si="54">(J835/86400)+25569+(-5/24)</f>
        <v>41718.669849537036</v>
      </c>
      <c r="T835" s="8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8">
        <f t="shared" si="54"/>
        <v>41422.614490740736</v>
      </c>
      <c r="T836" s="8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8">
        <f t="shared" si="54"/>
        <v>41005.249513888884</v>
      </c>
      <c r="T837" s="8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8">
        <f t="shared" si="54"/>
        <v>41523.848587962959</v>
      </c>
      <c r="T838" s="8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8">
        <f t="shared" si="54"/>
        <v>41730.79006944444</v>
      </c>
      <c r="T839" s="8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8">
        <f t="shared" si="54"/>
        <v>40895.689641203702</v>
      </c>
      <c r="T840" s="8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8">
        <f t="shared" si="54"/>
        <v>41144.555046296293</v>
      </c>
      <c r="T841" s="8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8">
        <f t="shared" si="54"/>
        <v>42607.018368055556</v>
      </c>
      <c r="T842" s="8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8">
        <f t="shared" si="54"/>
        <v>41923.630358796298</v>
      </c>
      <c r="T843" s="8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8">
        <f t="shared" si="54"/>
        <v>41526.384062499994</v>
      </c>
      <c r="T844" s="8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8">
        <f t="shared" si="54"/>
        <v>42695.049537037034</v>
      </c>
      <c r="T845" s="8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8">
        <f t="shared" si="54"/>
        <v>41905.476296296292</v>
      </c>
      <c r="T846" s="8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8">
        <f t="shared" si="54"/>
        <v>42577.997638888883</v>
      </c>
      <c r="T847" s="8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8">
        <f t="shared" si="54"/>
        <v>41694.183506944442</v>
      </c>
      <c r="T848" s="8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42165.59</v>
      </c>
      <c r="T849" s="8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8">
        <f t="shared" si="54"/>
        <v>42078.583715277775</v>
      </c>
      <c r="T850" s="8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8">
        <f t="shared" si="54"/>
        <v>42050.94055555555</v>
      </c>
      <c r="T851" s="8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8">
        <f t="shared" si="54"/>
        <v>42452.619409722225</v>
      </c>
      <c r="T852" s="8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8">
        <f t="shared" si="54"/>
        <v>42522.671909722216</v>
      </c>
      <c r="T853" s="8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8">
        <f t="shared" si="54"/>
        <v>42656.59716435185</v>
      </c>
      <c r="T854" s="8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42021.62394675926</v>
      </c>
      <c r="T855" s="8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8">
        <f t="shared" si="54"/>
        <v>42702.004004629627</v>
      </c>
      <c r="T856" s="8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8">
        <f t="shared" si="54"/>
        <v>42544.916863425919</v>
      </c>
      <c r="T857" s="8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8">
        <f t="shared" si="54"/>
        <v>42609.103657407402</v>
      </c>
      <c r="T858" s="8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42291.373043981475</v>
      </c>
      <c r="T859" s="8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8">
        <f t="shared" si="54"/>
        <v>42079.537245370368</v>
      </c>
      <c r="T860" s="8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8">
        <f t="shared" si="54"/>
        <v>42128.611898148149</v>
      </c>
      <c r="T861" s="8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8">
        <f t="shared" si="54"/>
        <v>41570.274456018517</v>
      </c>
      <c r="T862" s="8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8">
        <f t="shared" si="54"/>
        <v>42599.756990740738</v>
      </c>
      <c r="T863" s="8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8">
        <f t="shared" si="54"/>
        <v>41559.346620370365</v>
      </c>
      <c r="T864" s="8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40920.909328703703</v>
      </c>
      <c r="T865" s="8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8">
        <f t="shared" si="54"/>
        <v>41540.898587962962</v>
      </c>
      <c r="T866" s="8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8">
        <f t="shared" si="54"/>
        <v>41230.564780092587</v>
      </c>
      <c r="T867" s="8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8">
        <f t="shared" si="54"/>
        <v>42025.429606481477</v>
      </c>
      <c r="T868" s="8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8">
        <f t="shared" si="54"/>
        <v>40087.897060185183</v>
      </c>
      <c r="T869" s="8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41615.819421296292</v>
      </c>
      <c r="T870" s="8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8">
        <f t="shared" si="54"/>
        <v>41342.637233796289</v>
      </c>
      <c r="T871" s="8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8">
        <f t="shared" si="54"/>
        <v>41487.813923611109</v>
      </c>
      <c r="T872" s="8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8">
        <f t="shared" si="54"/>
        <v>41577.352951388886</v>
      </c>
      <c r="T873" s="8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8">
        <f t="shared" si="54"/>
        <v>40567.617210648146</v>
      </c>
      <c r="T874" s="8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8">
        <f t="shared" si="54"/>
        <v>41183.958796296291</v>
      </c>
      <c r="T875" s="8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8">
        <f t="shared" si="54"/>
        <v>41368.375393518516</v>
      </c>
      <c r="T876" s="8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8">
        <f t="shared" si="54"/>
        <v>42248.515405092585</v>
      </c>
      <c r="T877" s="8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8">
        <f t="shared" si="54"/>
        <v>41276.288506944438</v>
      </c>
      <c r="T878" s="8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8">
        <f t="shared" si="54"/>
        <v>41597.580555555549</v>
      </c>
      <c r="T879" s="8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8">
        <f t="shared" si="54"/>
        <v>40505.024583333332</v>
      </c>
      <c r="T880" s="8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8">
        <f t="shared" si="54"/>
        <v>41037.621585648143</v>
      </c>
      <c r="T881" s="8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8">
        <f t="shared" si="54"/>
        <v>41179.112708333334</v>
      </c>
      <c r="T882" s="8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40877.042662037034</v>
      </c>
      <c r="T883" s="8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8">
        <f t="shared" si="54"/>
        <v>40759.652199074073</v>
      </c>
      <c r="T884" s="8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8">
        <f t="shared" si="54"/>
        <v>42371.727256944439</v>
      </c>
      <c r="T885" s="8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40981.594282407408</v>
      </c>
      <c r="T886" s="8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8">
        <f t="shared" si="54"/>
        <v>42713.732766203706</v>
      </c>
      <c r="T887" s="8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8">
        <f t="shared" si="54"/>
        <v>42603.662187499998</v>
      </c>
      <c r="T888" s="8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8">
        <f t="shared" si="54"/>
        <v>41026.75063657407</v>
      </c>
      <c r="T889" s="8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40751.544965277775</v>
      </c>
      <c r="T890" s="8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8">
        <f t="shared" si="54"/>
        <v>41887.575729166667</v>
      </c>
      <c r="T891" s="8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8">
        <f t="shared" si="54"/>
        <v>41569.490497685183</v>
      </c>
      <c r="T892" s="8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8">
        <f t="shared" si="54"/>
        <v>41841.823263888888</v>
      </c>
      <c r="T893" s="8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8">
        <f t="shared" si="54"/>
        <v>40303.991701388884</v>
      </c>
      <c r="T894" s="8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42065.689386574071</v>
      </c>
      <c r="T895" s="8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8">
        <f t="shared" si="54"/>
        <v>42496.773263888885</v>
      </c>
      <c r="T896" s="8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8">
        <f t="shared" si="54"/>
        <v>40430.919317129628</v>
      </c>
      <c r="T897" s="8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8">
        <f t="shared" si="54"/>
        <v>42218.66465277777</v>
      </c>
      <c r="T898" s="8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8">
        <f t="shared" ref="S899:S962" si="58">(J899/86400)+25569+(-5/24)</f>
        <v>41211.480416666665</v>
      </c>
      <c r="T899" s="8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40878.549884259257</v>
      </c>
      <c r="T900" s="8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40645.890763888885</v>
      </c>
      <c r="T901" s="8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8">
        <f t="shared" si="58"/>
        <v>42429.641226851854</v>
      </c>
      <c r="T902" s="8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8">
        <f t="shared" si="58"/>
        <v>40291.603171296294</v>
      </c>
      <c r="T903" s="8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41829.757199074069</v>
      </c>
      <c r="T904" s="8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41149.587731481479</v>
      </c>
      <c r="T905" s="8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8">
        <f t="shared" si="58"/>
        <v>42341.87195601852</v>
      </c>
      <c r="T906" s="8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8">
        <f t="shared" si="58"/>
        <v>40507.031550925924</v>
      </c>
      <c r="T907" s="8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8">
        <f t="shared" si="58"/>
        <v>41680.981365740736</v>
      </c>
      <c r="T908" s="8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8">
        <f t="shared" si="58"/>
        <v>40766.9840625</v>
      </c>
      <c r="T909" s="8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8">
        <f t="shared" si="58"/>
        <v>40340.593229166661</v>
      </c>
      <c r="T910" s="8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41081.481944444444</v>
      </c>
      <c r="T911" s="8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8">
        <f t="shared" si="58"/>
        <v>42737.337025462963</v>
      </c>
      <c r="T912" s="8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8">
        <f t="shared" si="58"/>
        <v>41641.796817129631</v>
      </c>
      <c r="T913" s="8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41193.901006944441</v>
      </c>
      <c r="T914" s="8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8">
        <f t="shared" si="58"/>
        <v>41003.930775462963</v>
      </c>
      <c r="T915" s="8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8">
        <f t="shared" si="58"/>
        <v>41116.554942129624</v>
      </c>
      <c r="T916" s="8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8">
        <f t="shared" si="58"/>
        <v>40937.471226851849</v>
      </c>
      <c r="T917" s="8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8">
        <f t="shared" si="58"/>
        <v>40434.645069444443</v>
      </c>
      <c r="T918" s="8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41802.735300925924</v>
      </c>
      <c r="T919" s="8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8">
        <f t="shared" si="58"/>
        <v>41944.707881944443</v>
      </c>
      <c r="T920" s="8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41227.433391203704</v>
      </c>
      <c r="T921" s="8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8">
        <f t="shared" si="58"/>
        <v>41562.463217592587</v>
      </c>
      <c r="T922" s="8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8">
        <f t="shared" si="58"/>
        <v>40846.962685185186</v>
      </c>
      <c r="T923" s="8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8">
        <f t="shared" si="58"/>
        <v>41878.32167824074</v>
      </c>
      <c r="T924" s="8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41934.751423611109</v>
      </c>
      <c r="T925" s="8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8">
        <f t="shared" si="58"/>
        <v>41288.734594907401</v>
      </c>
      <c r="T926" s="8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41575.672581018516</v>
      </c>
      <c r="T927" s="8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8">
        <f t="shared" si="58"/>
        <v>40337.811689814815</v>
      </c>
      <c r="T928" s="8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8">
        <f t="shared" si="58"/>
        <v>41013.614525462959</v>
      </c>
      <c r="T929" s="8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8">
        <f t="shared" si="58"/>
        <v>41180.654085648144</v>
      </c>
      <c r="T930" s="8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8">
        <f t="shared" si="58"/>
        <v>40978.029733796291</v>
      </c>
      <c r="T931" s="8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40312.707245370366</v>
      </c>
      <c r="T932" s="8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8">
        <f t="shared" si="58"/>
        <v>41680.151643518519</v>
      </c>
      <c r="T933" s="8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8">
        <f t="shared" si="58"/>
        <v>41310.760937499996</v>
      </c>
      <c r="T934" s="8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41710.960752314808</v>
      </c>
      <c r="T935" s="8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8">
        <f t="shared" si="58"/>
        <v>41733.528749999998</v>
      </c>
      <c r="T936" s="8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42368.125335648147</v>
      </c>
      <c r="T937" s="8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8">
        <f t="shared" si="58"/>
        <v>40882.815844907404</v>
      </c>
      <c r="T938" s="8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41551.589780092589</v>
      </c>
      <c r="T939" s="8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41124.27138888889</v>
      </c>
      <c r="T940" s="8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41416.554837962962</v>
      </c>
      <c r="T941" s="8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8">
        <f t="shared" si="58"/>
        <v>42181.800069444442</v>
      </c>
      <c r="T942" s="8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8">
        <f t="shared" si="58"/>
        <v>42745.888252314813</v>
      </c>
      <c r="T943" s="8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8">
        <f t="shared" si="58"/>
        <v>42382.634953703702</v>
      </c>
      <c r="T944" s="8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8">
        <f t="shared" si="58"/>
        <v>42673.459548611114</v>
      </c>
      <c r="T945" s="8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8">
        <f t="shared" si="58"/>
        <v>42444.375578703701</v>
      </c>
      <c r="T946" s="8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8">
        <f t="shared" si="58"/>
        <v>42732.66465277777</v>
      </c>
      <c r="T947" s="8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8">
        <f t="shared" si="58"/>
        <v>42592.542222222219</v>
      </c>
      <c r="T948" s="8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8">
        <f t="shared" si="58"/>
        <v>42491.57298611111</v>
      </c>
      <c r="T949" s="8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42411.619953703703</v>
      </c>
      <c r="T950" s="8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42360.835370370369</v>
      </c>
      <c r="T951" s="8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8">
        <f t="shared" si="58"/>
        <v>42356.54237268518</v>
      </c>
      <c r="T952" s="8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8">
        <f t="shared" si="58"/>
        <v>42480.445277777777</v>
      </c>
      <c r="T953" s="8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8">
        <f t="shared" si="58"/>
        <v>42662.405231481483</v>
      </c>
      <c r="T954" s="8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8">
        <f t="shared" si="58"/>
        <v>41998.956006944441</v>
      </c>
      <c r="T955" s="8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8">
        <f t="shared" si="58"/>
        <v>42194.625451388885</v>
      </c>
      <c r="T956" s="8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8">
        <f t="shared" si="58"/>
        <v>42586.086805555555</v>
      </c>
      <c r="T957" s="8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8">
        <f t="shared" si="58"/>
        <v>42060.705543981479</v>
      </c>
      <c r="T958" s="8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8">
        <f t="shared" si="58"/>
        <v>42660.344131944446</v>
      </c>
      <c r="T959" s="8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8">
        <f t="shared" si="58"/>
        <v>42082.594479166662</v>
      </c>
      <c r="T960" s="8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8">
        <f t="shared" si="58"/>
        <v>41992.96603009259</v>
      </c>
      <c r="T961" s="8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8">
        <f t="shared" si="58"/>
        <v>42766.41846064815</v>
      </c>
      <c r="T962" s="8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8317</v>
      </c>
      <c r="R963" t="s">
        <v>8319</v>
      </c>
      <c r="S963" s="8">
        <f t="shared" ref="S963:S1026" si="62">(J963/86400)+25569+(-5/24)</f>
        <v>42740.485358796293</v>
      </c>
      <c r="T963" s="8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8">
        <f t="shared" si="62"/>
        <v>42373.504085648143</v>
      </c>
      <c r="T964" s="8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8">
        <f t="shared" si="62"/>
        <v>42625.427303240744</v>
      </c>
      <c r="T965" s="8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8">
        <f t="shared" si="62"/>
        <v>42208.420358796291</v>
      </c>
      <c r="T966" s="8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8">
        <f t="shared" si="62"/>
        <v>42636.808402777773</v>
      </c>
      <c r="T967" s="8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8">
        <f t="shared" si="62"/>
        <v>42619.427453703705</v>
      </c>
      <c r="T968" s="8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8">
        <f t="shared" si="62"/>
        <v>42422.045995370368</v>
      </c>
      <c r="T969" s="8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8">
        <f t="shared" si="62"/>
        <v>41836.639282407406</v>
      </c>
      <c r="T970" s="8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8">
        <f t="shared" si="62"/>
        <v>42742.094988425924</v>
      </c>
      <c r="T971" s="8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42721.012187499997</v>
      </c>
      <c r="T972" s="8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8">
        <f t="shared" si="62"/>
        <v>42111.500694444439</v>
      </c>
      <c r="T973" s="8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8">
        <f t="shared" si="62"/>
        <v>41856.657384259255</v>
      </c>
      <c r="T974" s="8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8">
        <f t="shared" si="62"/>
        <v>42256.806631944441</v>
      </c>
      <c r="T975" s="8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8">
        <f t="shared" si="62"/>
        <v>42424.541157407402</v>
      </c>
      <c r="T976" s="8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8">
        <f t="shared" si="62"/>
        <v>42489.488252314812</v>
      </c>
      <c r="T977" s="8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8">
        <f t="shared" si="62"/>
        <v>42184.850659722222</v>
      </c>
      <c r="T978" s="8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8">
        <f t="shared" si="62"/>
        <v>42391.733761574076</v>
      </c>
      <c r="T979" s="8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8">
        <f t="shared" si="62"/>
        <v>42395.100706018515</v>
      </c>
      <c r="T980" s="8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8">
        <f t="shared" si="62"/>
        <v>42506.208657407406</v>
      </c>
      <c r="T981" s="8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8">
        <f t="shared" si="62"/>
        <v>41928.695856481478</v>
      </c>
      <c r="T982" s="8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8">
        <f t="shared" si="62"/>
        <v>41830.738680555551</v>
      </c>
      <c r="T983" s="8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42615.544976851852</v>
      </c>
      <c r="T984" s="8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8">
        <f t="shared" si="62"/>
        <v>42574.459317129622</v>
      </c>
      <c r="T985" s="8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8">
        <f t="shared" si="62"/>
        <v>42060.907499999994</v>
      </c>
      <c r="T986" s="8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8">
        <f t="shared" si="62"/>
        <v>42339.759375000001</v>
      </c>
      <c r="T987" s="8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8">
        <f t="shared" si="62"/>
        <v>42324.559027777774</v>
      </c>
      <c r="T988" s="8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8">
        <f t="shared" si="62"/>
        <v>41773.086226851847</v>
      </c>
      <c r="T989" s="8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8">
        <f t="shared" si="62"/>
        <v>42614.148437499993</v>
      </c>
      <c r="T990" s="8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8">
        <f t="shared" si="62"/>
        <v>42611.725636574069</v>
      </c>
      <c r="T991" s="8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41855.575972222221</v>
      </c>
      <c r="T992" s="8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8">
        <f t="shared" si="62"/>
        <v>42538.548472222225</v>
      </c>
      <c r="T993" s="8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8">
        <f t="shared" si="62"/>
        <v>42437.71665509259</v>
      </c>
      <c r="T994" s="8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8">
        <f t="shared" si="62"/>
        <v>42652.756574074076</v>
      </c>
      <c r="T995" s="8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8">
        <f t="shared" si="62"/>
        <v>41921.054745370369</v>
      </c>
      <c r="T996" s="8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8">
        <f t="shared" si="62"/>
        <v>41947.732407407406</v>
      </c>
      <c r="T997" s="8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41817.658101851848</v>
      </c>
      <c r="T998" s="8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8">
        <f t="shared" si="62"/>
        <v>41940.894641203704</v>
      </c>
      <c r="T999" s="8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8">
        <f t="shared" si="62"/>
        <v>42281.960659722223</v>
      </c>
      <c r="T1000" s="8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8">
        <f t="shared" si="62"/>
        <v>41926.091319444444</v>
      </c>
      <c r="T1001" s="8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42748.851388888885</v>
      </c>
      <c r="T1002" s="8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42720.511724537035</v>
      </c>
      <c r="T1003" s="8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8">
        <f t="shared" si="62"/>
        <v>42325.475856481477</v>
      </c>
      <c r="T1004" s="8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8">
        <f t="shared" si="62"/>
        <v>42780.500706018516</v>
      </c>
      <c r="T1005" s="8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8">
        <f t="shared" si="62"/>
        <v>42388.5003125</v>
      </c>
      <c r="T1006" s="8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8">
        <f t="shared" si="62"/>
        <v>42276.41646990741</v>
      </c>
      <c r="T1007" s="8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8">
        <f t="shared" si="62"/>
        <v>41976.83185185185</v>
      </c>
      <c r="T1008" s="8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8">
        <f t="shared" si="62"/>
        <v>42676.3752662037</v>
      </c>
      <c r="T1009" s="8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42702.600868055553</v>
      </c>
      <c r="T1010" s="8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42510.396365740737</v>
      </c>
      <c r="T1011" s="8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42561.621087962958</v>
      </c>
      <c r="T1012" s="8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41946.689756944441</v>
      </c>
      <c r="T1013" s="8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8">
        <f t="shared" si="62"/>
        <v>42714.232083333329</v>
      </c>
      <c r="T1014" s="8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8">
        <f t="shared" si="62"/>
        <v>42339.625648148147</v>
      </c>
      <c r="T1015" s="8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8">
        <f t="shared" si="62"/>
        <v>41954.79415509259</v>
      </c>
      <c r="T1016" s="8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42303.670081018521</v>
      </c>
      <c r="T1017" s="8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8">
        <f t="shared" si="62"/>
        <v>42421.898796296293</v>
      </c>
      <c r="T1018" s="8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8">
        <f t="shared" si="62"/>
        <v>42289.466840277775</v>
      </c>
      <c r="T1019" s="8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8">
        <f t="shared" si="62"/>
        <v>42535.283946759257</v>
      </c>
      <c r="T1020" s="8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8">
        <f t="shared" si="62"/>
        <v>42009.765613425923</v>
      </c>
      <c r="T1021" s="8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8">
        <f t="shared" si="62"/>
        <v>42126.861215277771</v>
      </c>
      <c r="T1022" s="8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8">
        <f t="shared" si="62"/>
        <v>42271.043645833335</v>
      </c>
      <c r="T1023" s="8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8">
        <f t="shared" si="62"/>
        <v>42111.438391203701</v>
      </c>
      <c r="T1024" s="8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8">
        <f t="shared" si="62"/>
        <v>42145.711354166669</v>
      </c>
      <c r="T1025" s="8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8">
        <f t="shared" si="62"/>
        <v>42370.372256944444</v>
      </c>
      <c r="T1026" s="8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8">
        <f t="shared" ref="S1027:S1090" si="66">(J1027/86400)+25569+(-5/24)</f>
        <v>42049.625428240739</v>
      </c>
      <c r="T1027" s="8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8">
        <f t="shared" si="66"/>
        <v>42426.199259259258</v>
      </c>
      <c r="T1028" s="8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8">
        <f t="shared" si="66"/>
        <v>41904.825775462959</v>
      </c>
      <c r="T1029" s="8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8">
        <f t="shared" si="66"/>
        <v>42755.419039351851</v>
      </c>
      <c r="T1030" s="8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8">
        <f t="shared" si="66"/>
        <v>42044.503553240742</v>
      </c>
      <c r="T1031" s="8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8">
        <f t="shared" si="66"/>
        <v>42611.274872685179</v>
      </c>
      <c r="T1032" s="8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8">
        <f t="shared" si="66"/>
        <v>42324.555671296293</v>
      </c>
      <c r="T1033" s="8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8">
        <f t="shared" si="66"/>
        <v>42514.458622685182</v>
      </c>
      <c r="T1034" s="8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8">
        <f t="shared" si="66"/>
        <v>42688.52407407407</v>
      </c>
      <c r="T1035" s="8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8">
        <f t="shared" si="66"/>
        <v>42554.958379629628</v>
      </c>
      <c r="T1036" s="8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8">
        <f t="shared" si="66"/>
        <v>42016.43310185185</v>
      </c>
      <c r="T1037" s="8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8">
        <f t="shared" si="66"/>
        <v>41249.240624999999</v>
      </c>
      <c r="T1038" s="8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8">
        <f t="shared" si="66"/>
        <v>42119.61414351852</v>
      </c>
      <c r="T1039" s="8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8">
        <f t="shared" si="66"/>
        <v>42418.023414351854</v>
      </c>
      <c r="T1040" s="8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8">
        <f t="shared" si="66"/>
        <v>42691.900995370372</v>
      </c>
      <c r="T1041" s="8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42579.500104166662</v>
      </c>
      <c r="T1042" s="8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8">
        <f t="shared" si="66"/>
        <v>41830.851759259254</v>
      </c>
      <c r="T1043" s="8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41851.487824074073</v>
      </c>
      <c r="T1044" s="8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8">
        <f t="shared" si="66"/>
        <v>42114.044618055552</v>
      </c>
      <c r="T1045" s="8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42011.717604166661</v>
      </c>
      <c r="T1046" s="8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8">
        <f t="shared" si="66"/>
        <v>41844.666087962956</v>
      </c>
      <c r="T1047" s="8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8">
        <f t="shared" si="66"/>
        <v>42319.643055555549</v>
      </c>
      <c r="T1048" s="8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41918.610127314816</v>
      </c>
      <c r="T1049" s="8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42597.844780092586</v>
      </c>
      <c r="T1050" s="8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8">
        <f t="shared" si="66"/>
        <v>42382.222743055558</v>
      </c>
      <c r="T1051" s="8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8">
        <f t="shared" si="66"/>
        <v>42231.588854166665</v>
      </c>
      <c r="T1052" s="8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8">
        <f t="shared" si="66"/>
        <v>41849.805844907409</v>
      </c>
      <c r="T1053" s="8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8">
        <f t="shared" si="66"/>
        <v>42483.589062499996</v>
      </c>
      <c r="T1054" s="8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42774.964490740742</v>
      </c>
      <c r="T1055" s="8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8">
        <f t="shared" si="66"/>
        <v>41831.643506944441</v>
      </c>
      <c r="T1056" s="8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8">
        <f t="shared" si="66"/>
        <v>42406.784085648142</v>
      </c>
      <c r="T1057" s="8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8">
        <f t="shared" si="66"/>
        <v>42058.511307870365</v>
      </c>
      <c r="T1058" s="8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8">
        <f t="shared" si="66"/>
        <v>42678.662997685184</v>
      </c>
      <c r="T1059" s="8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8">
        <f t="shared" si="66"/>
        <v>42047.692627314813</v>
      </c>
      <c r="T1060" s="8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8">
        <f t="shared" si="66"/>
        <v>42046.581666666665</v>
      </c>
      <c r="T1061" s="8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42079.704780092587</v>
      </c>
      <c r="T1062" s="8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8">
        <f t="shared" si="66"/>
        <v>42432.068379629629</v>
      </c>
      <c r="T1063" s="8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8">
        <f t="shared" si="66"/>
        <v>42556.598854166667</v>
      </c>
      <c r="T1064" s="8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8">
        <f t="shared" si="66"/>
        <v>42582.822476851848</v>
      </c>
      <c r="T1065" s="8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8">
        <f t="shared" si="66"/>
        <v>41417.019710648143</v>
      </c>
      <c r="T1066" s="8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8">
        <f t="shared" si="66"/>
        <v>41661.172708333332</v>
      </c>
      <c r="T1067" s="8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8">
        <f t="shared" si="66"/>
        <v>41445.754421296289</v>
      </c>
      <c r="T1068" s="8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41599.647349537037</v>
      </c>
      <c r="T1069" s="8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8">
        <f t="shared" si="66"/>
        <v>42440.162777777776</v>
      </c>
      <c r="T1070" s="8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8">
        <f t="shared" si="66"/>
        <v>41572.021516203698</v>
      </c>
      <c r="T1071" s="8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41162.803495370368</v>
      </c>
      <c r="T1072" s="8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8">
        <f t="shared" si="66"/>
        <v>42295.545057870368</v>
      </c>
      <c r="T1073" s="8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8">
        <f t="shared" si="66"/>
        <v>41645.623807870368</v>
      </c>
      <c r="T1074" s="8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40802.756261574068</v>
      </c>
      <c r="T1075" s="8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8">
        <f t="shared" si="66"/>
        <v>41612.964641203704</v>
      </c>
      <c r="T1076" s="8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41005.695787037032</v>
      </c>
      <c r="T1077" s="8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8">
        <f t="shared" si="66"/>
        <v>41838.169560185182</v>
      </c>
      <c r="T1078" s="8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8">
        <f t="shared" si="66"/>
        <v>42352.958460648144</v>
      </c>
      <c r="T1079" s="8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40700.987511574072</v>
      </c>
      <c r="T1080" s="8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8">
        <f t="shared" si="66"/>
        <v>42479.358055555553</v>
      </c>
      <c r="T1081" s="8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8">
        <f t="shared" si="66"/>
        <v>41739.929780092592</v>
      </c>
      <c r="T1082" s="8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42002.718657407408</v>
      </c>
      <c r="T1083" s="8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8">
        <f t="shared" si="66"/>
        <v>41101.697777777772</v>
      </c>
      <c r="T1084" s="8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41793.451192129629</v>
      </c>
      <c r="T1085" s="8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8">
        <f t="shared" si="66"/>
        <v>41829.703749999993</v>
      </c>
      <c r="T1086" s="8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42413.462673611109</v>
      </c>
      <c r="T1087" s="8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8">
        <f t="shared" si="66"/>
        <v>41845.658460648148</v>
      </c>
      <c r="T1088" s="8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8">
        <f t="shared" si="66"/>
        <v>41775.505636574067</v>
      </c>
      <c r="T1089" s="8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8">
        <f t="shared" si="66"/>
        <v>41723.591053240736</v>
      </c>
      <c r="T1090" s="8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8">
        <f t="shared" ref="S1091:S1154" si="70">(J1091/86400)+25569+(-5/24)</f>
        <v>42150.981192129628</v>
      </c>
      <c r="T1091" s="8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42122.977465277778</v>
      </c>
      <c r="T1092" s="8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8">
        <f t="shared" si="70"/>
        <v>42440.611944444441</v>
      </c>
      <c r="T1093" s="8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41249.817569444444</v>
      </c>
      <c r="T1094" s="8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8">
        <f t="shared" si="70"/>
        <v>42396.765474537031</v>
      </c>
      <c r="T1095" s="8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8">
        <f t="shared" si="70"/>
        <v>40795.505011574074</v>
      </c>
      <c r="T1096" s="8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8">
        <f t="shared" si="70"/>
        <v>41486.328935185185</v>
      </c>
      <c r="T1097" s="8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8">
        <f t="shared" si="70"/>
        <v>41885.309652777774</v>
      </c>
      <c r="T1098" s="8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8">
        <f t="shared" si="70"/>
        <v>41660.584224537037</v>
      </c>
      <c r="T1099" s="8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8">
        <f t="shared" si="70"/>
        <v>41712.554340277777</v>
      </c>
      <c r="T1100" s="8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42107.628101851849</v>
      </c>
      <c r="T1101" s="8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42383.902442129627</v>
      </c>
      <c r="T1102" s="8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8">
        <f t="shared" si="70"/>
        <v>42538.564097222225</v>
      </c>
      <c r="T1103" s="8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8">
        <f t="shared" si="70"/>
        <v>41576.837094907409</v>
      </c>
      <c r="T1104" s="8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8">
        <f t="shared" si="70"/>
        <v>42479.013773148145</v>
      </c>
      <c r="T1105" s="8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8">
        <f t="shared" si="70"/>
        <v>41771.201631944445</v>
      </c>
      <c r="T1106" s="8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8">
        <f t="shared" si="70"/>
        <v>41691.927395833329</v>
      </c>
      <c r="T1107" s="8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8">
        <f t="shared" si="70"/>
        <v>40973.532118055555</v>
      </c>
      <c r="T1108" s="8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8">
        <f t="shared" si="70"/>
        <v>41813.653055555551</v>
      </c>
      <c r="T1109" s="8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8">
        <f t="shared" si="70"/>
        <v>40952.42864583333</v>
      </c>
      <c r="T1110" s="8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42662.543865740743</v>
      </c>
      <c r="T1111" s="8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8">
        <f t="shared" si="70"/>
        <v>41220.72479166666</v>
      </c>
      <c r="T1112" s="8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42346.995254629626</v>
      </c>
      <c r="T1113" s="8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8">
        <f t="shared" si="70"/>
        <v>41963.551053240742</v>
      </c>
      <c r="T1114" s="8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41835.768749999996</v>
      </c>
      <c r="T1115" s="8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8">
        <f t="shared" si="70"/>
        <v>41526.13758101852</v>
      </c>
      <c r="T1116" s="8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8">
        <f t="shared" si="70"/>
        <v>42429.487210648142</v>
      </c>
      <c r="T1117" s="8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8">
        <f t="shared" si="70"/>
        <v>41009.638981481483</v>
      </c>
      <c r="T1118" s="8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8">
        <f t="shared" si="70"/>
        <v>42333.390196759261</v>
      </c>
      <c r="T1119" s="8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8">
        <f t="shared" si="70"/>
        <v>41703.958090277774</v>
      </c>
      <c r="T1120" s="8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41722.584074074075</v>
      </c>
      <c r="T1121" s="8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8">
        <f t="shared" si="70"/>
        <v>40799.664351851847</v>
      </c>
      <c r="T1122" s="8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8">
        <f t="shared" si="70"/>
        <v>42412.72587962963</v>
      </c>
      <c r="T1123" s="8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8">
        <f t="shared" si="70"/>
        <v>41410.495659722219</v>
      </c>
      <c r="T1124" s="8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8">
        <f t="shared" si="70"/>
        <v>41718.315370370365</v>
      </c>
      <c r="T1125" s="8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8">
        <f t="shared" si="70"/>
        <v>42094.458923611113</v>
      </c>
      <c r="T1126" s="8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8">
        <f t="shared" si="70"/>
        <v>42212.415856481479</v>
      </c>
      <c r="T1127" s="8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42535.119143518517</v>
      </c>
      <c r="T1128" s="8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8">
        <f t="shared" si="70"/>
        <v>41926.645833333328</v>
      </c>
      <c r="T1129" s="8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41828.441168981481</v>
      </c>
      <c r="T1130" s="8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8">
        <f t="shared" si="70"/>
        <v>42496.056631944441</v>
      </c>
      <c r="T1131" s="8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8">
        <f t="shared" si="70"/>
        <v>41908.788194444445</v>
      </c>
      <c r="T1132" s="8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8">
        <f t="shared" si="70"/>
        <v>42332.699861111112</v>
      </c>
      <c r="T1133" s="8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8">
        <f t="shared" si="70"/>
        <v>42705.907071759262</v>
      </c>
      <c r="T1134" s="8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41821.198854166665</v>
      </c>
      <c r="T1135" s="8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41958.07671296296</v>
      </c>
      <c r="T1136" s="8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42558.781180555554</v>
      </c>
      <c r="T1137" s="8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42327.46329861111</v>
      </c>
      <c r="T1138" s="8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8">
        <f t="shared" si="70"/>
        <v>42453.611354166664</v>
      </c>
      <c r="T1139" s="8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8">
        <f t="shared" si="70"/>
        <v>42736.698275462964</v>
      </c>
      <c r="T1140" s="8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41975.139189814814</v>
      </c>
      <c r="T1141" s="8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8">
        <f t="shared" si="70"/>
        <v>42192.253715277773</v>
      </c>
      <c r="T1142" s="8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8">
        <f t="shared" si="70"/>
        <v>42164.491319444445</v>
      </c>
      <c r="T1143" s="8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8">
        <f t="shared" si="70"/>
        <v>42021.797766203701</v>
      </c>
      <c r="T1144" s="8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8">
        <f t="shared" si="70"/>
        <v>42324.985254629624</v>
      </c>
      <c r="T1145" s="8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8">
        <f t="shared" si="70"/>
        <v>42092.973611111105</v>
      </c>
      <c r="T1146" s="8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41854.539259259254</v>
      </c>
      <c r="T1147" s="8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8">
        <f t="shared" si="70"/>
        <v>41723.745057870365</v>
      </c>
      <c r="T1148" s="8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8">
        <f t="shared" si="70"/>
        <v>41871.763692129629</v>
      </c>
      <c r="T1149" s="8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8">
        <f t="shared" si="70"/>
        <v>42674.962743055548</v>
      </c>
      <c r="T1150" s="8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8">
        <f t="shared" si="70"/>
        <v>42507.501921296294</v>
      </c>
      <c r="T1151" s="8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42317.74623842592</v>
      </c>
      <c r="T1152" s="8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8">
        <f t="shared" si="70"/>
        <v>42223.894247685188</v>
      </c>
      <c r="T1153" s="8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8">
        <f t="shared" si="70"/>
        <v>42109.501296296294</v>
      </c>
      <c r="T1154" s="8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8334</v>
      </c>
      <c r="R1155" t="s">
        <v>8335</v>
      </c>
      <c r="S1155" s="8">
        <f t="shared" ref="S1155:S1218" si="74">(J1155/86400)+25569+(-5/24)</f>
        <v>42143.505844907406</v>
      </c>
      <c r="T1155" s="8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8">
        <f t="shared" si="74"/>
        <v>42222.900532407402</v>
      </c>
      <c r="T1156" s="8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8">
        <f t="shared" si="74"/>
        <v>41835.555648148147</v>
      </c>
      <c r="T1157" s="8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8">
        <f t="shared" si="74"/>
        <v>42028.862986111104</v>
      </c>
      <c r="T1158" s="8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8">
        <f t="shared" si="74"/>
        <v>41918.419907407406</v>
      </c>
      <c r="T1159" s="8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8">
        <f t="shared" si="74"/>
        <v>41951.883425925924</v>
      </c>
      <c r="T1160" s="8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8">
        <f t="shared" si="74"/>
        <v>42154.518113425926</v>
      </c>
      <c r="T1161" s="8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8">
        <f t="shared" si="74"/>
        <v>42060.946597222217</v>
      </c>
      <c r="T1162" s="8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8">
        <f t="shared" si="74"/>
        <v>42122.421168981477</v>
      </c>
      <c r="T1163" s="8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8">
        <f t="shared" si="74"/>
        <v>41876.475277777776</v>
      </c>
      <c r="T1164" s="8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8">
        <f t="shared" si="74"/>
        <v>41830.515277777777</v>
      </c>
      <c r="T1165" s="8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8">
        <f t="shared" si="74"/>
        <v>42509.51599537037</v>
      </c>
      <c r="T1166" s="8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8">
        <f t="shared" si="74"/>
        <v>41792.00613425926</v>
      </c>
      <c r="T1167" s="8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8">
        <f t="shared" si="74"/>
        <v>42150.277106481481</v>
      </c>
      <c r="T1168" s="8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8">
        <f t="shared" si="74"/>
        <v>41863.526562499996</v>
      </c>
      <c r="T1169" s="8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42604.845659722218</v>
      </c>
      <c r="T1170" s="8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8">
        <f t="shared" si="74"/>
        <v>42027.145405092589</v>
      </c>
      <c r="T1171" s="8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42124.684849537036</v>
      </c>
      <c r="T1172" s="8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41938.596377314811</v>
      </c>
      <c r="T1173" s="8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8">
        <f t="shared" si="74"/>
        <v>41841.473981481475</v>
      </c>
      <c r="T1174" s="8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42183.97751157407</v>
      </c>
      <c r="T1175" s="8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8">
        <f t="shared" si="74"/>
        <v>42468.633414351854</v>
      </c>
      <c r="T1176" s="8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42170.520127314812</v>
      </c>
      <c r="T1177" s="8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42745.811319444438</v>
      </c>
      <c r="T1178" s="8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8">
        <f t="shared" si="74"/>
        <v>41897.452499999999</v>
      </c>
      <c r="T1179" s="8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41837.69736111111</v>
      </c>
      <c r="T1180" s="8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42275.511886574073</v>
      </c>
      <c r="T1181" s="8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8">
        <f t="shared" si="74"/>
        <v>41781.598541666666</v>
      </c>
      <c r="T1182" s="8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8">
        <f t="shared" si="74"/>
        <v>42034.131030092591</v>
      </c>
      <c r="T1183" s="8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8">
        <f t="shared" si="74"/>
        <v>42728.619074074071</v>
      </c>
      <c r="T1184" s="8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8">
        <f t="shared" si="74"/>
        <v>42656.653043981474</v>
      </c>
      <c r="T1185" s="8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8">
        <f t="shared" si="74"/>
        <v>42741.391331018516</v>
      </c>
      <c r="T1186" s="8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8">
        <f t="shared" si="74"/>
        <v>42130.656817129631</v>
      </c>
      <c r="T1187" s="8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8">
        <f t="shared" si="74"/>
        <v>42123.655034722215</v>
      </c>
      <c r="T1188" s="8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8">
        <f t="shared" si="74"/>
        <v>42109.686608796292</v>
      </c>
      <c r="T1189" s="8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8">
        <f t="shared" si="74"/>
        <v>42711.492361111108</v>
      </c>
      <c r="T1190" s="8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8">
        <f t="shared" si="74"/>
        <v>42529.770775462959</v>
      </c>
      <c r="T1191" s="8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8">
        <f t="shared" si="74"/>
        <v>41852.457465277774</v>
      </c>
      <c r="T1192" s="8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8">
        <f t="shared" si="74"/>
        <v>42419.395370370366</v>
      </c>
      <c r="T1193" s="8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8">
        <f t="shared" si="74"/>
        <v>42747.298356481479</v>
      </c>
      <c r="T1194" s="8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8">
        <f t="shared" si="74"/>
        <v>42409.567743055552</v>
      </c>
      <c r="T1195" s="8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8">
        <f t="shared" si="74"/>
        <v>42072.27984953703</v>
      </c>
      <c r="T1196" s="8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8">
        <f t="shared" si="74"/>
        <v>42298.139502314814</v>
      </c>
      <c r="T1197" s="8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8">
        <f t="shared" si="74"/>
        <v>42326.610405092586</v>
      </c>
      <c r="T1198" s="8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42503.456412037034</v>
      </c>
      <c r="T1199" s="8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8">
        <f t="shared" si="74"/>
        <v>42333.410717592589</v>
      </c>
      <c r="T1200" s="8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8">
        <f t="shared" si="74"/>
        <v>42161.562499999993</v>
      </c>
      <c r="T1201" s="8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8">
        <f t="shared" si="74"/>
        <v>42089.269166666665</v>
      </c>
      <c r="T1202" s="8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8">
        <f t="shared" si="74"/>
        <v>42536.398680555554</v>
      </c>
      <c r="T1203" s="8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8">
        <f t="shared" si="74"/>
        <v>42152.08048611111</v>
      </c>
      <c r="T1204" s="8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8">
        <f t="shared" si="74"/>
        <v>42125.4065625</v>
      </c>
      <c r="T1205" s="8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8">
        <f t="shared" si="74"/>
        <v>42297.539733796293</v>
      </c>
      <c r="T1206" s="8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8">
        <f t="shared" si="74"/>
        <v>42138.298043981478</v>
      </c>
      <c r="T1207" s="8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8">
        <f t="shared" si="74"/>
        <v>42772.567743055552</v>
      </c>
      <c r="T1208" s="8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8">
        <f t="shared" si="74"/>
        <v>42430.221909722219</v>
      </c>
      <c r="T1209" s="8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8">
        <f t="shared" si="74"/>
        <v>42423.500740740739</v>
      </c>
      <c r="T1210" s="8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8">
        <f t="shared" si="74"/>
        <v>42761.637789351851</v>
      </c>
      <c r="T1211" s="8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8">
        <f t="shared" si="74"/>
        <v>42132.733472222222</v>
      </c>
      <c r="T1212" s="8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8">
        <f t="shared" si="74"/>
        <v>42515.658113425925</v>
      </c>
      <c r="T1213" s="8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8">
        <f t="shared" si="74"/>
        <v>42318.741840277777</v>
      </c>
      <c r="T1214" s="8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8">
        <f t="shared" si="74"/>
        <v>42731.547453703701</v>
      </c>
      <c r="T1215" s="8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8">
        <f t="shared" si="74"/>
        <v>42104.632002314807</v>
      </c>
      <c r="T1216" s="8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8">
        <f t="shared" si="74"/>
        <v>41759.714768518512</v>
      </c>
      <c r="T1217" s="8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8">
        <f t="shared" si="74"/>
        <v>42247.408067129632</v>
      </c>
      <c r="T1218" s="8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8">
        <f t="shared" ref="S1219:S1282" si="78">(J1219/86400)+25569+(-5/24)</f>
        <v>42535.6011574074</v>
      </c>
      <c r="T1219" s="8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8">
        <f t="shared" si="78"/>
        <v>42278.453703703701</v>
      </c>
      <c r="T1220" s="8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8">
        <f t="shared" si="78"/>
        <v>42633.253622685188</v>
      </c>
      <c r="T1221" s="8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8">
        <f t="shared" si="78"/>
        <v>42211.420277777775</v>
      </c>
      <c r="T1222" s="8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8">
        <f t="shared" si="78"/>
        <v>42680.267222222225</v>
      </c>
      <c r="T1223" s="8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8">
        <f t="shared" si="78"/>
        <v>42430.512118055551</v>
      </c>
      <c r="T1224" s="8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8">
        <f t="shared" si="78"/>
        <v>42653.968854166662</v>
      </c>
      <c r="T1225" s="8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8">
        <f t="shared" si="78"/>
        <v>41736.341458333329</v>
      </c>
      <c r="T1226" s="8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41509.697662037033</v>
      </c>
      <c r="T1227" s="8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8">
        <f t="shared" si="78"/>
        <v>41715.666446759256</v>
      </c>
      <c r="T1228" s="8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8">
        <f t="shared" si="78"/>
        <v>41827.710833333331</v>
      </c>
      <c r="T1229" s="8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8">
        <f t="shared" si="78"/>
        <v>40754.520925925921</v>
      </c>
      <c r="T1230" s="8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40985.251469907402</v>
      </c>
      <c r="T1231" s="8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8">
        <f t="shared" si="78"/>
        <v>40568.764236111107</v>
      </c>
      <c r="T1232" s="8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8">
        <f t="shared" si="78"/>
        <v>42193.733425925922</v>
      </c>
      <c r="T1233" s="8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41506.639699074069</v>
      </c>
      <c r="T1234" s="8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8">
        <f t="shared" si="78"/>
        <v>40939.740439814814</v>
      </c>
      <c r="T1235" s="8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8">
        <f t="shared" si="78"/>
        <v>42007.580347222225</v>
      </c>
      <c r="T1236" s="8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41582.927071759259</v>
      </c>
      <c r="T1237" s="8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8">
        <f t="shared" si="78"/>
        <v>41110.47180555555</v>
      </c>
      <c r="T1238" s="8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8">
        <f t="shared" si="78"/>
        <v>41125.074826388889</v>
      </c>
      <c r="T1239" s="8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8">
        <f t="shared" si="78"/>
        <v>40731.402037037034</v>
      </c>
      <c r="T1240" s="8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8">
        <f t="shared" si="78"/>
        <v>40883.754247685181</v>
      </c>
      <c r="T1241" s="8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8">
        <f t="shared" si="78"/>
        <v>41408.831678240742</v>
      </c>
      <c r="T1242" s="8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8">
        <f t="shared" si="78"/>
        <v>41923.629398148143</v>
      </c>
      <c r="T1243" s="8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40781.957199074073</v>
      </c>
      <c r="T1244" s="8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8">
        <f t="shared" si="78"/>
        <v>40671.670960648145</v>
      </c>
      <c r="T1245" s="8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8">
        <f t="shared" si="78"/>
        <v>41355.617164351854</v>
      </c>
      <c r="T1246" s="8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8">
        <f t="shared" si="78"/>
        <v>41774.391597222224</v>
      </c>
      <c r="T1247" s="8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8">
        <f t="shared" si="78"/>
        <v>40837.835057870368</v>
      </c>
      <c r="T1248" s="8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8">
        <f t="shared" si="78"/>
        <v>41370.083969907406</v>
      </c>
      <c r="T1249" s="8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8">
        <f t="shared" si="78"/>
        <v>41767.448530092588</v>
      </c>
      <c r="T1250" s="8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8">
        <f t="shared" si="78"/>
        <v>41067.532534722217</v>
      </c>
      <c r="T1251" s="8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8">
        <f t="shared" si="78"/>
        <v>41843.434386574074</v>
      </c>
      <c r="T1252" s="8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8">
        <f t="shared" si="78"/>
        <v>40751.606099537035</v>
      </c>
      <c r="T1253" s="8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8">
        <f t="shared" si="78"/>
        <v>41543.779733796291</v>
      </c>
      <c r="T1254" s="8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8">
        <f t="shared" si="78"/>
        <v>41855.575312499997</v>
      </c>
      <c r="T1255" s="8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8">
        <f t="shared" si="78"/>
        <v>40487.413032407407</v>
      </c>
      <c r="T1256" s="8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8">
        <f t="shared" si="78"/>
        <v>41579.637175925927</v>
      </c>
      <c r="T1257" s="8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8">
        <f t="shared" si="78"/>
        <v>40921.711006944439</v>
      </c>
      <c r="T1258" s="8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8">
        <f t="shared" si="78"/>
        <v>40586.877199074072</v>
      </c>
      <c r="T1259" s="8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8">
        <f t="shared" si="78"/>
        <v>41487.402916666666</v>
      </c>
      <c r="T1260" s="8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8">
        <f t="shared" si="78"/>
        <v>41766.762314814812</v>
      </c>
      <c r="T1261" s="8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8">
        <f t="shared" si="78"/>
        <v>41666.63449074074</v>
      </c>
      <c r="T1262" s="8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8">
        <f t="shared" si="78"/>
        <v>41638.134571759256</v>
      </c>
      <c r="T1263" s="8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8">
        <f t="shared" si="78"/>
        <v>41656.554305555554</v>
      </c>
      <c r="T1264" s="8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8">
        <f t="shared" si="78"/>
        <v>41691.875810185185</v>
      </c>
      <c r="T1265" s="8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8">
        <f t="shared" si="78"/>
        <v>41547.454664351848</v>
      </c>
      <c r="T1266" s="8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8">
        <f t="shared" si="78"/>
        <v>40465.446932870364</v>
      </c>
      <c r="T1267" s="8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8">
        <f t="shared" si="78"/>
        <v>41620.668344907404</v>
      </c>
      <c r="T1268" s="8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8">
        <f t="shared" si="78"/>
        <v>41449.376828703702</v>
      </c>
      <c r="T1269" s="8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8">
        <f t="shared" si="78"/>
        <v>41507.637118055551</v>
      </c>
      <c r="T1270" s="8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8">
        <f t="shared" si="78"/>
        <v>42445.614722222221</v>
      </c>
      <c r="T1271" s="8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8">
        <f t="shared" si="78"/>
        <v>40933.648634259254</v>
      </c>
      <c r="T1272" s="8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8">
        <f t="shared" si="78"/>
        <v>41561.475219907406</v>
      </c>
      <c r="T1273" s="8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8">
        <f t="shared" si="78"/>
        <v>40274.536793981482</v>
      </c>
      <c r="T1274" s="8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8">
        <f t="shared" si="78"/>
        <v>41852.521886574068</v>
      </c>
      <c r="T1275" s="8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8">
        <f t="shared" si="78"/>
        <v>41116.481770833328</v>
      </c>
      <c r="T1276" s="8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8">
        <f t="shared" si="78"/>
        <v>41458.659571759257</v>
      </c>
      <c r="T1277" s="8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8">
        <f t="shared" si="78"/>
        <v>40007.49591435185</v>
      </c>
      <c r="T1278" s="8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8">
        <f t="shared" si="78"/>
        <v>41121.35355324074</v>
      </c>
      <c r="T1279" s="8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8">
        <f t="shared" si="78"/>
        <v>41786.346828703703</v>
      </c>
      <c r="T1280" s="8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8">
        <f t="shared" si="78"/>
        <v>41681.890856481477</v>
      </c>
      <c r="T1281" s="8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8">
        <f t="shared" si="78"/>
        <v>40513.54923611111</v>
      </c>
      <c r="T1282" s="8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8">
        <f t="shared" ref="S1283:S1346" si="82">(J1283/86400)+25569+(-5/24)</f>
        <v>41463.535138888888</v>
      </c>
      <c r="T1283" s="8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8">
        <f t="shared" si="82"/>
        <v>41586.266840277771</v>
      </c>
      <c r="T1284" s="8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8">
        <f t="shared" si="82"/>
        <v>41320.50913194444</v>
      </c>
      <c r="T1285" s="8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8">
        <f t="shared" si="82"/>
        <v>42712.026412037034</v>
      </c>
      <c r="T1286" s="8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8">
        <f t="shared" si="82"/>
        <v>42160.374710648146</v>
      </c>
      <c r="T1287" s="8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8">
        <f t="shared" si="82"/>
        <v>42039.176238425927</v>
      </c>
      <c r="T1288" s="8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8">
        <f t="shared" si="82"/>
        <v>42107.412685185183</v>
      </c>
      <c r="T1289" s="8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8">
        <f t="shared" si="82"/>
        <v>42560.946331018517</v>
      </c>
      <c r="T1290" s="8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8">
        <f t="shared" si="82"/>
        <v>42708.926446759258</v>
      </c>
      <c r="T1291" s="8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8">
        <f t="shared" si="82"/>
        <v>42086.406608796293</v>
      </c>
      <c r="T1292" s="8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8">
        <f t="shared" si="82"/>
        <v>42064.444340277776</v>
      </c>
      <c r="T1293" s="8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8">
        <f t="shared" si="82"/>
        <v>42256.555879629632</v>
      </c>
      <c r="T1294" s="8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8">
        <f t="shared" si="82"/>
        <v>42292.492719907408</v>
      </c>
      <c r="T1295" s="8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8">
        <f t="shared" si="82"/>
        <v>42278.245335648149</v>
      </c>
      <c r="T1296" s="8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8">
        <f t="shared" si="82"/>
        <v>42184.364548611113</v>
      </c>
      <c r="T1297" s="8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8">
        <f t="shared" si="82"/>
        <v>42422.842280092591</v>
      </c>
      <c r="T1298" s="8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8">
        <f t="shared" si="82"/>
        <v>42461.538865740738</v>
      </c>
      <c r="T1299" s="8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8">
        <f t="shared" si="82"/>
        <v>42458.472592592589</v>
      </c>
      <c r="T1300" s="8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8">
        <f t="shared" si="82"/>
        <v>42169.606006944443</v>
      </c>
      <c r="T1301" s="8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8">
        <f t="shared" si="82"/>
        <v>42483.466874999998</v>
      </c>
      <c r="T1302" s="8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8">
        <f t="shared" si="82"/>
        <v>42195.541412037033</v>
      </c>
      <c r="T1303" s="8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42674.849664351852</v>
      </c>
      <c r="T1304" s="8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8">
        <f t="shared" si="82"/>
        <v>42566.232870370368</v>
      </c>
      <c r="T1305" s="8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8">
        <f t="shared" si="82"/>
        <v>42746.986168981479</v>
      </c>
      <c r="T1306" s="8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8">
        <f t="shared" si="82"/>
        <v>42543.457268518519</v>
      </c>
      <c r="T1307" s="8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8">
        <f t="shared" si="82"/>
        <v>41947.249236111107</v>
      </c>
      <c r="T1308" s="8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8">
        <f t="shared" si="82"/>
        <v>42387.294895833336</v>
      </c>
      <c r="T1309" s="8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8">
        <f t="shared" si="82"/>
        <v>42611.405231481483</v>
      </c>
      <c r="T1310" s="8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8">
        <f t="shared" si="82"/>
        <v>42257.674398148149</v>
      </c>
      <c r="T1311" s="8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8">
        <f t="shared" si="82"/>
        <v>42556.458912037029</v>
      </c>
      <c r="T1312" s="8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8">
        <f t="shared" si="82"/>
        <v>42669.593969907401</v>
      </c>
      <c r="T1313" s="8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42082.494467592587</v>
      </c>
      <c r="T1314" s="8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8">
        <f t="shared" si="82"/>
        <v>42402.50131944444</v>
      </c>
      <c r="T1315" s="8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8">
        <f t="shared" si="82"/>
        <v>42604.461342592585</v>
      </c>
      <c r="T1316" s="8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8">
        <f t="shared" si="82"/>
        <v>42278.289907407401</v>
      </c>
      <c r="T1317" s="8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42393.753576388888</v>
      </c>
      <c r="T1318" s="8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8">
        <f t="shared" si="82"/>
        <v>42520.027152777773</v>
      </c>
      <c r="T1319" s="8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8">
        <f t="shared" si="82"/>
        <v>41984.835324074076</v>
      </c>
      <c r="T1320" s="8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8">
        <f t="shared" si="82"/>
        <v>41816.603761574072</v>
      </c>
      <c r="T1321" s="8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8">
        <f t="shared" si="82"/>
        <v>42705.482013888883</v>
      </c>
      <c r="T1322" s="8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8">
        <f t="shared" si="82"/>
        <v>42697.540937499994</v>
      </c>
      <c r="T1323" s="8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8">
        <f t="shared" si="82"/>
        <v>42115.448206018518</v>
      </c>
      <c r="T1324" s="8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8">
        <f t="shared" si="82"/>
        <v>42451.490115740737</v>
      </c>
      <c r="T1325" s="8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8">
        <f t="shared" si="82"/>
        <v>42626.425370370365</v>
      </c>
      <c r="T1326" s="8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8">
        <f t="shared" si="82"/>
        <v>42703.877719907403</v>
      </c>
      <c r="T1327" s="8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8">
        <f t="shared" si="82"/>
        <v>41974.583657407406</v>
      </c>
      <c r="T1328" s="8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8">
        <f t="shared" si="82"/>
        <v>42123.470312500001</v>
      </c>
      <c r="T1329" s="8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8">
        <f t="shared" si="82"/>
        <v>42612.434421296297</v>
      </c>
      <c r="T1330" s="8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8">
        <f t="shared" si="82"/>
        <v>41935.013252314813</v>
      </c>
      <c r="T1331" s="8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8">
        <f t="shared" si="82"/>
        <v>42522.068391203698</v>
      </c>
      <c r="T1332" s="8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8">
        <f t="shared" si="82"/>
        <v>42569.295763888884</v>
      </c>
      <c r="T1333" s="8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8">
        <f t="shared" si="82"/>
        <v>42731.851944444446</v>
      </c>
      <c r="T1334" s="8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8">
        <f t="shared" si="82"/>
        <v>41805.8984375</v>
      </c>
      <c r="T1335" s="8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8">
        <f t="shared" si="82"/>
        <v>42410.565821759257</v>
      </c>
      <c r="T1336" s="8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8">
        <f t="shared" si="82"/>
        <v>42313.728032407402</v>
      </c>
      <c r="T1337" s="8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8">
        <f t="shared" si="82"/>
        <v>41955.655416666668</v>
      </c>
      <c r="T1338" s="8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8">
        <f t="shared" si="82"/>
        <v>42767.368969907409</v>
      </c>
      <c r="T1339" s="8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8">
        <f t="shared" si="82"/>
        <v>42188.595289351848</v>
      </c>
      <c r="T1340" s="8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8">
        <f t="shared" si="82"/>
        <v>41936.438831018517</v>
      </c>
      <c r="T1341" s="8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8">
        <f t="shared" si="82"/>
        <v>41836.387187499997</v>
      </c>
      <c r="T1342" s="8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8">
        <f t="shared" si="82"/>
        <v>42612.415706018517</v>
      </c>
      <c r="T1343" s="8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42172.608090277776</v>
      </c>
      <c r="T1344" s="8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8">
        <f t="shared" si="82"/>
        <v>42542.318090277775</v>
      </c>
      <c r="T1345" s="8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8">
        <f t="shared" si="82"/>
        <v>42522.581469907404</v>
      </c>
      <c r="T1346" s="8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8">
        <f t="shared" ref="S1347:S1410" si="86">(J1347/86400)+25569+(-5/24)</f>
        <v>41799.606006944443</v>
      </c>
      <c r="T1347" s="8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8">
        <f t="shared" si="86"/>
        <v>41421.867488425924</v>
      </c>
      <c r="T1348" s="8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8">
        <f t="shared" si="86"/>
        <v>42040.429687499993</v>
      </c>
      <c r="T1349" s="8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8">
        <f t="shared" si="86"/>
        <v>41963.297835648147</v>
      </c>
      <c r="T1350" s="8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8">
        <f t="shared" si="86"/>
        <v>42317.124247685184</v>
      </c>
      <c r="T1351" s="8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8">
        <f t="shared" si="86"/>
        <v>42333.804791666662</v>
      </c>
      <c r="T1352" s="8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8">
        <f t="shared" si="86"/>
        <v>42382.531759259255</v>
      </c>
      <c r="T1353" s="8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8">
        <f t="shared" si="86"/>
        <v>42200.369976851849</v>
      </c>
      <c r="T1354" s="8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8">
        <f t="shared" si="86"/>
        <v>41308.909583333334</v>
      </c>
      <c r="T1355" s="8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8">
        <f t="shared" si="86"/>
        <v>42502.599293981482</v>
      </c>
      <c r="T1356" s="8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8">
        <f t="shared" si="86"/>
        <v>41213.046354166661</v>
      </c>
      <c r="T1357" s="8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8">
        <f t="shared" si="86"/>
        <v>41429.830555555549</v>
      </c>
      <c r="T1358" s="8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8">
        <f t="shared" si="86"/>
        <v>41304.753900462958</v>
      </c>
      <c r="T1359" s="8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8">
        <f t="shared" si="86"/>
        <v>40689.362534722219</v>
      </c>
      <c r="T1360" s="8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8">
        <f t="shared" si="86"/>
        <v>40668.606365740736</v>
      </c>
      <c r="T1361" s="8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8">
        <f t="shared" si="86"/>
        <v>41095.692361111105</v>
      </c>
      <c r="T1362" s="8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8">
        <f t="shared" si="86"/>
        <v>41781.508935185186</v>
      </c>
      <c r="T1363" s="8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8">
        <f t="shared" si="86"/>
        <v>41464.726053240738</v>
      </c>
      <c r="T1364" s="8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42396.635729166665</v>
      </c>
      <c r="T1365" s="8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8">
        <f t="shared" si="86"/>
        <v>41951.487337962964</v>
      </c>
      <c r="T1366" s="8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8">
        <f t="shared" si="86"/>
        <v>42049.524907407402</v>
      </c>
      <c r="T1367" s="8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8">
        <f t="shared" si="86"/>
        <v>41924.787766203699</v>
      </c>
      <c r="T1368" s="8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8">
        <f t="shared" si="86"/>
        <v>42291.794560185182</v>
      </c>
      <c r="T1369" s="8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8">
        <f t="shared" si="86"/>
        <v>42145.982569444437</v>
      </c>
      <c r="T1370" s="8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8">
        <f t="shared" si="86"/>
        <v>41710.385949074072</v>
      </c>
      <c r="T1371" s="8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8">
        <f t="shared" si="86"/>
        <v>41547.795023148145</v>
      </c>
      <c r="T1372" s="8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8">
        <f t="shared" si="86"/>
        <v>42101.550254629627</v>
      </c>
      <c r="T1373" s="8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8">
        <f t="shared" si="86"/>
        <v>41072.53162037037</v>
      </c>
      <c r="T1374" s="8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8">
        <f t="shared" si="86"/>
        <v>42704.743437499994</v>
      </c>
      <c r="T1375" s="8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8">
        <f t="shared" si="86"/>
        <v>42423.953564814808</v>
      </c>
      <c r="T1376" s="8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8">
        <f t="shared" si="86"/>
        <v>42719.857858796291</v>
      </c>
      <c r="T1377" s="8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8">
        <f t="shared" si="86"/>
        <v>42677.460717592585</v>
      </c>
      <c r="T1378" s="8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8">
        <f t="shared" si="86"/>
        <v>42747.01122685185</v>
      </c>
      <c r="T1379" s="8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8">
        <f t="shared" si="86"/>
        <v>42568.551041666666</v>
      </c>
      <c r="T1380" s="8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8">
        <f t="shared" si="86"/>
        <v>42130.283287037033</v>
      </c>
      <c r="T1381" s="8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8">
        <f t="shared" si="86"/>
        <v>42141.554467592585</v>
      </c>
      <c r="T1382" s="8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8">
        <f t="shared" si="86"/>
        <v>42703.006076388883</v>
      </c>
      <c r="T1383" s="8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8">
        <f t="shared" si="86"/>
        <v>41370.591851851852</v>
      </c>
      <c r="T1384" s="8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8">
        <f t="shared" si="86"/>
        <v>42706.866643518515</v>
      </c>
      <c r="T1385" s="8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8">
        <f t="shared" si="86"/>
        <v>42160.526874999996</v>
      </c>
      <c r="T1386" s="8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8">
        <f t="shared" si="86"/>
        <v>42433.480567129627</v>
      </c>
      <c r="T1387" s="8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8">
        <f t="shared" si="86"/>
        <v>42184.438530092586</v>
      </c>
      <c r="T1388" s="8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8">
        <f t="shared" si="86"/>
        <v>42126.712905092594</v>
      </c>
      <c r="T1389" s="8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8">
        <f t="shared" si="86"/>
        <v>42634.406446759262</v>
      </c>
      <c r="T1390" s="8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8">
        <f t="shared" si="86"/>
        <v>42565.272650462961</v>
      </c>
      <c r="T1391" s="8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8">
        <f t="shared" si="86"/>
        <v>42087.594976851855</v>
      </c>
      <c r="T1392" s="8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8">
        <f t="shared" si="86"/>
        <v>42193.442337962959</v>
      </c>
      <c r="T1393" s="8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8">
        <f t="shared" si="86"/>
        <v>42400.946597222217</v>
      </c>
      <c r="T1394" s="8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8">
        <f t="shared" si="86"/>
        <v>42553.473645833328</v>
      </c>
      <c r="T1395" s="8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8">
        <f t="shared" si="86"/>
        <v>42751.936643518515</v>
      </c>
      <c r="T1396" s="8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8">
        <f t="shared" si="86"/>
        <v>42719.700011574074</v>
      </c>
      <c r="T1397" s="8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8">
        <f t="shared" si="86"/>
        <v>42018.790300925924</v>
      </c>
      <c r="T1398" s="8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8">
        <f t="shared" si="86"/>
        <v>42640.709606481476</v>
      </c>
      <c r="T1399" s="8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8">
        <f t="shared" si="86"/>
        <v>42526.665902777771</v>
      </c>
      <c r="T1400" s="8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8">
        <f t="shared" si="86"/>
        <v>41888.795983796292</v>
      </c>
      <c r="T1401" s="8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8">
        <f t="shared" si="86"/>
        <v>42498.132789351854</v>
      </c>
      <c r="T1402" s="8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8">
        <f t="shared" si="86"/>
        <v>41399.787893518514</v>
      </c>
      <c r="T1403" s="8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8">
        <f t="shared" si="86"/>
        <v>42064.845034722217</v>
      </c>
      <c r="T1404" s="8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8">
        <f t="shared" si="86"/>
        <v>41450.854571759257</v>
      </c>
      <c r="T1405" s="8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8">
        <f t="shared" si="86"/>
        <v>42032.30190972222</v>
      </c>
      <c r="T1406" s="8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8">
        <f t="shared" si="86"/>
        <v>41941.472233796296</v>
      </c>
      <c r="T1407" s="8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42297.224618055552</v>
      </c>
      <c r="T1408" s="8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8">
        <f t="shared" si="86"/>
        <v>41838.32844907407</v>
      </c>
      <c r="T1409" s="8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42291.663842592585</v>
      </c>
      <c r="T1410" s="8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8">
        <f t="shared" ref="S1411:S1474" si="90">(J1411/86400)+25569+(-5/24)</f>
        <v>41944.925173611111</v>
      </c>
      <c r="T1411" s="8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42479.110185185178</v>
      </c>
      <c r="T1412" s="8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8">
        <f t="shared" si="90"/>
        <v>42012.850694444445</v>
      </c>
      <c r="T1413" s="8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8">
        <f t="shared" si="90"/>
        <v>41946.855312499996</v>
      </c>
      <c r="T1414" s="8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42360.228819444441</v>
      </c>
      <c r="T1415" s="8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42708.044756944444</v>
      </c>
      <c r="T1416" s="8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8">
        <f t="shared" si="90"/>
        <v>42192.467488425922</v>
      </c>
      <c r="T1417" s="8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8">
        <f t="shared" si="90"/>
        <v>42299.717812499999</v>
      </c>
      <c r="T1418" s="8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8">
        <f t="shared" si="90"/>
        <v>42231.941828703704</v>
      </c>
      <c r="T1419" s="8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42395.248078703698</v>
      </c>
      <c r="T1420" s="8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8">
        <f t="shared" si="90"/>
        <v>42622.24790509259</v>
      </c>
      <c r="T1421" s="8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42524.459328703706</v>
      </c>
      <c r="T1422" s="8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42013.707280092589</v>
      </c>
      <c r="T1423" s="8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42604.031296296293</v>
      </c>
      <c r="T1424" s="8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42340.151979166665</v>
      </c>
      <c r="T1425" s="8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8">
        <f t="shared" si="90"/>
        <v>42676.509282407402</v>
      </c>
      <c r="T1426" s="8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8">
        <f t="shared" si="90"/>
        <v>42092.923136574071</v>
      </c>
      <c r="T1427" s="8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8">
        <f t="shared" si="90"/>
        <v>42180.181944444441</v>
      </c>
      <c r="T1428" s="8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8">
        <f t="shared" si="90"/>
        <v>42601.643344907403</v>
      </c>
      <c r="T1429" s="8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42432.171493055554</v>
      </c>
      <c r="T1430" s="8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8">
        <f t="shared" si="90"/>
        <v>42073.852337962962</v>
      </c>
      <c r="T1431" s="8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8">
        <f t="shared" si="90"/>
        <v>41961.605185185188</v>
      </c>
      <c r="T1432" s="8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8">
        <f t="shared" si="90"/>
        <v>42304.002499999995</v>
      </c>
      <c r="T1433" s="8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8">
        <f t="shared" si="90"/>
        <v>42175.572083333333</v>
      </c>
      <c r="T1434" s="8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8">
        <f t="shared" si="90"/>
        <v>42673.417534722219</v>
      </c>
      <c r="T1435" s="8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8">
        <f t="shared" si="90"/>
        <v>42142.558773148143</v>
      </c>
      <c r="T1436" s="8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8">
        <f t="shared" si="90"/>
        <v>42258.57199074074</v>
      </c>
      <c r="T1437" s="8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8">
        <f t="shared" si="90"/>
        <v>42391.141863425924</v>
      </c>
      <c r="T1438" s="8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8">
        <f t="shared" si="90"/>
        <v>41796.32336805555</v>
      </c>
      <c r="T1439" s="8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42457.663182870368</v>
      </c>
      <c r="T1440" s="8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42040.621539351851</v>
      </c>
      <c r="T1441" s="8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42486.540081018517</v>
      </c>
      <c r="T1442" s="8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8">
        <f t="shared" si="90"/>
        <v>42198.557511574072</v>
      </c>
      <c r="T1443" s="8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8">
        <f t="shared" si="90"/>
        <v>42485.437013888884</v>
      </c>
      <c r="T1444" s="8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8">
        <f t="shared" si="90"/>
        <v>42707.71769675926</v>
      </c>
      <c r="T1445" s="8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8">
        <f t="shared" si="90"/>
        <v>42199.665069444447</v>
      </c>
      <c r="T1446" s="8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8">
        <f t="shared" si="90"/>
        <v>42139.333969907406</v>
      </c>
      <c r="T1447" s="8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8">
        <f t="shared" si="90"/>
        <v>42461.239328703705</v>
      </c>
      <c r="T1448" s="8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42529.52238425926</v>
      </c>
      <c r="T1449" s="8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8">
        <f t="shared" si="90"/>
        <v>42115.728217592587</v>
      </c>
      <c r="T1450" s="8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8">
        <f t="shared" si="90"/>
        <v>42086.603067129625</v>
      </c>
      <c r="T1451" s="8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42389.962928240733</v>
      </c>
      <c r="T1452" s="8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41931.75068287037</v>
      </c>
      <c r="T1453" s="8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8">
        <f t="shared" si="90"/>
        <v>41818.494942129626</v>
      </c>
      <c r="T1454" s="8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8">
        <f t="shared" si="90"/>
        <v>42795.487812499996</v>
      </c>
      <c r="T1455" s="8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42463.658333333333</v>
      </c>
      <c r="T1456" s="8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41832.46435185185</v>
      </c>
      <c r="T1457" s="8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8">
        <f t="shared" si="90"/>
        <v>42708.460243055553</v>
      </c>
      <c r="T1458" s="8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8">
        <f t="shared" si="90"/>
        <v>42289.688009259255</v>
      </c>
      <c r="T1459" s="8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8">
        <f t="shared" si="90"/>
        <v>41831.49722222222</v>
      </c>
      <c r="T1460" s="8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8">
        <f t="shared" si="90"/>
        <v>42311.996481481481</v>
      </c>
      <c r="T1461" s="8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8">
        <f t="shared" si="90"/>
        <v>41915.688634259255</v>
      </c>
      <c r="T1462" s="8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8">
        <f t="shared" si="90"/>
        <v>41899.436967592592</v>
      </c>
      <c r="T1463" s="8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8">
        <f t="shared" si="90"/>
        <v>41344.454525462963</v>
      </c>
      <c r="T1464" s="8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8">
        <f t="shared" si="90"/>
        <v>41326.702986111108</v>
      </c>
      <c r="T1465" s="8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8">
        <f t="shared" si="90"/>
        <v>41291.453217592592</v>
      </c>
      <c r="T1466" s="8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8">
        <f t="shared" si="90"/>
        <v>40959.526064814811</v>
      </c>
      <c r="T1467" s="8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8">
        <f t="shared" si="90"/>
        <v>42339.963726851849</v>
      </c>
      <c r="T1468" s="8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8">
        <f t="shared" si="90"/>
        <v>40933.593576388885</v>
      </c>
      <c r="T1469" s="8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8">
        <f t="shared" si="90"/>
        <v>40645.806122685179</v>
      </c>
      <c r="T1470" s="8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8">
        <f t="shared" si="90"/>
        <v>41290.390150462961</v>
      </c>
      <c r="T1471" s="8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8">
        <f t="shared" si="90"/>
        <v>41250.618784722217</v>
      </c>
      <c r="T1472" s="8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8">
        <f t="shared" si="90"/>
        <v>42073.749236111107</v>
      </c>
      <c r="T1473" s="8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8">
        <f t="shared" si="90"/>
        <v>41533.33452546296</v>
      </c>
      <c r="T1474" s="8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8">
        <f t="shared" ref="S1475:S1538" si="94">(J1475/86400)+25569+(-5/24)</f>
        <v>40939.771284722221</v>
      </c>
      <c r="T1475" s="8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8">
        <f t="shared" si="94"/>
        <v>41500.519583333335</v>
      </c>
      <c r="T1476" s="8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8">
        <f t="shared" si="94"/>
        <v>41960.514618055553</v>
      </c>
      <c r="T1477" s="8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8">
        <f t="shared" si="94"/>
        <v>40765.833587962959</v>
      </c>
      <c r="T1478" s="8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8">
        <f t="shared" si="94"/>
        <v>40840.407453703701</v>
      </c>
      <c r="T1479" s="8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8">
        <f t="shared" si="94"/>
        <v>41394.663344907407</v>
      </c>
      <c r="T1480" s="8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8">
        <f t="shared" si="94"/>
        <v>41754.536909722221</v>
      </c>
      <c r="T1481" s="8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8">
        <f t="shared" si="94"/>
        <v>41464.725682870368</v>
      </c>
      <c r="T1482" s="8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8">
        <f t="shared" si="94"/>
        <v>41550.714641203704</v>
      </c>
      <c r="T1483" s="8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41136.649722222217</v>
      </c>
      <c r="T1484" s="8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42547.984664351847</v>
      </c>
      <c r="T1485" s="8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8">
        <f t="shared" si="94"/>
        <v>41052.992627314808</v>
      </c>
      <c r="T1486" s="8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42130.587650462963</v>
      </c>
      <c r="T1487" s="8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42031.960196759253</v>
      </c>
      <c r="T1488" s="8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8">
        <f t="shared" si="94"/>
        <v>42554.709155092591</v>
      </c>
      <c r="T1489" s="8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41614.354861111111</v>
      </c>
      <c r="T1490" s="8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8">
        <f t="shared" si="94"/>
        <v>41198.403379629628</v>
      </c>
      <c r="T1491" s="8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8">
        <f t="shared" si="94"/>
        <v>41520.352708333332</v>
      </c>
      <c r="T1492" s="8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41991.505127314813</v>
      </c>
      <c r="T1493" s="8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40682.676458333335</v>
      </c>
      <c r="T1494" s="8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8">
        <f t="shared" si="94"/>
        <v>41411.658275462956</v>
      </c>
      <c r="T1495" s="8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8">
        <f t="shared" si="94"/>
        <v>42067.514039351845</v>
      </c>
      <c r="T1496" s="8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8">
        <f t="shared" si="94"/>
        <v>40752.581377314811</v>
      </c>
      <c r="T1497" s="8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8">
        <f t="shared" si="94"/>
        <v>41838.266886574071</v>
      </c>
      <c r="T1498" s="8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41444.434282407405</v>
      </c>
      <c r="T1499" s="8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41840.775208333333</v>
      </c>
      <c r="T1500" s="8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42526.798993055556</v>
      </c>
      <c r="T1501" s="8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8">
        <f t="shared" si="94"/>
        <v>41365.69626157407</v>
      </c>
      <c r="T1502" s="8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8">
        <f t="shared" si="94"/>
        <v>42163.3752662037</v>
      </c>
      <c r="T1503" s="8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8">
        <f t="shared" si="94"/>
        <v>42426.33425925926</v>
      </c>
      <c r="T1504" s="8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8">
        <f t="shared" si="94"/>
        <v>42606.13890046296</v>
      </c>
      <c r="T1505" s="8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8">
        <f t="shared" si="94"/>
        <v>41772.44935185185</v>
      </c>
      <c r="T1506" s="8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8">
        <f t="shared" si="94"/>
        <v>42414.234988425924</v>
      </c>
      <c r="T1507" s="8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8">
        <f t="shared" si="94"/>
        <v>41814.577592592592</v>
      </c>
      <c r="T1508" s="8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8">
        <f t="shared" si="94"/>
        <v>40254.242002314808</v>
      </c>
      <c r="T1509" s="8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8">
        <f t="shared" si="94"/>
        <v>41786.406030092592</v>
      </c>
      <c r="T1510" s="8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8">
        <f t="shared" si="94"/>
        <v>42751.325057870366</v>
      </c>
      <c r="T1511" s="8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8">
        <f t="shared" si="94"/>
        <v>41809.176828703705</v>
      </c>
      <c r="T1512" s="8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8">
        <f t="shared" si="94"/>
        <v>42296.375046296293</v>
      </c>
      <c r="T1513" s="8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8">
        <f t="shared" si="94"/>
        <v>42741.476145833331</v>
      </c>
      <c r="T1514" s="8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8">
        <f t="shared" si="94"/>
        <v>41806.42900462963</v>
      </c>
      <c r="T1515" s="8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8">
        <f t="shared" si="94"/>
        <v>42234.389351851853</v>
      </c>
      <c r="T1516" s="8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8">
        <f t="shared" si="94"/>
        <v>42415.04510416666</v>
      </c>
      <c r="T1517" s="8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8">
        <f t="shared" si="94"/>
        <v>42619.258009259262</v>
      </c>
      <c r="T1518" s="8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8">
        <f t="shared" si="94"/>
        <v>41948.358252314814</v>
      </c>
      <c r="T1519" s="8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8">
        <f t="shared" si="94"/>
        <v>41760.611712962964</v>
      </c>
      <c r="T1520" s="8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8">
        <f t="shared" si="94"/>
        <v>41782.533368055556</v>
      </c>
      <c r="T1521" s="8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8">
        <f t="shared" si="94"/>
        <v>41955.649456018517</v>
      </c>
      <c r="T1522" s="8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8">
        <f t="shared" si="94"/>
        <v>42492.959386574068</v>
      </c>
      <c r="T1523" s="8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8">
        <f t="shared" si="94"/>
        <v>41899.621979166666</v>
      </c>
      <c r="T1524" s="8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8">
        <f t="shared" si="94"/>
        <v>41964.543009259258</v>
      </c>
      <c r="T1525" s="8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8">
        <f t="shared" si="94"/>
        <v>42756.292708333327</v>
      </c>
      <c r="T1526" s="8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8">
        <f t="shared" si="94"/>
        <v>42570.494652777772</v>
      </c>
      <c r="T1527" s="8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8">
        <f t="shared" si="94"/>
        <v>42339.067673611113</v>
      </c>
      <c r="T1528" s="8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8">
        <f t="shared" si="94"/>
        <v>42780.392199074071</v>
      </c>
      <c r="T1529" s="8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8">
        <f t="shared" si="94"/>
        <v>42736.524560185186</v>
      </c>
      <c r="T1530" s="8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8">
        <f t="shared" si="94"/>
        <v>42052.420370370368</v>
      </c>
      <c r="T1531" s="8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8">
        <f t="shared" si="94"/>
        <v>42275.558969907404</v>
      </c>
      <c r="T1532" s="8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8">
        <f t="shared" si="94"/>
        <v>41941.594050925924</v>
      </c>
      <c r="T1533" s="8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8">
        <f t="shared" si="94"/>
        <v>42391.266956018517</v>
      </c>
      <c r="T1534" s="8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8">
        <f t="shared" si="94"/>
        <v>42442.793715277774</v>
      </c>
      <c r="T1535" s="8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8">
        <f t="shared" si="94"/>
        <v>42221.465995370367</v>
      </c>
      <c r="T1536" s="8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8">
        <f t="shared" si="94"/>
        <v>42484.620729166665</v>
      </c>
      <c r="T1537" s="8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8">
        <f t="shared" si="94"/>
        <v>42213.593865740739</v>
      </c>
      <c r="T1538" s="8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8336</v>
      </c>
      <c r="R1539" t="s">
        <v>8337</v>
      </c>
      <c r="S1539" s="8">
        <f t="shared" ref="S1539:S1602" si="98">(J1539/86400)+25569+(-5/24)</f>
        <v>42552.106793981475</v>
      </c>
      <c r="T1539" s="8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8">
        <f t="shared" si="98"/>
        <v>41981.57372685185</v>
      </c>
      <c r="T1540" s="8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8">
        <f t="shared" si="98"/>
        <v>42705.710868055554</v>
      </c>
      <c r="T1541" s="8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8">
        <f t="shared" si="98"/>
        <v>41938.798796296294</v>
      </c>
      <c r="T1542" s="8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41974.503912037035</v>
      </c>
      <c r="T1543" s="8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42170.788194444445</v>
      </c>
      <c r="T1544" s="8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41935.301319444443</v>
      </c>
      <c r="T1545" s="8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8">
        <f t="shared" si="98"/>
        <v>42052.842870370368</v>
      </c>
      <c r="T1546" s="8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42031.676319444443</v>
      </c>
      <c r="T1547" s="8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8">
        <f t="shared" si="98"/>
        <v>41839.004618055551</v>
      </c>
      <c r="T1548" s="8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8">
        <f t="shared" si="98"/>
        <v>42782.218541666669</v>
      </c>
      <c r="T1549" s="8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42286.673842592594</v>
      </c>
      <c r="T1550" s="8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8">
        <f t="shared" si="98"/>
        <v>42280.927766203698</v>
      </c>
      <c r="T1551" s="8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8">
        <f t="shared" si="98"/>
        <v>42472.24113425926</v>
      </c>
      <c r="T1552" s="8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8">
        <f t="shared" si="98"/>
        <v>42121.616192129623</v>
      </c>
      <c r="T1553" s="8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8">
        <f t="shared" si="98"/>
        <v>41892.480416666665</v>
      </c>
      <c r="T1554" s="8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8">
        <f t="shared" si="98"/>
        <v>42219.074618055551</v>
      </c>
      <c r="T1555" s="8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8">
        <f t="shared" si="98"/>
        <v>42188.043865740743</v>
      </c>
      <c r="T1556" s="8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8">
        <f t="shared" si="98"/>
        <v>42241.405462962961</v>
      </c>
      <c r="T1557" s="8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8">
        <f t="shared" si="98"/>
        <v>42524.944722222215</v>
      </c>
      <c r="T1558" s="8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41871.444826388884</v>
      </c>
      <c r="T1559" s="8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8">
        <f t="shared" si="98"/>
        <v>42185.189340277771</v>
      </c>
      <c r="T1560" s="8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42107.844895833332</v>
      </c>
      <c r="T1561" s="8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8">
        <f t="shared" si="98"/>
        <v>41935.812418981477</v>
      </c>
      <c r="T1562" s="8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41554.833368055552</v>
      </c>
      <c r="T1563" s="8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8">
        <f t="shared" si="98"/>
        <v>40079.357824074068</v>
      </c>
      <c r="T1564" s="8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8">
        <f t="shared" si="98"/>
        <v>41652.534155092588</v>
      </c>
      <c r="T1565" s="8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42121.158668981479</v>
      </c>
      <c r="T1566" s="8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40672.521539351852</v>
      </c>
      <c r="T1567" s="8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8">
        <f t="shared" si="98"/>
        <v>42549.708379629628</v>
      </c>
      <c r="T1568" s="8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8">
        <f t="shared" si="98"/>
        <v>41671.728530092594</v>
      </c>
      <c r="T1569" s="8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41961.853993055549</v>
      </c>
      <c r="T1570" s="8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8">
        <f t="shared" si="98"/>
        <v>41389.471226851849</v>
      </c>
      <c r="T1571" s="8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8">
        <f t="shared" si="98"/>
        <v>42438.605115740742</v>
      </c>
      <c r="T1572" s="8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42144.56114583333</v>
      </c>
      <c r="T1573" s="8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8">
        <f t="shared" si="98"/>
        <v>42403.824756944443</v>
      </c>
      <c r="T1574" s="8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8">
        <f t="shared" si="98"/>
        <v>42785.791689814818</v>
      </c>
      <c r="T1575" s="8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8">
        <f t="shared" si="98"/>
        <v>42017.719085648147</v>
      </c>
      <c r="T1576" s="8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8">
        <f t="shared" si="98"/>
        <v>41799.315925925919</v>
      </c>
      <c r="T1577" s="8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42140.670925925922</v>
      </c>
      <c r="T1578" s="8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8">
        <f t="shared" si="98"/>
        <v>41054.639444444438</v>
      </c>
      <c r="T1579" s="8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8">
        <f t="shared" si="98"/>
        <v>40398.857534722221</v>
      </c>
      <c r="T1580" s="8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41481.788090277776</v>
      </c>
      <c r="T1581" s="8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8">
        <f t="shared" si="98"/>
        <v>40989.841736111106</v>
      </c>
      <c r="T1582" s="8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42325.240624999999</v>
      </c>
      <c r="T1583" s="8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42246.581631944442</v>
      </c>
      <c r="T1584" s="8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41877.696655092594</v>
      </c>
      <c r="T1585" s="8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8">
        <f t="shared" si="98"/>
        <v>41779.440983796296</v>
      </c>
      <c r="T1586" s="8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8">
        <f t="shared" si="98"/>
        <v>42707.687129629623</v>
      </c>
      <c r="T1587" s="8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8">
        <f t="shared" si="98"/>
        <v>42068.896087962959</v>
      </c>
      <c r="T1588" s="8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41956.742650462962</v>
      </c>
      <c r="T1589" s="8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8">
        <f t="shared" si="98"/>
        <v>42005.041655092595</v>
      </c>
      <c r="T1590" s="8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8">
        <f t="shared" si="98"/>
        <v>42256.776458333326</v>
      </c>
      <c r="T1591" s="8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42240.648888888885</v>
      </c>
      <c r="T1592" s="8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8">
        <f t="shared" si="98"/>
        <v>42433.517835648141</v>
      </c>
      <c r="T1593" s="8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8">
        <f t="shared" si="98"/>
        <v>42045.86440972222</v>
      </c>
      <c r="T1594" s="8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42033.63721064815</v>
      </c>
      <c r="T1595" s="8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8">
        <f t="shared" si="98"/>
        <v>42445.504421296289</v>
      </c>
      <c r="T1596" s="8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41779.84175925926</v>
      </c>
      <c r="T1597" s="8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41941.221863425926</v>
      </c>
      <c r="T1598" s="8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8">
        <f t="shared" si="98"/>
        <v>42603.145798611113</v>
      </c>
      <c r="T1599" s="8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42151.459004629629</v>
      </c>
      <c r="T1600" s="8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8">
        <f t="shared" si="98"/>
        <v>42438.330740740734</v>
      </c>
      <c r="T1601" s="8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8">
        <f t="shared" si="98"/>
        <v>41790.848981481475</v>
      </c>
      <c r="T1602" s="8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8">
        <f t="shared" ref="S1603:S1666" si="102">(J1603/86400)+25569+(-5/24)</f>
        <v>40637.884641203702</v>
      </c>
      <c r="T1603" s="8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8">
        <f t="shared" si="102"/>
        <v>40788.089317129627</v>
      </c>
      <c r="T1604" s="8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8">
        <f t="shared" si="102"/>
        <v>40875.961331018516</v>
      </c>
      <c r="T1605" s="8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8">
        <f t="shared" si="102"/>
        <v>40945.636979166666</v>
      </c>
      <c r="T1606" s="8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8">
        <f t="shared" si="102"/>
        <v>40746.804548611108</v>
      </c>
      <c r="T1607" s="8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8">
        <f t="shared" si="102"/>
        <v>40535.903217592589</v>
      </c>
      <c r="T1608" s="8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8">
        <f t="shared" si="102"/>
        <v>41053.600127314814</v>
      </c>
      <c r="T1609" s="8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8">
        <f t="shared" si="102"/>
        <v>41607.622523148144</v>
      </c>
      <c r="T1610" s="8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8">
        <f t="shared" si="102"/>
        <v>40795.792928240735</v>
      </c>
      <c r="T1611" s="8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8">
        <f t="shared" si="102"/>
        <v>41228.716550925921</v>
      </c>
      <c r="T1612" s="8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8">
        <f t="shared" si="102"/>
        <v>41408.792037037034</v>
      </c>
      <c r="T1613" s="8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41246.666481481479</v>
      </c>
      <c r="T1614" s="8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8">
        <f t="shared" si="102"/>
        <v>41081.861134259256</v>
      </c>
      <c r="T1615" s="8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8">
        <f t="shared" si="102"/>
        <v>41794.772789351853</v>
      </c>
      <c r="T1616" s="8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8">
        <f t="shared" si="102"/>
        <v>40844.842546296291</v>
      </c>
      <c r="T1617" s="8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8">
        <f t="shared" si="102"/>
        <v>41194.507187499999</v>
      </c>
      <c r="T1618" s="8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8">
        <f t="shared" si="102"/>
        <v>41546.455879629626</v>
      </c>
      <c r="T1619" s="8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8">
        <f t="shared" si="102"/>
        <v>41301.446006944439</v>
      </c>
      <c r="T1620" s="8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8">
        <f t="shared" si="102"/>
        <v>41875.977847222217</v>
      </c>
      <c r="T1621" s="8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8">
        <f t="shared" si="102"/>
        <v>41321.131249999999</v>
      </c>
      <c r="T1622" s="8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8">
        <f t="shared" si="102"/>
        <v>41003.398321759254</v>
      </c>
      <c r="T1623" s="8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8">
        <f t="shared" si="102"/>
        <v>41950.086504629631</v>
      </c>
      <c r="T1624" s="8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8">
        <f t="shared" si="102"/>
        <v>41453.480196759258</v>
      </c>
      <c r="T1625" s="8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8">
        <f t="shared" si="102"/>
        <v>41243.158969907403</v>
      </c>
      <c r="T1626" s="8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8">
        <f t="shared" si="102"/>
        <v>41135.491354166668</v>
      </c>
      <c r="T1627" s="8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8">
        <f t="shared" si="102"/>
        <v>41579.639664351846</v>
      </c>
      <c r="T1628" s="8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8">
        <f t="shared" si="102"/>
        <v>41205.498715277776</v>
      </c>
      <c r="T1629" s="8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8">
        <f t="shared" si="102"/>
        <v>41774.528726851851</v>
      </c>
      <c r="T1630" s="8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8">
        <f t="shared" si="102"/>
        <v>41645.658946759257</v>
      </c>
      <c r="T1631" s="8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8">
        <f t="shared" si="102"/>
        <v>40939.629340277774</v>
      </c>
      <c r="T1632" s="8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8">
        <f t="shared" si="102"/>
        <v>41164.65116898148</v>
      </c>
      <c r="T1633" s="8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8">
        <f t="shared" si="102"/>
        <v>40750.132569444446</v>
      </c>
      <c r="T1634" s="8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8">
        <f t="shared" si="102"/>
        <v>40896.675416666665</v>
      </c>
      <c r="T1635" s="8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8">
        <f t="shared" si="102"/>
        <v>40657.981493055551</v>
      </c>
      <c r="T1636" s="8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8">
        <f t="shared" si="102"/>
        <v>42502.660428240742</v>
      </c>
      <c r="T1637" s="8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8">
        <f t="shared" si="102"/>
        <v>40662.878333333334</v>
      </c>
      <c r="T1638" s="8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8">
        <f t="shared" si="102"/>
        <v>40122.543287037035</v>
      </c>
      <c r="T1639" s="8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8">
        <f t="shared" si="102"/>
        <v>41288.478796296295</v>
      </c>
      <c r="T1640" s="8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8">
        <f t="shared" si="102"/>
        <v>40941.444039351853</v>
      </c>
      <c r="T1641" s="8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8">
        <f t="shared" si="102"/>
        <v>40379.022627314815</v>
      </c>
      <c r="T1642" s="8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8">
        <f t="shared" si="102"/>
        <v>41962.388240740744</v>
      </c>
      <c r="T1643" s="8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8">
        <f t="shared" si="102"/>
        <v>40687.816284722219</v>
      </c>
      <c r="T1644" s="8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8">
        <f t="shared" si="102"/>
        <v>41146.615879629629</v>
      </c>
      <c r="T1645" s="8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8">
        <f t="shared" si="102"/>
        <v>41174.851388888885</v>
      </c>
      <c r="T1646" s="8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41521.40902777778</v>
      </c>
      <c r="T1647" s="8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8">
        <f t="shared" si="102"/>
        <v>41833.241932870369</v>
      </c>
      <c r="T1648" s="8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8">
        <f t="shared" si="102"/>
        <v>41039.201122685183</v>
      </c>
      <c r="T1649" s="8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8">
        <f t="shared" si="102"/>
        <v>40592.496319444443</v>
      </c>
      <c r="T1650" s="8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8">
        <f t="shared" si="102"/>
        <v>41737.476331018515</v>
      </c>
      <c r="T1651" s="8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8">
        <f t="shared" si="102"/>
        <v>41526.227280092593</v>
      </c>
      <c r="T1652" s="8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8">
        <f t="shared" si="102"/>
        <v>40625.692361111105</v>
      </c>
      <c r="T1653" s="8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8">
        <f t="shared" si="102"/>
        <v>41572.284641203703</v>
      </c>
      <c r="T1654" s="8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8">
        <f t="shared" si="102"/>
        <v>40626.626111111109</v>
      </c>
      <c r="T1655" s="8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8">
        <f t="shared" si="102"/>
        <v>40987.682407407403</v>
      </c>
      <c r="T1656" s="8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8">
        <f t="shared" si="102"/>
        <v>40974.583564814813</v>
      </c>
      <c r="T1657" s="8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8">
        <f t="shared" si="102"/>
        <v>41226.720509259256</v>
      </c>
      <c r="T1658" s="8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8">
        <f t="shared" si="102"/>
        <v>41023.573703703703</v>
      </c>
      <c r="T1659" s="8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8">
        <f t="shared" si="102"/>
        <v>41223.013506944444</v>
      </c>
      <c r="T1660" s="8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8">
        <f t="shared" si="102"/>
        <v>41596.705104166664</v>
      </c>
      <c r="T1661" s="8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8">
        <f t="shared" si="102"/>
        <v>42459.485532407409</v>
      </c>
      <c r="T1662" s="8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8">
        <f t="shared" si="102"/>
        <v>42343.789710648147</v>
      </c>
      <c r="T1663" s="8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8">
        <f t="shared" si="102"/>
        <v>40847.99</v>
      </c>
      <c r="T1664" s="8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8">
        <f t="shared" si="102"/>
        <v>42005.813738425924</v>
      </c>
      <c r="T1665" s="8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8">
        <f t="shared" si="102"/>
        <v>40939.553449074076</v>
      </c>
      <c r="T1666" s="8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8">
        <f t="shared" ref="S1667:S1730" si="106">(J1667/86400)+25569+(-5/24)</f>
        <v>40564.441122685181</v>
      </c>
      <c r="T1667" s="8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8">
        <f t="shared" si="106"/>
        <v>41331.04482638889</v>
      </c>
      <c r="T1668" s="8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8">
        <f t="shared" si="106"/>
        <v>41681.862245370365</v>
      </c>
      <c r="T1669" s="8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8">
        <f t="shared" si="106"/>
        <v>40844.941423611112</v>
      </c>
      <c r="T1670" s="8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8">
        <f t="shared" si="106"/>
        <v>42461.676805555551</v>
      </c>
      <c r="T1671" s="8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8">
        <f t="shared" si="106"/>
        <v>40313.722210648142</v>
      </c>
      <c r="T1672" s="8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8">
        <f t="shared" si="106"/>
        <v>42553.335810185185</v>
      </c>
      <c r="T1673" s="8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8">
        <f t="shared" si="106"/>
        <v>41034.448263888888</v>
      </c>
      <c r="T1674" s="8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8">
        <f t="shared" si="106"/>
        <v>42039.670046296298</v>
      </c>
      <c r="T1675" s="8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8">
        <f t="shared" si="106"/>
        <v>42569.397060185183</v>
      </c>
      <c r="T1676" s="8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8">
        <f t="shared" si="106"/>
        <v>40802.524768518517</v>
      </c>
      <c r="T1677" s="8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8">
        <f t="shared" si="106"/>
        <v>40973.517905092587</v>
      </c>
      <c r="T1678" s="8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8">
        <f t="shared" si="106"/>
        <v>42416.198796296296</v>
      </c>
      <c r="T1679" s="8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8">
        <f t="shared" si="106"/>
        <v>41662.646655092591</v>
      </c>
      <c r="T1680" s="8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8">
        <f t="shared" si="106"/>
        <v>40722.860474537032</v>
      </c>
      <c r="T1681" s="8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41802.549386574072</v>
      </c>
      <c r="T1682" s="8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8">
        <f t="shared" si="106"/>
        <v>42773.91300925926</v>
      </c>
      <c r="T1683" s="8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8">
        <f t="shared" si="106"/>
        <v>42779.005324074074</v>
      </c>
      <c r="T1684" s="8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42808.57335648148</v>
      </c>
      <c r="T1685" s="8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8">
        <f t="shared" si="106"/>
        <v>42783.606956018521</v>
      </c>
      <c r="T1686" s="8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42788.041932870365</v>
      </c>
      <c r="T1687" s="8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42792.635636574072</v>
      </c>
      <c r="T1688" s="8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8">
        <f t="shared" si="106"/>
        <v>42801.838483796295</v>
      </c>
      <c r="T1689" s="8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8">
        <f t="shared" si="106"/>
        <v>42804.326319444437</v>
      </c>
      <c r="T1690" s="8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8">
        <f t="shared" si="106"/>
        <v>42780.734143518515</v>
      </c>
      <c r="T1691" s="8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8">
        <f t="shared" si="106"/>
        <v>42801.222708333335</v>
      </c>
      <c r="T1692" s="8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8">
        <f t="shared" si="106"/>
        <v>42795.493148148147</v>
      </c>
      <c r="T1693" s="8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8">
        <f t="shared" si="106"/>
        <v>42787.94290509259</v>
      </c>
      <c r="T1694" s="8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42803.711944444447</v>
      </c>
      <c r="T1695" s="8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42791.461504629631</v>
      </c>
      <c r="T1696" s="8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8">
        <f t="shared" si="106"/>
        <v>42800.823078703703</v>
      </c>
      <c r="T1697" s="8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8">
        <f t="shared" si="106"/>
        <v>42795.861238425925</v>
      </c>
      <c r="T1698" s="8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8">
        <f t="shared" si="106"/>
        <v>42804.824629629627</v>
      </c>
      <c r="T1699" s="8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8">
        <f t="shared" si="106"/>
        <v>42795.999537037038</v>
      </c>
      <c r="T1700" s="8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42806.655613425923</v>
      </c>
      <c r="T1701" s="8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8">
        <f t="shared" si="106"/>
        <v>42795.863310185181</v>
      </c>
      <c r="T1702" s="8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41989.456076388888</v>
      </c>
      <c r="T1703" s="8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42063.661458333336</v>
      </c>
      <c r="T1704" s="8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8">
        <f t="shared" si="106"/>
        <v>42187.073344907403</v>
      </c>
      <c r="T1705" s="8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8">
        <f t="shared" si="106"/>
        <v>42020.931400462963</v>
      </c>
      <c r="T1706" s="8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8">
        <f t="shared" si="106"/>
        <v>42244.808402777773</v>
      </c>
      <c r="T1707" s="8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8">
        <f t="shared" si="106"/>
        <v>42179.098055555551</v>
      </c>
      <c r="T1708" s="8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8">
        <f t="shared" si="106"/>
        <v>42427.512673611105</v>
      </c>
      <c r="T1709" s="8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8">
        <f t="shared" si="106"/>
        <v>42451.658634259256</v>
      </c>
      <c r="T1710" s="8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8">
        <f t="shared" si="106"/>
        <v>41841.355486111112</v>
      </c>
      <c r="T1711" s="8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42341.382962962962</v>
      </c>
      <c r="T1712" s="8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41852.437893518516</v>
      </c>
      <c r="T1713" s="8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8">
        <f t="shared" si="106"/>
        <v>42125.705474537033</v>
      </c>
      <c r="T1714" s="8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41887.592731481483</v>
      </c>
      <c r="T1715" s="8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8">
        <f t="shared" si="106"/>
        <v>42095.710196759253</v>
      </c>
      <c r="T1716" s="8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8">
        <f t="shared" si="106"/>
        <v>42064.009085648147</v>
      </c>
      <c r="T1717" s="8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42673.369201388887</v>
      </c>
      <c r="T1718" s="8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8">
        <f t="shared" si="106"/>
        <v>42460.773587962962</v>
      </c>
      <c r="T1719" s="8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8">
        <f t="shared" si="106"/>
        <v>42460.402187499996</v>
      </c>
      <c r="T1720" s="8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8">
        <f t="shared" si="106"/>
        <v>41869.326284722221</v>
      </c>
      <c r="T1721" s="8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8">
        <f t="shared" si="106"/>
        <v>41922.574895833335</v>
      </c>
      <c r="T1722" s="8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8">
        <f t="shared" si="106"/>
        <v>42319.25304398148</v>
      </c>
      <c r="T1723" s="8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42425.752650462957</v>
      </c>
      <c r="T1724" s="8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8">
        <f t="shared" si="106"/>
        <v>42129.617071759254</v>
      </c>
      <c r="T1725" s="8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8">
        <f t="shared" si="106"/>
        <v>41912.724097222221</v>
      </c>
      <c r="T1726" s="8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8">
        <f t="shared" si="106"/>
        <v>41845.759826388887</v>
      </c>
      <c r="T1727" s="8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8">
        <f t="shared" si="106"/>
        <v>41788.711388888885</v>
      </c>
      <c r="T1728" s="8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42044.719641203701</v>
      </c>
      <c r="T1729" s="8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8">
        <f t="shared" si="106"/>
        <v>42268.417523148142</v>
      </c>
      <c r="T1730" s="8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8">
        <f t="shared" ref="S1731:S1794" si="110">(J1731/86400)+25569+(-5/24)</f>
        <v>42470.843819444439</v>
      </c>
      <c r="T1731" s="8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8">
        <f t="shared" si="110"/>
        <v>42271.879432870366</v>
      </c>
      <c r="T1732" s="8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8">
        <f t="shared" si="110"/>
        <v>42152.698518518511</v>
      </c>
      <c r="T1733" s="8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8">
        <f t="shared" si="110"/>
        <v>42325.475474537037</v>
      </c>
      <c r="T1734" s="8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8">
        <f t="shared" si="110"/>
        <v>42614.467291666668</v>
      </c>
      <c r="T1735" s="8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42101.828194444439</v>
      </c>
      <c r="T1736" s="8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42559.605844907404</v>
      </c>
      <c r="T1737" s="8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42286.65315972222</v>
      </c>
      <c r="T1738" s="8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8">
        <f t="shared" si="110"/>
        <v>42175.740648148145</v>
      </c>
      <c r="T1739" s="8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41884.665995370371</v>
      </c>
      <c r="T1740" s="8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42435.665879629632</v>
      </c>
      <c r="T1741" s="8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8">
        <f t="shared" si="110"/>
        <v>42171.609050925923</v>
      </c>
      <c r="T1742" s="8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8">
        <f t="shared" si="110"/>
        <v>42120.419803240737</v>
      </c>
      <c r="T1743" s="8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8">
        <f t="shared" si="110"/>
        <v>42710.668634259258</v>
      </c>
      <c r="T1744" s="8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8">
        <f t="shared" si="110"/>
        <v>42586.717303240737</v>
      </c>
      <c r="T1745" s="8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8">
        <f t="shared" si="110"/>
        <v>42026.396724537037</v>
      </c>
      <c r="T1746" s="8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8">
        <f t="shared" si="110"/>
        <v>42690.051365740735</v>
      </c>
      <c r="T1747" s="8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8">
        <f t="shared" si="110"/>
        <v>42667.968368055554</v>
      </c>
      <c r="T1748" s="8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8">
        <f t="shared" si="110"/>
        <v>42292.22719907407</v>
      </c>
      <c r="T1749" s="8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8">
        <f t="shared" si="110"/>
        <v>42219.742395833331</v>
      </c>
      <c r="T1750" s="8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8">
        <f t="shared" si="110"/>
        <v>42758.767604166664</v>
      </c>
      <c r="T1751" s="8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8">
        <f t="shared" si="110"/>
        <v>42454.628518518519</v>
      </c>
      <c r="T1752" s="8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8">
        <f t="shared" si="110"/>
        <v>42052.573182870365</v>
      </c>
      <c r="T1753" s="8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8">
        <f t="shared" si="110"/>
        <v>42627.044930555552</v>
      </c>
      <c r="T1754" s="8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8">
        <f t="shared" si="110"/>
        <v>42420.541296296295</v>
      </c>
      <c r="T1755" s="8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8">
        <f t="shared" si="110"/>
        <v>42067.668437499997</v>
      </c>
      <c r="T1756" s="8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8">
        <f t="shared" si="110"/>
        <v>42252.580567129626</v>
      </c>
      <c r="T1757" s="8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8">
        <f t="shared" si="110"/>
        <v>42570.959131944437</v>
      </c>
      <c r="T1758" s="8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8">
        <f t="shared" si="110"/>
        <v>42733.619016203702</v>
      </c>
      <c r="T1759" s="8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8">
        <f t="shared" si="110"/>
        <v>42505.74759259259</v>
      </c>
      <c r="T1760" s="8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8">
        <f t="shared" si="110"/>
        <v>42068.620706018519</v>
      </c>
      <c r="T1761" s="8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8">
        <f t="shared" si="110"/>
        <v>42405.464270833334</v>
      </c>
      <c r="T1762" s="8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8">
        <f t="shared" si="110"/>
        <v>42209.359490740739</v>
      </c>
      <c r="T1763" s="8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8">
        <f t="shared" si="110"/>
        <v>42410.773668981477</v>
      </c>
      <c r="T1764" s="8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8">
        <f t="shared" si="110"/>
        <v>42636.660185185181</v>
      </c>
      <c r="T1765" s="8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8">
        <f t="shared" si="110"/>
        <v>41825.27753472222</v>
      </c>
      <c r="T1766" s="8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8">
        <f t="shared" si="110"/>
        <v>41834.772129629629</v>
      </c>
      <c r="T1767" s="8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8">
        <f t="shared" si="110"/>
        <v>41855.65148148148</v>
      </c>
      <c r="T1768" s="8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8">
        <f t="shared" si="110"/>
        <v>41824.450046296297</v>
      </c>
      <c r="T1769" s="8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8">
        <f t="shared" si="110"/>
        <v>41849.352361111109</v>
      </c>
      <c r="T1770" s="8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8">
        <f t="shared" si="110"/>
        <v>41987.610636574071</v>
      </c>
      <c r="T1771" s="8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8">
        <f t="shared" si="110"/>
        <v>41891.571689814817</v>
      </c>
      <c r="T1772" s="8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8">
        <f t="shared" si="110"/>
        <v>41905.771296296291</v>
      </c>
      <c r="T1773" s="8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8">
        <f t="shared" si="110"/>
        <v>41766.509675925925</v>
      </c>
      <c r="T1774" s="8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8">
        <f t="shared" si="110"/>
        <v>41978.552060185182</v>
      </c>
      <c r="T1775" s="8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8">
        <f t="shared" si="110"/>
        <v>41930.010324074072</v>
      </c>
      <c r="T1776" s="8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8">
        <f t="shared" si="110"/>
        <v>41891.768055555549</v>
      </c>
      <c r="T1777" s="8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8">
        <f t="shared" si="110"/>
        <v>41905.748506944445</v>
      </c>
      <c r="T1778" s="8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8">
        <f t="shared" si="110"/>
        <v>42025.14876157407</v>
      </c>
      <c r="T1779" s="8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8">
        <f t="shared" si="110"/>
        <v>42045.655034722215</v>
      </c>
      <c r="T1780" s="8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8">
        <f t="shared" si="110"/>
        <v>42585.483564814807</v>
      </c>
      <c r="T1781" s="8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8">
        <f t="shared" si="110"/>
        <v>42493.392476851848</v>
      </c>
      <c r="T1782" s="8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8">
        <f t="shared" si="110"/>
        <v>42597.409085648142</v>
      </c>
      <c r="T1783" s="8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8">
        <f t="shared" si="110"/>
        <v>42388.366770833331</v>
      </c>
      <c r="T1784" s="8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8">
        <f t="shared" si="110"/>
        <v>42115.741643518515</v>
      </c>
      <c r="T1785" s="8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8">
        <f t="shared" si="110"/>
        <v>42003.447222222218</v>
      </c>
      <c r="T1786" s="8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8">
        <f t="shared" si="110"/>
        <v>41896.926562499997</v>
      </c>
      <c r="T1787" s="8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8">
        <f t="shared" si="110"/>
        <v>41958.342326388891</v>
      </c>
      <c r="T1788" s="8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8">
        <f t="shared" si="110"/>
        <v>42068.447187499994</v>
      </c>
      <c r="T1789" s="8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41913.740069444444</v>
      </c>
      <c r="T1790" s="8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41956.041701388887</v>
      </c>
      <c r="T1791" s="8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8">
        <f t="shared" si="110"/>
        <v>42010.466180555552</v>
      </c>
      <c r="T1792" s="8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8">
        <f t="shared" si="110"/>
        <v>41973.532002314816</v>
      </c>
      <c r="T1793" s="8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8">
        <f t="shared" si="110"/>
        <v>42188.822708333326</v>
      </c>
      <c r="T1794" s="8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8336</v>
      </c>
      <c r="R1795" t="s">
        <v>8337</v>
      </c>
      <c r="S1795" s="8">
        <f t="shared" ref="S1795:S1858" si="114">(J1795/86400)+25569+(-5/24)</f>
        <v>41940.683333333327</v>
      </c>
      <c r="T1795" s="8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8">
        <f t="shared" si="114"/>
        <v>42011.342847222222</v>
      </c>
      <c r="T1796" s="8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8">
        <f t="shared" si="114"/>
        <v>42628.080335648141</v>
      </c>
      <c r="T1797" s="8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8">
        <f t="shared" si="114"/>
        <v>42515.231087962959</v>
      </c>
      <c r="T1798" s="8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8">
        <f t="shared" si="114"/>
        <v>42689.360983796294</v>
      </c>
      <c r="T1799" s="8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8">
        <f t="shared" si="114"/>
        <v>42344.118437499994</v>
      </c>
      <c r="T1800" s="8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8">
        <f t="shared" si="114"/>
        <v>41934.634351851848</v>
      </c>
      <c r="T1801" s="8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8">
        <f t="shared" si="114"/>
        <v>42623.397800925923</v>
      </c>
      <c r="T1802" s="8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8">
        <f t="shared" si="114"/>
        <v>42321.452175925922</v>
      </c>
      <c r="T1803" s="8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8">
        <f t="shared" si="114"/>
        <v>42159.264236111114</v>
      </c>
      <c r="T1804" s="8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8">
        <f t="shared" si="114"/>
        <v>42017.863217592589</v>
      </c>
      <c r="T1805" s="8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8">
        <f t="shared" si="114"/>
        <v>42282.469953703701</v>
      </c>
      <c r="T1806" s="8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8">
        <f t="shared" si="114"/>
        <v>42247.595578703702</v>
      </c>
      <c r="T1807" s="8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8">
        <f t="shared" si="114"/>
        <v>41877.429965277777</v>
      </c>
      <c r="T1808" s="8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8">
        <f t="shared" si="114"/>
        <v>41879.860104166662</v>
      </c>
      <c r="T1809" s="8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8">
        <f t="shared" si="114"/>
        <v>42742.472569444442</v>
      </c>
      <c r="T1810" s="8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8">
        <f t="shared" si="114"/>
        <v>42029.699525462966</v>
      </c>
      <c r="T1811" s="8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8">
        <f t="shared" si="114"/>
        <v>41860.701689814814</v>
      </c>
      <c r="T1812" s="8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8">
        <f t="shared" si="114"/>
        <v>41876.225347222222</v>
      </c>
      <c r="T1813" s="8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8">
        <f t="shared" si="114"/>
        <v>42524.110370370363</v>
      </c>
      <c r="T1814" s="8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8">
        <f t="shared" si="114"/>
        <v>41829.68069444444</v>
      </c>
      <c r="T1815" s="8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8">
        <f t="shared" si="114"/>
        <v>42033.105740740742</v>
      </c>
      <c r="T1816" s="8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8">
        <f t="shared" si="114"/>
        <v>42172.698344907403</v>
      </c>
      <c r="T1817" s="8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8">
        <f t="shared" si="114"/>
        <v>42548.667858796289</v>
      </c>
      <c r="T1818" s="8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8">
        <f t="shared" si="114"/>
        <v>42705.453784722216</v>
      </c>
      <c r="T1819" s="8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8">
        <f t="shared" si="114"/>
        <v>42067.026041666664</v>
      </c>
      <c r="T1820" s="8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8">
        <f t="shared" si="114"/>
        <v>41820.543935185182</v>
      </c>
      <c r="T1821" s="8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8">
        <f t="shared" si="114"/>
        <v>42064.876041666663</v>
      </c>
      <c r="T1822" s="8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8">
        <f t="shared" si="114"/>
        <v>40926.110729166663</v>
      </c>
      <c r="T1823" s="8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8">
        <f t="shared" si="114"/>
        <v>41634.588680555556</v>
      </c>
      <c r="T1824" s="8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8">
        <f t="shared" si="114"/>
        <v>41176.47657407407</v>
      </c>
      <c r="T1825" s="8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8">
        <f t="shared" si="114"/>
        <v>41626.707951388882</v>
      </c>
      <c r="T1826" s="8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8">
        <f t="shared" si="114"/>
        <v>41443.626192129625</v>
      </c>
      <c r="T1827" s="8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8">
        <f t="shared" si="114"/>
        <v>41657.715474537035</v>
      </c>
      <c r="T1828" s="8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8">
        <f t="shared" si="114"/>
        <v>40555.117604166662</v>
      </c>
      <c r="T1829" s="8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8">
        <f t="shared" si="114"/>
        <v>41736.691319444442</v>
      </c>
      <c r="T1830" s="8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8">
        <f t="shared" si="114"/>
        <v>40515.879293981481</v>
      </c>
      <c r="T1831" s="8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8">
        <f t="shared" si="114"/>
        <v>41664.475775462961</v>
      </c>
      <c r="T1832" s="8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8">
        <f t="shared" si="114"/>
        <v>41026.787766203699</v>
      </c>
      <c r="T1833" s="8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40576.331331018519</v>
      </c>
      <c r="T1834" s="8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41302.835682870369</v>
      </c>
      <c r="T1835" s="8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8">
        <f t="shared" si="114"/>
        <v>41988.755729166667</v>
      </c>
      <c r="T1836" s="8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8">
        <f t="shared" si="114"/>
        <v>42430.49387731481</v>
      </c>
      <c r="T1837" s="8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8">
        <f t="shared" si="114"/>
        <v>41305.601030092592</v>
      </c>
      <c r="T1838" s="8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8">
        <f t="shared" si="114"/>
        <v>40925.839525462965</v>
      </c>
      <c r="T1839" s="8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8">
        <f t="shared" si="114"/>
        <v>40788.578206018516</v>
      </c>
      <c r="T1840" s="8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8">
        <f t="shared" si="114"/>
        <v>42614.513680555552</v>
      </c>
      <c r="T1841" s="8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8">
        <f t="shared" si="114"/>
        <v>41381.88784722222</v>
      </c>
      <c r="T1842" s="8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8">
        <f t="shared" si="114"/>
        <v>41745.637094907404</v>
      </c>
      <c r="T1843" s="8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8">
        <f t="shared" si="114"/>
        <v>42031.423391203702</v>
      </c>
      <c r="T1844" s="8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8">
        <f t="shared" si="114"/>
        <v>40564.786504629628</v>
      </c>
      <c r="T1845" s="8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8">
        <f t="shared" si="114"/>
        <v>40666.765208333331</v>
      </c>
      <c r="T1846" s="8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8">
        <f t="shared" si="114"/>
        <v>42523.124976851854</v>
      </c>
      <c r="T1847" s="8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8">
        <f t="shared" si="114"/>
        <v>41228.441863425927</v>
      </c>
      <c r="T1848" s="8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8">
        <f t="shared" si="114"/>
        <v>42094.028148148143</v>
      </c>
      <c r="T1849" s="8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8">
        <f t="shared" si="114"/>
        <v>40691.579722222217</v>
      </c>
      <c r="T1850" s="8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8">
        <f t="shared" si="114"/>
        <v>41169.637256944443</v>
      </c>
      <c r="T1851" s="8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8">
        <f t="shared" si="114"/>
        <v>41800.751157407409</v>
      </c>
      <c r="T1852" s="8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8">
        <f t="shared" si="114"/>
        <v>41827.69835648148</v>
      </c>
      <c r="T1853" s="8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8">
        <f t="shared" si="114"/>
        <v>42081.563101851854</v>
      </c>
      <c r="T1854" s="8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8">
        <f t="shared" si="114"/>
        <v>41176.852048611108</v>
      </c>
      <c r="T1855" s="8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8">
        <f t="shared" si="114"/>
        <v>41387.812928240739</v>
      </c>
      <c r="T1856" s="8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8">
        <f t="shared" si="114"/>
        <v>41600.330324074072</v>
      </c>
      <c r="T1857" s="8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8">
        <f t="shared" si="114"/>
        <v>41817.64666666666</v>
      </c>
      <c r="T1858" s="8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8">
        <f t="shared" ref="S1859:S1922" si="118">(J1859/86400)+25569+(-5/24)</f>
        <v>41864.560335648144</v>
      </c>
      <c r="T1859" s="8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8">
        <f t="shared" si="118"/>
        <v>40832.9921412037</v>
      </c>
      <c r="T1860" s="8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8">
        <f t="shared" si="118"/>
        <v>40778.561678240738</v>
      </c>
      <c r="T1861" s="8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8">
        <f t="shared" si="118"/>
        <v>41655.500972222224</v>
      </c>
      <c r="T1862" s="8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8">
        <f t="shared" si="118"/>
        <v>42000.091909722221</v>
      </c>
      <c r="T1863" s="8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8">
        <f t="shared" si="118"/>
        <v>42755.284421296295</v>
      </c>
      <c r="T1864" s="8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41772.588946759257</v>
      </c>
      <c r="T1865" s="8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8">
        <f t="shared" si="118"/>
        <v>41733.508101851847</v>
      </c>
      <c r="T1866" s="8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42645.159108796295</v>
      </c>
      <c r="T1867" s="8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8">
        <f t="shared" si="118"/>
        <v>42742.038159722222</v>
      </c>
      <c r="T1868" s="8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42649.716574074067</v>
      </c>
      <c r="T1869" s="8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8">
        <f t="shared" si="118"/>
        <v>42328.570891203701</v>
      </c>
      <c r="T1870" s="8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8">
        <f t="shared" si="118"/>
        <v>42708.794548611106</v>
      </c>
      <c r="T1871" s="8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8">
        <f t="shared" si="118"/>
        <v>42371.14739583333</v>
      </c>
      <c r="T1872" s="8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8">
        <f t="shared" si="118"/>
        <v>41923.575243055551</v>
      </c>
      <c r="T1873" s="8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8">
        <f t="shared" si="118"/>
        <v>42154.921319444438</v>
      </c>
      <c r="T1874" s="8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42164.407523148147</v>
      </c>
      <c r="T1875" s="8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42529.760798611103</v>
      </c>
      <c r="T1876" s="8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42528.691064814811</v>
      </c>
      <c r="T1877" s="8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8">
        <f t="shared" si="118"/>
        <v>41776.07644675926</v>
      </c>
      <c r="T1878" s="8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8">
        <f t="shared" si="118"/>
        <v>42034.820891203701</v>
      </c>
      <c r="T1879" s="8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8">
        <f t="shared" si="118"/>
        <v>41772.800405092588</v>
      </c>
      <c r="T1880" s="8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42413.441307870373</v>
      </c>
      <c r="T1881" s="8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8">
        <f t="shared" si="118"/>
        <v>42430.358564814807</v>
      </c>
      <c r="T1882" s="8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8">
        <f t="shared" si="118"/>
        <v>42042.944317129623</v>
      </c>
      <c r="T1883" s="8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8">
        <f t="shared" si="118"/>
        <v>41067.740879629629</v>
      </c>
      <c r="T1884" s="8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8">
        <f t="shared" si="118"/>
        <v>40977.739675925921</v>
      </c>
      <c r="T1885" s="8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8">
        <f t="shared" si="118"/>
        <v>41204.989988425921</v>
      </c>
      <c r="T1886" s="8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8">
        <f t="shared" si="118"/>
        <v>41098.885532407403</v>
      </c>
      <c r="T1887" s="8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8">
        <f t="shared" si="118"/>
        <v>41925.69835648148</v>
      </c>
      <c r="T1888" s="8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8">
        <f t="shared" si="118"/>
        <v>42323.591805555552</v>
      </c>
      <c r="T1889" s="8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8">
        <f t="shared" si="118"/>
        <v>40299.03162037037</v>
      </c>
      <c r="T1890" s="8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8">
        <f t="shared" si="118"/>
        <v>41299.585023148145</v>
      </c>
      <c r="T1891" s="8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8">
        <f t="shared" si="118"/>
        <v>41228.577870370369</v>
      </c>
      <c r="T1892" s="8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8">
        <f t="shared" si="118"/>
        <v>40335.589745370366</v>
      </c>
      <c r="T1893" s="8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8">
        <f t="shared" si="118"/>
        <v>40671.429178240738</v>
      </c>
      <c r="T1894" s="8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8">
        <f t="shared" si="118"/>
        <v>40632.733622685184</v>
      </c>
      <c r="T1895" s="8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8">
        <f t="shared" si="118"/>
        <v>40920.696562499994</v>
      </c>
      <c r="T1896" s="8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8">
        <f t="shared" si="118"/>
        <v>42267.538449074076</v>
      </c>
      <c r="T1897" s="8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40981.501909722218</v>
      </c>
      <c r="T1898" s="8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8">
        <f t="shared" si="118"/>
        <v>41680.375069444439</v>
      </c>
      <c r="T1899" s="8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8">
        <f t="shared" si="118"/>
        <v>42365.9846412037</v>
      </c>
      <c r="T1900" s="8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8">
        <f t="shared" si="118"/>
        <v>42058.733402777776</v>
      </c>
      <c r="T1901" s="8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8">
        <f t="shared" si="118"/>
        <v>41160.663553240738</v>
      </c>
      <c r="T1902" s="8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8">
        <f t="shared" si="118"/>
        <v>42116.334826388884</v>
      </c>
      <c r="T1903" s="8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42037.581562499996</v>
      </c>
      <c r="T1904" s="8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8">
        <f t="shared" si="118"/>
        <v>42702.562395833331</v>
      </c>
      <c r="T1905" s="8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42326.477094907408</v>
      </c>
      <c r="T1906" s="8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8">
        <f t="shared" si="118"/>
        <v>41859.717523148145</v>
      </c>
      <c r="T1907" s="8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8">
        <f t="shared" si="118"/>
        <v>42514.462766203702</v>
      </c>
      <c r="T1908" s="8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8">
        <f t="shared" si="118"/>
        <v>41767.378761574073</v>
      </c>
      <c r="T1909" s="8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8">
        <f t="shared" si="118"/>
        <v>42703.709490740737</v>
      </c>
      <c r="T1910" s="8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8">
        <f t="shared" si="118"/>
        <v>41905.220821759256</v>
      </c>
      <c r="T1911" s="8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8">
        <f t="shared" si="118"/>
        <v>42264.754826388882</v>
      </c>
      <c r="T1912" s="8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41829.825624999998</v>
      </c>
      <c r="T1913" s="8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8">
        <f t="shared" si="118"/>
        <v>42129.018055555549</v>
      </c>
      <c r="T1914" s="8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8">
        <f t="shared" si="118"/>
        <v>41890.302986111106</v>
      </c>
      <c r="T1915" s="8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41928.966122685182</v>
      </c>
      <c r="T1916" s="8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41863.840532407405</v>
      </c>
      <c r="T1917" s="8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42656.508969907409</v>
      </c>
      <c r="T1918" s="8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8">
        <f t="shared" si="118"/>
        <v>42746.06172453703</v>
      </c>
      <c r="T1919" s="8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8">
        <f t="shared" si="118"/>
        <v>41828.581608796296</v>
      </c>
      <c r="T1920" s="8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8">
        <f t="shared" si="118"/>
        <v>42113.667233796295</v>
      </c>
      <c r="T1921" s="8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8">
        <f t="shared" si="118"/>
        <v>42270.66737268518</v>
      </c>
      <c r="T1922" s="8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8">
        <f t="shared" ref="S1923:S1986" si="122">(J1923/86400)+25569+(-5/24)</f>
        <v>41074.013229166667</v>
      </c>
      <c r="T1923" s="8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8">
        <f t="shared" si="122"/>
        <v>41590.047534722216</v>
      </c>
      <c r="T1924" s="8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8">
        <f t="shared" si="122"/>
        <v>40772.640416666662</v>
      </c>
      <c r="T1925" s="8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41626.552719907406</v>
      </c>
      <c r="T1926" s="8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8">
        <f t="shared" si="122"/>
        <v>41535.693148148144</v>
      </c>
      <c r="T1927" s="8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8">
        <f t="shared" si="122"/>
        <v>40456.746018518512</v>
      </c>
      <c r="T1928" s="8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8">
        <f t="shared" si="122"/>
        <v>40960.653229166666</v>
      </c>
      <c r="T1929" s="8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8">
        <f t="shared" si="122"/>
        <v>41371.439745370364</v>
      </c>
      <c r="T1930" s="8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8">
        <f t="shared" si="122"/>
        <v>40686.813263888886</v>
      </c>
      <c r="T1931" s="8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8">
        <f t="shared" si="122"/>
        <v>41402.350486111107</v>
      </c>
      <c r="T1932" s="8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8">
        <f t="shared" si="122"/>
        <v>41037.684131944443</v>
      </c>
      <c r="T1933" s="8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8">
        <f t="shared" si="122"/>
        <v>40911.601539351854</v>
      </c>
      <c r="T1934" s="8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8">
        <f t="shared" si="122"/>
        <v>41878.922534722216</v>
      </c>
      <c r="T1935" s="8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8">
        <f t="shared" si="122"/>
        <v>40865.658807870372</v>
      </c>
      <c r="T1936" s="8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8">
        <f t="shared" si="122"/>
        <v>41773.724201388883</v>
      </c>
      <c r="T1937" s="8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8">
        <f t="shared" si="122"/>
        <v>40852.68136574074</v>
      </c>
      <c r="T1938" s="8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8">
        <f t="shared" si="122"/>
        <v>41058.91065972222</v>
      </c>
      <c r="T1939" s="8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8">
        <f t="shared" si="122"/>
        <v>41426.05128472222</v>
      </c>
      <c r="T1940" s="8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8">
        <f t="shared" si="122"/>
        <v>41313.776712962957</v>
      </c>
      <c r="T1941" s="8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8">
        <f t="shared" si="122"/>
        <v>40670.298993055556</v>
      </c>
      <c r="T1942" s="8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8">
        <f t="shared" si="122"/>
        <v>41744.08253472222</v>
      </c>
      <c r="T1943" s="8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8">
        <f t="shared" si="122"/>
        <v>40638.619675925926</v>
      </c>
      <c r="T1944" s="8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8">
        <f t="shared" si="122"/>
        <v>42548.061527777776</v>
      </c>
      <c r="T1945" s="8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8">
        <f t="shared" si="122"/>
        <v>41730.376041666663</v>
      </c>
      <c r="T1946" s="8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8">
        <f t="shared" si="122"/>
        <v>42157.043495370366</v>
      </c>
      <c r="T1947" s="8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8">
        <f t="shared" si="122"/>
        <v>41688.941678240742</v>
      </c>
      <c r="T1948" s="8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8">
        <f t="shared" si="122"/>
        <v>40102.709722222222</v>
      </c>
      <c r="T1949" s="8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8">
        <f t="shared" si="122"/>
        <v>42473.395937499998</v>
      </c>
      <c r="T1950" s="8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8">
        <f t="shared" si="122"/>
        <v>41800.21471064815</v>
      </c>
      <c r="T1951" s="8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8">
        <f t="shared" si="122"/>
        <v>40623.973067129627</v>
      </c>
      <c r="T1952" s="8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8">
        <f t="shared" si="122"/>
        <v>42651.212233796294</v>
      </c>
      <c r="T1953" s="8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8">
        <f t="shared" si="122"/>
        <v>41526.398321759254</v>
      </c>
      <c r="T1954" s="8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8">
        <f t="shared" si="122"/>
        <v>40940.991493055553</v>
      </c>
      <c r="T1955" s="8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8">
        <f t="shared" si="122"/>
        <v>42394.372407407405</v>
      </c>
      <c r="T1956" s="8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8">
        <f t="shared" si="122"/>
        <v>41020.063437500001</v>
      </c>
      <c r="T1957" s="8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8">
        <f t="shared" si="122"/>
        <v>42067.71533564815</v>
      </c>
      <c r="T1958" s="8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8">
        <f t="shared" si="122"/>
        <v>41178.890196759261</v>
      </c>
      <c r="T1959" s="8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8">
        <f t="shared" si="122"/>
        <v>41326.779641203699</v>
      </c>
      <c r="T1960" s="8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8">
        <f t="shared" si="122"/>
        <v>41871.637268518512</v>
      </c>
      <c r="T1961" s="8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8">
        <f t="shared" si="122"/>
        <v>41964.154409722221</v>
      </c>
      <c r="T1962" s="8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8">
        <f t="shared" si="122"/>
        <v>41147.986307870371</v>
      </c>
      <c r="T1963" s="8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8">
        <f t="shared" si="122"/>
        <v>41742.572175925925</v>
      </c>
      <c r="T1964" s="8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8">
        <f t="shared" si="122"/>
        <v>41863.221458333333</v>
      </c>
      <c r="T1965" s="8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8">
        <f t="shared" si="122"/>
        <v>42452.064490740733</v>
      </c>
      <c r="T1966" s="8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8">
        <f t="shared" si="122"/>
        <v>40897.880902777775</v>
      </c>
      <c r="T1967" s="8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8">
        <f t="shared" si="122"/>
        <v>41835.332152777773</v>
      </c>
      <c r="T1968" s="8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8">
        <f t="shared" si="122"/>
        <v>41730.455196759256</v>
      </c>
      <c r="T1969" s="8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8">
        <f t="shared" si="122"/>
        <v>42676.378645833327</v>
      </c>
      <c r="T1970" s="8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8">
        <f t="shared" si="122"/>
        <v>42557.584120370368</v>
      </c>
      <c r="T1971" s="8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8">
        <f t="shared" si="122"/>
        <v>41323.984965277778</v>
      </c>
      <c r="T1972" s="8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8">
        <f t="shared" si="122"/>
        <v>41561.29237268518</v>
      </c>
      <c r="T1973" s="8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8">
        <f t="shared" si="122"/>
        <v>41200.803749999999</v>
      </c>
      <c r="T1974" s="8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8">
        <f t="shared" si="122"/>
        <v>42549.514629629623</v>
      </c>
      <c r="T1975" s="8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8">
        <f t="shared" si="122"/>
        <v>41445.125798611109</v>
      </c>
      <c r="T1976" s="8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8">
        <f t="shared" si="122"/>
        <v>41313.54688657407</v>
      </c>
      <c r="T1977" s="8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8">
        <f t="shared" si="122"/>
        <v>41438.691261574073</v>
      </c>
      <c r="T1978" s="8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8">
        <f t="shared" si="122"/>
        <v>42311.008564814816</v>
      </c>
      <c r="T1979" s="8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8">
        <f t="shared" si="122"/>
        <v>41039.017268518517</v>
      </c>
      <c r="T1980" s="8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8">
        <f t="shared" si="122"/>
        <v>42290.25168981481</v>
      </c>
      <c r="T1981" s="8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8">
        <f t="shared" si="122"/>
        <v>42423.334050925921</v>
      </c>
      <c r="T1982" s="8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8">
        <f t="shared" si="122"/>
        <v>41799.516956018517</v>
      </c>
      <c r="T1983" s="8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8">
        <f t="shared" si="122"/>
        <v>42678.378321759257</v>
      </c>
      <c r="T1984" s="8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8">
        <f t="shared" si="122"/>
        <v>42592.803449074076</v>
      </c>
      <c r="T1985" s="8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8">
        <f t="shared" si="122"/>
        <v>41913.581956018512</v>
      </c>
      <c r="T1986" s="8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8336</v>
      </c>
      <c r="R1987" t="s">
        <v>8348</v>
      </c>
      <c r="S1987" s="8">
        <f t="shared" ref="S1987:S2050" si="126">(J1987/86400)+25569+(-5/24)</f>
        <v>42555.490405092591</v>
      </c>
      <c r="T1987" s="8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42413.225497685184</v>
      </c>
      <c r="T1988" s="8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8">
        <f t="shared" si="126"/>
        <v>42034.431435185186</v>
      </c>
      <c r="T1989" s="8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42206.554884259262</v>
      </c>
      <c r="T1990" s="8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42685.472314814811</v>
      </c>
      <c r="T1991" s="8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8">
        <f t="shared" si="126"/>
        <v>42397.987638888888</v>
      </c>
      <c r="T1992" s="8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8">
        <f t="shared" si="126"/>
        <v>42167.685023148144</v>
      </c>
      <c r="T1993" s="8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42022.935081018521</v>
      </c>
      <c r="T1994" s="8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8">
        <f t="shared" si="126"/>
        <v>42329.380057870367</v>
      </c>
      <c r="T1995" s="8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8">
        <f t="shared" si="126"/>
        <v>42650.797939814809</v>
      </c>
      <c r="T1996" s="8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42181.693703703706</v>
      </c>
      <c r="T1997" s="8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8">
        <f t="shared" si="126"/>
        <v>41800.611238425925</v>
      </c>
      <c r="T1998" s="8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8">
        <f t="shared" si="126"/>
        <v>41847.722361111111</v>
      </c>
      <c r="T1999" s="8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8">
        <f t="shared" si="126"/>
        <v>41806.910162037035</v>
      </c>
      <c r="T2000" s="8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8">
        <f t="shared" si="126"/>
        <v>41926.274398148147</v>
      </c>
      <c r="T2001" s="8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42345.743206018517</v>
      </c>
      <c r="T2002" s="8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8">
        <f t="shared" si="126"/>
        <v>42136.001342592594</v>
      </c>
      <c r="T2003" s="8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8">
        <f t="shared" si="126"/>
        <v>42728.503969907404</v>
      </c>
      <c r="T2004" s="8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8">
        <f t="shared" si="126"/>
        <v>40346.917268518519</v>
      </c>
      <c r="T2005" s="8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8">
        <f t="shared" si="126"/>
        <v>41800.396562499998</v>
      </c>
      <c r="T2006" s="8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8">
        <f t="shared" si="126"/>
        <v>41535.604374999995</v>
      </c>
      <c r="T2007" s="8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8">
        <f t="shared" si="126"/>
        <v>41941.292187499996</v>
      </c>
      <c r="T2008" s="8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8">
        <f t="shared" si="126"/>
        <v>40347.629467592589</v>
      </c>
      <c r="T2009" s="8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8">
        <f t="shared" si="126"/>
        <v>40761.396087962959</v>
      </c>
      <c r="T2010" s="8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8">
        <f t="shared" si="126"/>
        <v>42661.115081018514</v>
      </c>
      <c r="T2011" s="8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8">
        <f t="shared" si="126"/>
        <v>42570.788090277776</v>
      </c>
      <c r="T2012" s="8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8">
        <f t="shared" si="126"/>
        <v>42347.150150462963</v>
      </c>
      <c r="T2013" s="8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8">
        <f t="shared" si="126"/>
        <v>42010.613900462959</v>
      </c>
      <c r="T2014" s="8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8">
        <f t="shared" si="126"/>
        <v>42499.752476851849</v>
      </c>
      <c r="T2015" s="8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8">
        <f t="shared" si="126"/>
        <v>41324.006238425922</v>
      </c>
      <c r="T2016" s="8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8">
        <f t="shared" si="126"/>
        <v>40765.668553240735</v>
      </c>
      <c r="T2017" s="8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8">
        <f t="shared" si="126"/>
        <v>41312.672442129631</v>
      </c>
      <c r="T2018" s="8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8">
        <f t="shared" si="126"/>
        <v>40960.849016203698</v>
      </c>
      <c r="T2019" s="8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8">
        <f t="shared" si="126"/>
        <v>42199.157511574071</v>
      </c>
      <c r="T2020" s="8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8">
        <f t="shared" si="126"/>
        <v>42605.500243055554</v>
      </c>
      <c r="T2021" s="8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8">
        <f t="shared" si="126"/>
        <v>41736.889166666668</v>
      </c>
      <c r="T2022" s="8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8">
        <f t="shared" si="126"/>
        <v>41860.862233796295</v>
      </c>
      <c r="T2023" s="8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8">
        <f t="shared" si="126"/>
        <v>42502.36078703704</v>
      </c>
      <c r="T2024" s="8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8">
        <f t="shared" si="126"/>
        <v>42136.212418981479</v>
      </c>
      <c r="T2025" s="8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8">
        <f t="shared" si="126"/>
        <v>41099.758611111109</v>
      </c>
      <c r="T2026" s="8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8">
        <f t="shared" si="126"/>
        <v>42135.976226851846</v>
      </c>
      <c r="T2027" s="8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8">
        <f t="shared" si="126"/>
        <v>41704.527604166666</v>
      </c>
      <c r="T2028" s="8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8">
        <f t="shared" si="126"/>
        <v>42048.605543981474</v>
      </c>
      <c r="T2029" s="8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8">
        <f t="shared" si="126"/>
        <v>40215.710717592592</v>
      </c>
      <c r="T2030" s="8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8">
        <f t="shared" si="126"/>
        <v>41847.813437500001</v>
      </c>
      <c r="T2031" s="8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8">
        <f t="shared" si="126"/>
        <v>41212.788148148145</v>
      </c>
      <c r="T2032" s="8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8">
        <f t="shared" si="126"/>
        <v>41975.120983796289</v>
      </c>
      <c r="T2033" s="8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8">
        <f t="shared" si="126"/>
        <v>42689.35733796296</v>
      </c>
      <c r="T2034" s="8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8">
        <f t="shared" si="126"/>
        <v>41724.874050925922</v>
      </c>
      <c r="T2035" s="8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8">
        <f t="shared" si="126"/>
        <v>42075.921678240738</v>
      </c>
      <c r="T2036" s="8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8">
        <f t="shared" si="126"/>
        <v>42311.41674768518</v>
      </c>
      <c r="T2037" s="8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8">
        <f t="shared" si="126"/>
        <v>41738.656469907401</v>
      </c>
      <c r="T2038" s="8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8">
        <f t="shared" si="126"/>
        <v>41578.001770833333</v>
      </c>
      <c r="T2039" s="8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8">
        <f t="shared" si="126"/>
        <v>41424.062743055554</v>
      </c>
      <c r="T2040" s="8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8">
        <f t="shared" si="126"/>
        <v>42675.23061342592</v>
      </c>
      <c r="T2041" s="8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8">
        <f t="shared" si="126"/>
        <v>41578.718784722216</v>
      </c>
      <c r="T2042" s="8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8">
        <f t="shared" si="126"/>
        <v>42654.317442129628</v>
      </c>
      <c r="T2043" s="8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8">
        <f t="shared" si="126"/>
        <v>42331.499699074069</v>
      </c>
      <c r="T2044" s="8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8">
        <f t="shared" si="126"/>
        <v>42660.968483796292</v>
      </c>
      <c r="T2045" s="8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8">
        <f t="shared" si="126"/>
        <v>42138.475856481477</v>
      </c>
      <c r="T2046" s="8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8">
        <f t="shared" si="126"/>
        <v>41068.880173611113</v>
      </c>
      <c r="T2047" s="8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8">
        <f t="shared" si="126"/>
        <v>41386.963472222218</v>
      </c>
      <c r="T2048" s="8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8">
        <f t="shared" si="126"/>
        <v>42081.695254629631</v>
      </c>
      <c r="T2049" s="8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8">
        <f t="shared" si="126"/>
        <v>41387.443182870367</v>
      </c>
      <c r="T2050" s="8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8">
        <f t="shared" ref="S2051:S2114" si="130">(J2051/86400)+25569+(-5/24)</f>
        <v>41575.319016203699</v>
      </c>
      <c r="T2051" s="8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8">
        <f t="shared" si="130"/>
        <v>42114.863171296289</v>
      </c>
      <c r="T2052" s="8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8">
        <f t="shared" si="130"/>
        <v>41603.814085648148</v>
      </c>
      <c r="T2053" s="8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8">
        <f t="shared" si="130"/>
        <v>42374.875613425924</v>
      </c>
      <c r="T2054" s="8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8">
        <f t="shared" si="130"/>
        <v>42303.409155092588</v>
      </c>
      <c r="T2055" s="8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8">
        <f t="shared" si="130"/>
        <v>41731.312615740739</v>
      </c>
      <c r="T2056" s="8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8">
        <f t="shared" si="130"/>
        <v>41946.465775462959</v>
      </c>
      <c r="T2057" s="8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8">
        <f t="shared" si="130"/>
        <v>41351.552569444444</v>
      </c>
      <c r="T2058" s="8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8">
        <f t="shared" si="130"/>
        <v>42396.286249999997</v>
      </c>
      <c r="T2059" s="8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8">
        <f t="shared" si="130"/>
        <v>42026.16238425926</v>
      </c>
      <c r="T2060" s="8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8">
        <f t="shared" si="130"/>
        <v>42361.394143518519</v>
      </c>
      <c r="T2061" s="8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8">
        <f t="shared" si="130"/>
        <v>41783.434606481482</v>
      </c>
      <c r="T2062" s="8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8">
        <f t="shared" si="130"/>
        <v>42705.556180555555</v>
      </c>
      <c r="T2063" s="8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8">
        <f t="shared" si="130"/>
        <v>42423.174745370365</v>
      </c>
      <c r="T2064" s="8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8">
        <f t="shared" si="130"/>
        <v>42472.524317129624</v>
      </c>
      <c r="T2065" s="8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8">
        <f t="shared" si="130"/>
        <v>41389.1565162037</v>
      </c>
      <c r="T2066" s="8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8">
        <f t="shared" si="130"/>
        <v>41603.125335648147</v>
      </c>
      <c r="T2067" s="8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8">
        <f t="shared" si="130"/>
        <v>41844.563460648147</v>
      </c>
      <c r="T2068" s="8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8">
        <f t="shared" si="130"/>
        <v>42115.645555555551</v>
      </c>
      <c r="T2069" s="8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8">
        <f t="shared" si="130"/>
        <v>42633.633275462962</v>
      </c>
      <c r="T2070" s="8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8">
        <f t="shared" si="130"/>
        <v>42340.763784722221</v>
      </c>
      <c r="T2071" s="8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8">
        <f t="shared" si="130"/>
        <v>42519.448182870365</v>
      </c>
      <c r="T2072" s="8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8">
        <f t="shared" si="130"/>
        <v>42600.070416666662</v>
      </c>
      <c r="T2073" s="8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8">
        <f t="shared" si="130"/>
        <v>42467.373055555552</v>
      </c>
      <c r="T2074" s="8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8">
        <f t="shared" si="130"/>
        <v>42087.459699074076</v>
      </c>
      <c r="T2075" s="8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42466.617847222216</v>
      </c>
      <c r="T2076" s="8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8">
        <f t="shared" si="130"/>
        <v>41450.473240740735</v>
      </c>
      <c r="T2077" s="8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8">
        <f t="shared" si="130"/>
        <v>41803.672326388885</v>
      </c>
      <c r="T2078" s="8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8">
        <f t="shared" si="130"/>
        <v>42102.83421296296</v>
      </c>
      <c r="T2079" s="8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8">
        <f t="shared" si="130"/>
        <v>42692.563159722216</v>
      </c>
      <c r="T2080" s="8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8">
        <f t="shared" si="130"/>
        <v>42150.502233796295</v>
      </c>
      <c r="T2081" s="8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8">
        <f t="shared" si="130"/>
        <v>42289.748842592591</v>
      </c>
      <c r="T2082" s="8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8">
        <f t="shared" si="130"/>
        <v>41003.948553240734</v>
      </c>
      <c r="T2083" s="8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8">
        <f t="shared" si="130"/>
        <v>40810.911990740737</v>
      </c>
      <c r="T2084" s="8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41034.513831018514</v>
      </c>
      <c r="T2085" s="8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8">
        <f t="shared" si="130"/>
        <v>41731.624791666662</v>
      </c>
      <c r="T2086" s="8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8">
        <f t="shared" si="130"/>
        <v>41075.627164351848</v>
      </c>
      <c r="T2087" s="8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8">
        <f t="shared" si="130"/>
        <v>40860.462175925924</v>
      </c>
      <c r="T2088" s="8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8">
        <f t="shared" si="130"/>
        <v>40763.996041666665</v>
      </c>
      <c r="T2089" s="8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8">
        <f t="shared" si="130"/>
        <v>40395.506388888891</v>
      </c>
      <c r="T2090" s="8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8">
        <f t="shared" si="130"/>
        <v>41452.867986111109</v>
      </c>
      <c r="T2091" s="8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8">
        <f t="shared" si="130"/>
        <v>41299.173090277771</v>
      </c>
      <c r="T2092" s="8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8">
        <f t="shared" si="130"/>
        <v>40555.114328703705</v>
      </c>
      <c r="T2093" s="8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8">
        <f t="shared" si="130"/>
        <v>40763.499212962961</v>
      </c>
      <c r="T2094" s="8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8">
        <f t="shared" si="130"/>
        <v>41205.646203703705</v>
      </c>
      <c r="T2095" s="8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8">
        <f t="shared" si="130"/>
        <v>40938.811689814815</v>
      </c>
      <c r="T2096" s="8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8">
        <f t="shared" si="130"/>
        <v>40758.525150462963</v>
      </c>
      <c r="T2097" s="8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8">
        <f t="shared" si="130"/>
        <v>41192.550173611111</v>
      </c>
      <c r="T2098" s="8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8">
        <f t="shared" si="130"/>
        <v>40818.376562500001</v>
      </c>
      <c r="T2099" s="8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8">
        <f t="shared" si="130"/>
        <v>40945.905497685184</v>
      </c>
      <c r="T2100" s="8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8">
        <f t="shared" si="130"/>
        <v>42173.53800925926</v>
      </c>
      <c r="T2101" s="8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8">
        <f t="shared" si="130"/>
        <v>41074.62663194444</v>
      </c>
      <c r="T2102" s="8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8">
        <f t="shared" si="130"/>
        <v>40891.941134259258</v>
      </c>
      <c r="T2103" s="8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8">
        <f t="shared" si="130"/>
        <v>40638.660277777773</v>
      </c>
      <c r="T2104" s="8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8">
        <f t="shared" si="130"/>
        <v>41192.546608796292</v>
      </c>
      <c r="T2105" s="8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41393.86613425926</v>
      </c>
      <c r="T2106" s="8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8">
        <f t="shared" si="130"/>
        <v>41951.580474537033</v>
      </c>
      <c r="T2107" s="8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8">
        <f t="shared" si="130"/>
        <v>41270.006643518514</v>
      </c>
      <c r="T2108" s="8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8">
        <f t="shared" si="130"/>
        <v>41934.502233796295</v>
      </c>
      <c r="T2109" s="8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8">
        <f t="shared" si="130"/>
        <v>41134.967361111107</v>
      </c>
      <c r="T2110" s="8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8">
        <f t="shared" si="130"/>
        <v>42160.500196759262</v>
      </c>
      <c r="T2111" s="8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8">
        <f t="shared" si="130"/>
        <v>41759.462604166663</v>
      </c>
      <c r="T2112" s="8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8">
        <f t="shared" si="130"/>
        <v>40702.988715277774</v>
      </c>
      <c r="T2113" s="8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8">
        <f t="shared" si="130"/>
        <v>41365.719826388886</v>
      </c>
      <c r="T2114" s="8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8">
        <f t="shared" ref="S2115:S2178" si="134">(J2115/86400)+25569+(-5/24)</f>
        <v>41870.657129629624</v>
      </c>
      <c r="T2115" s="8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8">
        <f t="shared" si="134"/>
        <v>40458.607291666667</v>
      </c>
      <c r="T2116" s="8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8">
        <f t="shared" si="134"/>
        <v>40563.872696759259</v>
      </c>
      <c r="T2117" s="8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8">
        <f t="shared" si="134"/>
        <v>41136.569479166668</v>
      </c>
      <c r="T2118" s="8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8">
        <f t="shared" si="134"/>
        <v>42289.851261574069</v>
      </c>
      <c r="T2119" s="8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8">
        <f t="shared" si="134"/>
        <v>40718.631203703699</v>
      </c>
      <c r="T2120" s="8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8">
        <f t="shared" si="134"/>
        <v>41106.921817129631</v>
      </c>
      <c r="T2121" s="8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8">
        <f t="shared" si="134"/>
        <v>41591.756203703699</v>
      </c>
      <c r="T2122" s="8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8">
        <f t="shared" si="134"/>
        <v>42716.534120370365</v>
      </c>
      <c r="T2123" s="8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8">
        <f t="shared" si="134"/>
        <v>42712.092233796291</v>
      </c>
      <c r="T2124" s="8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40198.216516203705</v>
      </c>
      <c r="T2125" s="8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40463.819849537038</v>
      </c>
      <c r="T2126" s="8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8">
        <f t="shared" si="134"/>
        <v>42190.815196759257</v>
      </c>
      <c r="T2127" s="8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41951.76489583333</v>
      </c>
      <c r="T2128" s="8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8">
        <f t="shared" si="134"/>
        <v>42045.297025462962</v>
      </c>
      <c r="T2129" s="8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41843.564456018517</v>
      </c>
      <c r="T2130" s="8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8">
        <f t="shared" si="134"/>
        <v>42408.815972222219</v>
      </c>
      <c r="T2131" s="8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8">
        <f t="shared" si="134"/>
        <v>41831.87804398148</v>
      </c>
      <c r="T2132" s="8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8">
        <f t="shared" si="134"/>
        <v>42166.998738425922</v>
      </c>
      <c r="T2133" s="8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8">
        <f t="shared" si="134"/>
        <v>41643.27884259259</v>
      </c>
      <c r="T2134" s="8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8">
        <f t="shared" si="134"/>
        <v>40618.888877314814</v>
      </c>
      <c r="T2135" s="8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8">
        <f t="shared" si="134"/>
        <v>41361.678136574068</v>
      </c>
      <c r="T2136" s="8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8">
        <f t="shared" si="134"/>
        <v>41156.755011574074</v>
      </c>
      <c r="T2137" s="8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8">
        <f t="shared" si="134"/>
        <v>41536.300763888888</v>
      </c>
      <c r="T2138" s="8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8">
        <f t="shared" si="134"/>
        <v>41948.562835648147</v>
      </c>
      <c r="T2139" s="8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8">
        <f t="shared" si="134"/>
        <v>41556.804849537039</v>
      </c>
      <c r="T2140" s="8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8">
        <f t="shared" si="134"/>
        <v>42647.541759259257</v>
      </c>
      <c r="T2141" s="8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8">
        <f t="shared" si="134"/>
        <v>41255.625277777777</v>
      </c>
      <c r="T2142" s="8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8">
        <f t="shared" si="134"/>
        <v>41927.027303240735</v>
      </c>
      <c r="T2143" s="8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8">
        <f t="shared" si="134"/>
        <v>42340.493171296293</v>
      </c>
      <c r="T2144" s="8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40332.678379629629</v>
      </c>
      <c r="T2145" s="8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8">
        <f t="shared" si="134"/>
        <v>41499.338425925926</v>
      </c>
      <c r="T2146" s="8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8">
        <f t="shared" si="134"/>
        <v>41575.029097222221</v>
      </c>
      <c r="T2147" s="8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42397.471180555549</v>
      </c>
      <c r="T2148" s="8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8">
        <f t="shared" si="134"/>
        <v>41927.087361111109</v>
      </c>
      <c r="T2149" s="8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42066.525254629632</v>
      </c>
      <c r="T2150" s="8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8">
        <f t="shared" si="134"/>
        <v>40354.816620370366</v>
      </c>
      <c r="T2151" s="8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8">
        <f t="shared" si="134"/>
        <v>42534.076377314814</v>
      </c>
      <c r="T2152" s="8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8">
        <f t="shared" si="134"/>
        <v>42520.639050925922</v>
      </c>
      <c r="T2153" s="8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8">
        <f t="shared" si="134"/>
        <v>41683.62394675926</v>
      </c>
      <c r="T2154" s="8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8">
        <f t="shared" si="134"/>
        <v>41974.702754629623</v>
      </c>
      <c r="T2155" s="8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41647.42392361111</v>
      </c>
      <c r="T2156" s="8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42430.539178240739</v>
      </c>
      <c r="T2157" s="8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8">
        <f t="shared" si="134"/>
        <v>41488.645902777775</v>
      </c>
      <c r="T2158" s="8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8">
        <f t="shared" si="134"/>
        <v>42694.772951388884</v>
      </c>
      <c r="T2159" s="8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8">
        <f t="shared" si="134"/>
        <v>41264.645532407405</v>
      </c>
      <c r="T2160" s="8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40710.522847222222</v>
      </c>
      <c r="T2161" s="8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8">
        <f t="shared" si="134"/>
        <v>41018.503530092588</v>
      </c>
      <c r="T2162" s="8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8">
        <f t="shared" si="134"/>
        <v>42240.644201388888</v>
      </c>
      <c r="T2163" s="8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8">
        <f t="shared" si="134"/>
        <v>41813.557766203703</v>
      </c>
      <c r="T2164" s="8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8">
        <f t="shared" si="134"/>
        <v>42111.691203703704</v>
      </c>
      <c r="T2165" s="8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8">
        <f t="shared" si="134"/>
        <v>42515.509421296294</v>
      </c>
      <c r="T2166" s="8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8">
        <f t="shared" si="134"/>
        <v>42438.458738425928</v>
      </c>
      <c r="T2167" s="8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8">
        <f t="shared" si="134"/>
        <v>41933.629837962959</v>
      </c>
      <c r="T2168" s="8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8">
        <f t="shared" si="134"/>
        <v>41152.858067129629</v>
      </c>
      <c r="T2169" s="8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8">
        <f t="shared" si="134"/>
        <v>42745.391909722217</v>
      </c>
      <c r="T2170" s="8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8">
        <f t="shared" si="134"/>
        <v>42793.492488425924</v>
      </c>
      <c r="T2171" s="8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8">
        <f t="shared" si="134"/>
        <v>42198.541921296295</v>
      </c>
      <c r="T2172" s="8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8">
        <f t="shared" si="134"/>
        <v>42141.748784722215</v>
      </c>
      <c r="T2173" s="8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8">
        <f t="shared" si="134"/>
        <v>42082.371759259258</v>
      </c>
      <c r="T2174" s="8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8">
        <f t="shared" si="134"/>
        <v>41495.484293981477</v>
      </c>
      <c r="T2175" s="8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8">
        <f t="shared" si="134"/>
        <v>42465.334571759253</v>
      </c>
      <c r="T2176" s="8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8">
        <f t="shared" si="134"/>
        <v>42564.800763888888</v>
      </c>
      <c r="T2177" s="8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8">
        <f t="shared" si="134"/>
        <v>42096.424872685187</v>
      </c>
      <c r="T2178" s="8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8">
        <f t="shared" ref="S2179:S2242" si="138">(J2179/86400)+25569+(-5/24)</f>
        <v>42502.042442129627</v>
      </c>
      <c r="T2179" s="8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8">
        <f t="shared" si="138"/>
        <v>42723.428206018514</v>
      </c>
      <c r="T2180" s="8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8">
        <f t="shared" si="138"/>
        <v>42074.962870370371</v>
      </c>
      <c r="T2181" s="8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8">
        <f t="shared" si="138"/>
        <v>42279.461435185185</v>
      </c>
      <c r="T2182" s="8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8">
        <f t="shared" si="138"/>
        <v>42772.796909722216</v>
      </c>
      <c r="T2183" s="8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8">
        <f t="shared" si="138"/>
        <v>41879.692418981482</v>
      </c>
      <c r="T2184" s="8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8">
        <f t="shared" si="138"/>
        <v>42745.157141203701</v>
      </c>
      <c r="T2185" s="8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8">
        <f t="shared" si="138"/>
        <v>42380.481956018521</v>
      </c>
      <c r="T2186" s="8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8">
        <f t="shared" si="138"/>
        <v>41319.141655092586</v>
      </c>
      <c r="T2187" s="8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8">
        <f t="shared" si="138"/>
        <v>42583.406747685185</v>
      </c>
      <c r="T2188" s="8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8">
        <f t="shared" si="138"/>
        <v>42068.000763888886</v>
      </c>
      <c r="T2189" s="8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8">
        <f t="shared" si="138"/>
        <v>42633.377789351849</v>
      </c>
      <c r="T2190" s="8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8">
        <f t="shared" si="138"/>
        <v>42467.579861111109</v>
      </c>
      <c r="T2191" s="8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8">
        <f t="shared" si="138"/>
        <v>42417.416712962957</v>
      </c>
      <c r="T2192" s="8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8">
        <f t="shared" si="138"/>
        <v>42768.6253125</v>
      </c>
      <c r="T2193" s="8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8">
        <f t="shared" si="138"/>
        <v>42691.642870370364</v>
      </c>
      <c r="T2194" s="8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8">
        <f t="shared" si="138"/>
        <v>42664.197592592587</v>
      </c>
      <c r="T2195" s="8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8">
        <f t="shared" si="138"/>
        <v>42425.54965277778</v>
      </c>
      <c r="T2196" s="8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8">
        <f t="shared" si="138"/>
        <v>42197.563657407409</v>
      </c>
      <c r="T2197" s="8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8">
        <f t="shared" si="138"/>
        <v>42675.278958333329</v>
      </c>
      <c r="T2198" s="8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8">
        <f t="shared" si="138"/>
        <v>42033.37568287037</v>
      </c>
      <c r="T2199" s="8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8">
        <f t="shared" si="138"/>
        <v>42292.305555555555</v>
      </c>
      <c r="T2200" s="8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8">
        <f t="shared" si="138"/>
        <v>42262.208310185182</v>
      </c>
      <c r="T2201" s="8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8">
        <f t="shared" si="138"/>
        <v>42163.417453703696</v>
      </c>
      <c r="T2202" s="8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8">
        <f t="shared" si="138"/>
        <v>41276.638483796291</v>
      </c>
      <c r="T2203" s="8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8">
        <f t="shared" si="138"/>
        <v>41184.640833333331</v>
      </c>
      <c r="T2204" s="8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8">
        <f t="shared" si="138"/>
        <v>42241.651412037034</v>
      </c>
      <c r="T2205" s="8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8">
        <f t="shared" si="138"/>
        <v>41312.103229166663</v>
      </c>
      <c r="T2206" s="8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8">
        <f t="shared" si="138"/>
        <v>41031.613298611112</v>
      </c>
      <c r="T2207" s="8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8">
        <f t="shared" si="138"/>
        <v>40997.048888888887</v>
      </c>
      <c r="T2208" s="8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8">
        <f t="shared" si="138"/>
        <v>41563.985798611109</v>
      </c>
      <c r="T2209" s="8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8">
        <f t="shared" si="138"/>
        <v>40946.673912037033</v>
      </c>
      <c r="T2210" s="8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8">
        <f t="shared" si="138"/>
        <v>41732.27134259259</v>
      </c>
      <c r="T2211" s="8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8">
        <f t="shared" si="138"/>
        <v>40955.857754629629</v>
      </c>
      <c r="T2212" s="8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8">
        <f t="shared" si="138"/>
        <v>41716.576678240737</v>
      </c>
      <c r="T2213" s="8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8">
        <f t="shared" si="138"/>
        <v>41548.539085648146</v>
      </c>
      <c r="T2214" s="8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42109.617812499993</v>
      </c>
      <c r="T2215" s="8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8">
        <f t="shared" si="138"/>
        <v>41646.58388888889</v>
      </c>
      <c r="T2216" s="8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8">
        <f t="shared" si="138"/>
        <v>40958.508935185186</v>
      </c>
      <c r="T2217" s="8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8">
        <f t="shared" si="138"/>
        <v>42194.543344907404</v>
      </c>
      <c r="T2218" s="8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8">
        <f t="shared" si="138"/>
        <v>42299.568437499998</v>
      </c>
      <c r="T2219" s="8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8">
        <f t="shared" si="138"/>
        <v>41127.603969907403</v>
      </c>
      <c r="T2220" s="8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8">
        <f t="shared" si="138"/>
        <v>42205.510555555556</v>
      </c>
      <c r="T2221" s="8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8">
        <f t="shared" si="138"/>
        <v>41451.852268518516</v>
      </c>
      <c r="T2222" s="8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8">
        <f t="shared" si="138"/>
        <v>42452.458437499998</v>
      </c>
      <c r="T2223" s="8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8">
        <f t="shared" si="138"/>
        <v>40906.579247685186</v>
      </c>
      <c r="T2224" s="8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8">
        <f t="shared" si="138"/>
        <v>42152.432500000003</v>
      </c>
      <c r="T2225" s="8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8">
        <f t="shared" si="138"/>
        <v>42644.459201388883</v>
      </c>
      <c r="T2226" s="8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8">
        <f t="shared" si="138"/>
        <v>41873.583506944444</v>
      </c>
      <c r="T2227" s="8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8">
        <f t="shared" si="138"/>
        <v>42381.590532407405</v>
      </c>
      <c r="T2228" s="8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8">
        <f t="shared" si="138"/>
        <v>41561.599016203698</v>
      </c>
      <c r="T2229" s="8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8">
        <f t="shared" si="138"/>
        <v>42202.069861111107</v>
      </c>
      <c r="T2230" s="8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8">
        <f t="shared" si="138"/>
        <v>41484.455914351849</v>
      </c>
      <c r="T2231" s="8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8">
        <f t="shared" si="138"/>
        <v>41724.672766203701</v>
      </c>
      <c r="T2232" s="8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8">
        <f t="shared" si="138"/>
        <v>41423.702557870369</v>
      </c>
      <c r="T2233" s="8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8">
        <f t="shared" si="138"/>
        <v>41806.585740740738</v>
      </c>
      <c r="T2234" s="8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8">
        <f t="shared" si="138"/>
        <v>42331.170590277776</v>
      </c>
      <c r="T2235" s="8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8">
        <f t="shared" si="138"/>
        <v>42710.616284722222</v>
      </c>
      <c r="T2236" s="8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8">
        <f t="shared" si="138"/>
        <v>42061.813784722217</v>
      </c>
      <c r="T2237" s="8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8">
        <f t="shared" si="138"/>
        <v>42371.408831018511</v>
      </c>
      <c r="T2238" s="8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8">
        <f t="shared" si="138"/>
        <v>41914.794942129629</v>
      </c>
      <c r="T2239" s="8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8">
        <f t="shared" si="138"/>
        <v>42774.41337962963</v>
      </c>
      <c r="T2240" s="8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8">
        <f t="shared" si="138"/>
        <v>41572.750162037039</v>
      </c>
      <c r="T2241" s="8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8">
        <f t="shared" si="138"/>
        <v>42452.617407407401</v>
      </c>
      <c r="T2242" s="8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8">
        <f t="shared" ref="S2243:S2306" si="142">(J2243/86400)+25569+(-5/24)</f>
        <v>42766.619212962956</v>
      </c>
      <c r="T2243" s="8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8">
        <f t="shared" si="142"/>
        <v>41569.367280092592</v>
      </c>
      <c r="T2244" s="8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8">
        <f t="shared" si="142"/>
        <v>42800.542708333327</v>
      </c>
      <c r="T2245" s="8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8">
        <f t="shared" si="142"/>
        <v>42647.610486111109</v>
      </c>
      <c r="T2246" s="8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8">
        <f t="shared" si="142"/>
        <v>41660.500196759254</v>
      </c>
      <c r="T2247" s="8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8">
        <f t="shared" si="142"/>
        <v>42221.583449074074</v>
      </c>
      <c r="T2248" s="8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8">
        <f t="shared" si="142"/>
        <v>42200.457928240743</v>
      </c>
      <c r="T2249" s="8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8">
        <f t="shared" si="142"/>
        <v>42688.667569444442</v>
      </c>
      <c r="T2250" s="8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8">
        <f t="shared" si="142"/>
        <v>41336.49496527778</v>
      </c>
      <c r="T2251" s="8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8">
        <f t="shared" si="142"/>
        <v>42676.7971412037</v>
      </c>
      <c r="T2252" s="8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8">
        <f t="shared" si="142"/>
        <v>41846.137465277774</v>
      </c>
      <c r="T2253" s="8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8">
        <f t="shared" si="142"/>
        <v>42573.119652777772</v>
      </c>
      <c r="T2254" s="8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8">
        <f t="shared" si="142"/>
        <v>42296.422997685186</v>
      </c>
      <c r="T2255" s="8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8">
        <f t="shared" si="142"/>
        <v>42752.439444444441</v>
      </c>
      <c r="T2256" s="8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8">
        <f t="shared" si="142"/>
        <v>42467.743645833332</v>
      </c>
      <c r="T2257" s="8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8">
        <f t="shared" si="142"/>
        <v>42682.243587962956</v>
      </c>
      <c r="T2258" s="8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8">
        <f t="shared" si="142"/>
        <v>42505.728344907409</v>
      </c>
      <c r="T2259" s="8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8">
        <f t="shared" si="142"/>
        <v>42136.542673611104</v>
      </c>
      <c r="T2260" s="8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8">
        <f t="shared" si="142"/>
        <v>42702.59648148148</v>
      </c>
      <c r="T2261" s="8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8">
        <f t="shared" si="142"/>
        <v>41694.808449074073</v>
      </c>
      <c r="T2262" s="8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8">
        <f t="shared" si="142"/>
        <v>42759.516435185178</v>
      </c>
      <c r="T2263" s="8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8">
        <f t="shared" si="142"/>
        <v>41926.376828703702</v>
      </c>
      <c r="T2264" s="8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8">
        <f t="shared" si="142"/>
        <v>42014.623993055553</v>
      </c>
      <c r="T2265" s="8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8">
        <f t="shared" si="142"/>
        <v>42496.374004629623</v>
      </c>
      <c r="T2266" s="8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8">
        <f t="shared" si="142"/>
        <v>42689.644756944443</v>
      </c>
      <c r="T2267" s="8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8">
        <f t="shared" si="142"/>
        <v>42469.666574074072</v>
      </c>
      <c r="T2268" s="8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8">
        <f t="shared" si="142"/>
        <v>41968.621493055551</v>
      </c>
      <c r="T2269" s="8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8">
        <f t="shared" si="142"/>
        <v>42775.874016203707</v>
      </c>
      <c r="T2270" s="8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8">
        <f t="shared" si="142"/>
        <v>42776.496099537035</v>
      </c>
      <c r="T2271" s="8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8">
        <f t="shared" si="142"/>
        <v>42725.661030092589</v>
      </c>
      <c r="T2272" s="8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8">
        <f t="shared" si="142"/>
        <v>42683.791712962957</v>
      </c>
      <c r="T2273" s="8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8">
        <f t="shared" si="142"/>
        <v>42315.491157407407</v>
      </c>
      <c r="T2274" s="8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8">
        <f t="shared" si="142"/>
        <v>42781.340763888882</v>
      </c>
      <c r="T2275" s="8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8">
        <f t="shared" si="142"/>
        <v>41663.292326388888</v>
      </c>
      <c r="T2276" s="8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8">
        <f t="shared" si="142"/>
        <v>41965.408321759256</v>
      </c>
      <c r="T2277" s="8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8">
        <f t="shared" si="142"/>
        <v>41614.443159722221</v>
      </c>
      <c r="T2278" s="8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8">
        <f t="shared" si="142"/>
        <v>40936.470173611109</v>
      </c>
      <c r="T2279" s="8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8">
        <f t="shared" si="142"/>
        <v>42338.500775462962</v>
      </c>
      <c r="T2280" s="8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8">
        <f t="shared" si="142"/>
        <v>42020.598368055558</v>
      </c>
      <c r="T2281" s="8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8">
        <f t="shared" si="142"/>
        <v>42234.416562499995</v>
      </c>
      <c r="T2282" s="8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8">
        <f t="shared" si="142"/>
        <v>40687.077511574069</v>
      </c>
      <c r="T2283" s="8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8">
        <f t="shared" si="142"/>
        <v>42322.966273148144</v>
      </c>
      <c r="T2284" s="8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8">
        <f t="shared" si="142"/>
        <v>40977.916712962957</v>
      </c>
      <c r="T2285" s="8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8">
        <f t="shared" si="142"/>
        <v>40585.588483796295</v>
      </c>
      <c r="T2286" s="8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8">
        <f t="shared" si="142"/>
        <v>41058.977349537039</v>
      </c>
      <c r="T2287" s="8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8">
        <f t="shared" si="142"/>
        <v>41494.755254629628</v>
      </c>
      <c r="T2288" s="8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8">
        <f t="shared" si="142"/>
        <v>41792.459027777775</v>
      </c>
      <c r="T2289" s="8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8">
        <f t="shared" si="142"/>
        <v>41067.619085648148</v>
      </c>
      <c r="T2290" s="8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8">
        <f t="shared" si="142"/>
        <v>41571.790046296293</v>
      </c>
      <c r="T2291" s="8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8">
        <f t="shared" si="142"/>
        <v>40070.045486111107</v>
      </c>
      <c r="T2292" s="8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8">
        <f t="shared" si="142"/>
        <v>40987.768726851849</v>
      </c>
      <c r="T2293" s="8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8">
        <f t="shared" si="142"/>
        <v>40987.489305555551</v>
      </c>
      <c r="T2294" s="8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8">
        <f t="shared" si="142"/>
        <v>41151.499988425923</v>
      </c>
      <c r="T2295" s="8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8">
        <f t="shared" si="142"/>
        <v>41264.514814814815</v>
      </c>
      <c r="T2296" s="8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8">
        <f t="shared" si="142"/>
        <v>41270.746018518512</v>
      </c>
      <c r="T2297" s="8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8">
        <f t="shared" si="142"/>
        <v>40927.52344907407</v>
      </c>
      <c r="T2298" s="8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8">
        <f t="shared" si="142"/>
        <v>40947.83390046296</v>
      </c>
      <c r="T2299" s="8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8">
        <f t="shared" si="142"/>
        <v>41694.632326388884</v>
      </c>
      <c r="T2300" s="8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8">
        <f t="shared" si="142"/>
        <v>40564.824178240735</v>
      </c>
      <c r="T2301" s="8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8">
        <f t="shared" si="142"/>
        <v>41074.518703703703</v>
      </c>
      <c r="T2302" s="8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8">
        <f t="shared" si="142"/>
        <v>41415.938611111109</v>
      </c>
      <c r="T2303" s="8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8">
        <f t="shared" si="142"/>
        <v>41605.660115740735</v>
      </c>
      <c r="T2304" s="8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8">
        <f t="shared" si="142"/>
        <v>40849.902731481481</v>
      </c>
      <c r="T2305" s="8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8">
        <f t="shared" si="142"/>
        <v>40502.607534722221</v>
      </c>
      <c r="T2306" s="8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8">
        <f t="shared" ref="S2307:S2370" si="146">(J2307/86400)+25569+(-5/24)</f>
        <v>41834.486944444441</v>
      </c>
      <c r="T2307" s="8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8">
        <f t="shared" si="146"/>
        <v>40947.959826388884</v>
      </c>
      <c r="T2308" s="8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8">
        <f t="shared" si="146"/>
        <v>41004.594131944446</v>
      </c>
      <c r="T2309" s="8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8">
        <f t="shared" si="146"/>
        <v>41851.754583333335</v>
      </c>
      <c r="T2310" s="8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8">
        <f t="shared" si="146"/>
        <v>41307.779363425921</v>
      </c>
      <c r="T2311" s="8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8">
        <f t="shared" si="146"/>
        <v>41324.585821759254</v>
      </c>
      <c r="T2312" s="8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8">
        <f t="shared" si="146"/>
        <v>41735.796168981477</v>
      </c>
      <c r="T2313" s="8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8">
        <f t="shared" si="146"/>
        <v>41716.424513888887</v>
      </c>
      <c r="T2314" s="8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8">
        <f t="shared" si="146"/>
        <v>41002.750300925924</v>
      </c>
      <c r="T2315" s="8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8">
        <f t="shared" si="146"/>
        <v>41037.343252314815</v>
      </c>
      <c r="T2316" s="8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8">
        <f t="shared" si="146"/>
        <v>41004.517858796295</v>
      </c>
      <c r="T2317" s="8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8">
        <f t="shared" si="146"/>
        <v>40079.516782407409</v>
      </c>
      <c r="T2318" s="8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8">
        <f t="shared" si="146"/>
        <v>40192.33390046296</v>
      </c>
      <c r="T2319" s="8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8">
        <f t="shared" si="146"/>
        <v>40050.435347222221</v>
      </c>
      <c r="T2320" s="8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8">
        <f t="shared" si="146"/>
        <v>41592.873668981476</v>
      </c>
      <c r="T2321" s="8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8">
        <f t="shared" si="146"/>
        <v>41696.608796296292</v>
      </c>
      <c r="T2322" s="8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8">
        <f t="shared" si="146"/>
        <v>42799.052094907405</v>
      </c>
      <c r="T2323" s="8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8">
        <f t="shared" si="146"/>
        <v>42804.6871412037</v>
      </c>
      <c r="T2324" s="8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42807.546840277777</v>
      </c>
      <c r="T2325" s="8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8">
        <f t="shared" si="146"/>
        <v>42790.67690972222</v>
      </c>
      <c r="T2326" s="8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8">
        <f t="shared" si="146"/>
        <v>42793.814016203702</v>
      </c>
      <c r="T2327" s="8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42803.825787037036</v>
      </c>
      <c r="T2328" s="8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8">
        <f t="shared" si="146"/>
        <v>41842.708796296291</v>
      </c>
      <c r="T2329" s="8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8">
        <f t="shared" si="146"/>
        <v>42139.573344907403</v>
      </c>
      <c r="T2330" s="8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8">
        <f t="shared" si="146"/>
        <v>41807.416041666664</v>
      </c>
      <c r="T2331" s="8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8">
        <f t="shared" si="146"/>
        <v>42332.691469907404</v>
      </c>
      <c r="T2332" s="8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8">
        <f t="shared" si="146"/>
        <v>41838.797337962962</v>
      </c>
      <c r="T2333" s="8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8">
        <f t="shared" si="146"/>
        <v>42011.419803240737</v>
      </c>
      <c r="T2334" s="8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8">
        <f t="shared" si="146"/>
        <v>41767.442013888889</v>
      </c>
      <c r="T2335" s="8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8">
        <f t="shared" si="146"/>
        <v>41918.461782407401</v>
      </c>
      <c r="T2336" s="8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8">
        <f t="shared" si="146"/>
        <v>41771.363923611112</v>
      </c>
      <c r="T2337" s="8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8">
        <f t="shared" si="146"/>
        <v>41666.716377314813</v>
      </c>
      <c r="T2338" s="8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8">
        <f t="shared" si="146"/>
        <v>41786.432210648149</v>
      </c>
      <c r="T2339" s="8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8">
        <f t="shared" si="146"/>
        <v>41789.688472222224</v>
      </c>
      <c r="T2340" s="8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8">
        <f t="shared" si="146"/>
        <v>42692.591539351844</v>
      </c>
      <c r="T2341" s="8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8">
        <f t="shared" si="146"/>
        <v>42643.434467592589</v>
      </c>
      <c r="T2342" s="8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8">
        <f t="shared" si="146"/>
        <v>42167.605370370373</v>
      </c>
      <c r="T2343" s="8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8">
        <f t="shared" si="146"/>
        <v>41897.49386574074</v>
      </c>
      <c r="T2344" s="8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42327.616956018515</v>
      </c>
      <c r="T2345" s="8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42515.519317129627</v>
      </c>
      <c r="T2346" s="8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8">
        <f t="shared" si="146"/>
        <v>42059.79347222222</v>
      </c>
      <c r="T2347" s="8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42615.590636574074</v>
      </c>
      <c r="T2348" s="8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42577.39902777777</v>
      </c>
      <c r="T2349" s="8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42360.723819444444</v>
      </c>
      <c r="T2350" s="8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8">
        <f t="shared" si="146"/>
        <v>42198.567453703705</v>
      </c>
      <c r="T2351" s="8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8">
        <f t="shared" si="146"/>
        <v>42708.633912037032</v>
      </c>
      <c r="T2352" s="8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8">
        <f t="shared" si="146"/>
        <v>42093.892812500002</v>
      </c>
      <c r="T2353" s="8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8">
        <f t="shared" si="146"/>
        <v>42101.425370370365</v>
      </c>
      <c r="T2354" s="8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8">
        <f t="shared" si="146"/>
        <v>42103.467847222222</v>
      </c>
      <c r="T2355" s="8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41954.51458333333</v>
      </c>
      <c r="T2356" s="8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8">
        <f t="shared" si="146"/>
        <v>42096.709907407407</v>
      </c>
      <c r="T2357" s="8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8">
        <f t="shared" si="146"/>
        <v>42130.575277777774</v>
      </c>
      <c r="T2358" s="8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8">
        <f t="shared" si="146"/>
        <v>42264.411782407406</v>
      </c>
      <c r="T2359" s="8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8">
        <f t="shared" si="146"/>
        <v>41978.722638888888</v>
      </c>
      <c r="T2360" s="8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42159.441249999996</v>
      </c>
      <c r="T2361" s="8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42377.498611111114</v>
      </c>
      <c r="T2362" s="8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8">
        <f t="shared" si="146"/>
        <v>42466.650555555556</v>
      </c>
      <c r="T2363" s="8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41954.47997685185</v>
      </c>
      <c r="T2364" s="8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8">
        <f t="shared" si="146"/>
        <v>42321.803240740737</v>
      </c>
      <c r="T2365" s="8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8">
        <f t="shared" si="146"/>
        <v>42248.726342592585</v>
      </c>
      <c r="T2366" s="8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8">
        <f t="shared" si="146"/>
        <v>42346.528067129628</v>
      </c>
      <c r="T2367" s="8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8">
        <f t="shared" si="146"/>
        <v>42268.323298611103</v>
      </c>
      <c r="T2368" s="8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8">
        <f t="shared" si="146"/>
        <v>42425.761759259258</v>
      </c>
      <c r="T2369" s="8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42063.513483796291</v>
      </c>
      <c r="T2370" s="8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8">
        <f t="shared" ref="S2371:S2434" si="150">(J2371/86400)+25569+(-5/24)</f>
        <v>42380.60429398148</v>
      </c>
      <c r="T2371" s="8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8">
        <f t="shared" si="150"/>
        <v>41960.980798611105</v>
      </c>
      <c r="T2372" s="8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8">
        <f t="shared" si="150"/>
        <v>42150.569398148145</v>
      </c>
      <c r="T2373" s="8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42087.860775462956</v>
      </c>
      <c r="T2374" s="8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42215.453981481478</v>
      </c>
      <c r="T2375" s="8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42017.634953703702</v>
      </c>
      <c r="T2376" s="8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8">
        <f t="shared" si="150"/>
        <v>42592.627743055556</v>
      </c>
      <c r="T2377" s="8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8">
        <f t="shared" si="150"/>
        <v>42318.717199074068</v>
      </c>
      <c r="T2378" s="8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8">
        <f t="shared" si="150"/>
        <v>42669.661840277775</v>
      </c>
      <c r="T2379" s="8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8">
        <f t="shared" si="150"/>
        <v>42212.804745370369</v>
      </c>
      <c r="T2380" s="8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8">
        <f t="shared" si="150"/>
        <v>42236.808055555557</v>
      </c>
      <c r="T2381" s="8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8">
        <f t="shared" si="150"/>
        <v>42248.584976851846</v>
      </c>
      <c r="T2382" s="8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8">
        <f t="shared" si="150"/>
        <v>42074.727407407401</v>
      </c>
      <c r="T2383" s="8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8">
        <f t="shared" si="150"/>
        <v>42194.979201388887</v>
      </c>
      <c r="T2384" s="8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42026.848460648143</v>
      </c>
      <c r="T2385" s="8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41926.859293981477</v>
      </c>
      <c r="T2386" s="8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8">
        <f t="shared" si="150"/>
        <v>42191.493425925924</v>
      </c>
      <c r="T2387" s="8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8">
        <f t="shared" si="150"/>
        <v>41954.629907407405</v>
      </c>
      <c r="T2388" s="8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42528.418287037035</v>
      </c>
      <c r="T2389" s="8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8">
        <f t="shared" si="150"/>
        <v>41989.645358796297</v>
      </c>
      <c r="T2390" s="8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42179.445046296292</v>
      </c>
      <c r="T2391" s="8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8">
        <f t="shared" si="150"/>
        <v>41968.053981481477</v>
      </c>
      <c r="T2392" s="8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42064.586157407401</v>
      </c>
      <c r="T2393" s="8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8">
        <f t="shared" si="150"/>
        <v>42275.912303240737</v>
      </c>
      <c r="T2394" s="8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42194.440011574072</v>
      </c>
      <c r="T2395" s="8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8">
        <f t="shared" si="150"/>
        <v>42031.15385416666</v>
      </c>
      <c r="T2396" s="8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8">
        <f t="shared" si="150"/>
        <v>42716.913043981483</v>
      </c>
      <c r="T2397" s="8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42262.640717592592</v>
      </c>
      <c r="T2398" s="8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8">
        <f t="shared" si="150"/>
        <v>41976.676574074074</v>
      </c>
      <c r="T2399" s="8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8">
        <f t="shared" si="150"/>
        <v>42157.708148148151</v>
      </c>
      <c r="T2400" s="8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8">
        <f t="shared" si="150"/>
        <v>41956.644745370366</v>
      </c>
      <c r="T2401" s="8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8">
        <f t="shared" si="150"/>
        <v>42444.059768518513</v>
      </c>
      <c r="T2402" s="8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8">
        <f t="shared" si="150"/>
        <v>42374.614537037036</v>
      </c>
      <c r="T2403" s="8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42107.47142361111</v>
      </c>
      <c r="T2404" s="8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8">
        <f t="shared" si="150"/>
        <v>42399.67428240741</v>
      </c>
      <c r="T2405" s="8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8">
        <f t="shared" si="150"/>
        <v>42341.831099537034</v>
      </c>
      <c r="T2406" s="8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8">
        <f t="shared" si="150"/>
        <v>42595.377025462956</v>
      </c>
      <c r="T2407" s="8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8">
        <f t="shared" si="150"/>
        <v>41982.902662037035</v>
      </c>
      <c r="T2408" s="8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8">
        <f t="shared" si="150"/>
        <v>42082.367222222216</v>
      </c>
      <c r="T2409" s="8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41918.93237268518</v>
      </c>
      <c r="T2410" s="8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8">
        <f t="shared" si="150"/>
        <v>42204.667534722219</v>
      </c>
      <c r="T2411" s="8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8">
        <f t="shared" si="150"/>
        <v>42224.199942129628</v>
      </c>
      <c r="T2412" s="8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8">
        <f t="shared" si="150"/>
        <v>42211.524097222216</v>
      </c>
      <c r="T2413" s="8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8">
        <f t="shared" si="150"/>
        <v>42655.528622685182</v>
      </c>
      <c r="T2414" s="8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8">
        <f t="shared" si="150"/>
        <v>41759.901412037034</v>
      </c>
      <c r="T2415" s="8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8">
        <f t="shared" si="150"/>
        <v>42198.486805555549</v>
      </c>
      <c r="T2416" s="8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8">
        <f t="shared" si="150"/>
        <v>42536.654467592591</v>
      </c>
      <c r="T2417" s="8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42019.529432870368</v>
      </c>
      <c r="T2418" s="8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8">
        <f t="shared" si="150"/>
        <v>41831.675775462958</v>
      </c>
      <c r="T2419" s="8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42027.648657407401</v>
      </c>
      <c r="T2420" s="8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8">
        <f t="shared" si="150"/>
        <v>41993.529965277776</v>
      </c>
      <c r="T2421" s="8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8">
        <f t="shared" si="150"/>
        <v>41892.820543981477</v>
      </c>
      <c r="T2422" s="8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42026.479120370372</v>
      </c>
      <c r="T2423" s="8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42044.516620370363</v>
      </c>
      <c r="T2424" s="8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41974.496412037035</v>
      </c>
      <c r="T2425" s="8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8">
        <f t="shared" si="150"/>
        <v>41909.684120370366</v>
      </c>
      <c r="T2426" s="8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42502.705428240741</v>
      </c>
      <c r="T2427" s="8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8">
        <f t="shared" si="150"/>
        <v>42163.961712962962</v>
      </c>
      <c r="T2428" s="8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42412.110335648147</v>
      </c>
      <c r="T2429" s="8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42045.575821759259</v>
      </c>
      <c r="T2430" s="8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8">
        <f t="shared" si="150"/>
        <v>42734.670902777776</v>
      </c>
      <c r="T2431" s="8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8">
        <f t="shared" si="150"/>
        <v>42381.922499999993</v>
      </c>
      <c r="T2432" s="8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42488.891354166662</v>
      </c>
      <c r="T2433" s="8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42041.010381944441</v>
      </c>
      <c r="T2434" s="8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8">
        <f t="shared" ref="S2435:S2498" si="154">(J2435/86400)+25569+(-5/24)</f>
        <v>42397.691469907404</v>
      </c>
      <c r="T2435" s="8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42179.977708333332</v>
      </c>
      <c r="T2436" s="8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42252.069282407407</v>
      </c>
      <c r="T2437" s="8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8">
        <f t="shared" si="154"/>
        <v>42338.407060185178</v>
      </c>
      <c r="T2438" s="8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8">
        <f t="shared" si="154"/>
        <v>42031.756805555553</v>
      </c>
      <c r="T2439" s="8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42285.706736111104</v>
      </c>
      <c r="T2440" s="8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8">
        <f t="shared" si="154"/>
        <v>42265.610289351847</v>
      </c>
      <c r="T2441" s="8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42383.691122685188</v>
      </c>
      <c r="T2442" s="8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8">
        <f t="shared" si="154"/>
        <v>42186.917291666665</v>
      </c>
      <c r="T2443" s="8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8">
        <f t="shared" si="154"/>
        <v>42052.458657407406</v>
      </c>
      <c r="T2444" s="8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8">
        <f t="shared" si="154"/>
        <v>41836.416921296295</v>
      </c>
      <c r="T2445" s="8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8">
        <f t="shared" si="154"/>
        <v>42485.54619212963</v>
      </c>
      <c r="T2446" s="8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8">
        <f t="shared" si="154"/>
        <v>42242.981724537036</v>
      </c>
      <c r="T2447" s="8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8">
        <f t="shared" si="154"/>
        <v>42670.394340277773</v>
      </c>
      <c r="T2448" s="8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8">
        <f t="shared" si="154"/>
        <v>42654.26149305555</v>
      </c>
      <c r="T2449" s="8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8">
        <f t="shared" si="154"/>
        <v>42607.107789351845</v>
      </c>
      <c r="T2450" s="8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41942.934201388889</v>
      </c>
      <c r="T2451" s="8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8">
        <f t="shared" si="154"/>
        <v>41901.864074074074</v>
      </c>
      <c r="T2452" s="8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8">
        <f t="shared" si="154"/>
        <v>42779.700115740743</v>
      </c>
      <c r="T2453" s="8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8">
        <f t="shared" si="154"/>
        <v>42338.635416666664</v>
      </c>
      <c r="T2454" s="8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8">
        <f t="shared" si="154"/>
        <v>42738.483900462961</v>
      </c>
      <c r="T2455" s="8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8">
        <f t="shared" si="154"/>
        <v>42769.993148148147</v>
      </c>
      <c r="T2456" s="8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8">
        <f t="shared" si="154"/>
        <v>42452.573495370372</v>
      </c>
      <c r="T2457" s="8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8">
        <f t="shared" si="154"/>
        <v>42761.752766203703</v>
      </c>
      <c r="T2458" s="8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8">
        <f t="shared" si="154"/>
        <v>42423.394166666665</v>
      </c>
      <c r="T2459" s="8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8">
        <f t="shared" si="154"/>
        <v>42495.663402777776</v>
      </c>
      <c r="T2460" s="8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8">
        <f t="shared" si="154"/>
        <v>42407.429224537038</v>
      </c>
      <c r="T2461" s="8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8">
        <f t="shared" si="154"/>
        <v>42703.978784722225</v>
      </c>
      <c r="T2462" s="8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8">
        <f t="shared" si="154"/>
        <v>40783.804363425923</v>
      </c>
      <c r="T2463" s="8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8">
        <f t="shared" si="154"/>
        <v>41088.977962962963</v>
      </c>
      <c r="T2464" s="8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41340.903067129628</v>
      </c>
      <c r="T2465" s="8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8">
        <f t="shared" si="154"/>
        <v>42248.692094907405</v>
      </c>
      <c r="T2466" s="8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8">
        <f t="shared" si="154"/>
        <v>41145.510972222219</v>
      </c>
      <c r="T2467" s="8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8">
        <f t="shared" si="154"/>
        <v>41372.894131944442</v>
      </c>
      <c r="T2468" s="8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8">
        <f t="shared" si="154"/>
        <v>41025.665868055556</v>
      </c>
      <c r="T2469" s="8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8">
        <f t="shared" si="154"/>
        <v>41173.945844907408</v>
      </c>
      <c r="T2470" s="8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8">
        <f t="shared" si="154"/>
        <v>40557.221400462957</v>
      </c>
      <c r="T2471" s="8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8">
        <f t="shared" si="154"/>
        <v>41022.866377314815</v>
      </c>
      <c r="T2472" s="8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8">
        <f t="shared" si="154"/>
        <v>40893.784629629627</v>
      </c>
      <c r="T2473" s="8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8">
        <f t="shared" si="154"/>
        <v>40353.907175925924</v>
      </c>
      <c r="T2474" s="8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8">
        <f t="shared" si="154"/>
        <v>41193.540150462963</v>
      </c>
      <c r="T2475" s="8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8">
        <f t="shared" si="154"/>
        <v>40416.80296296296</v>
      </c>
      <c r="T2476" s="8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8">
        <f t="shared" si="154"/>
        <v>40310.079340277771</v>
      </c>
      <c r="T2477" s="8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8">
        <f t="shared" si="154"/>
        <v>41913.120023148142</v>
      </c>
      <c r="T2478" s="8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8">
        <f t="shared" si="154"/>
        <v>41088.483159722222</v>
      </c>
      <c r="T2479" s="8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8">
        <f t="shared" si="154"/>
        <v>41257.742048611108</v>
      </c>
      <c r="T2480" s="8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8">
        <f t="shared" si="154"/>
        <v>41107.518449074072</v>
      </c>
      <c r="T2481" s="8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42227.727824074071</v>
      </c>
      <c r="T2482" s="8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8">
        <f t="shared" si="154"/>
        <v>40999.437592592592</v>
      </c>
      <c r="T2483" s="8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8">
        <f t="shared" si="154"/>
        <v>40711.573877314811</v>
      </c>
      <c r="T2484" s="8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8">
        <f t="shared" si="154"/>
        <v>40970.541701388887</v>
      </c>
      <c r="T2485" s="8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8">
        <f t="shared" si="154"/>
        <v>40771.708368055552</v>
      </c>
      <c r="T2486" s="8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8">
        <f t="shared" si="154"/>
        <v>40793.790266203701</v>
      </c>
      <c r="T2487" s="8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8">
        <f t="shared" si="154"/>
        <v>40991.499722222223</v>
      </c>
      <c r="T2488" s="8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8">
        <f t="shared" si="154"/>
        <v>41025.874965277777</v>
      </c>
      <c r="T2489" s="8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8">
        <f t="shared" si="154"/>
        <v>40833.424861111111</v>
      </c>
      <c r="T2490" s="8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8">
        <f t="shared" si="154"/>
        <v>41373.481932870367</v>
      </c>
      <c r="T2491" s="8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8">
        <f t="shared" si="154"/>
        <v>41023.01939814815</v>
      </c>
      <c r="T2492" s="8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8">
        <f t="shared" si="154"/>
        <v>40542.630949074075</v>
      </c>
      <c r="T2493" s="8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8">
        <f t="shared" si="154"/>
        <v>41024.777638888889</v>
      </c>
      <c r="T2494" s="8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8">
        <f t="shared" si="154"/>
        <v>41347.959953703699</v>
      </c>
      <c r="T2495" s="8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8">
        <f t="shared" si="154"/>
        <v>41022.436851851853</v>
      </c>
      <c r="T2496" s="8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8">
        <f t="shared" si="154"/>
        <v>41036.738136574073</v>
      </c>
      <c r="T2497" s="8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41327.788101851846</v>
      </c>
      <c r="T2498" s="8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8">
        <f t="shared" ref="S2499:S2562" si="158">(J2499/86400)+25569+(-5/24)</f>
        <v>40730.670578703699</v>
      </c>
      <c r="T2499" s="8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8">
        <f t="shared" si="158"/>
        <v>42017.759108796294</v>
      </c>
      <c r="T2500" s="8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8">
        <f t="shared" si="158"/>
        <v>41226.440243055556</v>
      </c>
      <c r="T2501" s="8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8">
        <f t="shared" si="158"/>
        <v>41053.564525462956</v>
      </c>
      <c r="T2502" s="8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8">
        <f t="shared" si="158"/>
        <v>42244.568333333336</v>
      </c>
      <c r="T2503" s="8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8">
        <f t="shared" si="158"/>
        <v>41858.617106481477</v>
      </c>
      <c r="T2504" s="8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8">
        <f t="shared" si="158"/>
        <v>42498.691064814811</v>
      </c>
      <c r="T2505" s="8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8">
        <f t="shared" si="158"/>
        <v>41927.807106481479</v>
      </c>
      <c r="T2506" s="8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8">
        <f t="shared" si="158"/>
        <v>42046.847407407404</v>
      </c>
      <c r="T2507" s="8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42258.088761574072</v>
      </c>
      <c r="T2508" s="8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8">
        <f t="shared" si="158"/>
        <v>42104.864629629628</v>
      </c>
      <c r="T2509" s="8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8">
        <f t="shared" si="158"/>
        <v>41835.743449074071</v>
      </c>
      <c r="T2510" s="8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8">
        <f t="shared" si="158"/>
        <v>42058.601261574069</v>
      </c>
      <c r="T2511" s="8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8">
        <f t="shared" si="158"/>
        <v>42078.789027777777</v>
      </c>
      <c r="T2512" s="8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8">
        <f t="shared" si="158"/>
        <v>42371.238576388881</v>
      </c>
      <c r="T2513" s="8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8">
        <f t="shared" si="158"/>
        <v>41971.668530092589</v>
      </c>
      <c r="T2514" s="8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8">
        <f t="shared" si="158"/>
        <v>42731.798483796294</v>
      </c>
      <c r="T2515" s="8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8">
        <f t="shared" si="158"/>
        <v>41854.181446759256</v>
      </c>
      <c r="T2516" s="8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8">
        <f t="shared" si="158"/>
        <v>42027.63140046296</v>
      </c>
      <c r="T2517" s="8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8">
        <f t="shared" si="158"/>
        <v>41942.445046296292</v>
      </c>
      <c r="T2518" s="8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8">
        <f t="shared" si="158"/>
        <v>42052.594097222223</v>
      </c>
      <c r="T2519" s="8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8">
        <f t="shared" si="158"/>
        <v>41926.472546296296</v>
      </c>
      <c r="T2520" s="8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8">
        <f t="shared" si="158"/>
        <v>41808.946805555555</v>
      </c>
      <c r="T2521" s="8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8">
        <f t="shared" si="158"/>
        <v>42612.392187500001</v>
      </c>
      <c r="T2522" s="8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8">
        <f t="shared" si="158"/>
        <v>42269.75950231481</v>
      </c>
      <c r="T2523" s="8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8">
        <f t="shared" si="158"/>
        <v>42460.365277777775</v>
      </c>
      <c r="T2524" s="8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8">
        <f t="shared" si="158"/>
        <v>41930.767268518517</v>
      </c>
      <c r="T2525" s="8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8">
        <f t="shared" si="158"/>
        <v>41961.599039351851</v>
      </c>
      <c r="T2526" s="8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8">
        <f t="shared" si="158"/>
        <v>41058.636238425919</v>
      </c>
      <c r="T2527" s="8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8">
        <f t="shared" si="158"/>
        <v>41952.882800925923</v>
      </c>
      <c r="T2528" s="8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8">
        <f t="shared" si="158"/>
        <v>41546.542719907404</v>
      </c>
      <c r="T2529" s="8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8">
        <f t="shared" si="158"/>
        <v>42217.626192129632</v>
      </c>
      <c r="T2530" s="8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8">
        <f t="shared" si="158"/>
        <v>40947.872395833328</v>
      </c>
      <c r="T2531" s="8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8">
        <f t="shared" si="158"/>
        <v>42081.656307870369</v>
      </c>
      <c r="T2532" s="8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8">
        <f t="shared" si="158"/>
        <v>42208.471689814811</v>
      </c>
      <c r="T2533" s="8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8">
        <f t="shared" si="158"/>
        <v>41107.640810185185</v>
      </c>
      <c r="T2534" s="8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8">
        <f t="shared" si="158"/>
        <v>41304.542951388888</v>
      </c>
      <c r="T2535" s="8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40127.492037037031</v>
      </c>
      <c r="T2536" s="8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8">
        <f t="shared" si="158"/>
        <v>41943.582696759258</v>
      </c>
      <c r="T2537" s="8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8">
        <f t="shared" si="158"/>
        <v>41463.89775462963</v>
      </c>
      <c r="T2538" s="8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40696.440451388888</v>
      </c>
      <c r="T2539" s="8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8">
        <f t="shared" si="158"/>
        <v>41298.301631944443</v>
      </c>
      <c r="T2540" s="8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8">
        <f t="shared" si="158"/>
        <v>41977.693888888891</v>
      </c>
      <c r="T2541" s="8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8">
        <f t="shared" si="158"/>
        <v>40785.466678240737</v>
      </c>
      <c r="T2542" s="8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8">
        <f t="shared" si="158"/>
        <v>41483.240949074076</v>
      </c>
      <c r="T2543" s="8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8">
        <f t="shared" si="158"/>
        <v>41509.218252314815</v>
      </c>
      <c r="T2544" s="8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8">
        <f t="shared" si="158"/>
        <v>40513.899282407401</v>
      </c>
      <c r="T2545" s="8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8">
        <f t="shared" si="158"/>
        <v>41068.3121412037</v>
      </c>
      <c r="T2546" s="8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8">
        <f t="shared" si="158"/>
        <v>42026.929837962962</v>
      </c>
      <c r="T2547" s="8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8">
        <f t="shared" si="158"/>
        <v>41524.650219907409</v>
      </c>
      <c r="T2548" s="8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8">
        <f t="shared" si="158"/>
        <v>40973.564849537033</v>
      </c>
      <c r="T2549" s="8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8">
        <f t="shared" si="158"/>
        <v>42618.417094907403</v>
      </c>
      <c r="T2550" s="8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8">
        <f t="shared" si="158"/>
        <v>41390.549421296295</v>
      </c>
      <c r="T2551" s="8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8">
        <f t="shared" si="158"/>
        <v>42228.425995370366</v>
      </c>
      <c r="T2552" s="8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8">
        <f t="shared" si="158"/>
        <v>40961.043807870366</v>
      </c>
      <c r="T2553" s="8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8">
        <f t="shared" si="158"/>
        <v>42769.601631944439</v>
      </c>
      <c r="T2554" s="8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8">
        <f t="shared" si="158"/>
        <v>41112.990821759253</v>
      </c>
      <c r="T2555" s="8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8">
        <f t="shared" si="158"/>
        <v>42124.869942129626</v>
      </c>
      <c r="T2556" s="8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8">
        <f t="shared" si="158"/>
        <v>41026.44667824074</v>
      </c>
      <c r="T2557" s="8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8">
        <f t="shared" si="158"/>
        <v>41222.783067129625</v>
      </c>
      <c r="T2558" s="8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8">
        <f t="shared" si="158"/>
        <v>41744.536874999998</v>
      </c>
      <c r="T2559" s="8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8">
        <f t="shared" si="158"/>
        <v>42093.651689814811</v>
      </c>
      <c r="T2560" s="8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8">
        <f t="shared" si="158"/>
        <v>40829.665324074071</v>
      </c>
      <c r="T2561" s="8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42039.742754629631</v>
      </c>
      <c r="T2562" s="8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8">
        <f t="shared" ref="S2563:S2626" si="162">(J2563/86400)+25569+(-5/24)</f>
        <v>42260.320474537039</v>
      </c>
      <c r="T2563" s="8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42594.316423611112</v>
      </c>
      <c r="T2564" s="8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8">
        <f t="shared" si="162"/>
        <v>42154.931145833332</v>
      </c>
      <c r="T2565" s="8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8">
        <f t="shared" si="162"/>
        <v>41821.83216435185</v>
      </c>
      <c r="T2566" s="8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42440.442002314812</v>
      </c>
      <c r="T2567" s="8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8">
        <f t="shared" si="162"/>
        <v>41842.772546296292</v>
      </c>
      <c r="T2568" s="8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42087.670578703699</v>
      </c>
      <c r="T2569" s="8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42584.45826388889</v>
      </c>
      <c r="T2570" s="8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8">
        <f t="shared" si="162"/>
        <v>42233.897129629629</v>
      </c>
      <c r="T2571" s="8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8">
        <f t="shared" si="162"/>
        <v>42744.694849537038</v>
      </c>
      <c r="T2572" s="8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8">
        <f t="shared" si="162"/>
        <v>42449.133344907408</v>
      </c>
      <c r="T2573" s="8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8">
        <f t="shared" si="162"/>
        <v>42076.911076388882</v>
      </c>
      <c r="T2574" s="8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8">
        <f t="shared" si="162"/>
        <v>41829.383668981478</v>
      </c>
      <c r="T2575" s="8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8">
        <f t="shared" si="162"/>
        <v>42487.617418981477</v>
      </c>
      <c r="T2576" s="8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8">
        <f t="shared" si="162"/>
        <v>41985.900393518517</v>
      </c>
      <c r="T2577" s="8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8">
        <f t="shared" si="162"/>
        <v>42059.801469907405</v>
      </c>
      <c r="T2578" s="8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8">
        <f t="shared" si="162"/>
        <v>41830.612233796295</v>
      </c>
      <c r="T2579" s="8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8">
        <f t="shared" si="162"/>
        <v>42237.814571759256</v>
      </c>
      <c r="T2580" s="8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8">
        <f t="shared" si="162"/>
        <v>41837.621562499997</v>
      </c>
      <c r="T2581" s="8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8">
        <f t="shared" si="162"/>
        <v>42110.118090277778</v>
      </c>
      <c r="T2582" s="8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8">
        <f t="shared" si="162"/>
        <v>42294.420115740737</v>
      </c>
      <c r="T2583" s="8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42642.780486111107</v>
      </c>
      <c r="T2584" s="8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42019.561111111114</v>
      </c>
      <c r="T2585" s="8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8">
        <f t="shared" si="162"/>
        <v>42139.964918981474</v>
      </c>
      <c r="T2586" s="8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41795.754999999997</v>
      </c>
      <c r="T2587" s="8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42333.121944444443</v>
      </c>
      <c r="T2588" s="8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8">
        <f t="shared" si="162"/>
        <v>42338.467048611106</v>
      </c>
      <c r="T2589" s="8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8">
        <f t="shared" si="162"/>
        <v>42042.467893518515</v>
      </c>
      <c r="T2590" s="8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42422.327858796292</v>
      </c>
      <c r="T2591" s="8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8">
        <f t="shared" si="162"/>
        <v>42388.380752314813</v>
      </c>
      <c r="T2592" s="8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42382.698194444441</v>
      </c>
      <c r="T2593" s="8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41887.592835648145</v>
      </c>
      <c r="T2594" s="8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8">
        <f t="shared" si="162"/>
        <v>42089.636874999997</v>
      </c>
      <c r="T2595" s="8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41828.759583333333</v>
      </c>
      <c r="T2596" s="8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8">
        <f t="shared" si="162"/>
        <v>42760.035879629628</v>
      </c>
      <c r="T2597" s="8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8">
        <f t="shared" si="162"/>
        <v>41828.45612268518</v>
      </c>
      <c r="T2598" s="8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8">
        <f t="shared" si="162"/>
        <v>42510.133298611108</v>
      </c>
      <c r="T2599" s="8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8">
        <f t="shared" si="162"/>
        <v>42240.631956018515</v>
      </c>
      <c r="T2600" s="8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41809.545682870368</v>
      </c>
      <c r="T2601" s="8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8">
        <f t="shared" si="162"/>
        <v>42394.692129629628</v>
      </c>
      <c r="T2602" s="8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8">
        <f t="shared" si="162"/>
        <v>41150.693854166668</v>
      </c>
      <c r="T2603" s="8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8">
        <f t="shared" si="162"/>
        <v>41915.538981481477</v>
      </c>
      <c r="T2604" s="8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8">
        <f t="shared" si="162"/>
        <v>41617.704328703701</v>
      </c>
      <c r="T2605" s="8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8">
        <f t="shared" si="162"/>
        <v>40997.842858796292</v>
      </c>
      <c r="T2606" s="8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8">
        <f t="shared" si="162"/>
        <v>42508.33321759259</v>
      </c>
      <c r="T2607" s="8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8">
        <f t="shared" si="162"/>
        <v>41726.504421296289</v>
      </c>
      <c r="T2608" s="8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8">
        <f t="shared" si="162"/>
        <v>42184.666342592587</v>
      </c>
      <c r="T2609" s="8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8">
        <f t="shared" si="162"/>
        <v>42767.593379629623</v>
      </c>
      <c r="T2610" s="8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8">
        <f t="shared" si="162"/>
        <v>41075.02952546296</v>
      </c>
      <c r="T2611" s="8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8">
        <f t="shared" si="162"/>
        <v>42564.672743055555</v>
      </c>
      <c r="T2612" s="8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8">
        <f t="shared" si="162"/>
        <v>42704.127476851849</v>
      </c>
      <c r="T2613" s="8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8">
        <f t="shared" si="162"/>
        <v>41981.934837962959</v>
      </c>
      <c r="T2614" s="8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8">
        <f t="shared" si="162"/>
        <v>41143.609884259255</v>
      </c>
      <c r="T2615" s="8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8">
        <f t="shared" si="162"/>
        <v>41730.500138888885</v>
      </c>
      <c r="T2616" s="8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8">
        <f t="shared" si="162"/>
        <v>42453.288935185185</v>
      </c>
      <c r="T2617" s="8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8">
        <f t="shared" si="162"/>
        <v>42211.786215277774</v>
      </c>
      <c r="T2618" s="8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8">
        <f t="shared" si="162"/>
        <v>41902.666099537033</v>
      </c>
      <c r="T2619" s="8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8">
        <f t="shared" si="162"/>
        <v>42279.584039351852</v>
      </c>
      <c r="T2620" s="8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8">
        <f t="shared" si="162"/>
        <v>42273.67597222222</v>
      </c>
      <c r="T2621" s="8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8">
        <f t="shared" si="162"/>
        <v>42250.958819444444</v>
      </c>
      <c r="T2622" s="8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8">
        <f t="shared" si="162"/>
        <v>42115.539212962962</v>
      </c>
      <c r="T2623" s="8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8">
        <f t="shared" si="162"/>
        <v>42689.534907407404</v>
      </c>
      <c r="T2624" s="8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8">
        <f t="shared" si="162"/>
        <v>42692.048217592594</v>
      </c>
      <c r="T2625" s="8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8">
        <f t="shared" si="162"/>
        <v>41144.213217592587</v>
      </c>
      <c r="T2626" s="8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8">
        <f t="shared" ref="S2627:S2690" si="166">(J2627/86400)+25569+(-5/24)</f>
        <v>42658.601944444446</v>
      </c>
      <c r="T2627" s="8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42128.41978009259</v>
      </c>
      <c r="T2628" s="8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8">
        <f t="shared" si="166"/>
        <v>42304.621076388888</v>
      </c>
      <c r="T2629" s="8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8">
        <f t="shared" si="166"/>
        <v>41953.757719907408</v>
      </c>
      <c r="T2630" s="8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8">
        <f t="shared" si="166"/>
        <v>42108.330115740733</v>
      </c>
      <c r="T2631" s="8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8">
        <f t="shared" si="166"/>
        <v>42523.897129629629</v>
      </c>
      <c r="T2632" s="8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8">
        <f t="shared" si="166"/>
        <v>42217.960960648146</v>
      </c>
      <c r="T2633" s="8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8">
        <f t="shared" si="166"/>
        <v>42493.853460648148</v>
      </c>
      <c r="T2634" s="8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8">
        <f t="shared" si="166"/>
        <v>41667.614953703705</v>
      </c>
      <c r="T2635" s="8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8">
        <f t="shared" si="166"/>
        <v>42612.448159722218</v>
      </c>
      <c r="T2636" s="8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8">
        <f t="shared" si="166"/>
        <v>42037.742604166669</v>
      </c>
      <c r="T2637" s="8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8">
        <f t="shared" si="166"/>
        <v>42636.406412037039</v>
      </c>
      <c r="T2638" s="8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8">
        <f t="shared" si="166"/>
        <v>42639.341145833336</v>
      </c>
      <c r="T2639" s="8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8">
        <f t="shared" si="166"/>
        <v>41989.70480324074</v>
      </c>
      <c r="T2640" s="8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8">
        <f t="shared" si="166"/>
        <v>42024.656805555554</v>
      </c>
      <c r="T2641" s="8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8">
        <f t="shared" si="166"/>
        <v>42102.952245370368</v>
      </c>
      <c r="T2642" s="8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41880.618784722217</v>
      </c>
      <c r="T2643" s="8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8">
        <f t="shared" si="166"/>
        <v>42536.03828703703</v>
      </c>
      <c r="T2644" s="8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8">
        <f t="shared" si="166"/>
        <v>42689.374016203707</v>
      </c>
      <c r="T2645" s="8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8">
        <f t="shared" si="166"/>
        <v>42774.583738425928</v>
      </c>
      <c r="T2646" s="8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8">
        <f t="shared" si="166"/>
        <v>41921.634293981479</v>
      </c>
      <c r="T2647" s="8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8">
        <f t="shared" si="166"/>
        <v>42226.10496527778</v>
      </c>
      <c r="T2648" s="8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42200.053460648145</v>
      </c>
      <c r="T2649" s="8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8">
        <f t="shared" si="166"/>
        <v>42408.506481481476</v>
      </c>
      <c r="T2650" s="8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8">
        <f t="shared" si="166"/>
        <v>42341.788668981484</v>
      </c>
      <c r="T2651" s="8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8">
        <f t="shared" si="166"/>
        <v>42695.416006944441</v>
      </c>
      <c r="T2652" s="8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8">
        <f t="shared" si="166"/>
        <v>42327.597326388888</v>
      </c>
      <c r="T2653" s="8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8">
        <f t="shared" si="166"/>
        <v>41952.950520833336</v>
      </c>
      <c r="T2654" s="8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8">
        <f t="shared" si="166"/>
        <v>41771.443599537037</v>
      </c>
      <c r="T2655" s="8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8">
        <f t="shared" si="166"/>
        <v>42055.392662037033</v>
      </c>
      <c r="T2656" s="8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8">
        <f t="shared" si="166"/>
        <v>42381.657951388886</v>
      </c>
      <c r="T2657" s="8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8">
        <f t="shared" si="166"/>
        <v>42767.480185185188</v>
      </c>
      <c r="T2658" s="8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8">
        <f t="shared" si="166"/>
        <v>42551.720520833333</v>
      </c>
      <c r="T2659" s="8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8">
        <f t="shared" si="166"/>
        <v>42551.675856481474</v>
      </c>
      <c r="T2660" s="8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8">
        <f t="shared" si="166"/>
        <v>42081.861226851848</v>
      </c>
      <c r="T2661" s="8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8">
        <f t="shared" si="166"/>
        <v>42272.504837962959</v>
      </c>
      <c r="T2662" s="8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8">
        <f t="shared" si="166"/>
        <v>41542.750115740739</v>
      </c>
      <c r="T2663" s="8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42207.538344907407</v>
      </c>
      <c r="T2664" s="8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8">
        <f t="shared" si="166"/>
        <v>42222.41443287037</v>
      </c>
      <c r="T2665" s="8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8">
        <f t="shared" si="166"/>
        <v>42312.817094907405</v>
      </c>
      <c r="T2666" s="8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8">
        <f t="shared" si="166"/>
        <v>42083.687199074069</v>
      </c>
      <c r="T2667" s="8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8">
        <f t="shared" si="166"/>
        <v>42235.55600694444</v>
      </c>
      <c r="T2668" s="8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8">
        <f t="shared" si="166"/>
        <v>42380.717777777776</v>
      </c>
      <c r="T2669" s="8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8">
        <f t="shared" si="166"/>
        <v>42275.380381944444</v>
      </c>
      <c r="T2670" s="8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42318.827499999992</v>
      </c>
      <c r="T2671" s="8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8">
        <f t="shared" si="166"/>
        <v>41820.812268518515</v>
      </c>
      <c r="T2672" s="8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8">
        <f t="shared" si="166"/>
        <v>41962.54069444444</v>
      </c>
      <c r="T2673" s="8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8">
        <f t="shared" si="166"/>
        <v>42344.675810185181</v>
      </c>
      <c r="T2674" s="8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8">
        <f t="shared" si="166"/>
        <v>41912.333321759259</v>
      </c>
      <c r="T2675" s="8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8">
        <f t="shared" si="166"/>
        <v>42529.424421296295</v>
      </c>
      <c r="T2676" s="8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8">
        <f t="shared" si="166"/>
        <v>41923.649178240739</v>
      </c>
      <c r="T2677" s="8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8">
        <f t="shared" si="166"/>
        <v>42482.416365740741</v>
      </c>
      <c r="T2678" s="8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8">
        <f t="shared" si="166"/>
        <v>41792.821099537039</v>
      </c>
      <c r="T2679" s="8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42241.589872685181</v>
      </c>
      <c r="T2680" s="8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42032.792754629627</v>
      </c>
      <c r="T2681" s="8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42436.003368055557</v>
      </c>
      <c r="T2682" s="8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8">
        <f t="shared" si="166"/>
        <v>41805.686921296292</v>
      </c>
      <c r="T2683" s="8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8">
        <f t="shared" si="166"/>
        <v>41932.663657407407</v>
      </c>
      <c r="T2684" s="8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42034.546759259254</v>
      </c>
      <c r="T2685" s="8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41820.706307870372</v>
      </c>
      <c r="T2686" s="8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42061.487615740734</v>
      </c>
      <c r="T2687" s="8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8">
        <f t="shared" si="166"/>
        <v>41892.766469907401</v>
      </c>
      <c r="T2688" s="8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8">
        <f t="shared" si="166"/>
        <v>42154.431921296295</v>
      </c>
      <c r="T2689" s="8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8">
        <f t="shared" si="166"/>
        <v>42027.910532407404</v>
      </c>
      <c r="T2690" s="8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8334</v>
      </c>
      <c r="R2691" t="s">
        <v>8335</v>
      </c>
      <c r="S2691" s="8">
        <f t="shared" ref="S2691:S2754" si="170">(J2691/86400)+25569+(-5/24)</f>
        <v>42551.75335648148</v>
      </c>
      <c r="T2691" s="8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8">
        <f t="shared" si="170"/>
        <v>42112.89671296296</v>
      </c>
      <c r="T2692" s="8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8">
        <f t="shared" si="170"/>
        <v>42089.515706018516</v>
      </c>
      <c r="T2693" s="8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42058.125694444439</v>
      </c>
      <c r="T2694" s="8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8">
        <f t="shared" si="170"/>
        <v>41833.930162037032</v>
      </c>
      <c r="T2695" s="8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41877.932164351849</v>
      </c>
      <c r="T2696" s="8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8">
        <f t="shared" si="170"/>
        <v>42047.973587962959</v>
      </c>
      <c r="T2697" s="8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8">
        <f t="shared" si="170"/>
        <v>41964.636111111111</v>
      </c>
      <c r="T2698" s="8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8">
        <f t="shared" si="170"/>
        <v>42187.731747685182</v>
      </c>
      <c r="T2699" s="8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8">
        <f t="shared" si="170"/>
        <v>41787.689907407403</v>
      </c>
      <c r="T2700" s="8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8">
        <f t="shared" si="170"/>
        <v>41829.688229166662</v>
      </c>
      <c r="T2701" s="8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8">
        <f t="shared" si="170"/>
        <v>41870.666342592587</v>
      </c>
      <c r="T2702" s="8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8">
        <f t="shared" si="170"/>
        <v>42801.566365740735</v>
      </c>
      <c r="T2703" s="8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8">
        <f t="shared" si="170"/>
        <v>42800.593483796292</v>
      </c>
      <c r="T2704" s="8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8">
        <f t="shared" si="170"/>
        <v>42756.481828703698</v>
      </c>
      <c r="T2705" s="8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8">
        <f t="shared" si="170"/>
        <v>42787.654097222221</v>
      </c>
      <c r="T2706" s="8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8">
        <f t="shared" si="170"/>
        <v>42773.70784722222</v>
      </c>
      <c r="T2707" s="8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8">
        <f t="shared" si="170"/>
        <v>41899.086608796293</v>
      </c>
      <c r="T2708" s="8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8">
        <f t="shared" si="170"/>
        <v>41391.574571759258</v>
      </c>
      <c r="T2709" s="8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8">
        <f t="shared" si="170"/>
        <v>42512.489884259259</v>
      </c>
      <c r="T2710" s="8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8">
        <f t="shared" si="170"/>
        <v>42611.941446759258</v>
      </c>
      <c r="T2711" s="8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8">
        <f t="shared" si="170"/>
        <v>41828.021157407406</v>
      </c>
      <c r="T2712" s="8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8">
        <f t="shared" si="170"/>
        <v>41780.536921296291</v>
      </c>
      <c r="T2713" s="8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8">
        <f t="shared" si="170"/>
        <v>41431.853703703702</v>
      </c>
      <c r="T2714" s="8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8">
        <f t="shared" si="170"/>
        <v>42322.445416666662</v>
      </c>
      <c r="T2715" s="8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8">
        <f t="shared" si="170"/>
        <v>42629.446712962956</v>
      </c>
      <c r="T2716" s="8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8">
        <f t="shared" si="170"/>
        <v>42387.190138888887</v>
      </c>
      <c r="T2717" s="8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8">
        <f t="shared" si="170"/>
        <v>42255.124918981477</v>
      </c>
      <c r="T2718" s="8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8">
        <f t="shared" si="170"/>
        <v>41934.706585648142</v>
      </c>
      <c r="T2719" s="8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8">
        <f t="shared" si="170"/>
        <v>42465.388252314813</v>
      </c>
      <c r="T2720" s="8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8">
        <f t="shared" si="170"/>
        <v>42417.822847222218</v>
      </c>
      <c r="T2721" s="8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8">
        <f t="shared" si="170"/>
        <v>42655.257557870369</v>
      </c>
      <c r="T2722" s="8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8">
        <f t="shared" si="170"/>
        <v>41493.335625</v>
      </c>
      <c r="T2723" s="8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8">
        <f t="shared" si="170"/>
        <v>42704.64876157407</v>
      </c>
      <c r="T2724" s="8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8">
        <f t="shared" si="170"/>
        <v>41944.630648148144</v>
      </c>
      <c r="T2725" s="8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8">
        <f t="shared" si="170"/>
        <v>42199.118738425925</v>
      </c>
      <c r="T2726" s="8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8">
        <f t="shared" si="170"/>
        <v>42745.53628472222</v>
      </c>
      <c r="T2727" s="8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8">
        <f t="shared" si="170"/>
        <v>42452.371655092589</v>
      </c>
      <c r="T2728" s="8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8">
        <f t="shared" si="170"/>
        <v>42198.468321759261</v>
      </c>
      <c r="T2729" s="8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8">
        <f t="shared" si="170"/>
        <v>42333.391597222224</v>
      </c>
      <c r="T2730" s="8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8">
        <f t="shared" si="170"/>
        <v>42095.032372685186</v>
      </c>
      <c r="T2731" s="8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8">
        <f t="shared" si="170"/>
        <v>41351.333043981482</v>
      </c>
      <c r="T2732" s="8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8">
        <f t="shared" si="170"/>
        <v>41872.317384259259</v>
      </c>
      <c r="T2733" s="8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8">
        <f t="shared" si="170"/>
        <v>41389.599861111106</v>
      </c>
      <c r="T2734" s="8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8">
        <f t="shared" si="170"/>
        <v>42044.064513888887</v>
      </c>
      <c r="T2735" s="8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8">
        <f t="shared" si="170"/>
        <v>42626.460555555554</v>
      </c>
      <c r="T2736" s="8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8">
        <f t="shared" si="170"/>
        <v>41315.912615740737</v>
      </c>
      <c r="T2737" s="8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8">
        <f t="shared" si="170"/>
        <v>41722.458020833328</v>
      </c>
      <c r="T2738" s="8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8">
        <f t="shared" si="170"/>
        <v>41611.709340277775</v>
      </c>
      <c r="T2739" s="8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8">
        <f t="shared" si="170"/>
        <v>42619.935231481482</v>
      </c>
      <c r="T2740" s="8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8">
        <f t="shared" si="170"/>
        <v>41719.679594907408</v>
      </c>
      <c r="T2741" s="8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8">
        <f t="shared" si="170"/>
        <v>42044.823518518511</v>
      </c>
      <c r="T2742" s="8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8">
        <f t="shared" si="170"/>
        <v>41911.449097222219</v>
      </c>
      <c r="T2743" s="8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8">
        <f t="shared" si="170"/>
        <v>41030.511423611111</v>
      </c>
      <c r="T2744" s="8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8">
        <f t="shared" si="170"/>
        <v>42632.120451388888</v>
      </c>
      <c r="T2745" s="8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8">
        <f t="shared" si="170"/>
        <v>40937.854143518518</v>
      </c>
      <c r="T2746" s="8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8">
        <f t="shared" si="170"/>
        <v>41044.779722222222</v>
      </c>
      <c r="T2747" s="8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8">
        <f t="shared" si="170"/>
        <v>41850.57304398148</v>
      </c>
      <c r="T2748" s="8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41044.439780092587</v>
      </c>
      <c r="T2749" s="8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8">
        <f t="shared" si="170"/>
        <v>42585.502337962964</v>
      </c>
      <c r="T2750" s="8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42068.59070601852</v>
      </c>
      <c r="T2751" s="8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8">
        <f t="shared" si="170"/>
        <v>41078.691493055558</v>
      </c>
      <c r="T2752" s="8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8">
        <f t="shared" si="170"/>
        <v>41747.678726851846</v>
      </c>
      <c r="T2753" s="8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8">
        <f t="shared" si="170"/>
        <v>40855.556759259256</v>
      </c>
      <c r="T2754" s="8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8320</v>
      </c>
      <c r="R2755" t="s">
        <v>8356</v>
      </c>
      <c r="S2755" s="8">
        <f t="shared" ref="S2755:S2818" si="174">(J2755/86400)+25569+(-5/24)</f>
        <v>41117.692395833328</v>
      </c>
      <c r="T2755" s="8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8">
        <f t="shared" si="174"/>
        <v>41863.427673611106</v>
      </c>
      <c r="T2756" s="8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8">
        <f t="shared" si="174"/>
        <v>42072.582488425927</v>
      </c>
      <c r="T2757" s="8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8">
        <f t="shared" si="174"/>
        <v>41620.692141203697</v>
      </c>
      <c r="T2758" s="8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42573.448287037034</v>
      </c>
      <c r="T2759" s="8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42639.23359953703</v>
      </c>
      <c r="T2760" s="8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8">
        <f t="shared" si="174"/>
        <v>42524.158171296294</v>
      </c>
      <c r="T2761" s="8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8">
        <f t="shared" si="174"/>
        <v>41415.252986111111</v>
      </c>
      <c r="T2762" s="8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41246.85524305555</v>
      </c>
      <c r="T2763" s="8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40926.828645833331</v>
      </c>
      <c r="T2764" s="8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41373.371342592589</v>
      </c>
      <c r="T2765" s="8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8">
        <f t="shared" si="174"/>
        <v>41030.083692129629</v>
      </c>
      <c r="T2766" s="8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8">
        <f t="shared" si="174"/>
        <v>41194.370694444442</v>
      </c>
      <c r="T2767" s="8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40736.459699074076</v>
      </c>
      <c r="T2768" s="8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8">
        <f t="shared" si="174"/>
        <v>42172.750578703701</v>
      </c>
      <c r="T2769" s="8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8">
        <f t="shared" si="174"/>
        <v>40967.4065162037</v>
      </c>
      <c r="T2770" s="8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41745.617939814816</v>
      </c>
      <c r="T2771" s="8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8">
        <f t="shared" si="174"/>
        <v>41686.496874999997</v>
      </c>
      <c r="T2772" s="8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8">
        <f t="shared" si="174"/>
        <v>41257.323379629626</v>
      </c>
      <c r="T2773" s="8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8">
        <f t="shared" si="174"/>
        <v>41537.660810185182</v>
      </c>
      <c r="T2774" s="8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42474.656493055554</v>
      </c>
      <c r="T2775" s="8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8">
        <f t="shared" si="174"/>
        <v>41310.918148148143</v>
      </c>
      <c r="T2776" s="8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40862.805023148147</v>
      </c>
      <c r="T2777" s="8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8">
        <f t="shared" si="174"/>
        <v>42136.088842592588</v>
      </c>
      <c r="T2778" s="8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42172.460694444446</v>
      </c>
      <c r="T2779" s="8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8">
        <f t="shared" si="174"/>
        <v>41846.769745370366</v>
      </c>
      <c r="T2780" s="8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42300.377557870372</v>
      </c>
      <c r="T2781" s="8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8">
        <f t="shared" si="174"/>
        <v>42774.239444444444</v>
      </c>
      <c r="T2782" s="8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42018.733263888884</v>
      </c>
      <c r="T2783" s="8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8">
        <f t="shared" si="174"/>
        <v>42026.716643518514</v>
      </c>
      <c r="T2784" s="8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8">
        <f t="shared" si="174"/>
        <v>42103.326921296299</v>
      </c>
      <c r="T2785" s="8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8">
        <f t="shared" si="174"/>
        <v>41920.579201388886</v>
      </c>
      <c r="T2786" s="8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8">
        <f t="shared" si="174"/>
        <v>42557.981099537035</v>
      </c>
      <c r="T2787" s="8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8">
        <f t="shared" si="174"/>
        <v>41815.360879629625</v>
      </c>
      <c r="T2788" s="8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8">
        <f t="shared" si="174"/>
        <v>41807.990185185183</v>
      </c>
      <c r="T2789" s="8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8">
        <f t="shared" si="174"/>
        <v>42550.49355324074</v>
      </c>
      <c r="T2790" s="8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8">
        <f t="shared" si="174"/>
        <v>42055.804791666662</v>
      </c>
      <c r="T2791" s="8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8">
        <f t="shared" si="174"/>
        <v>42016.730358796289</v>
      </c>
      <c r="T2792" s="8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8">
        <f t="shared" si="174"/>
        <v>42591.691655092589</v>
      </c>
      <c r="T2793" s="8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8">
        <f t="shared" si="174"/>
        <v>42183.022673611107</v>
      </c>
      <c r="T2794" s="8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8">
        <f t="shared" si="174"/>
        <v>42176.210706018515</v>
      </c>
      <c r="T2795" s="8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42416.48332175926</v>
      </c>
      <c r="T2796" s="8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8">
        <f t="shared" si="174"/>
        <v>41780.317604166667</v>
      </c>
      <c r="T2797" s="8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41795.319768518515</v>
      </c>
      <c r="T2798" s="8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8">
        <f t="shared" si="174"/>
        <v>41798.731944444444</v>
      </c>
      <c r="T2799" s="8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8">
        <f t="shared" si="174"/>
        <v>42201.466678240737</v>
      </c>
      <c r="T2800" s="8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8">
        <f t="shared" si="174"/>
        <v>42507.05636574074</v>
      </c>
      <c r="T2801" s="8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8">
        <f t="shared" si="174"/>
        <v>41948.344513888886</v>
      </c>
      <c r="T2802" s="8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8">
        <f t="shared" si="174"/>
        <v>41900.034826388888</v>
      </c>
      <c r="T2803" s="8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8">
        <f t="shared" si="174"/>
        <v>42192.438738425924</v>
      </c>
      <c r="T2804" s="8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8">
        <f t="shared" si="174"/>
        <v>42157.857361111113</v>
      </c>
      <c r="T2805" s="8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41881.245254629626</v>
      </c>
      <c r="T2806" s="8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8">
        <f t="shared" si="174"/>
        <v>42213.2971412037</v>
      </c>
      <c r="T2807" s="8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8">
        <f t="shared" si="174"/>
        <v>42185.058912037035</v>
      </c>
      <c r="T2808" s="8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8">
        <f t="shared" si="174"/>
        <v>42154.664791666662</v>
      </c>
      <c r="T2809" s="8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8">
        <f t="shared" si="174"/>
        <v>42208.638136574074</v>
      </c>
      <c r="T2810" s="8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8">
        <f t="shared" si="174"/>
        <v>42451.288483796299</v>
      </c>
      <c r="T2811" s="8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8">
        <f t="shared" si="174"/>
        <v>41758.931296296294</v>
      </c>
      <c r="T2812" s="8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8">
        <f t="shared" si="174"/>
        <v>42028.288229166668</v>
      </c>
      <c r="T2813" s="8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8">
        <f t="shared" si="174"/>
        <v>42054.535856481474</v>
      </c>
      <c r="T2814" s="8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8">
        <f t="shared" si="174"/>
        <v>42693.534270833326</v>
      </c>
      <c r="T2815" s="8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8">
        <f t="shared" si="174"/>
        <v>42103.191145833327</v>
      </c>
      <c r="T2816" s="8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8">
        <f t="shared" si="174"/>
        <v>42559.568391203698</v>
      </c>
      <c r="T2817" s="8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8">
        <f t="shared" si="174"/>
        <v>42188.259166666663</v>
      </c>
      <c r="T2818" s="8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8">
        <f t="shared" ref="S2819:S2882" si="178">(J2819/86400)+25569+(-5/24)</f>
        <v>42023.42664351852</v>
      </c>
      <c r="T2819" s="8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8">
        <f t="shared" si="178"/>
        <v>42250.389884259253</v>
      </c>
      <c r="T2820" s="8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8">
        <f t="shared" si="178"/>
        <v>42139.317233796297</v>
      </c>
      <c r="T2821" s="8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8">
        <f t="shared" si="178"/>
        <v>42401.402650462966</v>
      </c>
      <c r="T2822" s="8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8">
        <f t="shared" si="178"/>
        <v>41875.714525462965</v>
      </c>
      <c r="T2823" s="8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8">
        <f t="shared" si="178"/>
        <v>42060.475601851846</v>
      </c>
      <c r="T2824" s="8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8">
        <f t="shared" si="178"/>
        <v>42066.803310185183</v>
      </c>
      <c r="T2825" s="8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8">
        <f t="shared" si="178"/>
        <v>42136.0624537037</v>
      </c>
      <c r="T2826" s="8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8">
        <f t="shared" si="178"/>
        <v>42312.584328703706</v>
      </c>
      <c r="T2827" s="8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8">
        <f t="shared" si="178"/>
        <v>42170.826527777775</v>
      </c>
      <c r="T2828" s="8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8">
        <f t="shared" si="178"/>
        <v>42494.475300925922</v>
      </c>
      <c r="T2829" s="8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8">
        <f t="shared" si="178"/>
        <v>42254.056354166663</v>
      </c>
      <c r="T2830" s="8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8">
        <f t="shared" si="178"/>
        <v>42495.225902777776</v>
      </c>
      <c r="T2831" s="8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8">
        <f t="shared" si="178"/>
        <v>41758.631342592591</v>
      </c>
      <c r="T2832" s="8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8">
        <f t="shared" si="178"/>
        <v>42171.616550925923</v>
      </c>
      <c r="T2833" s="8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8">
        <f t="shared" si="178"/>
        <v>41938.501087962963</v>
      </c>
      <c r="T2834" s="8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8">
        <f t="shared" si="178"/>
        <v>42267.919363425921</v>
      </c>
      <c r="T2835" s="8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8">
        <f t="shared" si="178"/>
        <v>42019.751504629625</v>
      </c>
      <c r="T2836" s="8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8">
        <f t="shared" si="178"/>
        <v>42313.495567129627</v>
      </c>
      <c r="T2837" s="8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8">
        <f t="shared" si="178"/>
        <v>42746.053449074076</v>
      </c>
      <c r="T2838" s="8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8">
        <f t="shared" si="178"/>
        <v>42307.700046296297</v>
      </c>
      <c r="T2839" s="8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8">
        <f t="shared" si="178"/>
        <v>41842.399259259255</v>
      </c>
      <c r="T2840" s="8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8">
        <f t="shared" si="178"/>
        <v>41853.031874999993</v>
      </c>
      <c r="T2841" s="8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8">
        <f t="shared" si="178"/>
        <v>42059.827303240738</v>
      </c>
      <c r="T2842" s="8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42291.531215277777</v>
      </c>
      <c r="T2843" s="8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8">
        <f t="shared" si="178"/>
        <v>41784.744155092594</v>
      </c>
      <c r="T2844" s="8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8">
        <f t="shared" si="178"/>
        <v>42492.529513888883</v>
      </c>
      <c r="T2845" s="8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42709.337731481479</v>
      </c>
      <c r="T2846" s="8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8">
        <f t="shared" si="178"/>
        <v>42102.808252314811</v>
      </c>
      <c r="T2847" s="8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8">
        <f t="shared" si="178"/>
        <v>42108.483726851853</v>
      </c>
      <c r="T2848" s="8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8">
        <f t="shared" si="178"/>
        <v>42453.597974537035</v>
      </c>
      <c r="T2849" s="8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8">
        <f t="shared" si="178"/>
        <v>42123.440497685187</v>
      </c>
      <c r="T2850" s="8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42453.219907407409</v>
      </c>
      <c r="T2851" s="8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8">
        <f t="shared" si="178"/>
        <v>41857.798738425925</v>
      </c>
      <c r="T2852" s="8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8">
        <f t="shared" si="178"/>
        <v>42389.794317129628</v>
      </c>
      <c r="T2853" s="8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8">
        <f t="shared" si="178"/>
        <v>41780.836840277778</v>
      </c>
      <c r="T2854" s="8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8">
        <f t="shared" si="178"/>
        <v>41835.98260416666</v>
      </c>
      <c r="T2855" s="8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8">
        <f t="shared" si="178"/>
        <v>42111.508321759255</v>
      </c>
      <c r="T2856" s="8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42369.799432870372</v>
      </c>
      <c r="T2857" s="8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8">
        <f t="shared" si="178"/>
        <v>42164.829247685186</v>
      </c>
      <c r="T2858" s="8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42726.711747685178</v>
      </c>
      <c r="T2859" s="8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8">
        <f t="shared" si="178"/>
        <v>41954.336747685178</v>
      </c>
      <c r="T2860" s="8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42233.153981481482</v>
      </c>
      <c r="T2861" s="8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8">
        <f t="shared" si="178"/>
        <v>42480.592314814814</v>
      </c>
      <c r="T2862" s="8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8">
        <f t="shared" si="178"/>
        <v>42257.3825</v>
      </c>
      <c r="T2863" s="8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8">
        <f t="shared" si="178"/>
        <v>41784.581354166665</v>
      </c>
      <c r="T2864" s="8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41831.46670138889</v>
      </c>
      <c r="T2865" s="8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8">
        <f t="shared" si="178"/>
        <v>42172.405173611107</v>
      </c>
      <c r="T2866" s="8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8">
        <f t="shared" si="178"/>
        <v>41949.905775462961</v>
      </c>
      <c r="T2867" s="8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8">
        <f t="shared" si="178"/>
        <v>42627.746770833335</v>
      </c>
      <c r="T2868" s="8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8">
        <f t="shared" si="178"/>
        <v>42530.986944444441</v>
      </c>
      <c r="T2869" s="8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8">
        <f t="shared" si="178"/>
        <v>42618.618680555555</v>
      </c>
      <c r="T2870" s="8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8">
        <f t="shared" si="178"/>
        <v>42540.385196759256</v>
      </c>
      <c r="T2871" s="8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8">
        <f t="shared" si="178"/>
        <v>41745.981076388889</v>
      </c>
      <c r="T2872" s="8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8">
        <f t="shared" si="178"/>
        <v>41974.530243055553</v>
      </c>
      <c r="T2873" s="8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8">
        <f t="shared" si="178"/>
        <v>42114.907847222225</v>
      </c>
      <c r="T2874" s="8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8">
        <f t="shared" si="178"/>
        <v>42002.609155092585</v>
      </c>
      <c r="T2875" s="8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8">
        <f t="shared" si="178"/>
        <v>42722.636412037034</v>
      </c>
      <c r="T2876" s="8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8">
        <f t="shared" si="178"/>
        <v>42464.920057870368</v>
      </c>
      <c r="T2877" s="8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8">
        <f t="shared" si="178"/>
        <v>42171.535636574066</v>
      </c>
      <c r="T2878" s="8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8">
        <f t="shared" si="178"/>
        <v>42672.746805555558</v>
      </c>
      <c r="T2879" s="8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8">
        <f t="shared" si="178"/>
        <v>42128.407349537032</v>
      </c>
      <c r="T2880" s="8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42359.516909722217</v>
      </c>
      <c r="T2881" s="8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8">
        <f t="shared" si="178"/>
        <v>42192.69736111111</v>
      </c>
      <c r="T2882" s="8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8">
        <f t="shared" ref="S2883:S2946" si="182">(J2883/86400)+25569+(-5/24)</f>
        <v>41916.389305555553</v>
      </c>
      <c r="T2883" s="8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42461.387939814813</v>
      </c>
      <c r="T2884" s="8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8">
        <f t="shared" si="182"/>
        <v>42370.694872685184</v>
      </c>
      <c r="T2885" s="8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8">
        <f t="shared" si="182"/>
        <v>41948.518923611111</v>
      </c>
      <c r="T2886" s="8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42046.868067129624</v>
      </c>
      <c r="T2887" s="8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42261.424583333333</v>
      </c>
      <c r="T2888" s="8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41985.219027777777</v>
      </c>
      <c r="T2889" s="8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8">
        <f t="shared" si="182"/>
        <v>41922.326851851853</v>
      </c>
      <c r="T2890" s="8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8">
        <f t="shared" si="182"/>
        <v>41850.654918981476</v>
      </c>
      <c r="T2891" s="8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41831.534629629627</v>
      </c>
      <c r="T2892" s="8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8">
        <f t="shared" si="182"/>
        <v>42415.675092592595</v>
      </c>
      <c r="T2893" s="8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8">
        <f t="shared" si="182"/>
        <v>41869.505833333329</v>
      </c>
      <c r="T2894" s="8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8">
        <f t="shared" si="182"/>
        <v>41953.564756944441</v>
      </c>
      <c r="T2895" s="8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8">
        <f t="shared" si="182"/>
        <v>42037.777951388889</v>
      </c>
      <c r="T2896" s="8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8">
        <f t="shared" si="182"/>
        <v>41811.347129629627</v>
      </c>
      <c r="T2897" s="8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8">
        <f t="shared" si="182"/>
        <v>42701.700474537036</v>
      </c>
      <c r="T2898" s="8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8">
        <f t="shared" si="182"/>
        <v>42258.438171296293</v>
      </c>
      <c r="T2899" s="8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8">
        <f t="shared" si="182"/>
        <v>42278.456631944442</v>
      </c>
      <c r="T2900" s="8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8">
        <f t="shared" si="182"/>
        <v>42514.869884259257</v>
      </c>
      <c r="T2901" s="8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8">
        <f t="shared" si="182"/>
        <v>41830.025833333333</v>
      </c>
      <c r="T2902" s="8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41982.696053240739</v>
      </c>
      <c r="T2903" s="8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42210.231435185182</v>
      </c>
      <c r="T2904" s="8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8">
        <f t="shared" si="182"/>
        <v>42195.95854166666</v>
      </c>
      <c r="T2905" s="8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8">
        <f t="shared" si="182"/>
        <v>41940.759618055556</v>
      </c>
      <c r="T2906" s="8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8">
        <f t="shared" si="182"/>
        <v>42605.848530092589</v>
      </c>
      <c r="T2907" s="8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8">
        <f t="shared" si="182"/>
        <v>42199.440578703703</v>
      </c>
      <c r="T2908" s="8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42444.669409722221</v>
      </c>
      <c r="T2909" s="8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8">
        <f t="shared" si="182"/>
        <v>42499.523368055554</v>
      </c>
      <c r="T2910" s="8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41929.057881944442</v>
      </c>
      <c r="T2911" s="8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42107.632951388885</v>
      </c>
      <c r="T2912" s="8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8">
        <f t="shared" si="182"/>
        <v>42142.560486111113</v>
      </c>
      <c r="T2913" s="8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8">
        <f t="shared" si="182"/>
        <v>42353.923310185179</v>
      </c>
      <c r="T2914" s="8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41828.714571759258</v>
      </c>
      <c r="T2915" s="8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42017.699004629627</v>
      </c>
      <c r="T2916" s="8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8">
        <f t="shared" si="182"/>
        <v>42415.189699074072</v>
      </c>
      <c r="T2917" s="8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8">
        <f t="shared" si="182"/>
        <v>41755.268391203703</v>
      </c>
      <c r="T2918" s="8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8">
        <f t="shared" si="182"/>
        <v>42245.026006944441</v>
      </c>
      <c r="T2919" s="8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8">
        <f t="shared" si="182"/>
        <v>42278.421377314815</v>
      </c>
      <c r="T2920" s="8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8">
        <f t="shared" si="182"/>
        <v>41826.411215277774</v>
      </c>
      <c r="T2921" s="8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8">
        <f t="shared" si="182"/>
        <v>42058.584143518521</v>
      </c>
      <c r="T2922" s="8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41877.678287037037</v>
      </c>
      <c r="T2923" s="8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8">
        <f t="shared" si="182"/>
        <v>42097.665821759256</v>
      </c>
      <c r="T2924" s="8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42012.944201388884</v>
      </c>
      <c r="T2925" s="8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8">
        <f t="shared" si="182"/>
        <v>42103.348495370366</v>
      </c>
      <c r="T2926" s="8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8">
        <f t="shared" si="182"/>
        <v>41863.375787037039</v>
      </c>
      <c r="T2927" s="8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42044.557627314811</v>
      </c>
      <c r="T2928" s="8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8">
        <f t="shared" si="182"/>
        <v>41806.460983796293</v>
      </c>
      <c r="T2929" s="8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8">
        <f t="shared" si="182"/>
        <v>42403.789884259262</v>
      </c>
      <c r="T2930" s="8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8">
        <f t="shared" si="182"/>
        <v>41754.355995370366</v>
      </c>
      <c r="T2931" s="8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8">
        <f t="shared" si="182"/>
        <v>42101.375740740739</v>
      </c>
      <c r="T2932" s="8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8">
        <f t="shared" si="182"/>
        <v>41872.082905092589</v>
      </c>
      <c r="T2933" s="8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8">
        <f t="shared" si="182"/>
        <v>42024.956446759257</v>
      </c>
      <c r="T2934" s="8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8">
        <f t="shared" si="182"/>
        <v>42495.748298611106</v>
      </c>
      <c r="T2935" s="8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8">
        <f t="shared" si="182"/>
        <v>41775.427824074075</v>
      </c>
      <c r="T2936" s="8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8">
        <f t="shared" si="182"/>
        <v>42553.375092592592</v>
      </c>
      <c r="T2937" s="8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8">
        <f t="shared" si="182"/>
        <v>41912.442395833328</v>
      </c>
      <c r="T2938" s="8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8">
        <f t="shared" si="182"/>
        <v>41803.248993055553</v>
      </c>
      <c r="T2939" s="8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8">
        <f t="shared" si="182"/>
        <v>42004.495532407404</v>
      </c>
      <c r="T2940" s="8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8">
        <f t="shared" si="182"/>
        <v>41845.60083333333</v>
      </c>
      <c r="T2941" s="8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8">
        <f t="shared" si="182"/>
        <v>41982.565023148149</v>
      </c>
      <c r="T2942" s="8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42034.751793981479</v>
      </c>
      <c r="T2943" s="8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8">
        <f t="shared" si="182"/>
        <v>42334.595590277771</v>
      </c>
      <c r="T2944" s="8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8">
        <f t="shared" si="182"/>
        <v>42076.921064814807</v>
      </c>
      <c r="T2945" s="8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42132.705995370365</v>
      </c>
      <c r="T2946" s="8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8">
        <f t="shared" ref="S2947:S3010" si="186">(J2947/86400)+25569+(-5/24)</f>
        <v>42117.931250000001</v>
      </c>
      <c r="T2947" s="8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42567.322824074072</v>
      </c>
      <c r="T2948" s="8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8">
        <f t="shared" si="186"/>
        <v>42649.353784722225</v>
      </c>
      <c r="T2949" s="8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8">
        <f t="shared" si="186"/>
        <v>42097.440891203696</v>
      </c>
      <c r="T2950" s="8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8">
        <f t="shared" si="186"/>
        <v>42297.61478009259</v>
      </c>
      <c r="T2951" s="8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8">
        <f t="shared" si="186"/>
        <v>42362.156851851854</v>
      </c>
      <c r="T2952" s="8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8">
        <f t="shared" si="186"/>
        <v>41872.594594907401</v>
      </c>
      <c r="T2953" s="8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8">
        <f t="shared" si="186"/>
        <v>42628.481932870367</v>
      </c>
      <c r="T2954" s="8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8">
        <f t="shared" si="186"/>
        <v>42255.583576388883</v>
      </c>
      <c r="T2955" s="8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8">
        <f t="shared" si="186"/>
        <v>42790.375034722216</v>
      </c>
      <c r="T2956" s="8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42141.532974537033</v>
      </c>
      <c r="T2957" s="8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8">
        <f t="shared" si="186"/>
        <v>42464.750578703701</v>
      </c>
      <c r="T2958" s="8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8">
        <f t="shared" si="186"/>
        <v>42030.80291666666</v>
      </c>
      <c r="T2959" s="8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8">
        <f t="shared" si="186"/>
        <v>42438.570798611108</v>
      </c>
      <c r="T2960" s="8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8">
        <f t="shared" si="186"/>
        <v>42497.800057870372</v>
      </c>
      <c r="T2961" s="8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8">
        <f t="shared" si="186"/>
        <v>41863.54887731481</v>
      </c>
      <c r="T2962" s="8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8">
        <f t="shared" si="186"/>
        <v>42061.004155092589</v>
      </c>
      <c r="T2963" s="8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8">
        <f t="shared" si="186"/>
        <v>42036.035949074074</v>
      </c>
      <c r="T2964" s="8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8">
        <f t="shared" si="186"/>
        <v>42157.26185185185</v>
      </c>
      <c r="T2965" s="8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8">
        <f t="shared" si="186"/>
        <v>41827.701608796291</v>
      </c>
      <c r="T2966" s="8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8">
        <f t="shared" si="186"/>
        <v>42162.521215277775</v>
      </c>
      <c r="T2967" s="8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8">
        <f t="shared" si="186"/>
        <v>42233.530231481483</v>
      </c>
      <c r="T2968" s="8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8">
        <f t="shared" si="186"/>
        <v>42041.989490740736</v>
      </c>
      <c r="T2969" s="8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8">
        <f t="shared" si="186"/>
        <v>42585.315509259257</v>
      </c>
      <c r="T2970" s="8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8">
        <f t="shared" si="186"/>
        <v>42097.578159722216</v>
      </c>
      <c r="T2971" s="8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8">
        <f t="shared" si="186"/>
        <v>41808.461238425924</v>
      </c>
      <c r="T2972" s="8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8">
        <f t="shared" si="186"/>
        <v>41852.449976851851</v>
      </c>
      <c r="T2973" s="8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8">
        <f t="shared" si="186"/>
        <v>42693.90185185185</v>
      </c>
      <c r="T2974" s="8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8">
        <f t="shared" si="186"/>
        <v>42341.610046296293</v>
      </c>
      <c r="T2975" s="8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8">
        <f t="shared" si="186"/>
        <v>41879.852673611109</v>
      </c>
      <c r="T2976" s="8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8">
        <f t="shared" si="186"/>
        <v>41941.475532407407</v>
      </c>
      <c r="T2977" s="8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8">
        <f t="shared" si="186"/>
        <v>42425.522337962961</v>
      </c>
      <c r="T2978" s="8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8">
        <f t="shared" si="186"/>
        <v>42026.672847222224</v>
      </c>
      <c r="T2979" s="8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8">
        <f t="shared" si="186"/>
        <v>41922.432256944441</v>
      </c>
      <c r="T2980" s="8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8">
        <f t="shared" si="186"/>
        <v>41993.616006944438</v>
      </c>
      <c r="T2981" s="8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8">
        <f t="shared" si="186"/>
        <v>42219.70752314815</v>
      </c>
      <c r="T2982" s="8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8">
        <f t="shared" si="186"/>
        <v>42225.351342592585</v>
      </c>
      <c r="T2983" s="8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8">
        <f t="shared" si="186"/>
        <v>42381.478506944441</v>
      </c>
      <c r="T2984" s="8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8">
        <f t="shared" si="186"/>
        <v>41894.424027777779</v>
      </c>
      <c r="T2985" s="8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8">
        <f t="shared" si="186"/>
        <v>42576.070381944439</v>
      </c>
      <c r="T2986" s="8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8">
        <f t="shared" si="186"/>
        <v>42654.765370370369</v>
      </c>
      <c r="T2987" s="8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8">
        <f t="shared" si="186"/>
        <v>42431.29173611111</v>
      </c>
      <c r="T2988" s="8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8">
        <f t="shared" si="186"/>
        <v>42627.098969907405</v>
      </c>
      <c r="T2989" s="8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8">
        <f t="shared" si="186"/>
        <v>42511.153715277775</v>
      </c>
      <c r="T2990" s="8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8">
        <f t="shared" si="186"/>
        <v>42336.812060185184</v>
      </c>
      <c r="T2991" s="8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8">
        <f t="shared" si="186"/>
        <v>42341.365972222215</v>
      </c>
      <c r="T2992" s="8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8">
        <f t="shared" si="186"/>
        <v>42740.628819444442</v>
      </c>
      <c r="T2993" s="8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8">
        <f t="shared" si="186"/>
        <v>42622.559143518512</v>
      </c>
      <c r="T2994" s="8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8">
        <f t="shared" si="186"/>
        <v>42390.63040509259</v>
      </c>
      <c r="T2995" s="8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8">
        <f t="shared" si="186"/>
        <v>41885.270509259259</v>
      </c>
      <c r="T2996" s="8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8">
        <f t="shared" si="186"/>
        <v>42724.456840277773</v>
      </c>
      <c r="T2997" s="8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8">
        <f t="shared" si="186"/>
        <v>42090.704166666663</v>
      </c>
      <c r="T2998" s="8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8">
        <f t="shared" si="186"/>
        <v>42775.525381944441</v>
      </c>
      <c r="T2999" s="8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8">
        <f t="shared" si="186"/>
        <v>41777.985289351847</v>
      </c>
      <c r="T3000" s="8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8">
        <f t="shared" si="186"/>
        <v>42780.531944444439</v>
      </c>
      <c r="T3001" s="8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8">
        <f t="shared" si="186"/>
        <v>42752.61886574074</v>
      </c>
      <c r="T3002" s="8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8">
        <f t="shared" si="186"/>
        <v>42534.687291666669</v>
      </c>
      <c r="T3003" s="8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8">
        <f t="shared" si="186"/>
        <v>41239.627916666665</v>
      </c>
      <c r="T3004" s="8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8">
        <f t="shared" si="186"/>
        <v>42398.640925925924</v>
      </c>
      <c r="T3005" s="8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8">
        <f t="shared" si="186"/>
        <v>41928.672731481478</v>
      </c>
      <c r="T3006" s="8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8">
        <f t="shared" si="186"/>
        <v>41888.466493055552</v>
      </c>
      <c r="T3007" s="8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8">
        <f t="shared" si="186"/>
        <v>41957.54850694444</v>
      </c>
      <c r="T3008" s="8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42098.007905092592</v>
      </c>
      <c r="T3009" s="8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8">
        <f t="shared" si="186"/>
        <v>42360.003692129627</v>
      </c>
      <c r="T3010" s="8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8315</v>
      </c>
      <c r="R3011" t="s">
        <v>8355</v>
      </c>
      <c r="S3011" s="8">
        <f t="shared" ref="S3011:S3074" si="190">(J3011/86400)+25569+(-5/24)</f>
        <v>41939.361574074072</v>
      </c>
      <c r="T3011" s="8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41996.624062499999</v>
      </c>
      <c r="T3012" s="8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8">
        <f t="shared" si="190"/>
        <v>42334.260601851849</v>
      </c>
      <c r="T3013" s="8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8">
        <f t="shared" si="190"/>
        <v>42024.494560185187</v>
      </c>
      <c r="T3014" s="8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8">
        <f t="shared" si="190"/>
        <v>42146.627881944441</v>
      </c>
      <c r="T3015" s="8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8">
        <f t="shared" si="190"/>
        <v>41919.915277777771</v>
      </c>
      <c r="T3016" s="8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8">
        <f t="shared" si="190"/>
        <v>41785.518958333334</v>
      </c>
      <c r="T3017" s="8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8">
        <f t="shared" si="190"/>
        <v>41778.339722222219</v>
      </c>
      <c r="T3018" s="8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8">
        <f t="shared" si="190"/>
        <v>41841.641701388886</v>
      </c>
      <c r="T3019" s="8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8">
        <f t="shared" si="190"/>
        <v>42163.09</v>
      </c>
      <c r="T3020" s="8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8">
        <f t="shared" si="190"/>
        <v>41758.625231481477</v>
      </c>
      <c r="T3021" s="8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8">
        <f t="shared" si="190"/>
        <v>42170.638113425921</v>
      </c>
      <c r="T3022" s="8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8">
        <f t="shared" si="190"/>
        <v>42660.410520833328</v>
      </c>
      <c r="T3023" s="8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8">
        <f t="shared" si="190"/>
        <v>42564.745474537034</v>
      </c>
      <c r="T3024" s="8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8">
        <f t="shared" si="190"/>
        <v>42121.467430555553</v>
      </c>
      <c r="T3025" s="8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8">
        <f t="shared" si="190"/>
        <v>41158.785590277774</v>
      </c>
      <c r="T3026" s="8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8">
        <f t="shared" si="190"/>
        <v>41761.301076388889</v>
      </c>
      <c r="T3027" s="8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8">
        <f t="shared" si="190"/>
        <v>42783.251064814809</v>
      </c>
      <c r="T3028" s="8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8">
        <f t="shared" si="190"/>
        <v>42053.49596064815</v>
      </c>
      <c r="T3029" s="8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8">
        <f t="shared" si="190"/>
        <v>42567.055844907409</v>
      </c>
      <c r="T3030" s="8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8">
        <f t="shared" si="190"/>
        <v>41932.500543981478</v>
      </c>
      <c r="T3031" s="8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8">
        <f t="shared" si="190"/>
        <v>42233.5390162037</v>
      </c>
      <c r="T3032" s="8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8">
        <f t="shared" si="190"/>
        <v>42597.674155092587</v>
      </c>
      <c r="T3033" s="8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8">
        <f t="shared" si="190"/>
        <v>42227.836331018516</v>
      </c>
      <c r="T3034" s="8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8">
        <f t="shared" si="190"/>
        <v>42569.901909722219</v>
      </c>
      <c r="T3035" s="8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8">
        <f t="shared" si="190"/>
        <v>42644.327025462961</v>
      </c>
      <c r="T3036" s="8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8">
        <f t="shared" si="190"/>
        <v>41368.351956018516</v>
      </c>
      <c r="T3037" s="8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8">
        <f t="shared" si="190"/>
        <v>41466.576898148145</v>
      </c>
      <c r="T3038" s="8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8">
        <f t="shared" si="190"/>
        <v>40378.684872685182</v>
      </c>
      <c r="T3039" s="8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8">
        <f t="shared" si="190"/>
        <v>42373.043946759259</v>
      </c>
      <c r="T3040" s="8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8">
        <f t="shared" si="190"/>
        <v>41610.586087962962</v>
      </c>
      <c r="T3041" s="8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8">
        <f t="shared" si="190"/>
        <v>42177.583576388883</v>
      </c>
      <c r="T3042" s="8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8">
        <f t="shared" si="190"/>
        <v>42359.660277777781</v>
      </c>
      <c r="T3043" s="8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8">
        <f t="shared" si="190"/>
        <v>42253.479710648149</v>
      </c>
      <c r="T3044" s="8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8">
        <f t="shared" si="190"/>
        <v>42082.862256944441</v>
      </c>
      <c r="T3045" s="8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8">
        <f t="shared" si="190"/>
        <v>42387.518495370365</v>
      </c>
      <c r="T3046" s="8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8">
        <f t="shared" si="190"/>
        <v>41842.947395833333</v>
      </c>
      <c r="T3047" s="8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8">
        <f t="shared" si="190"/>
        <v>41862.59474537037</v>
      </c>
      <c r="T3048" s="8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8">
        <f t="shared" si="190"/>
        <v>42443.780717592592</v>
      </c>
      <c r="T3049" s="8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8">
        <f t="shared" si="190"/>
        <v>41975.692847222221</v>
      </c>
      <c r="T3050" s="8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8">
        <f t="shared" si="190"/>
        <v>42138.806192129625</v>
      </c>
      <c r="T3051" s="8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8">
        <f t="shared" si="190"/>
        <v>42464.960185185184</v>
      </c>
      <c r="T3052" s="8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8">
        <f t="shared" si="190"/>
        <v>42744.207696759258</v>
      </c>
      <c r="T3053" s="8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8">
        <f t="shared" si="190"/>
        <v>42122.461736111109</v>
      </c>
      <c r="T3054" s="8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8">
        <f t="shared" si="190"/>
        <v>41862.553391203699</v>
      </c>
      <c r="T3055" s="8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8">
        <f t="shared" si="190"/>
        <v>42027.624467592592</v>
      </c>
      <c r="T3056" s="8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41953.749884259254</v>
      </c>
      <c r="T3057" s="8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8">
        <f t="shared" si="190"/>
        <v>41851.428055555552</v>
      </c>
      <c r="T3058" s="8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8">
        <f t="shared" si="190"/>
        <v>42433.442256944443</v>
      </c>
      <c r="T3059" s="8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42460.165972222218</v>
      </c>
      <c r="T3060" s="8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41829.727384259255</v>
      </c>
      <c r="T3061" s="8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8">
        <f t="shared" si="190"/>
        <v>42245.066365740735</v>
      </c>
      <c r="T3062" s="8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8">
        <f t="shared" si="190"/>
        <v>41834.575787037036</v>
      </c>
      <c r="T3063" s="8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8">
        <f t="shared" si="190"/>
        <v>42248.3274537037</v>
      </c>
      <c r="T3064" s="8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8">
        <f t="shared" si="190"/>
        <v>42630.714560185188</v>
      </c>
      <c r="T3065" s="8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8">
        <f t="shared" si="190"/>
        <v>42298.9218287037</v>
      </c>
      <c r="T3066" s="8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41824.846898148149</v>
      </c>
      <c r="T3067" s="8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8">
        <f t="shared" si="190"/>
        <v>42531.020104166666</v>
      </c>
      <c r="T3068" s="8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42226.730081018519</v>
      </c>
      <c r="T3069" s="8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8">
        <f t="shared" si="190"/>
        <v>42263.483240740738</v>
      </c>
      <c r="T3070" s="8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8">
        <f t="shared" si="190"/>
        <v>41957.625393518516</v>
      </c>
      <c r="T3071" s="8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8">
        <f t="shared" si="190"/>
        <v>42690.525104166663</v>
      </c>
      <c r="T3072" s="8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8">
        <f t="shared" si="190"/>
        <v>42097.524085648147</v>
      </c>
      <c r="T3073" s="8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42658.482199074067</v>
      </c>
      <c r="T3074" s="8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8">
        <f t="shared" ref="S3075:S3138" si="194">(J3075/86400)+25569+(-5/24)</f>
        <v>42111.475694444445</v>
      </c>
      <c r="T3075" s="8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8">
        <f t="shared" si="194"/>
        <v>42409.362951388888</v>
      </c>
      <c r="T3076" s="8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8">
        <f t="shared" si="194"/>
        <v>42550.89398148148</v>
      </c>
      <c r="T3077" s="8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8">
        <f t="shared" si="194"/>
        <v>42226.443553240737</v>
      </c>
      <c r="T3078" s="8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8">
        <f t="shared" si="194"/>
        <v>42766.74858796296</v>
      </c>
      <c r="T3079" s="8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8">
        <f t="shared" si="194"/>
        <v>42030.930497685178</v>
      </c>
      <c r="T3080" s="8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8">
        <f t="shared" si="194"/>
        <v>42055.50503472222</v>
      </c>
      <c r="T3081" s="8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8">
        <f t="shared" si="194"/>
        <v>41939.8199537037</v>
      </c>
      <c r="T3082" s="8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8">
        <f t="shared" si="194"/>
        <v>42236.973275462959</v>
      </c>
      <c r="T3083" s="8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8">
        <f t="shared" si="194"/>
        <v>42293.714652777773</v>
      </c>
      <c r="T3084" s="8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8">
        <f t="shared" si="194"/>
        <v>41853.355069444442</v>
      </c>
      <c r="T3085" s="8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8">
        <f t="shared" si="194"/>
        <v>42100.515405092585</v>
      </c>
      <c r="T3086" s="8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8">
        <f t="shared" si="194"/>
        <v>42246.675451388888</v>
      </c>
      <c r="T3087" s="8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8">
        <f t="shared" si="194"/>
        <v>42173.462488425925</v>
      </c>
      <c r="T3088" s="8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8">
        <f t="shared" si="194"/>
        <v>42664.942013888889</v>
      </c>
      <c r="T3089" s="8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41981.363969907405</v>
      </c>
      <c r="T3090" s="8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8">
        <f t="shared" si="194"/>
        <v>42528.334293981483</v>
      </c>
      <c r="T3091" s="8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8">
        <f t="shared" si="194"/>
        <v>42065.610474537032</v>
      </c>
      <c r="T3092" s="8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8">
        <f t="shared" si="194"/>
        <v>42566.740081018514</v>
      </c>
      <c r="T3093" s="8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8">
        <f t="shared" si="194"/>
        <v>42255.41101851852</v>
      </c>
      <c r="T3094" s="8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8">
        <f t="shared" si="194"/>
        <v>41760.700706018521</v>
      </c>
      <c r="T3095" s="8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42207.587453703702</v>
      </c>
      <c r="T3096" s="8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42522.81689814815</v>
      </c>
      <c r="T3097" s="8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8">
        <f t="shared" si="194"/>
        <v>42114.617199074077</v>
      </c>
      <c r="T3098" s="8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8">
        <f t="shared" si="194"/>
        <v>42629.29515046296</v>
      </c>
      <c r="T3099" s="8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8">
        <f t="shared" si="194"/>
        <v>42359.58390046296</v>
      </c>
      <c r="T3100" s="8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8">
        <f t="shared" si="194"/>
        <v>42381.981377314813</v>
      </c>
      <c r="T3101" s="8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8">
        <f t="shared" si="194"/>
        <v>41902.4140625</v>
      </c>
      <c r="T3102" s="8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42171.175196759257</v>
      </c>
      <c r="T3103" s="8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8">
        <f t="shared" si="194"/>
        <v>42555.132152777776</v>
      </c>
      <c r="T3104" s="8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8">
        <f t="shared" si="194"/>
        <v>42106.94798611111</v>
      </c>
      <c r="T3105" s="8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42006.70035879629</v>
      </c>
      <c r="T3106" s="8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8">
        <f t="shared" si="194"/>
        <v>41876.510601851849</v>
      </c>
      <c r="T3107" s="8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8">
        <f t="shared" si="194"/>
        <v>42241.220787037033</v>
      </c>
      <c r="T3108" s="8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8">
        <f t="shared" si="194"/>
        <v>42128.605914351851</v>
      </c>
      <c r="T3109" s="8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42062.47215277778</v>
      </c>
      <c r="T3110" s="8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8">
        <f t="shared" si="194"/>
        <v>41843.916782407403</v>
      </c>
      <c r="T3111" s="8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42744.823136574072</v>
      </c>
      <c r="T3112" s="8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8">
        <f t="shared" si="194"/>
        <v>41885.386805555558</v>
      </c>
      <c r="T3113" s="8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8">
        <f t="shared" si="194"/>
        <v>42614.913587962961</v>
      </c>
      <c r="T3114" s="8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8">
        <f t="shared" si="194"/>
        <v>42081.522939814815</v>
      </c>
      <c r="T3115" s="8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8">
        <f t="shared" si="194"/>
        <v>41843.42418981481</v>
      </c>
      <c r="T3116" s="8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42496.238738425927</v>
      </c>
      <c r="T3117" s="8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42081.30700231481</v>
      </c>
      <c r="T3118" s="8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42509.166203703702</v>
      </c>
      <c r="T3119" s="8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42534.441238425927</v>
      </c>
      <c r="T3120" s="8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42059.837175925924</v>
      </c>
      <c r="T3121" s="8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8">
        <f t="shared" si="194"/>
        <v>42435.733749999992</v>
      </c>
      <c r="T3122" s="8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41848.471469907403</v>
      </c>
      <c r="T3123" s="8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42678.723749999997</v>
      </c>
      <c r="T3124" s="8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8">
        <f t="shared" si="194"/>
        <v>42530.784699074073</v>
      </c>
      <c r="T3125" s="8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8">
        <f t="shared" si="194"/>
        <v>41977.571770833332</v>
      </c>
      <c r="T3126" s="8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8">
        <f t="shared" si="194"/>
        <v>42345.998518518514</v>
      </c>
      <c r="T3127" s="8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8">
        <f t="shared" si="194"/>
        <v>42426.809745370367</v>
      </c>
      <c r="T3128" s="8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8">
        <f t="shared" si="194"/>
        <v>42034.648483796293</v>
      </c>
      <c r="T3129" s="8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8">
        <f t="shared" si="194"/>
        <v>42780.617372685178</v>
      </c>
      <c r="T3130" s="8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42803.634479166663</v>
      </c>
      <c r="T3131" s="8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8">
        <f t="shared" si="194"/>
        <v>42808.431898148141</v>
      </c>
      <c r="T3132" s="8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8">
        <f t="shared" si="194"/>
        <v>42803.370891203704</v>
      </c>
      <c r="T3133" s="8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42786.141898148147</v>
      </c>
      <c r="T3134" s="8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8">
        <f t="shared" si="194"/>
        <v>42788.356874999998</v>
      </c>
      <c r="T3135" s="8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8">
        <f t="shared" si="194"/>
        <v>42800.511793981474</v>
      </c>
      <c r="T3136" s="8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8">
        <f t="shared" si="194"/>
        <v>42806.943530092591</v>
      </c>
      <c r="T3137" s="8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8">
        <f t="shared" si="194"/>
        <v>42789.25409722222</v>
      </c>
      <c r="T3138" s="8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8315</v>
      </c>
      <c r="R3139" t="s">
        <v>8316</v>
      </c>
      <c r="S3139" s="8">
        <f t="shared" ref="S3139:S3202" si="198">(J3139/86400)+25569+(-5/24)</f>
        <v>42807.676724537036</v>
      </c>
      <c r="T3139" s="8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8">
        <f t="shared" si="198"/>
        <v>42809.437581018516</v>
      </c>
      <c r="T3140" s="8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42785.062037037038</v>
      </c>
      <c r="T3141" s="8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42802.510451388887</v>
      </c>
      <c r="T3142" s="8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8">
        <f t="shared" si="198"/>
        <v>42800.544999999998</v>
      </c>
      <c r="T3143" s="8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42783.304849537039</v>
      </c>
      <c r="T3144" s="8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8">
        <f t="shared" si="198"/>
        <v>42808.149953703702</v>
      </c>
      <c r="T3145" s="8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8">
        <f t="shared" si="198"/>
        <v>42796.329942129632</v>
      </c>
      <c r="T3146" s="8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8">
        <f t="shared" si="198"/>
        <v>42761.832569444443</v>
      </c>
      <c r="T3147" s="8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8">
        <f t="shared" si="198"/>
        <v>42796.474143518521</v>
      </c>
      <c r="T3148" s="8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8">
        <f t="shared" si="198"/>
        <v>41909.761053240734</v>
      </c>
      <c r="T3149" s="8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8">
        <f t="shared" si="198"/>
        <v>41891.456990740735</v>
      </c>
      <c r="T3150" s="8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41225.809027777774</v>
      </c>
      <c r="T3151" s="8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8">
        <f t="shared" si="198"/>
        <v>40478.055590277778</v>
      </c>
      <c r="T3152" s="8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8">
        <f t="shared" si="198"/>
        <v>41862.631643518514</v>
      </c>
      <c r="T3153" s="8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8">
        <f t="shared" si="198"/>
        <v>41550.659340277773</v>
      </c>
      <c r="T3154" s="8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8">
        <f t="shared" si="198"/>
        <v>40632.946030092593</v>
      </c>
      <c r="T3155" s="8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8">
        <f t="shared" si="198"/>
        <v>40970.667337962957</v>
      </c>
      <c r="T3156" s="8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8">
        <f t="shared" si="198"/>
        <v>41233.290798611109</v>
      </c>
      <c r="T3157" s="8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8">
        <f t="shared" si="198"/>
        <v>41026.744722222218</v>
      </c>
      <c r="T3158" s="8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8">
        <f t="shared" si="198"/>
        <v>41829.579918981479</v>
      </c>
      <c r="T3159" s="8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8">
        <f t="shared" si="198"/>
        <v>41447.631388888891</v>
      </c>
      <c r="T3160" s="8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8">
        <f t="shared" si="198"/>
        <v>40883.858344907407</v>
      </c>
      <c r="T3161" s="8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8">
        <f t="shared" si="198"/>
        <v>41841.056562499994</v>
      </c>
      <c r="T3162" s="8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8">
        <f t="shared" si="198"/>
        <v>41897.327800925923</v>
      </c>
      <c r="T3163" s="8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8">
        <f t="shared" si="198"/>
        <v>41799.47756944444</v>
      </c>
      <c r="T3164" s="8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8">
        <f t="shared" si="198"/>
        <v>41775.545428240737</v>
      </c>
      <c r="T3165" s="8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8">
        <f t="shared" si="198"/>
        <v>41766.597395833327</v>
      </c>
      <c r="T3166" s="8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8">
        <f t="shared" si="198"/>
        <v>40643.950925925921</v>
      </c>
      <c r="T3167" s="8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8">
        <f t="shared" si="198"/>
        <v>41940.483252314814</v>
      </c>
      <c r="T3168" s="8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8">
        <f t="shared" si="198"/>
        <v>41838.967372685183</v>
      </c>
      <c r="T3169" s="8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8">
        <f t="shared" si="198"/>
        <v>41771.897604166668</v>
      </c>
      <c r="T3170" s="8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8">
        <f t="shared" si="198"/>
        <v>41591.529641203699</v>
      </c>
      <c r="T3171" s="8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8">
        <f t="shared" si="198"/>
        <v>41788.872037037036</v>
      </c>
      <c r="T3172" s="8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8">
        <f t="shared" si="198"/>
        <v>42466.399976851848</v>
      </c>
      <c r="T3173" s="8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8">
        <f t="shared" si="198"/>
        <v>40923.521620370368</v>
      </c>
      <c r="T3174" s="8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8">
        <f t="shared" si="198"/>
        <v>41878.670046296298</v>
      </c>
      <c r="T3175" s="8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8">
        <f t="shared" si="198"/>
        <v>41862.656342592592</v>
      </c>
      <c r="T3176" s="8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8">
        <f t="shared" si="198"/>
        <v>40531.678553240738</v>
      </c>
      <c r="T3177" s="8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8">
        <f t="shared" si="198"/>
        <v>41477.722581018512</v>
      </c>
      <c r="T3178" s="8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8">
        <f t="shared" si="198"/>
        <v>41781.458437499998</v>
      </c>
      <c r="T3179" s="8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8">
        <f t="shared" si="198"/>
        <v>41806.396701388883</v>
      </c>
      <c r="T3180" s="8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8">
        <f t="shared" si="198"/>
        <v>41375.49387731481</v>
      </c>
      <c r="T3181" s="8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8">
        <f t="shared" si="198"/>
        <v>41780.204270833332</v>
      </c>
      <c r="T3182" s="8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8">
        <f t="shared" si="198"/>
        <v>41779.101701388885</v>
      </c>
      <c r="T3183" s="8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8">
        <f t="shared" si="198"/>
        <v>40883.740983796291</v>
      </c>
      <c r="T3184" s="8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8">
        <f t="shared" si="198"/>
        <v>41491.586446759255</v>
      </c>
      <c r="T3185" s="8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8">
        <f t="shared" si="198"/>
        <v>41791.785081018512</v>
      </c>
      <c r="T3186" s="8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8">
        <f t="shared" si="198"/>
        <v>41829.768993055557</v>
      </c>
      <c r="T3187" s="8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8">
        <f t="shared" si="198"/>
        <v>41868.715717592589</v>
      </c>
      <c r="T3188" s="8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8">
        <f t="shared" si="198"/>
        <v>41835.458020833328</v>
      </c>
      <c r="T3189" s="8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8">
        <f t="shared" si="198"/>
        <v>42144.207199074073</v>
      </c>
      <c r="T3190" s="8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8">
        <f t="shared" si="198"/>
        <v>42118.138101851851</v>
      </c>
      <c r="T3191" s="8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8">
        <f t="shared" si="198"/>
        <v>42682.942997685182</v>
      </c>
      <c r="T3192" s="8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8">
        <f t="shared" si="198"/>
        <v>42538.547094907401</v>
      </c>
      <c r="T3193" s="8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8">
        <f t="shared" si="198"/>
        <v>42018.732164351844</v>
      </c>
      <c r="T3194" s="8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8">
        <f t="shared" si="198"/>
        <v>42010.759907407402</v>
      </c>
      <c r="T3195" s="8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8">
        <f t="shared" si="198"/>
        <v>42181.854143518511</v>
      </c>
      <c r="T3196" s="8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8">
        <f t="shared" si="198"/>
        <v>42017.385902777773</v>
      </c>
      <c r="T3197" s="8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42157.389756944445</v>
      </c>
      <c r="T3198" s="8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8">
        <f t="shared" si="198"/>
        <v>42009.28493055555</v>
      </c>
      <c r="T3199" s="8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8">
        <f t="shared" si="198"/>
        <v>42013.216168981475</v>
      </c>
      <c r="T3200" s="8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8">
        <f t="shared" si="198"/>
        <v>41858.553449074076</v>
      </c>
      <c r="T3201" s="8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42460.112280092588</v>
      </c>
      <c r="T3202" s="8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8315</v>
      </c>
      <c r="R3203" t="s">
        <v>8357</v>
      </c>
      <c r="S3203" s="8">
        <f t="shared" ref="S3203:S3266" si="202">(J3203/86400)+25569+(-5/24)</f>
        <v>41861.558761574073</v>
      </c>
      <c r="T3203" s="8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8">
        <f t="shared" si="202"/>
        <v>42293.645208333335</v>
      </c>
      <c r="T3204" s="8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8">
        <f t="shared" si="202"/>
        <v>42242.780347222222</v>
      </c>
      <c r="T3205" s="8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8">
        <f t="shared" si="202"/>
        <v>42172.477766203701</v>
      </c>
      <c r="T3206" s="8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8">
        <f t="shared" si="202"/>
        <v>42095.166342592587</v>
      </c>
      <c r="T3207" s="8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8">
        <f t="shared" si="202"/>
        <v>42236.067719907405</v>
      </c>
      <c r="T3208" s="8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8">
        <f t="shared" si="202"/>
        <v>42057.069525462961</v>
      </c>
      <c r="T3209" s="8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8">
        <f t="shared" si="202"/>
        <v>41827.396724537037</v>
      </c>
      <c r="T3210" s="8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8">
        <f t="shared" si="202"/>
        <v>41778.42891203703</v>
      </c>
      <c r="T3211" s="8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8">
        <f t="shared" si="202"/>
        <v>41013.728229166663</v>
      </c>
      <c r="T3212" s="8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8">
        <f t="shared" si="202"/>
        <v>41834.378240740734</v>
      </c>
      <c r="T3213" s="8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8">
        <f t="shared" si="202"/>
        <v>41829.587395833332</v>
      </c>
      <c r="T3214" s="8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8">
        <f t="shared" si="202"/>
        <v>42171.555081018516</v>
      </c>
      <c r="T3215" s="8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8">
        <f t="shared" si="202"/>
        <v>42337.584178240737</v>
      </c>
      <c r="T3216" s="8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8">
        <f t="shared" si="202"/>
        <v>42219.456840277773</v>
      </c>
      <c r="T3217" s="8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8">
        <f t="shared" si="202"/>
        <v>42165.254293981481</v>
      </c>
      <c r="T3218" s="8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8">
        <f t="shared" si="202"/>
        <v>42648.337777777771</v>
      </c>
      <c r="T3219" s="8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8">
        <f t="shared" si="202"/>
        <v>41970.793819444443</v>
      </c>
      <c r="T3220" s="8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8">
        <f t="shared" si="202"/>
        <v>42050.77484953704</v>
      </c>
      <c r="T3221" s="8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8">
        <f t="shared" si="202"/>
        <v>42772.625046296293</v>
      </c>
      <c r="T3222" s="8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8">
        <f t="shared" si="202"/>
        <v>42155.488460648143</v>
      </c>
      <c r="T3223" s="8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8">
        <f t="shared" si="202"/>
        <v>42270.373807870368</v>
      </c>
      <c r="T3224" s="8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8">
        <f t="shared" si="202"/>
        <v>42206.627037037033</v>
      </c>
      <c r="T3225" s="8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8">
        <f t="shared" si="202"/>
        <v>42697.642511574071</v>
      </c>
      <c r="T3226" s="8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8">
        <f t="shared" si="202"/>
        <v>42503.351134259261</v>
      </c>
      <c r="T3227" s="8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8">
        <f t="shared" si="202"/>
        <v>42277.375138888885</v>
      </c>
      <c r="T3228" s="8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42722.674027777779</v>
      </c>
      <c r="T3229" s="8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8">
        <f t="shared" si="202"/>
        <v>42323.500972222224</v>
      </c>
      <c r="T3230" s="8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8">
        <f t="shared" si="202"/>
        <v>41933.083310185182</v>
      </c>
      <c r="T3231" s="8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8">
        <f t="shared" si="202"/>
        <v>41897.959791666661</v>
      </c>
      <c r="T3232" s="8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8">
        <f t="shared" si="202"/>
        <v>42446.735497685186</v>
      </c>
      <c r="T3233" s="8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8">
        <f t="shared" si="202"/>
        <v>42463.605520833335</v>
      </c>
      <c r="T3234" s="8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8">
        <f t="shared" si="202"/>
        <v>42766.596701388888</v>
      </c>
      <c r="T3235" s="8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8">
        <f t="shared" si="202"/>
        <v>42734.581111111103</v>
      </c>
      <c r="T3236" s="8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8">
        <f t="shared" si="202"/>
        <v>42522.139479166661</v>
      </c>
      <c r="T3237" s="8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8">
        <f t="shared" si="202"/>
        <v>42702.708715277775</v>
      </c>
      <c r="T3238" s="8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8">
        <f t="shared" si="202"/>
        <v>42252.266018518516</v>
      </c>
      <c r="T3239" s="8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8">
        <f t="shared" si="202"/>
        <v>42156.302060185182</v>
      </c>
      <c r="T3240" s="8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8">
        <f t="shared" si="202"/>
        <v>42277.880706018514</v>
      </c>
      <c r="T3241" s="8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8">
        <f t="shared" si="202"/>
        <v>42754.485509259255</v>
      </c>
      <c r="T3242" s="8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8">
        <f t="shared" si="202"/>
        <v>41893.116550925923</v>
      </c>
      <c r="T3243" s="8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8">
        <f t="shared" si="202"/>
        <v>41871.547361111108</v>
      </c>
      <c r="T3244" s="8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8">
        <f t="shared" si="202"/>
        <v>42261.888449074067</v>
      </c>
      <c r="T3245" s="8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8">
        <f t="shared" si="202"/>
        <v>42675.485902777778</v>
      </c>
      <c r="T3246" s="8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8">
        <f t="shared" si="202"/>
        <v>42135.391874999994</v>
      </c>
      <c r="T3247" s="8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8">
        <f t="shared" si="202"/>
        <v>42230.263888888883</v>
      </c>
      <c r="T3248" s="8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8">
        <f t="shared" si="202"/>
        <v>42167.22583333333</v>
      </c>
      <c r="T3249" s="8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8">
        <f t="shared" si="202"/>
        <v>42068.68005787037</v>
      </c>
      <c r="T3250" s="8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8">
        <f t="shared" si="202"/>
        <v>42145.538356481477</v>
      </c>
      <c r="T3251" s="8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8">
        <f t="shared" si="202"/>
        <v>41918.533842592587</v>
      </c>
      <c r="T3252" s="8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8">
        <f t="shared" si="202"/>
        <v>42146.52275462963</v>
      </c>
      <c r="T3253" s="8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8">
        <f t="shared" si="202"/>
        <v>42590.264351851853</v>
      </c>
      <c r="T3254" s="8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8">
        <f t="shared" si="202"/>
        <v>42602.368379629632</v>
      </c>
      <c r="T3255" s="8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8">
        <f t="shared" si="202"/>
        <v>42058.877418981479</v>
      </c>
      <c r="T3256" s="8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8">
        <f t="shared" si="202"/>
        <v>41889.559895833328</v>
      </c>
      <c r="T3257" s="8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8">
        <f t="shared" si="202"/>
        <v>42144.365474537037</v>
      </c>
      <c r="T3258" s="8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8">
        <f t="shared" si="202"/>
        <v>42758.351296296292</v>
      </c>
      <c r="T3259" s="8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8">
        <f t="shared" si="202"/>
        <v>41982.678946759253</v>
      </c>
      <c r="T3260" s="8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8">
        <f t="shared" si="202"/>
        <v>42614.552604166667</v>
      </c>
      <c r="T3261" s="8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8">
        <f t="shared" si="202"/>
        <v>42303.464328703696</v>
      </c>
      <c r="T3262" s="8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8">
        <f t="shared" si="202"/>
        <v>42171.517083333332</v>
      </c>
      <c r="T3263" s="8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8">
        <f t="shared" si="202"/>
        <v>41964.107199074067</v>
      </c>
      <c r="T3264" s="8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8">
        <f t="shared" si="202"/>
        <v>42284.30773148148</v>
      </c>
      <c r="T3265" s="8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8">
        <f t="shared" si="202"/>
        <v>42016.591874999998</v>
      </c>
      <c r="T3266" s="8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8">
        <f t="shared" ref="S3267:S3330" si="206">(J3267/86400)+25569+(-5/24)</f>
        <v>42311.503645833327</v>
      </c>
      <c r="T3267" s="8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8">
        <f t="shared" si="206"/>
        <v>42136.327800925923</v>
      </c>
      <c r="T3268" s="8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8">
        <f t="shared" si="206"/>
        <v>42172.549305555549</v>
      </c>
      <c r="T3269" s="8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8">
        <f t="shared" si="206"/>
        <v>42590.695925925924</v>
      </c>
      <c r="T3270" s="8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42137.187465277777</v>
      </c>
      <c r="T3271" s="8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42167.324826388889</v>
      </c>
      <c r="T3272" s="8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8">
        <f t="shared" si="206"/>
        <v>41915.22887731481</v>
      </c>
      <c r="T3273" s="8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8">
        <f t="shared" si="206"/>
        <v>42284.291770833333</v>
      </c>
      <c r="T3274" s="8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8">
        <f t="shared" si="206"/>
        <v>42611.5930787037</v>
      </c>
      <c r="T3275" s="8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8">
        <f t="shared" si="206"/>
        <v>42400.496203703697</v>
      </c>
      <c r="T3276" s="8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8">
        <f t="shared" si="206"/>
        <v>42017.672118055554</v>
      </c>
      <c r="T3277" s="8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8">
        <f t="shared" si="206"/>
        <v>42426.741655092592</v>
      </c>
      <c r="T3278" s="8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8">
        <f t="shared" si="206"/>
        <v>41931.474606481475</v>
      </c>
      <c r="T3279" s="8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8">
        <f t="shared" si="206"/>
        <v>42124.640081018515</v>
      </c>
      <c r="T3280" s="8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8">
        <f t="shared" si="206"/>
        <v>42430.894201388888</v>
      </c>
      <c r="T3281" s="8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8">
        <f t="shared" si="206"/>
        <v>42121.548587962963</v>
      </c>
      <c r="T3282" s="8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8">
        <f t="shared" si="206"/>
        <v>42218.811400462961</v>
      </c>
      <c r="T3283" s="8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8">
        <f t="shared" si="206"/>
        <v>42444.985972222225</v>
      </c>
      <c r="T3284" s="8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8">
        <f t="shared" si="206"/>
        <v>42379.535856481474</v>
      </c>
      <c r="T3285" s="8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8">
        <f t="shared" si="206"/>
        <v>42380.676539351851</v>
      </c>
      <c r="T3286" s="8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8">
        <f t="shared" si="206"/>
        <v>42762.734097222223</v>
      </c>
      <c r="T3287" s="8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8">
        <f t="shared" si="206"/>
        <v>42567.631736111107</v>
      </c>
      <c r="T3288" s="8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8">
        <f t="shared" si="206"/>
        <v>42311.541990740741</v>
      </c>
      <c r="T3289" s="8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8">
        <f t="shared" si="206"/>
        <v>42505.566145833327</v>
      </c>
      <c r="T3290" s="8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8">
        <f t="shared" si="206"/>
        <v>42758.159745370365</v>
      </c>
      <c r="T3291" s="8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8">
        <f t="shared" si="206"/>
        <v>42775.306608796294</v>
      </c>
      <c r="T3292" s="8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8">
        <f t="shared" si="206"/>
        <v>42232.494212962956</v>
      </c>
      <c r="T3293" s="8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8">
        <f t="shared" si="206"/>
        <v>42282.561898148146</v>
      </c>
      <c r="T3294" s="8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8">
        <f t="shared" si="206"/>
        <v>42768.217037037037</v>
      </c>
      <c r="T3295" s="8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8">
        <f t="shared" si="206"/>
        <v>42141.33280092592</v>
      </c>
      <c r="T3296" s="8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8">
        <f t="shared" si="206"/>
        <v>42609.234131944446</v>
      </c>
      <c r="T3297" s="8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8">
        <f t="shared" si="206"/>
        <v>42309.54828703704</v>
      </c>
      <c r="T3298" s="8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8">
        <f t="shared" si="206"/>
        <v>42193.563148148147</v>
      </c>
      <c r="T3299" s="8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8">
        <f t="shared" si="206"/>
        <v>42239.749629629623</v>
      </c>
      <c r="T3300" s="8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8">
        <f t="shared" si="206"/>
        <v>42261.709062499998</v>
      </c>
      <c r="T3301" s="8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8">
        <f t="shared" si="206"/>
        <v>42102.535439814812</v>
      </c>
      <c r="T3302" s="8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8">
        <f t="shared" si="206"/>
        <v>42538.527499999997</v>
      </c>
      <c r="T3303" s="8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8">
        <f t="shared" si="206"/>
        <v>42681.143240740734</v>
      </c>
      <c r="T3304" s="8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8">
        <f t="shared" si="206"/>
        <v>42056.443101851844</v>
      </c>
      <c r="T3305" s="8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8">
        <f t="shared" si="206"/>
        <v>42696.41611111111</v>
      </c>
      <c r="T3306" s="8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8">
        <f t="shared" si="206"/>
        <v>42186.647546296292</v>
      </c>
      <c r="T3307" s="8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8">
        <f t="shared" si="206"/>
        <v>42493.010902777773</v>
      </c>
      <c r="T3308" s="8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8">
        <f t="shared" si="206"/>
        <v>42474.848831018513</v>
      </c>
      <c r="T3309" s="8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8">
        <f t="shared" si="206"/>
        <v>42452.668576388889</v>
      </c>
      <c r="T3310" s="8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42628.441874999997</v>
      </c>
      <c r="T3311" s="8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8">
        <f t="shared" si="206"/>
        <v>42253.720196759255</v>
      </c>
      <c r="T3312" s="8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8">
        <f t="shared" si="206"/>
        <v>42264.083449074074</v>
      </c>
      <c r="T3313" s="8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42664.601226851846</v>
      </c>
      <c r="T3314" s="8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8">
        <f t="shared" si="206"/>
        <v>42382.036076388882</v>
      </c>
      <c r="T3315" s="8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8">
        <f t="shared" si="206"/>
        <v>42105.059155092589</v>
      </c>
      <c r="T3316" s="8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8">
        <f t="shared" si="206"/>
        <v>42466.09538194444</v>
      </c>
      <c r="T3317" s="8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8">
        <f t="shared" si="206"/>
        <v>41826.662905092591</v>
      </c>
      <c r="T3318" s="8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8">
        <f t="shared" si="206"/>
        <v>42498.831296296295</v>
      </c>
      <c r="T3319" s="8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8">
        <f t="shared" si="206"/>
        <v>42431.093668981477</v>
      </c>
      <c r="T3320" s="8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8">
        <f t="shared" si="206"/>
        <v>41990.377152777779</v>
      </c>
      <c r="T3321" s="8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8">
        <f t="shared" si="206"/>
        <v>42512.837465277778</v>
      </c>
      <c r="T3322" s="8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8">
        <f t="shared" si="206"/>
        <v>41913.891956018517</v>
      </c>
      <c r="T3323" s="8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8">
        <f t="shared" si="206"/>
        <v>42520.802037037036</v>
      </c>
      <c r="T3324" s="8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8">
        <f t="shared" si="206"/>
        <v>42608.157499999994</v>
      </c>
      <c r="T3325" s="8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8">
        <f t="shared" si="206"/>
        <v>42512.374884259254</v>
      </c>
      <c r="T3326" s="8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42064.577280092592</v>
      </c>
      <c r="T3327" s="8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8">
        <f t="shared" si="206"/>
        <v>42041.505844907406</v>
      </c>
      <c r="T3328" s="8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8">
        <f t="shared" si="206"/>
        <v>42468.166273148141</v>
      </c>
      <c r="T3329" s="8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8">
        <f t="shared" si="206"/>
        <v>41822.366701388884</v>
      </c>
      <c r="T3330" s="8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8">
        <f t="shared" ref="S3331:S3394" si="210">(J3331/86400)+25569+(-5/24)</f>
        <v>41837.114675925921</v>
      </c>
      <c r="T3331" s="8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8">
        <f t="shared" si="210"/>
        <v>42065.679027777776</v>
      </c>
      <c r="T3332" s="8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8">
        <f t="shared" si="210"/>
        <v>42248.48942129629</v>
      </c>
      <c r="T3333" s="8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8">
        <f t="shared" si="210"/>
        <v>41809.651967592588</v>
      </c>
      <c r="T3334" s="8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8">
        <f t="shared" si="210"/>
        <v>42148.468518518515</v>
      </c>
      <c r="T3335" s="8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8">
        <f t="shared" si="210"/>
        <v>42185.312754629624</v>
      </c>
      <c r="T3336" s="8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8">
        <f t="shared" si="210"/>
        <v>41827.465810185182</v>
      </c>
      <c r="T3337" s="8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8">
        <f t="shared" si="210"/>
        <v>42437.190347222218</v>
      </c>
      <c r="T3338" s="8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8">
        <f t="shared" si="210"/>
        <v>41901.073692129627</v>
      </c>
      <c r="T3339" s="8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8">
        <f t="shared" si="210"/>
        <v>42769.366666666661</v>
      </c>
      <c r="T3340" s="8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8">
        <f t="shared" si="210"/>
        <v>42549.457384259258</v>
      </c>
      <c r="T3341" s="8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8">
        <f t="shared" si="210"/>
        <v>42685.765671296293</v>
      </c>
      <c r="T3342" s="8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8">
        <f t="shared" si="210"/>
        <v>42510.590520833335</v>
      </c>
      <c r="T3343" s="8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8">
        <f t="shared" si="210"/>
        <v>42062.088078703702</v>
      </c>
      <c r="T3344" s="8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8">
        <f t="shared" si="210"/>
        <v>42452.708148148151</v>
      </c>
      <c r="T3345" s="8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8">
        <f t="shared" si="210"/>
        <v>41850.991817129623</v>
      </c>
      <c r="T3346" s="8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42052.897777777776</v>
      </c>
      <c r="T3347" s="8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8">
        <f t="shared" si="210"/>
        <v>42053.816087962965</v>
      </c>
      <c r="T3348" s="8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8">
        <f t="shared" si="210"/>
        <v>42484.343217592592</v>
      </c>
      <c r="T3349" s="8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8">
        <f t="shared" si="210"/>
        <v>42466.350462962961</v>
      </c>
      <c r="T3350" s="8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8">
        <f t="shared" si="210"/>
        <v>42512.902453703697</v>
      </c>
      <c r="T3351" s="8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8">
        <f t="shared" si="210"/>
        <v>42302.493182870363</v>
      </c>
      <c r="T3352" s="8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8">
        <f t="shared" si="210"/>
        <v>41806.187094907407</v>
      </c>
      <c r="T3353" s="8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8">
        <f t="shared" si="210"/>
        <v>42495.784467592595</v>
      </c>
      <c r="T3354" s="8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8">
        <f t="shared" si="210"/>
        <v>42479.223958333336</v>
      </c>
      <c r="T3355" s="8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8">
        <f t="shared" si="210"/>
        <v>42270.518587962964</v>
      </c>
      <c r="T3356" s="8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8">
        <f t="shared" si="210"/>
        <v>42489.411192129628</v>
      </c>
      <c r="T3357" s="8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8">
        <f t="shared" si="210"/>
        <v>42536.607314814813</v>
      </c>
      <c r="T3358" s="8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8">
        <f t="shared" si="210"/>
        <v>41822.209606481476</v>
      </c>
      <c r="T3359" s="8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8">
        <f t="shared" si="210"/>
        <v>41932.102766203701</v>
      </c>
      <c r="T3360" s="8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8">
        <f t="shared" si="210"/>
        <v>42745.848773148151</v>
      </c>
      <c r="T3361" s="8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8">
        <f t="shared" si="210"/>
        <v>42696.874340277776</v>
      </c>
      <c r="T3362" s="8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8">
        <f t="shared" si="210"/>
        <v>41865.817013888889</v>
      </c>
      <c r="T3363" s="8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8">
        <f t="shared" si="210"/>
        <v>42055.883298611108</v>
      </c>
      <c r="T3364" s="8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8">
        <f t="shared" si="210"/>
        <v>41851.563020833331</v>
      </c>
      <c r="T3365" s="8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8">
        <f t="shared" si="210"/>
        <v>42422.769085648142</v>
      </c>
      <c r="T3366" s="8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8">
        <f t="shared" si="210"/>
        <v>42320.893425925919</v>
      </c>
      <c r="T3367" s="8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8">
        <f t="shared" si="210"/>
        <v>42106.859224537031</v>
      </c>
      <c r="T3368" s="8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8">
        <f t="shared" si="210"/>
        <v>42192.725624999999</v>
      </c>
      <c r="T3369" s="8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8">
        <f t="shared" si="210"/>
        <v>41968.991423611107</v>
      </c>
      <c r="T3370" s="8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8">
        <f t="shared" si="210"/>
        <v>42689.833101851851</v>
      </c>
      <c r="T3371" s="8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8">
        <f t="shared" si="210"/>
        <v>42690.125983796293</v>
      </c>
      <c r="T3372" s="8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8">
        <f t="shared" si="210"/>
        <v>42312.666261574072</v>
      </c>
      <c r="T3373" s="8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8">
        <f t="shared" si="210"/>
        <v>41855.339768518512</v>
      </c>
      <c r="T3374" s="8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8">
        <f t="shared" si="210"/>
        <v>42179.646296296291</v>
      </c>
      <c r="T3375" s="8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8">
        <f t="shared" si="210"/>
        <v>42275.523333333331</v>
      </c>
      <c r="T3376" s="8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8">
        <f t="shared" si="210"/>
        <v>41765.402465277773</v>
      </c>
      <c r="T3377" s="8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8">
        <f t="shared" si="210"/>
        <v>42059.492986111109</v>
      </c>
      <c r="T3378" s="8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8">
        <f t="shared" si="210"/>
        <v>42053.524293981478</v>
      </c>
      <c r="T3379" s="8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8">
        <f t="shared" si="210"/>
        <v>41858.147060185183</v>
      </c>
      <c r="T3380" s="8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8">
        <f t="shared" si="210"/>
        <v>42225.305555555555</v>
      </c>
      <c r="T3381" s="8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8">
        <f t="shared" si="210"/>
        <v>41937.745115740741</v>
      </c>
      <c r="T3382" s="8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8">
        <f t="shared" si="210"/>
        <v>42043.976655092592</v>
      </c>
      <c r="T3383" s="8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8">
        <f t="shared" si="210"/>
        <v>42559.222870370366</v>
      </c>
      <c r="T3384" s="8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8">
        <f t="shared" si="210"/>
        <v>42524.574305555558</v>
      </c>
      <c r="T3385" s="8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8">
        <f t="shared" si="210"/>
        <v>42291.879259259258</v>
      </c>
      <c r="T3386" s="8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8">
        <f t="shared" si="210"/>
        <v>41953.659166666665</v>
      </c>
      <c r="T3387" s="8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8">
        <f t="shared" si="210"/>
        <v>41946.436412037037</v>
      </c>
      <c r="T3388" s="8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8">
        <f t="shared" si="210"/>
        <v>41947.554259259261</v>
      </c>
      <c r="T3389" s="8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8">
        <f t="shared" si="210"/>
        <v>42143.252789351849</v>
      </c>
      <c r="T3390" s="8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8">
        <f t="shared" si="210"/>
        <v>42494.355115740742</v>
      </c>
      <c r="T3391" s="8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8">
        <f t="shared" si="210"/>
        <v>41815.566493055558</v>
      </c>
      <c r="T3392" s="8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8">
        <f t="shared" si="210"/>
        <v>41830.337361111109</v>
      </c>
      <c r="T3393" s="8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8">
        <f t="shared" si="210"/>
        <v>42446.63721064815</v>
      </c>
      <c r="T3394" s="8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8">
        <f t="shared" ref="S3395:S3458" si="214">(J3395/86400)+25569+(-5/24)</f>
        <v>41923.713310185187</v>
      </c>
      <c r="T3395" s="8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41817.387094907404</v>
      </c>
      <c r="T3396" s="8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8">
        <f t="shared" si="214"/>
        <v>42140.503981481474</v>
      </c>
      <c r="T3397" s="8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8">
        <f t="shared" si="214"/>
        <v>41764.238298611112</v>
      </c>
      <c r="T3398" s="8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8">
        <f t="shared" si="214"/>
        <v>42378.270011574066</v>
      </c>
      <c r="T3399" s="8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8">
        <f t="shared" si="214"/>
        <v>41941.543703703697</v>
      </c>
      <c r="T3400" s="8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8">
        <f t="shared" si="214"/>
        <v>42026.712094907409</v>
      </c>
      <c r="T3401" s="8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8">
        <f t="shared" si="214"/>
        <v>41834.745532407404</v>
      </c>
      <c r="T3402" s="8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8">
        <f t="shared" si="214"/>
        <v>42193.5155787037</v>
      </c>
      <c r="T3403" s="8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8">
        <f t="shared" si="214"/>
        <v>42290.410219907404</v>
      </c>
      <c r="T3404" s="8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8">
        <f t="shared" si="214"/>
        <v>42150.253749999996</v>
      </c>
      <c r="T3405" s="8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8">
        <f t="shared" si="214"/>
        <v>42152.295162037037</v>
      </c>
      <c r="T3406" s="8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8">
        <f t="shared" si="214"/>
        <v>42409.808865740742</v>
      </c>
      <c r="T3407" s="8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8">
        <f t="shared" si="214"/>
        <v>41791.284444444442</v>
      </c>
      <c r="T3408" s="8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8">
        <f t="shared" si="214"/>
        <v>41796.21399305555</v>
      </c>
      <c r="T3409" s="8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8">
        <f t="shared" si="214"/>
        <v>41808.78361111111</v>
      </c>
      <c r="T3410" s="8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8">
        <f t="shared" si="214"/>
        <v>42544.605995370366</v>
      </c>
      <c r="T3411" s="8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8">
        <f t="shared" si="214"/>
        <v>42499.83321759259</v>
      </c>
      <c r="T3412" s="8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8">
        <f t="shared" si="214"/>
        <v>42264.814490740733</v>
      </c>
      <c r="T3413" s="8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8">
        <f t="shared" si="214"/>
        <v>41879.750717592593</v>
      </c>
      <c r="T3414" s="8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8">
        <f t="shared" si="214"/>
        <v>42053.524745370371</v>
      </c>
      <c r="T3415" s="8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8">
        <f t="shared" si="214"/>
        <v>42675.624131944445</v>
      </c>
      <c r="T3416" s="8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8">
        <f t="shared" si="214"/>
        <v>42466.935833333329</v>
      </c>
      <c r="T3417" s="8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8">
        <f t="shared" si="214"/>
        <v>42089.204224537032</v>
      </c>
      <c r="T3418" s="8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8">
        <f t="shared" si="214"/>
        <v>41894.705416666664</v>
      </c>
      <c r="T3419" s="8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8">
        <f t="shared" si="214"/>
        <v>41752.626238425924</v>
      </c>
      <c r="T3420" s="8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8">
        <f t="shared" si="214"/>
        <v>42448.613252314812</v>
      </c>
      <c r="T3421" s="8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8">
        <f t="shared" si="214"/>
        <v>42404.881967592592</v>
      </c>
      <c r="T3422" s="8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8">
        <f t="shared" si="214"/>
        <v>42037.582905092589</v>
      </c>
      <c r="T3423" s="8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8">
        <f t="shared" si="214"/>
        <v>42323.353888888887</v>
      </c>
      <c r="T3424" s="8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42088.703020833331</v>
      </c>
      <c r="T3425" s="8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8">
        <f t="shared" si="214"/>
        <v>42018.468564814808</v>
      </c>
      <c r="T3426" s="8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8">
        <f t="shared" si="214"/>
        <v>41884.40898148148</v>
      </c>
      <c r="T3427" s="8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8">
        <f t="shared" si="214"/>
        <v>41883.848414351851</v>
      </c>
      <c r="T3428" s="8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8">
        <f t="shared" si="214"/>
        <v>41792.436944444438</v>
      </c>
      <c r="T3429" s="8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8">
        <f t="shared" si="214"/>
        <v>42038.512118055551</v>
      </c>
      <c r="T3430" s="8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8">
        <f t="shared" si="214"/>
        <v>42661.813206018516</v>
      </c>
      <c r="T3431" s="8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8">
        <f t="shared" si="214"/>
        <v>41820.737280092588</v>
      </c>
      <c r="T3432" s="8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8">
        <f t="shared" si="214"/>
        <v>41839.522604166668</v>
      </c>
      <c r="T3433" s="8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8">
        <f t="shared" si="214"/>
        <v>42380.372847222221</v>
      </c>
      <c r="T3434" s="8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8">
        <f t="shared" si="214"/>
        <v>41775.854803240734</v>
      </c>
      <c r="T3435" s="8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8">
        <f t="shared" si="214"/>
        <v>41800.172094907401</v>
      </c>
      <c r="T3436" s="8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8">
        <f t="shared" si="214"/>
        <v>42572.408483796295</v>
      </c>
      <c r="T3437" s="8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8">
        <f t="shared" si="214"/>
        <v>41851.333252314813</v>
      </c>
      <c r="T3438" s="8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8">
        <f t="shared" si="214"/>
        <v>42205.502546296295</v>
      </c>
      <c r="T3439" s="8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8">
        <f t="shared" si="214"/>
        <v>42100.719525462962</v>
      </c>
      <c r="T3440" s="8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8">
        <f t="shared" si="214"/>
        <v>42374.702893518515</v>
      </c>
      <c r="T3441" s="8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8">
        <f t="shared" si="214"/>
        <v>41808.914675925924</v>
      </c>
      <c r="T3442" s="8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8">
        <f t="shared" si="214"/>
        <v>42294.221307870372</v>
      </c>
      <c r="T3443" s="8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8">
        <f t="shared" si="214"/>
        <v>42124.632777777777</v>
      </c>
      <c r="T3444" s="8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8">
        <f t="shared" si="214"/>
        <v>41861.316504629627</v>
      </c>
      <c r="T3445" s="8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8">
        <f t="shared" si="214"/>
        <v>42521.08317129629</v>
      </c>
      <c r="T3446" s="8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8">
        <f t="shared" si="214"/>
        <v>42272.322175925925</v>
      </c>
      <c r="T3447" s="8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8">
        <f t="shared" si="214"/>
        <v>42016.624131944445</v>
      </c>
      <c r="T3448" s="8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42402.680694444447</v>
      </c>
      <c r="T3449" s="8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8">
        <f t="shared" si="214"/>
        <v>41959.910752314812</v>
      </c>
      <c r="T3450" s="8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8">
        <f t="shared" si="214"/>
        <v>42531.844189814808</v>
      </c>
      <c r="T3451" s="8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8">
        <f t="shared" si="214"/>
        <v>42036.496192129627</v>
      </c>
      <c r="T3452" s="8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8">
        <f t="shared" si="214"/>
        <v>42088.515358796292</v>
      </c>
      <c r="T3453" s="8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8">
        <f t="shared" si="214"/>
        <v>41820.430856481478</v>
      </c>
      <c r="T3454" s="8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8">
        <f t="shared" si="214"/>
        <v>42535.770324074074</v>
      </c>
      <c r="T3455" s="8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8">
        <f t="shared" si="214"/>
        <v>41821.490266203698</v>
      </c>
      <c r="T3456" s="8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8">
        <f t="shared" si="214"/>
        <v>42626.541979166665</v>
      </c>
      <c r="T3457" s="8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8">
        <f t="shared" si="214"/>
        <v>41820.997303240736</v>
      </c>
      <c r="T3458" s="8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8">
        <f t="shared" ref="S3459:S3522" si="218">(J3459/86400)+25569+(-5/24)</f>
        <v>42016.498344907406</v>
      </c>
      <c r="T3459" s="8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8">
        <f t="shared" si="218"/>
        <v>42010.994247685179</v>
      </c>
      <c r="T3460" s="8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8">
        <f t="shared" si="218"/>
        <v>42480.271527777775</v>
      </c>
      <c r="T3461" s="8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41852.318888888891</v>
      </c>
      <c r="T3462" s="8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8">
        <f t="shared" si="218"/>
        <v>42643.424525462957</v>
      </c>
      <c r="T3463" s="8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8">
        <f t="shared" si="218"/>
        <v>42179.690138888887</v>
      </c>
      <c r="T3464" s="8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8">
        <f t="shared" si="218"/>
        <v>42612.710474537038</v>
      </c>
      <c r="T3465" s="8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8">
        <f t="shared" si="218"/>
        <v>42574.921724537031</v>
      </c>
      <c r="T3466" s="8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8">
        <f t="shared" si="218"/>
        <v>42200.417499999996</v>
      </c>
      <c r="T3467" s="8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8">
        <f t="shared" si="218"/>
        <v>42419.810763888883</v>
      </c>
      <c r="T3468" s="8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8">
        <f t="shared" si="218"/>
        <v>42053.463333333326</v>
      </c>
      <c r="T3469" s="8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8">
        <f t="shared" si="218"/>
        <v>42605.55704861111</v>
      </c>
      <c r="T3470" s="8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8">
        <f t="shared" si="218"/>
        <v>42458.433391203704</v>
      </c>
      <c r="T3471" s="8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8">
        <f t="shared" si="218"/>
        <v>42528.813680555548</v>
      </c>
      <c r="T3472" s="8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8">
        <f t="shared" si="218"/>
        <v>41841.61215277778</v>
      </c>
      <c r="T3473" s="8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8">
        <f t="shared" si="218"/>
        <v>41927.962164351848</v>
      </c>
      <c r="T3474" s="8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8">
        <f t="shared" si="218"/>
        <v>42062.626111111109</v>
      </c>
      <c r="T3475" s="8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8">
        <f t="shared" si="218"/>
        <v>42541.293182870366</v>
      </c>
      <c r="T3476" s="8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41918.672499999993</v>
      </c>
      <c r="T3477" s="8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41921.071643518517</v>
      </c>
      <c r="T3478" s="8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8">
        <f t="shared" si="218"/>
        <v>42128.528275462959</v>
      </c>
      <c r="T3479" s="8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8">
        <f t="shared" si="218"/>
        <v>42053.708587962959</v>
      </c>
      <c r="T3480" s="8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8">
        <f t="shared" si="218"/>
        <v>41781.64675925926</v>
      </c>
      <c r="T3481" s="8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8">
        <f t="shared" si="218"/>
        <v>42171.109108796292</v>
      </c>
      <c r="T3482" s="8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8">
        <f t="shared" si="218"/>
        <v>41989.039212962962</v>
      </c>
      <c r="T3483" s="8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8">
        <f t="shared" si="218"/>
        <v>41796.563263888886</v>
      </c>
      <c r="T3484" s="8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8">
        <f t="shared" si="218"/>
        <v>41793.460428240738</v>
      </c>
      <c r="T3485" s="8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8">
        <f t="shared" si="218"/>
        <v>42506.552071759252</v>
      </c>
      <c r="T3486" s="8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8">
        <f t="shared" si="218"/>
        <v>42372.484722222223</v>
      </c>
      <c r="T3487" s="8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8">
        <f t="shared" si="218"/>
        <v>42126.666678240734</v>
      </c>
      <c r="T3488" s="8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8">
        <f t="shared" si="218"/>
        <v>42149.732083333329</v>
      </c>
      <c r="T3489" s="8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8">
        <f t="shared" si="218"/>
        <v>42087.55972222222</v>
      </c>
      <c r="T3490" s="8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8">
        <f t="shared" si="218"/>
        <v>41753.427442129629</v>
      </c>
      <c r="T3491" s="8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8">
        <f t="shared" si="218"/>
        <v>42443.594027777777</v>
      </c>
      <c r="T3492" s="8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8">
        <f t="shared" si="218"/>
        <v>42121.041481481479</v>
      </c>
      <c r="T3493" s="8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8">
        <f t="shared" si="218"/>
        <v>42267.800891203697</v>
      </c>
      <c r="T3494" s="8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8">
        <f t="shared" si="218"/>
        <v>41848.657824074071</v>
      </c>
      <c r="T3495" s="8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8">
        <f t="shared" si="218"/>
        <v>42689.006655092591</v>
      </c>
      <c r="T3496" s="8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8">
        <f t="shared" si="218"/>
        <v>41915.554502314808</v>
      </c>
      <c r="T3497" s="8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8">
        <f t="shared" si="218"/>
        <v>42584.638495370367</v>
      </c>
      <c r="T3498" s="8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8">
        <f t="shared" si="218"/>
        <v>42511.53361111111</v>
      </c>
      <c r="T3499" s="8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8">
        <f t="shared" si="218"/>
        <v>42458.950277777774</v>
      </c>
      <c r="T3500" s="8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8">
        <f t="shared" si="218"/>
        <v>42131.827835648146</v>
      </c>
      <c r="T3501" s="8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8">
        <f t="shared" si="218"/>
        <v>42419.711087962962</v>
      </c>
      <c r="T3502" s="8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8">
        <f t="shared" si="218"/>
        <v>42233.555497685178</v>
      </c>
      <c r="T3503" s="8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42430.631064814814</v>
      </c>
      <c r="T3504" s="8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8">
        <f t="shared" si="218"/>
        <v>42545.27</v>
      </c>
      <c r="T3505" s="8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42297.540405092594</v>
      </c>
      <c r="T3506" s="8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8">
        <f t="shared" si="218"/>
        <v>41760.727372685185</v>
      </c>
      <c r="T3507" s="8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41829.525925925926</v>
      </c>
      <c r="T3508" s="8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42491.714548611104</v>
      </c>
      <c r="T3509" s="8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42477.521446759252</v>
      </c>
      <c r="T3510" s="8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8">
        <f t="shared" si="218"/>
        <v>41950.651226851849</v>
      </c>
      <c r="T3511" s="8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8">
        <f t="shared" si="218"/>
        <v>41802.412569444445</v>
      </c>
      <c r="T3512" s="8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8">
        <f t="shared" si="218"/>
        <v>41927.665451388886</v>
      </c>
      <c r="T3513" s="8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8">
        <f t="shared" si="218"/>
        <v>42057.328611111108</v>
      </c>
      <c r="T3514" s="8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8">
        <f t="shared" si="218"/>
        <v>41780.887870370367</v>
      </c>
      <c r="T3515" s="8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42020.638333333329</v>
      </c>
      <c r="T3516" s="8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8">
        <f t="shared" si="218"/>
        <v>42125.564479166664</v>
      </c>
      <c r="T3517" s="8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8">
        <f t="shared" si="218"/>
        <v>41855.801736111105</v>
      </c>
      <c r="T3518" s="8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8">
        <f t="shared" si="218"/>
        <v>41794.609189814808</v>
      </c>
      <c r="T3519" s="8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8">
        <f t="shared" si="218"/>
        <v>41893.575219907405</v>
      </c>
      <c r="T3520" s="8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8">
        <f t="shared" si="218"/>
        <v>42037.390624999993</v>
      </c>
      <c r="T3521" s="8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8">
        <f t="shared" si="218"/>
        <v>42227.615879629629</v>
      </c>
      <c r="T3522" s="8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8">
        <f t="shared" ref="S3523:S3586" si="222">(J3523/86400)+25569+(-5/24)</f>
        <v>41881.153009259258</v>
      </c>
      <c r="T3523" s="8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8">
        <f t="shared" si="222"/>
        <v>42234.581550925919</v>
      </c>
      <c r="T3524" s="8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8">
        <f t="shared" si="222"/>
        <v>42581.189212962963</v>
      </c>
      <c r="T3525" s="8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8">
        <f t="shared" si="222"/>
        <v>41880.555243055554</v>
      </c>
      <c r="T3526" s="8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8">
        <f t="shared" si="222"/>
        <v>42214.487337962964</v>
      </c>
      <c r="T3527" s="8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42460.126979166664</v>
      </c>
      <c r="T3528" s="8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8">
        <f t="shared" si="222"/>
        <v>42166.814872685187</v>
      </c>
      <c r="T3529" s="8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8">
        <f t="shared" si="222"/>
        <v>42733.293032407404</v>
      </c>
      <c r="T3530" s="8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8">
        <f t="shared" si="222"/>
        <v>42177.553449074076</v>
      </c>
      <c r="T3531" s="8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42442.41501157407</v>
      </c>
      <c r="T3532" s="8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8">
        <f t="shared" si="222"/>
        <v>42521.44599537037</v>
      </c>
      <c r="T3533" s="8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8">
        <f t="shared" si="222"/>
        <v>41884.391516203701</v>
      </c>
      <c r="T3534" s="8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8">
        <f t="shared" si="222"/>
        <v>42289.552858796298</v>
      </c>
      <c r="T3535" s="8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8">
        <f t="shared" si="222"/>
        <v>42243.416932870365</v>
      </c>
      <c r="T3536" s="8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8">
        <f t="shared" si="222"/>
        <v>42248.431828703702</v>
      </c>
      <c r="T3537" s="8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8">
        <f t="shared" si="222"/>
        <v>42328.518807870372</v>
      </c>
      <c r="T3538" s="8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8">
        <f t="shared" si="222"/>
        <v>41923.146018518521</v>
      </c>
      <c r="T3539" s="8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8">
        <f t="shared" si="222"/>
        <v>42571.212268518517</v>
      </c>
      <c r="T3540" s="8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8">
        <f t="shared" si="222"/>
        <v>42600.547708333332</v>
      </c>
      <c r="T3541" s="8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8">
        <f t="shared" si="222"/>
        <v>42516.795034722221</v>
      </c>
      <c r="T3542" s="8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8">
        <f t="shared" si="222"/>
        <v>42222.521701388883</v>
      </c>
      <c r="T3543" s="8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8">
        <f t="shared" si="222"/>
        <v>41829.391458333332</v>
      </c>
      <c r="T3544" s="8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8">
        <f t="shared" si="222"/>
        <v>42150.546979166662</v>
      </c>
      <c r="T3545" s="8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8">
        <f t="shared" si="222"/>
        <v>42040.623344907406</v>
      </c>
      <c r="T3546" s="8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8">
        <f t="shared" si="222"/>
        <v>42075.599062499998</v>
      </c>
      <c r="T3547" s="8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8">
        <f t="shared" si="222"/>
        <v>42073.452361111107</v>
      </c>
      <c r="T3548" s="8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8">
        <f t="shared" si="222"/>
        <v>42479.870381944442</v>
      </c>
      <c r="T3549" s="8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8">
        <f t="shared" si="222"/>
        <v>42411.733958333331</v>
      </c>
      <c r="T3550" s="8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8">
        <f t="shared" si="222"/>
        <v>42223.186030092591</v>
      </c>
      <c r="T3551" s="8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8">
        <f t="shared" si="222"/>
        <v>42462.685162037036</v>
      </c>
      <c r="T3552" s="8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8">
        <f t="shared" si="222"/>
        <v>41753.307523148142</v>
      </c>
      <c r="T3553" s="8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8">
        <f t="shared" si="222"/>
        <v>41788.378749999996</v>
      </c>
      <c r="T3554" s="8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8">
        <f t="shared" si="222"/>
        <v>42195.820370370369</v>
      </c>
      <c r="T3555" s="8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8">
        <f t="shared" si="222"/>
        <v>42015.842118055552</v>
      </c>
      <c r="T3556" s="8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8">
        <f t="shared" si="222"/>
        <v>42661.233726851853</v>
      </c>
      <c r="T3557" s="8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8">
        <f t="shared" si="222"/>
        <v>41808.441249999996</v>
      </c>
      <c r="T3558" s="8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8">
        <f t="shared" si="222"/>
        <v>41730.068414351852</v>
      </c>
      <c r="T3559" s="8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8">
        <f t="shared" si="222"/>
        <v>42139.608506944445</v>
      </c>
      <c r="T3560" s="8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8">
        <f t="shared" si="222"/>
        <v>42193.887824074067</v>
      </c>
      <c r="T3561" s="8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8">
        <f t="shared" si="222"/>
        <v>42115.68131944444</v>
      </c>
      <c r="T3562" s="8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8">
        <f t="shared" si="222"/>
        <v>42203.471967592595</v>
      </c>
      <c r="T3563" s="8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8">
        <f t="shared" si="222"/>
        <v>42433.553553240738</v>
      </c>
      <c r="T3564" s="8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8">
        <f t="shared" si="222"/>
        <v>42555.46361111111</v>
      </c>
      <c r="T3565" s="8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8">
        <f t="shared" si="222"/>
        <v>42236.414918981478</v>
      </c>
      <c r="T3566" s="8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8">
        <f t="shared" si="222"/>
        <v>41974.534814814811</v>
      </c>
      <c r="T3567" s="8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8">
        <f t="shared" si="222"/>
        <v>41997.299571759257</v>
      </c>
      <c r="T3568" s="8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8">
        <f t="shared" si="222"/>
        <v>42135.602361111109</v>
      </c>
      <c r="T3569" s="8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8">
        <f t="shared" si="222"/>
        <v>41869.532337962963</v>
      </c>
      <c r="T3570" s="8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8">
        <f t="shared" si="222"/>
        <v>41982.480277777773</v>
      </c>
      <c r="T3571" s="8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8">
        <f t="shared" si="222"/>
        <v>41976.12364583333</v>
      </c>
      <c r="T3572" s="8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8">
        <f t="shared" si="222"/>
        <v>41912.650613425925</v>
      </c>
      <c r="T3573" s="8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8">
        <f t="shared" si="222"/>
        <v>42146.36206018518</v>
      </c>
      <c r="T3574" s="8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8">
        <f t="shared" si="222"/>
        <v>41921.167199074072</v>
      </c>
      <c r="T3575" s="8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8">
        <f t="shared" si="222"/>
        <v>41926.734351851854</v>
      </c>
      <c r="T3576" s="8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8">
        <f t="shared" si="222"/>
        <v>42561.575543981475</v>
      </c>
      <c r="T3577" s="8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42649.340902777774</v>
      </c>
      <c r="T3578" s="8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8">
        <f t="shared" si="222"/>
        <v>42093.578506944446</v>
      </c>
      <c r="T3579" s="8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8">
        <f t="shared" si="222"/>
        <v>42460.525196759256</v>
      </c>
      <c r="T3580" s="8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8">
        <f t="shared" si="222"/>
        <v>42430.553888888891</v>
      </c>
      <c r="T3581" s="8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8">
        <f t="shared" si="222"/>
        <v>42025.967847222222</v>
      </c>
      <c r="T3582" s="8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8">
        <f t="shared" si="222"/>
        <v>41836.26284722222</v>
      </c>
      <c r="T3583" s="8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8">
        <f t="shared" si="222"/>
        <v>42450.887523148143</v>
      </c>
      <c r="T3584" s="8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8">
        <f t="shared" si="222"/>
        <v>42418.217650462961</v>
      </c>
      <c r="T3585" s="8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8">
        <f t="shared" si="222"/>
        <v>42168.108148148145</v>
      </c>
      <c r="T3586" s="8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8">
        <f t="shared" ref="S3587:S3650" si="226">(J3587/86400)+25569+(-5/24)</f>
        <v>41964.507986111108</v>
      </c>
      <c r="T3587" s="8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8">
        <f t="shared" si="226"/>
        <v>42576.489236111105</v>
      </c>
      <c r="T3588" s="8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8">
        <f t="shared" si="226"/>
        <v>42503.331643518519</v>
      </c>
      <c r="T3589" s="8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8">
        <f t="shared" si="226"/>
        <v>42101.620486111111</v>
      </c>
      <c r="T3590" s="8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8">
        <f t="shared" si="226"/>
        <v>42125.439201388886</v>
      </c>
      <c r="T3591" s="8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8">
        <f t="shared" si="226"/>
        <v>41902.125393518516</v>
      </c>
      <c r="T3592" s="8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8">
        <f t="shared" si="226"/>
        <v>42003.74009259259</v>
      </c>
      <c r="T3593" s="8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8">
        <f t="shared" si="226"/>
        <v>41988.621608796289</v>
      </c>
      <c r="T3594" s="8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8">
        <f t="shared" si="226"/>
        <v>41974.690266203703</v>
      </c>
      <c r="T3595" s="8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8">
        <f t="shared" si="226"/>
        <v>42591.858587962961</v>
      </c>
      <c r="T3596" s="8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8">
        <f t="shared" si="226"/>
        <v>42049.800034722219</v>
      </c>
      <c r="T3597" s="8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41856.506736111107</v>
      </c>
      <c r="T3598" s="8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8">
        <f t="shared" si="226"/>
        <v>42417.377199074072</v>
      </c>
      <c r="T3599" s="8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8">
        <f t="shared" si="226"/>
        <v>41866.590532407405</v>
      </c>
      <c r="T3600" s="8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8">
        <f t="shared" si="226"/>
        <v>42220.586539351854</v>
      </c>
      <c r="T3601" s="8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8">
        <f t="shared" si="226"/>
        <v>42628.640787037039</v>
      </c>
      <c r="T3602" s="8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8">
        <f t="shared" si="226"/>
        <v>41990.790300925924</v>
      </c>
      <c r="T3603" s="8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8">
        <f t="shared" si="226"/>
        <v>42447.68609953703</v>
      </c>
      <c r="T3604" s="8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8">
        <f t="shared" si="226"/>
        <v>42283.656018518515</v>
      </c>
      <c r="T3605" s="8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8">
        <f t="shared" si="226"/>
        <v>42482.80736111111</v>
      </c>
      <c r="T3606" s="8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8">
        <f t="shared" si="226"/>
        <v>42383.584791666661</v>
      </c>
      <c r="T3607" s="8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8">
        <f t="shared" si="226"/>
        <v>42566.396493055552</v>
      </c>
      <c r="T3608" s="8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42338.755578703705</v>
      </c>
      <c r="T3609" s="8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8">
        <f t="shared" si="226"/>
        <v>42506.501041666663</v>
      </c>
      <c r="T3610" s="8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8">
        <f t="shared" si="226"/>
        <v>42429.783391203702</v>
      </c>
      <c r="T3611" s="8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8">
        <f t="shared" si="226"/>
        <v>42203.22379629629</v>
      </c>
      <c r="T3612" s="8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8">
        <f t="shared" si="226"/>
        <v>42072.162048611113</v>
      </c>
      <c r="T3613" s="8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8">
        <f t="shared" si="226"/>
        <v>41789.518645833326</v>
      </c>
      <c r="T3614" s="8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8">
        <f t="shared" si="226"/>
        <v>41788.381643518514</v>
      </c>
      <c r="T3615" s="8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8">
        <f t="shared" si="226"/>
        <v>42143.833518518521</v>
      </c>
      <c r="T3616" s="8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8">
        <f t="shared" si="226"/>
        <v>42318.385370370372</v>
      </c>
      <c r="T3617" s="8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8">
        <f t="shared" si="226"/>
        <v>42052.741481481477</v>
      </c>
      <c r="T3618" s="8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8">
        <f t="shared" si="226"/>
        <v>42779.401956018519</v>
      </c>
      <c r="T3619" s="8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8">
        <f t="shared" si="226"/>
        <v>42128.419560185182</v>
      </c>
      <c r="T3620" s="8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8">
        <f t="shared" si="226"/>
        <v>42660.923912037033</v>
      </c>
      <c r="T3621" s="8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8">
        <f t="shared" si="226"/>
        <v>42037.72987268518</v>
      </c>
      <c r="T3622" s="8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8">
        <f t="shared" si="226"/>
        <v>42619.727361111109</v>
      </c>
      <c r="T3623" s="8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8">
        <f t="shared" si="226"/>
        <v>41877.013553240737</v>
      </c>
      <c r="T3624" s="8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8">
        <f t="shared" si="226"/>
        <v>41828.528587962959</v>
      </c>
      <c r="T3625" s="8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8">
        <f t="shared" si="226"/>
        <v>42545.56585648148</v>
      </c>
      <c r="T3626" s="8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8">
        <f t="shared" si="226"/>
        <v>42157.444178240738</v>
      </c>
      <c r="T3627" s="8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8">
        <f t="shared" si="226"/>
        <v>41846.458993055552</v>
      </c>
      <c r="T3628" s="8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8">
        <f t="shared" si="226"/>
        <v>42460.533414351848</v>
      </c>
      <c r="T3629" s="8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8">
        <f t="shared" si="226"/>
        <v>42291.6249537037</v>
      </c>
      <c r="T3630" s="8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42436.886157407404</v>
      </c>
      <c r="T3631" s="8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41942.638773148145</v>
      </c>
      <c r="T3632" s="8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8">
        <f t="shared" si="226"/>
        <v>41880.54510416666</v>
      </c>
      <c r="T3633" s="8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41946.728576388887</v>
      </c>
      <c r="T3634" s="8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8">
        <f t="shared" si="226"/>
        <v>42649.415127314809</v>
      </c>
      <c r="T3635" s="8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8">
        <f t="shared" si="226"/>
        <v>42700.958032407405</v>
      </c>
      <c r="T3636" s="8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8">
        <f t="shared" si="226"/>
        <v>42450.674490740734</v>
      </c>
      <c r="T3637" s="8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8">
        <f t="shared" si="226"/>
        <v>42226.486446759256</v>
      </c>
      <c r="T3638" s="8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8">
        <f t="shared" si="226"/>
        <v>41975.492303240739</v>
      </c>
      <c r="T3639" s="8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42053.464490740742</v>
      </c>
      <c r="T3640" s="8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42590.468819444439</v>
      </c>
      <c r="T3641" s="8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8">
        <f t="shared" si="226"/>
        <v>42104.573263888888</v>
      </c>
      <c r="T3642" s="8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8">
        <f t="shared" si="226"/>
        <v>41899.41873842592</v>
      </c>
      <c r="T3643" s="8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8">
        <f t="shared" si="226"/>
        <v>42297.607951388891</v>
      </c>
      <c r="T3644" s="8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8">
        <f t="shared" si="226"/>
        <v>42284.935636574075</v>
      </c>
      <c r="T3645" s="8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8">
        <f t="shared" si="226"/>
        <v>42409.033414351848</v>
      </c>
      <c r="T3646" s="8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42665.762013888881</v>
      </c>
      <c r="T3647" s="8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8">
        <f t="shared" si="226"/>
        <v>42140.21298611111</v>
      </c>
      <c r="T3648" s="8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42598.540821759256</v>
      </c>
      <c r="T3649" s="8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8">
        <f t="shared" si="226"/>
        <v>41887.083854166667</v>
      </c>
      <c r="T3650" s="8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8315</v>
      </c>
      <c r="R3651" t="s">
        <v>8316</v>
      </c>
      <c r="S3651" s="8">
        <f t="shared" ref="S3651:S3714" si="230">(J3651/86400)+25569+(-5/24)</f>
        <v>41780.504560185182</v>
      </c>
      <c r="T3651" s="8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8">
        <f t="shared" si="230"/>
        <v>42381.270648148151</v>
      </c>
      <c r="T3652" s="8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8">
        <f t="shared" si="230"/>
        <v>41828.437986111108</v>
      </c>
      <c r="T3653" s="8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8">
        <f t="shared" si="230"/>
        <v>42596.436365740738</v>
      </c>
      <c r="T3654" s="8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8">
        <f t="shared" si="230"/>
        <v>42191.155173611107</v>
      </c>
      <c r="T3655" s="8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8">
        <f t="shared" si="230"/>
        <v>42440.20817129629</v>
      </c>
      <c r="T3656" s="8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8">
        <f t="shared" si="230"/>
        <v>42173.594884259255</v>
      </c>
      <c r="T3657" s="8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8">
        <f t="shared" si="230"/>
        <v>42737.701805555553</v>
      </c>
      <c r="T3658" s="8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8">
        <f t="shared" si="230"/>
        <v>42499.4215162037</v>
      </c>
      <c r="T3659" s="8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8">
        <f t="shared" si="230"/>
        <v>41775.650231481479</v>
      </c>
      <c r="T3660" s="8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8">
        <f t="shared" si="230"/>
        <v>42055.068865740737</v>
      </c>
      <c r="T3661" s="8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8">
        <f t="shared" si="230"/>
        <v>41971.672743055555</v>
      </c>
      <c r="T3662" s="8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8">
        <f t="shared" si="230"/>
        <v>42447.688333333332</v>
      </c>
      <c r="T3663" s="8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8">
        <f t="shared" si="230"/>
        <v>42064.011736111112</v>
      </c>
      <c r="T3664" s="8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42665.243402777771</v>
      </c>
      <c r="T3665" s="8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8">
        <f t="shared" si="230"/>
        <v>42523.04038194444</v>
      </c>
      <c r="T3666" s="8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42294.59979166666</v>
      </c>
      <c r="T3667" s="8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8">
        <f t="shared" si="230"/>
        <v>41822.696550925924</v>
      </c>
      <c r="T3668" s="8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8">
        <f t="shared" si="230"/>
        <v>42173.761793981474</v>
      </c>
      <c r="T3669" s="8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8">
        <f t="shared" si="230"/>
        <v>42185.347824074073</v>
      </c>
      <c r="T3670" s="8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8">
        <f t="shared" si="230"/>
        <v>42136.466863425921</v>
      </c>
      <c r="T3671" s="8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8">
        <f t="shared" si="230"/>
        <v>42142.305682870363</v>
      </c>
      <c r="T3672" s="8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8">
        <f t="shared" si="230"/>
        <v>41820.419756944444</v>
      </c>
      <c r="T3673" s="8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8">
        <f t="shared" si="230"/>
        <v>41878.738240740735</v>
      </c>
      <c r="T3674" s="8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8">
        <f t="shared" si="230"/>
        <v>41914.086770833332</v>
      </c>
      <c r="T3675" s="8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8">
        <f t="shared" si="230"/>
        <v>42556.664687499993</v>
      </c>
      <c r="T3676" s="8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8">
        <f t="shared" si="230"/>
        <v>42493.388680555552</v>
      </c>
      <c r="T3677" s="8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8">
        <f t="shared" si="230"/>
        <v>41876.607453703698</v>
      </c>
      <c r="T3678" s="8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8">
        <f t="shared" si="230"/>
        <v>41802.365949074076</v>
      </c>
      <c r="T3679" s="8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8">
        <f t="shared" si="230"/>
        <v>42120.322893518511</v>
      </c>
      <c r="T3680" s="8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8">
        <f t="shared" si="230"/>
        <v>41786.553020833329</v>
      </c>
      <c r="T3681" s="8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8">
        <f t="shared" si="230"/>
        <v>42627.245763888888</v>
      </c>
      <c r="T3682" s="8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8">
        <f t="shared" si="230"/>
        <v>42374.443171296291</v>
      </c>
      <c r="T3683" s="8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8">
        <f t="shared" si="230"/>
        <v>41772.477060185185</v>
      </c>
      <c r="T3684" s="8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8">
        <f t="shared" si="230"/>
        <v>42632.908518518518</v>
      </c>
      <c r="T3685" s="8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8">
        <f t="shared" si="230"/>
        <v>42218.97206018518</v>
      </c>
      <c r="T3686" s="8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8">
        <f t="shared" si="230"/>
        <v>41753.384942129625</v>
      </c>
      <c r="T3687" s="8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8">
        <f t="shared" si="230"/>
        <v>42230.454398148147</v>
      </c>
      <c r="T3688" s="8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8">
        <f t="shared" si="230"/>
        <v>41787.009895833333</v>
      </c>
      <c r="T3689" s="8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8">
        <f t="shared" si="230"/>
        <v>41829.578749999993</v>
      </c>
      <c r="T3690" s="8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8">
        <f t="shared" si="230"/>
        <v>42147.61850694444</v>
      </c>
      <c r="T3691" s="8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8">
        <f t="shared" si="230"/>
        <v>41940.38984953703</v>
      </c>
      <c r="T3692" s="8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8">
        <f t="shared" si="230"/>
        <v>42020.492233796293</v>
      </c>
      <c r="T3693" s="8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8">
        <f t="shared" si="230"/>
        <v>41891.756701388884</v>
      </c>
      <c r="T3694" s="8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8">
        <f t="shared" si="230"/>
        <v>42308.98297453703</v>
      </c>
      <c r="T3695" s="8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8">
        <f t="shared" si="230"/>
        <v>42489.925543981481</v>
      </c>
      <c r="T3696" s="8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8">
        <f t="shared" si="230"/>
        <v>41995.662152777775</v>
      </c>
      <c r="T3697" s="8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8">
        <f t="shared" si="230"/>
        <v>41988.408749999995</v>
      </c>
      <c r="T3698" s="8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42479.2575</v>
      </c>
      <c r="T3699" s="8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8">
        <f t="shared" si="230"/>
        <v>42401.598229166666</v>
      </c>
      <c r="T3700" s="8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41897.393703703703</v>
      </c>
      <c r="T3701" s="8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8">
        <f t="shared" si="230"/>
        <v>41882.37731481481</v>
      </c>
      <c r="T3702" s="8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8">
        <f t="shared" si="230"/>
        <v>42129.333252314813</v>
      </c>
      <c r="T3703" s="8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8">
        <f t="shared" si="230"/>
        <v>42524.329675925925</v>
      </c>
      <c r="T3704" s="8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8">
        <f t="shared" si="230"/>
        <v>42556.296157407407</v>
      </c>
      <c r="T3705" s="8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8">
        <f t="shared" si="230"/>
        <v>42461.481412037036</v>
      </c>
      <c r="T3706" s="8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8">
        <f t="shared" si="230"/>
        <v>41792.334652777776</v>
      </c>
      <c r="T3707" s="8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41879.705428240741</v>
      </c>
      <c r="T3708" s="8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8">
        <f t="shared" si="230"/>
        <v>42551.840023148143</v>
      </c>
      <c r="T3709" s="8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8">
        <f t="shared" si="230"/>
        <v>41809.933865740742</v>
      </c>
      <c r="T3710" s="8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8">
        <f t="shared" si="230"/>
        <v>41785.499374999999</v>
      </c>
      <c r="T3711" s="8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8">
        <f t="shared" si="230"/>
        <v>42072.367916666662</v>
      </c>
      <c r="T3712" s="8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8">
        <f t="shared" si="230"/>
        <v>41779.5158912037</v>
      </c>
      <c r="T3713" s="8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8">
        <f t="shared" si="230"/>
        <v>42133.963738425919</v>
      </c>
      <c r="T3714" s="8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8">
        <f t="shared" ref="S3715:S3778" si="234">(J3715/86400)+25569+(-5/24)</f>
        <v>42505.529699074068</v>
      </c>
      <c r="T3715" s="8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8">
        <f t="shared" si="234"/>
        <v>42118.347997685181</v>
      </c>
      <c r="T3716" s="8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8">
        <f t="shared" si="234"/>
        <v>42036.787256944437</v>
      </c>
      <c r="T3717" s="8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8">
        <f t="shared" si="234"/>
        <v>42360.679502314808</v>
      </c>
      <c r="T3718" s="8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42102.657974537033</v>
      </c>
      <c r="T3719" s="8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8">
        <f t="shared" si="234"/>
        <v>42032.507812499993</v>
      </c>
      <c r="T3720" s="8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42147.521597222221</v>
      </c>
      <c r="T3721" s="8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8">
        <f t="shared" si="234"/>
        <v>42165.784791666665</v>
      </c>
      <c r="T3722" s="8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8">
        <f t="shared" si="234"/>
        <v>41927.727824074071</v>
      </c>
      <c r="T3723" s="8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8">
        <f t="shared" si="234"/>
        <v>42381.463506944441</v>
      </c>
      <c r="T3724" s="8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8">
        <f t="shared" si="234"/>
        <v>41943.544699074067</v>
      </c>
      <c r="T3725" s="8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8">
        <f t="shared" si="234"/>
        <v>42465.283101851848</v>
      </c>
      <c r="T3726" s="8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8">
        <f t="shared" si="234"/>
        <v>42401.736886574072</v>
      </c>
      <c r="T3727" s="8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8">
        <f t="shared" si="234"/>
        <v>42461.932534722218</v>
      </c>
      <c r="T3728" s="8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8">
        <f t="shared" si="234"/>
        <v>42632.139976851853</v>
      </c>
      <c r="T3729" s="8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8">
        <f t="shared" si="234"/>
        <v>42204.962685185186</v>
      </c>
      <c r="T3730" s="8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8">
        <f t="shared" si="234"/>
        <v>42040.996666666666</v>
      </c>
      <c r="T3731" s="8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42203.46943287037</v>
      </c>
      <c r="T3732" s="8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8">
        <f t="shared" si="234"/>
        <v>41983.544513888883</v>
      </c>
      <c r="T3733" s="8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8">
        <f t="shared" si="234"/>
        <v>41968.469131944446</v>
      </c>
      <c r="T3734" s="8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8">
        <f t="shared" si="234"/>
        <v>42102.816064814811</v>
      </c>
      <c r="T3735" s="8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42089.693240740737</v>
      </c>
      <c r="T3736" s="8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42122.484826388885</v>
      </c>
      <c r="T3737" s="8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42048.503391203696</v>
      </c>
      <c r="T3738" s="8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8">
        <f t="shared" si="234"/>
        <v>42297.482673611106</v>
      </c>
      <c r="T3739" s="8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41813.730381944442</v>
      </c>
      <c r="T3740" s="8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8">
        <f t="shared" si="234"/>
        <v>42548.241527777776</v>
      </c>
      <c r="T3741" s="8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8">
        <f t="shared" si="234"/>
        <v>41832.881423611107</v>
      </c>
      <c r="T3742" s="8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8">
        <f t="shared" si="234"/>
        <v>42325.712384259255</v>
      </c>
      <c r="T3743" s="8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41858.006296296291</v>
      </c>
      <c r="T3744" s="8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8">
        <f t="shared" si="234"/>
        <v>41793.501898148148</v>
      </c>
      <c r="T3745" s="8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8">
        <f t="shared" si="234"/>
        <v>41793.605925925927</v>
      </c>
      <c r="T3746" s="8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41831.489606481475</v>
      </c>
      <c r="T3747" s="8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42621.18100694444</v>
      </c>
      <c r="T3748" s="8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42164.091388888883</v>
      </c>
      <c r="T3749" s="8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8">
        <f t="shared" si="234"/>
        <v>42395.498101851852</v>
      </c>
      <c r="T3750" s="8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42457.918842592589</v>
      </c>
      <c r="T3751" s="8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8">
        <f t="shared" si="234"/>
        <v>42016.773240740738</v>
      </c>
      <c r="T3752" s="8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8">
        <f t="shared" si="234"/>
        <v>42402.827233796292</v>
      </c>
      <c r="T3753" s="8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8">
        <f t="shared" si="234"/>
        <v>42619.594155092585</v>
      </c>
      <c r="T3754" s="8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8">
        <f t="shared" si="234"/>
        <v>42128.615740740737</v>
      </c>
      <c r="T3755" s="8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8">
        <f t="shared" si="234"/>
        <v>41808.67288194444</v>
      </c>
      <c r="T3756" s="8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8">
        <f t="shared" si="234"/>
        <v>42445.658645833326</v>
      </c>
      <c r="T3757" s="8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8">
        <f t="shared" si="234"/>
        <v>41771.606458333328</v>
      </c>
      <c r="T3758" s="8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8">
        <f t="shared" si="234"/>
        <v>41954.642534722218</v>
      </c>
      <c r="T3759" s="8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8">
        <f t="shared" si="234"/>
        <v>41747.263171296298</v>
      </c>
      <c r="T3760" s="8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8">
        <f t="shared" si="234"/>
        <v>42181.899918981479</v>
      </c>
      <c r="T3761" s="8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8">
        <f t="shared" si="234"/>
        <v>41739.316967592589</v>
      </c>
      <c r="T3762" s="8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8">
        <f t="shared" si="234"/>
        <v>42173.258530092593</v>
      </c>
      <c r="T3763" s="8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8">
        <f t="shared" si="234"/>
        <v>42193.605196759258</v>
      </c>
      <c r="T3764" s="8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8">
        <f t="shared" si="234"/>
        <v>42065.541967592588</v>
      </c>
      <c r="T3765" s="8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8">
        <f t="shared" si="234"/>
        <v>42499.634629629632</v>
      </c>
      <c r="T3766" s="8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8">
        <f t="shared" si="234"/>
        <v>41820.568078703705</v>
      </c>
      <c r="T3767" s="8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8">
        <f t="shared" si="234"/>
        <v>41787.958854166667</v>
      </c>
      <c r="T3768" s="8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8">
        <f t="shared" si="234"/>
        <v>42049.811307870368</v>
      </c>
      <c r="T3769" s="8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8">
        <f t="shared" si="234"/>
        <v>41772.519560185181</v>
      </c>
      <c r="T3770" s="8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8">
        <f t="shared" si="234"/>
        <v>42445.389803240738</v>
      </c>
      <c r="T3771" s="8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42138.722337962965</v>
      </c>
      <c r="T3772" s="8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8">
        <f t="shared" si="234"/>
        <v>42493.64875</v>
      </c>
      <c r="T3773" s="8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8">
        <f t="shared" si="234"/>
        <v>42682.408634259256</v>
      </c>
      <c r="T3774" s="8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8">
        <f t="shared" si="234"/>
        <v>42655.796840277777</v>
      </c>
      <c r="T3775" s="8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42087.583969907406</v>
      </c>
      <c r="T3776" s="8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8">
        <f t="shared" si="234"/>
        <v>42075.734293981477</v>
      </c>
      <c r="T3777" s="8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8">
        <f t="shared" si="234"/>
        <v>41814.159467592588</v>
      </c>
      <c r="T3778" s="8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8">
        <f t="shared" ref="S3779:S3842" si="238">(J3779/86400)+25569+(-5/24)</f>
        <v>41886.903020833335</v>
      </c>
      <c r="T3779" s="8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8">
        <f t="shared" si="238"/>
        <v>41989.610879629625</v>
      </c>
      <c r="T3780" s="8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8">
        <f t="shared" si="238"/>
        <v>42425.527083333327</v>
      </c>
      <c r="T3781" s="8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42166.011400462965</v>
      </c>
      <c r="T3782" s="8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8">
        <f t="shared" si="238"/>
        <v>41865.674594907403</v>
      </c>
      <c r="T3783" s="8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8">
        <f t="shared" si="238"/>
        <v>42546.653900462959</v>
      </c>
      <c r="T3784" s="8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8">
        <f t="shared" si="238"/>
        <v>42419.931944444441</v>
      </c>
      <c r="T3785" s="8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42531.772361111107</v>
      </c>
      <c r="T3786" s="8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8">
        <f t="shared" si="238"/>
        <v>42548.430196759255</v>
      </c>
      <c r="T3787" s="8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8">
        <f t="shared" si="238"/>
        <v>42486.829571759255</v>
      </c>
      <c r="T3788" s="8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8">
        <f t="shared" si="238"/>
        <v>42167.326458333329</v>
      </c>
      <c r="T3789" s="8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42333.487488425926</v>
      </c>
      <c r="T3790" s="8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42138.590486111112</v>
      </c>
      <c r="T3791" s="8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8">
        <f t="shared" si="238"/>
        <v>42666.458599537036</v>
      </c>
      <c r="T3792" s="8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8">
        <f t="shared" si="238"/>
        <v>41766.4837037037</v>
      </c>
      <c r="T3793" s="8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8">
        <f t="shared" si="238"/>
        <v>42170.238680555551</v>
      </c>
      <c r="T3794" s="8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41968.73065972222</v>
      </c>
      <c r="T3795" s="8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42132.372152777774</v>
      </c>
      <c r="T3796" s="8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42201.227893518517</v>
      </c>
      <c r="T3797" s="8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42688.821250000001</v>
      </c>
      <c r="T3798" s="8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8">
        <f t="shared" si="238"/>
        <v>42084.673206018517</v>
      </c>
      <c r="T3799" s="8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41831.514444444438</v>
      </c>
      <c r="T3800" s="8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8">
        <f t="shared" si="238"/>
        <v>42410.722719907404</v>
      </c>
      <c r="T3801" s="8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8">
        <f t="shared" si="238"/>
        <v>41982.528738425921</v>
      </c>
      <c r="T3802" s="8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8">
        <f t="shared" si="238"/>
        <v>41975.467777777776</v>
      </c>
      <c r="T3803" s="8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8">
        <f t="shared" si="238"/>
        <v>42268.917893518512</v>
      </c>
      <c r="T3804" s="8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8">
        <f t="shared" si="238"/>
        <v>42403.763518518514</v>
      </c>
      <c r="T3805" s="8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8">
        <f t="shared" si="238"/>
        <v>42526.801203703704</v>
      </c>
      <c r="T3806" s="8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8">
        <f t="shared" si="238"/>
        <v>41849.678703703699</v>
      </c>
      <c r="T3807" s="8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41799.050706018512</v>
      </c>
      <c r="T3808" s="8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8">
        <f t="shared" si="238"/>
        <v>42090.700682870367</v>
      </c>
      <c r="T3809" s="8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8">
        <f t="shared" si="238"/>
        <v>42059.24559027778</v>
      </c>
      <c r="T3810" s="8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8">
        <f t="shared" si="238"/>
        <v>41800.318368055552</v>
      </c>
      <c r="T3811" s="8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8">
        <f t="shared" si="238"/>
        <v>42054.640717592592</v>
      </c>
      <c r="T3812" s="8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8">
        <f t="shared" si="238"/>
        <v>42487.418668981474</v>
      </c>
      <c r="T3813" s="8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8">
        <f t="shared" si="238"/>
        <v>42109.542916666665</v>
      </c>
      <c r="T3814" s="8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8">
        <f t="shared" si="238"/>
        <v>42497.067372685182</v>
      </c>
      <c r="T3815" s="8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8">
        <f t="shared" si="238"/>
        <v>42058.695740740739</v>
      </c>
      <c r="T3816" s="8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8">
        <f t="shared" si="238"/>
        <v>42207.051585648143</v>
      </c>
      <c r="T3817" s="8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8">
        <f t="shared" si="238"/>
        <v>41807.481747685182</v>
      </c>
      <c r="T3818" s="8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8">
        <f t="shared" si="238"/>
        <v>42284.488611111105</v>
      </c>
      <c r="T3819" s="8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42045.634050925924</v>
      </c>
      <c r="T3820" s="8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8">
        <f t="shared" si="238"/>
        <v>42184.001203703701</v>
      </c>
      <c r="T3821" s="8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8">
        <f t="shared" si="238"/>
        <v>42160.443483796298</v>
      </c>
      <c r="T3822" s="8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8">
        <f t="shared" si="238"/>
        <v>42340.972303240742</v>
      </c>
      <c r="T3823" s="8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8">
        <f t="shared" si="238"/>
        <v>42329.629826388882</v>
      </c>
      <c r="T3824" s="8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8">
        <f t="shared" si="238"/>
        <v>42170.701898148145</v>
      </c>
      <c r="T3825" s="8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8">
        <f t="shared" si="238"/>
        <v>42571.417858796289</v>
      </c>
      <c r="T3826" s="8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8">
        <f t="shared" si="238"/>
        <v>42150.861273148148</v>
      </c>
      <c r="T3827" s="8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8">
        <f t="shared" si="238"/>
        <v>42101.215208333328</v>
      </c>
      <c r="T3828" s="8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8">
        <f t="shared" si="238"/>
        <v>42034.719918981478</v>
      </c>
      <c r="T3829" s="8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8">
        <f t="shared" si="238"/>
        <v>41944.319293981483</v>
      </c>
      <c r="T3830" s="8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8">
        <f t="shared" si="238"/>
        <v>42593.657071759262</v>
      </c>
      <c r="T3831" s="8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42503.532534722217</v>
      </c>
      <c r="T3832" s="8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8">
        <f t="shared" si="238"/>
        <v>41927.640567129631</v>
      </c>
      <c r="T3833" s="8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8">
        <f t="shared" si="238"/>
        <v>42374.906655092585</v>
      </c>
      <c r="T3834" s="8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41963.664027777777</v>
      </c>
      <c r="T3835" s="8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8">
        <f t="shared" si="238"/>
        <v>42143.236886574072</v>
      </c>
      <c r="T3836" s="8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42460.733888888884</v>
      </c>
      <c r="T3837" s="8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8">
        <f t="shared" si="238"/>
        <v>42553.718194444438</v>
      </c>
      <c r="T3838" s="8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8">
        <f t="shared" si="238"/>
        <v>42152.557384259257</v>
      </c>
      <c r="T3839" s="8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8">
        <f t="shared" si="238"/>
        <v>42116.502418981479</v>
      </c>
      <c r="T3840" s="8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8">
        <f t="shared" si="238"/>
        <v>42154.934305555558</v>
      </c>
      <c r="T3841" s="8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8">
        <f t="shared" si="238"/>
        <v>42432.493391203701</v>
      </c>
      <c r="T3842" s="8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8">
        <f t="shared" ref="S3843:S3906" si="242">(J3843/86400)+25569+(-5/24)</f>
        <v>41780.57739583333</v>
      </c>
      <c r="T3843" s="8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8">
        <f t="shared" si="242"/>
        <v>41740.285324074073</v>
      </c>
      <c r="T3844" s="8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8">
        <f t="shared" si="242"/>
        <v>41765.864166666666</v>
      </c>
      <c r="T3845" s="8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8">
        <f t="shared" si="242"/>
        <v>41766.408958333333</v>
      </c>
      <c r="T3846" s="8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8">
        <f t="shared" si="242"/>
        <v>42248.418680555558</v>
      </c>
      <c r="T3847" s="8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8">
        <f t="shared" si="242"/>
        <v>41885.01321759259</v>
      </c>
      <c r="T3848" s="8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8">
        <f t="shared" si="242"/>
        <v>42159.016099537032</v>
      </c>
      <c r="T3849" s="8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8">
        <f t="shared" si="242"/>
        <v>42265.608668981477</v>
      </c>
      <c r="T3850" s="8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8">
        <f t="shared" si="242"/>
        <v>42136.558842592589</v>
      </c>
      <c r="T3851" s="8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8">
        <f t="shared" si="242"/>
        <v>41974.916006944441</v>
      </c>
      <c r="T3852" s="8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8">
        <f t="shared" si="242"/>
        <v>42172.23123842592</v>
      </c>
      <c r="T3853" s="8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42064.982361111113</v>
      </c>
      <c r="T3854" s="8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41848.631689814814</v>
      </c>
      <c r="T3855" s="8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8">
        <f t="shared" si="242"/>
        <v>42103.67659722222</v>
      </c>
      <c r="T3856" s="8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42059.762395833335</v>
      </c>
      <c r="T3857" s="8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42041.534756944442</v>
      </c>
      <c r="T3858" s="8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41829.528819444444</v>
      </c>
      <c r="T3859" s="8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42128.222731481474</v>
      </c>
      <c r="T3860" s="8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41789.685266203705</v>
      </c>
      <c r="T3861" s="8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8">
        <f t="shared" si="242"/>
        <v>41833.452662037038</v>
      </c>
      <c r="T3862" s="8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41914.381678240738</v>
      </c>
      <c r="T3863" s="8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42611.052731481475</v>
      </c>
      <c r="T3864" s="8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8">
        <f t="shared" si="242"/>
        <v>42253.424826388888</v>
      </c>
      <c r="T3865" s="8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42295.683495370373</v>
      </c>
      <c r="T3866" s="8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8">
        <f t="shared" si="242"/>
        <v>41841.44326388889</v>
      </c>
      <c r="T3867" s="8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8">
        <f t="shared" si="242"/>
        <v>42402.738668981481</v>
      </c>
      <c r="T3868" s="8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8">
        <f t="shared" si="242"/>
        <v>42509.605775462966</v>
      </c>
      <c r="T3869" s="8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41865.45144675926</v>
      </c>
      <c r="T3870" s="8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8">
        <f t="shared" si="242"/>
        <v>42047.516111111108</v>
      </c>
      <c r="T3871" s="8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41792.963865740741</v>
      </c>
      <c r="T3872" s="8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8">
        <f t="shared" si="242"/>
        <v>42763.572337962956</v>
      </c>
      <c r="T3873" s="8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8">
        <f t="shared" si="242"/>
        <v>42179.9374537037</v>
      </c>
      <c r="T3874" s="8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8">
        <f t="shared" si="242"/>
        <v>42255.487673611111</v>
      </c>
      <c r="T3875" s="8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8">
        <f t="shared" si="242"/>
        <v>42006.808124999996</v>
      </c>
      <c r="T3876" s="8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8">
        <f t="shared" si="242"/>
        <v>42615.138483796291</v>
      </c>
      <c r="T3877" s="8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8">
        <f t="shared" si="242"/>
        <v>42372.415833333333</v>
      </c>
      <c r="T3878" s="8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8">
        <f t="shared" si="242"/>
        <v>42682.469351851854</v>
      </c>
      <c r="T3879" s="8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42154.610486111109</v>
      </c>
      <c r="T3880" s="8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8">
        <f t="shared" si="242"/>
        <v>41999.652731481481</v>
      </c>
      <c r="T3881" s="8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8">
        <f t="shared" si="242"/>
        <v>41815.606712962959</v>
      </c>
      <c r="T3882" s="8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42755.810173611106</v>
      </c>
      <c r="T3883" s="8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8">
        <f t="shared" si="242"/>
        <v>42373.77511574074</v>
      </c>
      <c r="T3884" s="8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8">
        <f t="shared" si="242"/>
        <v>41854.394317129627</v>
      </c>
      <c r="T3885" s="8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8">
        <f t="shared" si="242"/>
        <v>42065.583240740736</v>
      </c>
      <c r="T3886" s="8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8">
        <f t="shared" si="242"/>
        <v>42469.742951388886</v>
      </c>
      <c r="T3887" s="8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8">
        <f t="shared" si="242"/>
        <v>41954.019699074073</v>
      </c>
      <c r="T3888" s="8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8">
        <f t="shared" si="242"/>
        <v>42079.649641203701</v>
      </c>
      <c r="T3889" s="8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8">
        <f t="shared" si="242"/>
        <v>42762.337476851848</v>
      </c>
      <c r="T3890" s="8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8">
        <f t="shared" si="242"/>
        <v>41976.796643518515</v>
      </c>
      <c r="T3891" s="8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8">
        <f t="shared" si="242"/>
        <v>42171.55027777778</v>
      </c>
      <c r="T3892" s="8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8">
        <f t="shared" si="242"/>
        <v>42055.924120370364</v>
      </c>
      <c r="T3893" s="8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8">
        <f t="shared" si="242"/>
        <v>41867.443946759253</v>
      </c>
      <c r="T3894" s="8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8">
        <f t="shared" si="242"/>
        <v>41779.449537037035</v>
      </c>
      <c r="T3895" s="8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8">
        <f t="shared" si="242"/>
        <v>42679.750138888885</v>
      </c>
      <c r="T3896" s="8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42032.041875000003</v>
      </c>
      <c r="T3897" s="8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8">
        <f t="shared" si="242"/>
        <v>41792.983541666668</v>
      </c>
      <c r="T3898" s="8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41982.665312499994</v>
      </c>
      <c r="T3899" s="8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8">
        <f t="shared" si="242"/>
        <v>42193.273958333331</v>
      </c>
      <c r="T3900" s="8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8">
        <f t="shared" si="242"/>
        <v>41843.566678240742</v>
      </c>
      <c r="T3901" s="8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42135.884155092594</v>
      </c>
      <c r="T3902" s="8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42317.618043981478</v>
      </c>
      <c r="T3903" s="8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8">
        <f t="shared" si="242"/>
        <v>42663.259745370371</v>
      </c>
      <c r="T3904" s="8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8">
        <f t="shared" si="242"/>
        <v>42185.802835648145</v>
      </c>
      <c r="T3905" s="8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8">
        <f t="shared" si="242"/>
        <v>42095.020833333336</v>
      </c>
      <c r="T3906" s="8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8">
        <f t="shared" ref="S3907:S3970" si="246">(J3907/86400)+25569+(-5/24)</f>
        <v>42124.415543981479</v>
      </c>
      <c r="T3907" s="8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8">
        <f t="shared" si="246"/>
        <v>42143.709409722222</v>
      </c>
      <c r="T3908" s="8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8">
        <f t="shared" si="246"/>
        <v>41906.611180555556</v>
      </c>
      <c r="T3909" s="8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8">
        <f t="shared" si="246"/>
        <v>41833.927037037036</v>
      </c>
      <c r="T3910" s="8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8">
        <f t="shared" si="246"/>
        <v>41863.150949074072</v>
      </c>
      <c r="T3911" s="8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8">
        <f t="shared" si="246"/>
        <v>42224.548576388886</v>
      </c>
      <c r="T3912" s="8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8">
        <f t="shared" si="246"/>
        <v>41939.603900462964</v>
      </c>
      <c r="T3913" s="8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42059.061689814807</v>
      </c>
      <c r="T3914" s="8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8">
        <f t="shared" si="246"/>
        <v>42308.002881944441</v>
      </c>
      <c r="T3915" s="8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8">
        <f t="shared" si="246"/>
        <v>42114.610601851855</v>
      </c>
      <c r="T3916" s="8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42492.776724537034</v>
      </c>
      <c r="T3917" s="8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8">
        <f t="shared" si="246"/>
        <v>42494.263333333329</v>
      </c>
      <c r="T3918" s="8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41863.318993055553</v>
      </c>
      <c r="T3919" s="8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41843.456284722219</v>
      </c>
      <c r="T3920" s="8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42358.476539351854</v>
      </c>
      <c r="T3921" s="8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42657.178935185184</v>
      </c>
      <c r="T3922" s="8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8">
        <f t="shared" si="246"/>
        <v>41926.333969907406</v>
      </c>
      <c r="T3923" s="8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8">
        <f t="shared" si="246"/>
        <v>42020.560300925928</v>
      </c>
      <c r="T3924" s="8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8">
        <f t="shared" si="246"/>
        <v>42075.771655092591</v>
      </c>
      <c r="T3925" s="8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8">
        <f t="shared" si="246"/>
        <v>41786.751412037032</v>
      </c>
      <c r="T3926" s="8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41820.662488425922</v>
      </c>
      <c r="T3927" s="8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41969.876712962963</v>
      </c>
      <c r="T3928" s="8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8">
        <f t="shared" si="246"/>
        <v>41830.059074074074</v>
      </c>
      <c r="T3929" s="8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42265.474849537037</v>
      </c>
      <c r="T3930" s="8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8">
        <f t="shared" si="246"/>
        <v>42601.618807870364</v>
      </c>
      <c r="T3931" s="8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8">
        <f t="shared" si="246"/>
        <v>42433.13041666666</v>
      </c>
      <c r="T3932" s="8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8">
        <f t="shared" si="246"/>
        <v>42227.943368055552</v>
      </c>
      <c r="T3933" s="8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42414.960231481477</v>
      </c>
      <c r="T3934" s="8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8">
        <f t="shared" si="246"/>
        <v>42538.759976851848</v>
      </c>
      <c r="T3935" s="8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8">
        <f t="shared" si="246"/>
        <v>42233.463414351849</v>
      </c>
      <c r="T3936" s="8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8">
        <f t="shared" si="246"/>
        <v>42221.448449074072</v>
      </c>
      <c r="T3937" s="8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8">
        <f t="shared" si="246"/>
        <v>42675.054629629631</v>
      </c>
      <c r="T3938" s="8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8">
        <f t="shared" si="246"/>
        <v>42534.423148148147</v>
      </c>
      <c r="T3939" s="8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8">
        <f t="shared" si="246"/>
        <v>42151.697384259256</v>
      </c>
      <c r="T3940" s="8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41915.191886574074</v>
      </c>
      <c r="T3941" s="8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8">
        <f t="shared" si="246"/>
        <v>41961.284155092588</v>
      </c>
      <c r="T3942" s="8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41940.378900462958</v>
      </c>
      <c r="T3943" s="8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8">
        <f t="shared" si="246"/>
        <v>42111.695763888885</v>
      </c>
      <c r="T3944" s="8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8">
        <f t="shared" si="246"/>
        <v>42279.570231481477</v>
      </c>
      <c r="T3945" s="8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8">
        <f t="shared" si="246"/>
        <v>42213.454571759255</v>
      </c>
      <c r="T3946" s="8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42109.593379629623</v>
      </c>
      <c r="T3947" s="8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42031.625254629624</v>
      </c>
      <c r="T3948" s="8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8">
        <f t="shared" si="246"/>
        <v>42614.934537037036</v>
      </c>
      <c r="T3949" s="8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8">
        <f t="shared" si="246"/>
        <v>41829.117164351854</v>
      </c>
      <c r="T3950" s="8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8">
        <f t="shared" si="246"/>
        <v>42015.912280092591</v>
      </c>
      <c r="T3951" s="8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42439.493981481479</v>
      </c>
      <c r="T3952" s="8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42433.617384259262</v>
      </c>
      <c r="T3953" s="8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42243.582060185181</v>
      </c>
      <c r="T3954" s="8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8">
        <f t="shared" si="246"/>
        <v>42549.840115740742</v>
      </c>
      <c r="T3955" s="8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8">
        <f t="shared" si="246"/>
        <v>41774.442870370367</v>
      </c>
      <c r="T3956" s="8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8">
        <f t="shared" si="246"/>
        <v>42306.640520833331</v>
      </c>
      <c r="T3957" s="8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8">
        <f t="shared" si="246"/>
        <v>42457.723692129628</v>
      </c>
      <c r="T3958" s="8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42513.76798611111</v>
      </c>
      <c r="T3959" s="8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8">
        <f t="shared" si="246"/>
        <v>41816.742037037031</v>
      </c>
      <c r="T3960" s="8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8">
        <f t="shared" si="246"/>
        <v>41880.580509259256</v>
      </c>
      <c r="T3961" s="8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8">
        <f t="shared" si="246"/>
        <v>42342.63722222222</v>
      </c>
      <c r="T3962" s="8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8">
        <f t="shared" si="246"/>
        <v>41745.682986111111</v>
      </c>
      <c r="T3963" s="8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42311.413124999999</v>
      </c>
      <c r="T3964" s="8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8">
        <f t="shared" si="246"/>
        <v>42295.945798611108</v>
      </c>
      <c r="T3965" s="8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42053.513726851852</v>
      </c>
      <c r="T3966" s="8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8">
        <f t="shared" si="246"/>
        <v>42414.027546296296</v>
      </c>
      <c r="T3967" s="8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8">
        <f t="shared" si="246"/>
        <v>41801.503217592588</v>
      </c>
      <c r="T3968" s="8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42770.082256944443</v>
      </c>
      <c r="T3969" s="8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8">
        <f t="shared" si="246"/>
        <v>42452.60732638889</v>
      </c>
      <c r="T3970" s="8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8">
        <f t="shared" ref="S3971:S4034" si="250">(J3971/86400)+25569+(-5/24)</f>
        <v>42601.646365740737</v>
      </c>
      <c r="T3971" s="8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8">
        <f t="shared" si="250"/>
        <v>42447.655219907407</v>
      </c>
      <c r="T3972" s="8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8">
        <f t="shared" si="250"/>
        <v>41811.327847222223</v>
      </c>
      <c r="T3973" s="8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8">
        <f t="shared" si="250"/>
        <v>41980.859189814808</v>
      </c>
      <c r="T3974" s="8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8">
        <f t="shared" si="250"/>
        <v>42469.475810185184</v>
      </c>
      <c r="T3975" s="8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8">
        <f t="shared" si="250"/>
        <v>42493.338518518511</v>
      </c>
      <c r="T3976" s="8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8">
        <f t="shared" si="250"/>
        <v>42534.658541666664</v>
      </c>
      <c r="T3977" s="8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41830.650011574071</v>
      </c>
      <c r="T3978" s="8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8">
        <f t="shared" si="250"/>
        <v>42543.580231481479</v>
      </c>
      <c r="T3979" s="8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8">
        <f t="shared" si="250"/>
        <v>41975.434641203705</v>
      </c>
      <c r="T3980" s="8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8">
        <f t="shared" si="250"/>
        <v>42069.695104166669</v>
      </c>
      <c r="T3981" s="8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8">
        <f t="shared" si="250"/>
        <v>41795.390590277777</v>
      </c>
      <c r="T3982" s="8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42507.971631944441</v>
      </c>
      <c r="T3983" s="8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42132.601620370369</v>
      </c>
      <c r="T3984" s="8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8">
        <f t="shared" si="250"/>
        <v>41747.661527777775</v>
      </c>
      <c r="T3985" s="8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8">
        <f t="shared" si="250"/>
        <v>41920.75513888889</v>
      </c>
      <c r="T3986" s="8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8">
        <f t="shared" si="250"/>
        <v>42399.499074074069</v>
      </c>
      <c r="T3987" s="8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8">
        <f t="shared" si="250"/>
        <v>42467.340208333328</v>
      </c>
      <c r="T3988" s="8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8">
        <f t="shared" si="250"/>
        <v>41765.716319444444</v>
      </c>
      <c r="T3989" s="8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42229.872835648144</v>
      </c>
      <c r="T3990" s="8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8">
        <f t="shared" si="250"/>
        <v>42286.541446759256</v>
      </c>
      <c r="T3991" s="8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42401.464039351849</v>
      </c>
      <c r="T3992" s="8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42125.436134259253</v>
      </c>
      <c r="T3993" s="8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8">
        <f t="shared" si="250"/>
        <v>42289.732164351844</v>
      </c>
      <c r="T3994" s="8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42107.656388888885</v>
      </c>
      <c r="T3995" s="8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41809.181597222218</v>
      </c>
      <c r="T3996" s="8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8">
        <f t="shared" si="250"/>
        <v>42019.475428240738</v>
      </c>
      <c r="T3997" s="8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8">
        <f t="shared" si="250"/>
        <v>41950.058611111112</v>
      </c>
      <c r="T3998" s="8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8">
        <f t="shared" si="250"/>
        <v>42069.183113425919</v>
      </c>
      <c r="T3999" s="8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8">
        <f t="shared" si="250"/>
        <v>42061.754930555551</v>
      </c>
      <c r="T4000" s="8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8">
        <f t="shared" si="250"/>
        <v>41842.620347222219</v>
      </c>
      <c r="T4001" s="8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42437.437013888884</v>
      </c>
      <c r="T4002" s="8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8">
        <f t="shared" si="250"/>
        <v>42775.755879629629</v>
      </c>
      <c r="T4003" s="8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8">
        <f t="shared" si="250"/>
        <v>41878.835196759253</v>
      </c>
      <c r="T4004" s="8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8">
        <f t="shared" si="250"/>
        <v>42020.379016203697</v>
      </c>
      <c r="T4005" s="8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41889.954363425924</v>
      </c>
      <c r="T4006" s="8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41872.599363425921</v>
      </c>
      <c r="T4007" s="8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42391.564664351848</v>
      </c>
      <c r="T4008" s="8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41848.564594907402</v>
      </c>
      <c r="T4009" s="8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42177.755868055552</v>
      </c>
      <c r="T4010" s="8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41851.492592592593</v>
      </c>
      <c r="T4011" s="8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8">
        <f t="shared" si="250"/>
        <v>41921.562106481477</v>
      </c>
      <c r="T4012" s="8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8">
        <f t="shared" si="250"/>
        <v>42002.336550925924</v>
      </c>
      <c r="T4013" s="8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8">
        <f t="shared" si="250"/>
        <v>42096.336215277777</v>
      </c>
      <c r="T4014" s="8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42021.092858796292</v>
      </c>
      <c r="T4015" s="8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8">
        <f t="shared" si="250"/>
        <v>42419.037835648145</v>
      </c>
      <c r="T4016" s="8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42174.572488425925</v>
      </c>
      <c r="T4017" s="8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41869.664351851847</v>
      </c>
      <c r="T4018" s="8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8">
        <f t="shared" si="250"/>
        <v>41856.463819444441</v>
      </c>
      <c r="T4019" s="8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8">
        <f t="shared" si="250"/>
        <v>42620.702638888884</v>
      </c>
      <c r="T4020" s="8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8">
        <f t="shared" si="250"/>
        <v>42417.467546296299</v>
      </c>
      <c r="T4021" s="8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8">
        <f t="shared" si="250"/>
        <v>42056.982627314814</v>
      </c>
      <c r="T4022" s="8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8">
        <f t="shared" si="250"/>
        <v>41878.703217592592</v>
      </c>
      <c r="T4023" s="8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8">
        <f t="shared" si="250"/>
        <v>41990.375775462962</v>
      </c>
      <c r="T4024" s="8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8">
        <f t="shared" si="250"/>
        <v>42408.791238425925</v>
      </c>
      <c r="T4025" s="8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42217.461770833332</v>
      </c>
      <c r="T4026" s="8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8">
        <f t="shared" si="250"/>
        <v>42151.029351851852</v>
      </c>
      <c r="T4027" s="8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8">
        <f t="shared" si="250"/>
        <v>42282.447210648148</v>
      </c>
      <c r="T4028" s="8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8">
        <f t="shared" si="250"/>
        <v>42768.762511574074</v>
      </c>
      <c r="T4029" s="8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41765.730324074073</v>
      </c>
      <c r="T4030" s="8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8">
        <f t="shared" si="250"/>
        <v>42321.816782407404</v>
      </c>
      <c r="T4031" s="8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8">
        <f t="shared" si="250"/>
        <v>42374.446747685179</v>
      </c>
      <c r="T4032" s="8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8">
        <f t="shared" si="250"/>
        <v>41941.376898148148</v>
      </c>
      <c r="T4033" s="8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42293.60087962963</v>
      </c>
      <c r="T4034" s="8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8">
        <f t="shared" ref="S4035:S4098" si="254">(J4035/86400)+25569+(-5/24)</f>
        <v>42614.06046296296</v>
      </c>
      <c r="T4035" s="8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42067.739004629628</v>
      </c>
      <c r="T4036" s="8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8">
        <f t="shared" si="254"/>
        <v>41903.674618055556</v>
      </c>
      <c r="T4037" s="8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8">
        <f t="shared" si="254"/>
        <v>41804.728750000002</v>
      </c>
      <c r="T4038" s="8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42496.862442129626</v>
      </c>
      <c r="T4039" s="8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8">
        <f t="shared" si="254"/>
        <v>41869.590393518512</v>
      </c>
      <c r="T4040" s="8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42305.462581018517</v>
      </c>
      <c r="T4041" s="8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42144.023194444446</v>
      </c>
      <c r="T4042" s="8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8">
        <f t="shared" si="254"/>
        <v>42559.265671296293</v>
      </c>
      <c r="T4043" s="8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41994.875740740739</v>
      </c>
      <c r="T4044" s="8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8">
        <f t="shared" si="254"/>
        <v>41948.749131944445</v>
      </c>
      <c r="T4045" s="8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8">
        <f t="shared" si="254"/>
        <v>42074.011365740742</v>
      </c>
      <c r="T4046" s="8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41841.992928240739</v>
      </c>
      <c r="T4047" s="8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8">
        <f t="shared" si="254"/>
        <v>41904.442245370366</v>
      </c>
      <c r="T4048" s="8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8">
        <f t="shared" si="254"/>
        <v>41990.814155092587</v>
      </c>
      <c r="T4049" s="8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8">
        <f t="shared" si="254"/>
        <v>42436.300775462958</v>
      </c>
      <c r="T4050" s="8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42169.750173611108</v>
      </c>
      <c r="T4051" s="8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41905.428136574068</v>
      </c>
      <c r="T4052" s="8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8">
        <f t="shared" si="254"/>
        <v>41761.601817129624</v>
      </c>
      <c r="T4053" s="8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8">
        <f t="shared" si="254"/>
        <v>41865.670324074068</v>
      </c>
      <c r="T4054" s="8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41928.481805555552</v>
      </c>
      <c r="T4055" s="8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8">
        <f t="shared" si="254"/>
        <v>42613.632928240739</v>
      </c>
      <c r="T4056" s="8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8">
        <f t="shared" si="254"/>
        <v>41779.44017361111</v>
      </c>
      <c r="T4057" s="8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8">
        <f t="shared" si="254"/>
        <v>42534.724988425922</v>
      </c>
      <c r="T4058" s="8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8">
        <f t="shared" si="254"/>
        <v>42310.760185185187</v>
      </c>
      <c r="T4059" s="8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8">
        <f t="shared" si="254"/>
        <v>42445.852361111109</v>
      </c>
      <c r="T4060" s="8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8">
        <f t="shared" si="254"/>
        <v>41866.432314814811</v>
      </c>
      <c r="T4061" s="8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41779.486759259256</v>
      </c>
      <c r="T4062" s="8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8">
        <f t="shared" si="254"/>
        <v>42420.933136574073</v>
      </c>
      <c r="T4063" s="8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8">
        <f t="shared" si="254"/>
        <v>42523.530879629623</v>
      </c>
      <c r="T4064" s="8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41787.473194444443</v>
      </c>
      <c r="T4065" s="8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8">
        <f t="shared" si="254"/>
        <v>42093.379930555551</v>
      </c>
      <c r="T4066" s="8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8">
        <f t="shared" si="254"/>
        <v>41833.74318287037</v>
      </c>
      <c r="T4067" s="8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42478.830879629626</v>
      </c>
      <c r="T4068" s="8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8">
        <f t="shared" si="254"/>
        <v>42234.909143518518</v>
      </c>
      <c r="T4069" s="8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8">
        <f t="shared" si="254"/>
        <v>42718.755266203698</v>
      </c>
      <c r="T4070" s="8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8">
        <f t="shared" si="254"/>
        <v>42022.453194444439</v>
      </c>
      <c r="T4071" s="8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8">
        <f t="shared" si="254"/>
        <v>42031.458564814813</v>
      </c>
      <c r="T4072" s="8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8">
        <f t="shared" si="254"/>
        <v>42700.59642361111</v>
      </c>
      <c r="T4073" s="8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41812.566099537034</v>
      </c>
      <c r="T4074" s="8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8">
        <f t="shared" si="254"/>
        <v>42078.136874999997</v>
      </c>
      <c r="T4075" s="8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42283.344618055555</v>
      </c>
      <c r="T4076" s="8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8">
        <f t="shared" si="254"/>
        <v>41778.837604166663</v>
      </c>
      <c r="T4077" s="8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8">
        <f t="shared" si="254"/>
        <v>41905.587372685179</v>
      </c>
      <c r="T4078" s="8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8">
        <f t="shared" si="254"/>
        <v>42695.502245370364</v>
      </c>
      <c r="T4079" s="8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8">
        <f t="shared" si="254"/>
        <v>42732.579189814809</v>
      </c>
      <c r="T4080" s="8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42510.730567129627</v>
      </c>
      <c r="T4081" s="8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8">
        <f t="shared" si="254"/>
        <v>42511.489768518521</v>
      </c>
      <c r="T4082" s="8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8">
        <f t="shared" si="254"/>
        <v>42041.372974537029</v>
      </c>
      <c r="T4083" s="8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8">
        <f t="shared" si="254"/>
        <v>42306.980937499997</v>
      </c>
      <c r="T4084" s="8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8">
        <f t="shared" si="254"/>
        <v>42353.553425925922</v>
      </c>
      <c r="T4085" s="8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42622.228078703702</v>
      </c>
      <c r="T4086" s="8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42058.395543981482</v>
      </c>
      <c r="T4087" s="8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8">
        <f t="shared" si="254"/>
        <v>42304.732627314814</v>
      </c>
      <c r="T4088" s="8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8">
        <f t="shared" si="254"/>
        <v>42538.53456018518</v>
      </c>
      <c r="T4089" s="8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41990.40421296296</v>
      </c>
      <c r="T4090" s="8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42122.524166666662</v>
      </c>
      <c r="T4091" s="8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8">
        <f t="shared" si="254"/>
        <v>42209.464548611104</v>
      </c>
      <c r="T4092" s="8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8">
        <f t="shared" si="254"/>
        <v>41990.298043981478</v>
      </c>
      <c r="T4093" s="8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42038.986655092587</v>
      </c>
      <c r="T4094" s="8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42178.607557870368</v>
      </c>
      <c r="T4095" s="8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8">
        <f t="shared" si="254"/>
        <v>41889.878472222219</v>
      </c>
      <c r="T4096" s="8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42692.823495370372</v>
      </c>
      <c r="T4097" s="8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42750.321979166663</v>
      </c>
      <c r="T4098" s="8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8">
        <f t="shared" ref="S4099:S4115" si="258">(J4099/86400)+25569+(-5/24)</f>
        <v>42344.616168981483</v>
      </c>
      <c r="T4099" s="8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8">
        <f t="shared" si="258"/>
        <v>42495.51385416666</v>
      </c>
      <c r="T4100" s="8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42570.642048611109</v>
      </c>
      <c r="T4101" s="8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8">
        <f t="shared" si="258"/>
        <v>41926.916550925926</v>
      </c>
      <c r="T4102" s="8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8">
        <f t="shared" si="258"/>
        <v>42730.695393518516</v>
      </c>
      <c r="T4103" s="8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8">
        <f t="shared" si="258"/>
        <v>42475.639733796292</v>
      </c>
      <c r="T4104" s="8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8">
        <f t="shared" si="258"/>
        <v>42188.624606481484</v>
      </c>
      <c r="T4105" s="8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8">
        <f t="shared" si="258"/>
        <v>42640.069837962961</v>
      </c>
      <c r="T4106" s="8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8">
        <f t="shared" si="258"/>
        <v>42696.802187499998</v>
      </c>
      <c r="T4107" s="8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8">
        <f t="shared" si="258"/>
        <v>42052.841041666667</v>
      </c>
      <c r="T4108" s="8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8">
        <f t="shared" si="258"/>
        <v>41883.708344907405</v>
      </c>
      <c r="T4109" s="8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42766.823344907403</v>
      </c>
      <c r="T4110" s="8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8">
        <f t="shared" si="258"/>
        <v>42307.331064814811</v>
      </c>
      <c r="T4111" s="8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8">
        <f t="shared" si="258"/>
        <v>42512.418414351851</v>
      </c>
      <c r="T4112" s="8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8">
        <f t="shared" si="258"/>
        <v>42028.927546296291</v>
      </c>
      <c r="T4113" s="8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42400.738263888888</v>
      </c>
      <c r="T4114" s="8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42358.364849537036</v>
      </c>
      <c r="T4115" s="8">
        <f t="shared" si="259"/>
        <v>42377.06527777778</v>
      </c>
    </row>
  </sheetData>
  <conditionalFormatting sqref="F1:F1048576">
    <cfRule type="cellIs" dxfId="4" priority="7" operator="equal">
      <formula>"successful"</formula>
    </cfRule>
    <cfRule type="cellIs" dxfId="3" priority="6" operator="equal">
      <formula>"failed"</formula>
    </cfRule>
    <cfRule type="containsText" dxfId="2" priority="5" operator="containsText" text="live">
      <formula>NOT(ISERROR(SEARCH("live",F1)))</formula>
    </cfRule>
    <cfRule type="containsText" dxfId="1" priority="4" operator="containsText" text="cancelled">
      <formula>NOT(ISERROR(SEARCH("cancelled",F1)))</formula>
    </cfRule>
    <cfRule type="containsText" dxfId="0" priority="3" operator="containsText" text="canceled">
      <formula>NOT(ISERROR(SEARCH("canceled",F1)))</formula>
    </cfRule>
  </conditionalFormatting>
  <conditionalFormatting sqref="O1:O1048576 P1:T1">
    <cfRule type="colorScale" priority="2">
      <colorScale>
        <cfvo type="min"/>
        <cfvo type="num" val="100"/>
        <cfvo type="max"/>
        <color rgb="FFC00000"/>
        <color theme="9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C1985-53FC-CB4E-96A0-D5D57C704D40}">
  <dimension ref="A1:F14"/>
  <sheetViews>
    <sheetView workbookViewId="0">
      <selection activeCell="G25" sqref="G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8362</v>
      </c>
    </row>
    <row r="3" spans="1:6" x14ac:dyDescent="0.2">
      <c r="A3" s="6" t="s">
        <v>8360</v>
      </c>
      <c r="B3" s="6" t="s">
        <v>8361</v>
      </c>
    </row>
    <row r="4" spans="1:6" x14ac:dyDescent="0.2">
      <c r="A4" s="6" t="s">
        <v>8358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2">
      <c r="A5" s="7" t="s">
        <v>8308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7" t="s">
        <v>8334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7" t="s">
        <v>8331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7" t="s">
        <v>8329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8323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7" t="s">
        <v>8336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7" t="s">
        <v>8320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7" t="s">
        <v>8317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7" t="s">
        <v>8315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7" t="s">
        <v>8359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44D78-C7B5-3A41-AA2D-A9C774A0F1D2}">
  <dimension ref="A1:F47"/>
  <sheetViews>
    <sheetView workbookViewId="0">
      <selection activeCell="Q15" sqref="Q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8363</v>
      </c>
      <c r="B1" t="s">
        <v>8362</v>
      </c>
    </row>
    <row r="2" spans="1:6" x14ac:dyDescent="0.2">
      <c r="A2" s="6" t="s">
        <v>8223</v>
      </c>
      <c r="B2" t="s">
        <v>8362</v>
      </c>
    </row>
    <row r="4" spans="1:6" x14ac:dyDescent="0.2">
      <c r="A4" s="6" t="s">
        <v>8360</v>
      </c>
      <c r="B4" s="6" t="s">
        <v>8361</v>
      </c>
    </row>
    <row r="5" spans="1:6" x14ac:dyDescent="0.2">
      <c r="A5" s="6" t="s">
        <v>8358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2">
      <c r="A6" s="7" t="s">
        <v>8314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8342</v>
      </c>
      <c r="B7" s="5"/>
      <c r="C7" s="5"/>
      <c r="D7" s="5">
        <v>20</v>
      </c>
      <c r="E7" s="5"/>
      <c r="F7" s="5">
        <v>20</v>
      </c>
    </row>
    <row r="8" spans="1:6" x14ac:dyDescent="0.2">
      <c r="A8" s="7" t="s">
        <v>8330</v>
      </c>
      <c r="B8" s="5"/>
      <c r="C8" s="5"/>
      <c r="D8" s="5">
        <v>24</v>
      </c>
      <c r="E8" s="5"/>
      <c r="F8" s="5">
        <v>24</v>
      </c>
    </row>
    <row r="9" spans="1:6" x14ac:dyDescent="0.2">
      <c r="A9" s="7" t="s">
        <v>8356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8352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8313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8312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8328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8345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7" t="s">
        <v>8322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8335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7" t="s">
        <v>8346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8347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8327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7" t="s">
        <v>8326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8354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7" t="s">
        <v>8325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8333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8357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7" t="s">
        <v>8341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8321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8348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8337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7" t="s">
        <v>8343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8316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7" t="s">
        <v>8344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8340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8324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8311</v>
      </c>
      <c r="B35" s="5"/>
      <c r="C35" s="5"/>
      <c r="D35" s="5">
        <v>40</v>
      </c>
      <c r="E35" s="5"/>
      <c r="F35" s="5">
        <v>40</v>
      </c>
    </row>
    <row r="36" spans="1:6" x14ac:dyDescent="0.2">
      <c r="A36" s="7" t="s">
        <v>8310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8350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7" t="s">
        <v>8353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7" t="s">
        <v>8355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7" t="s">
        <v>8349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8309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8339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7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8319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7" t="s">
        <v>8318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7" t="s">
        <v>8338</v>
      </c>
      <c r="B46" s="5"/>
      <c r="C46" s="5"/>
      <c r="D46" s="5">
        <v>20</v>
      </c>
      <c r="E46" s="5"/>
      <c r="F46" s="5">
        <v>20</v>
      </c>
    </row>
    <row r="47" spans="1:6" x14ac:dyDescent="0.2">
      <c r="A47" s="7" t="s">
        <v>8359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26E3-DC6C-B64F-8F27-000B21073379}">
  <dimension ref="A1:E18"/>
  <sheetViews>
    <sheetView workbookViewId="0">
      <selection activeCell="C22" sqref="C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8363</v>
      </c>
      <c r="B1" t="s">
        <v>8362</v>
      </c>
    </row>
    <row r="2" spans="1:5" x14ac:dyDescent="0.2">
      <c r="A2" s="6" t="s">
        <v>8379</v>
      </c>
      <c r="B2" t="s">
        <v>8362</v>
      </c>
    </row>
    <row r="4" spans="1:5" x14ac:dyDescent="0.2">
      <c r="A4" s="6" t="s">
        <v>8360</v>
      </c>
      <c r="B4" s="6" t="s">
        <v>8361</v>
      </c>
    </row>
    <row r="5" spans="1:5" x14ac:dyDescent="0.2">
      <c r="A5" s="6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">
      <c r="A6" s="7" t="s">
        <v>8373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7" t="s">
        <v>8374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7" t="s">
        <v>8375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7" t="s">
        <v>8376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7" t="s">
        <v>8367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7" t="s">
        <v>8377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7" t="s">
        <v>8368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7" t="s">
        <v>8369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7" t="s">
        <v>8370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7" t="s">
        <v>8371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7" t="s">
        <v>8372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">
      <c r="A17" s="7" t="s">
        <v>8378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">
      <c r="A18" s="7" t="s">
        <v>8359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F715-6507-6E48-93ED-09BD91AD3EDD}">
  <dimension ref="A1:H13"/>
  <sheetViews>
    <sheetView topLeftCell="A6" workbookViewId="0">
      <selection activeCell="I11" sqref="I11"/>
    </sheetView>
  </sheetViews>
  <sheetFormatPr baseColWidth="10" defaultRowHeight="15" x14ac:dyDescent="0.2"/>
  <cols>
    <col min="1" max="1" width="28.33203125" customWidth="1"/>
    <col min="2" max="2" width="19.66406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COUNTIFS(Data!F2:F4115, "successful", Data!D2:D4115, "&lt;1000")</f>
        <v>322</v>
      </c>
      <c r="C2">
        <f>COUNTIFS(Data!F2:F4115, "failed", Data!D2:D4115, "&lt;1000")</f>
        <v>113</v>
      </c>
      <c r="D2">
        <f>COUNTIFS(Data!F2:F4115, "canceled", Data!D2:D4115, "&lt;1000")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">
      <c r="A3" t="s">
        <v>8389</v>
      </c>
      <c r="B3">
        <f>COUNTIFS(Data!F2:F4115, "successful", Data!D2:D4115, "&gt;=1000",  Data!D2:D4115, "&lt;=4999")</f>
        <v>932</v>
      </c>
      <c r="C3">
        <f>COUNTIFS(Data!F2:F4115, "failed", Data!D2:D4115, "&gt;=1000",  Data!D2:D4115, "&lt;=4999")</f>
        <v>420</v>
      </c>
      <c r="D3">
        <f>COUNTIFS(Data!F2:F4115, "canceled", Data!D2:D4115, "&gt;=1000",  Data!D2:D4115, "&lt;=4999")</f>
        <v>60</v>
      </c>
      <c r="E3">
        <f t="shared" ref="E3:E12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">
      <c r="A4" t="s">
        <v>8390</v>
      </c>
      <c r="B4">
        <f>COUNTIFS(Data!F2:F4115, "successful", Data!D2:D4115, "&gt;=5000",  Data!D2:D4115, "&lt;=9999")</f>
        <v>381</v>
      </c>
      <c r="C4">
        <f>COUNTIFS(Data!F2:F4115, "failed", Data!D2:D4115, "&gt;=5000",  Data!D2:D4115, "&lt;=9999")</f>
        <v>283</v>
      </c>
      <c r="D4">
        <f>COUNTIFS(Data!F2:F4115, "canceled", Data!D2:D4115, "&gt;=5000",  Data!D2:D4115, "&lt;=9999")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8391</v>
      </c>
      <c r="B5">
        <f>COUNTIFS(Data!F2:F4115, "successful", Data!D2:D4115, "&gt;=10000",  Data!D2:D4115, "&lt;=14999")</f>
        <v>168</v>
      </c>
      <c r="C5">
        <f>COUNTIFS(Data!F2:F4115, "failed", Data!D2:D4115, "&gt;=10000",  Data!D2:D4115, "&lt;=14999")</f>
        <v>144</v>
      </c>
      <c r="D5">
        <f>COUNTIFS(Data!F2:F4115, "canceled", Data!D2:D4115, "&gt;=10000",  Data!D2:D4115, "&lt;=14999")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8392</v>
      </c>
      <c r="B6">
        <f>COUNTIFS(Data!F2:F4115, "successful", Data!D2:D4115, "&gt;=15000",  Data!D2:D4115, "&lt;=19999")</f>
        <v>94</v>
      </c>
      <c r="C6">
        <f>COUNTIFS(Data!F2:F4115, "failed", Data!D2:D4115, "&gt;=15000",  Data!D2:D4115, "&lt;=19999")</f>
        <v>90</v>
      </c>
      <c r="D6">
        <f>COUNTIFS(Data!F2:F4115, "canceled", Data!D2:D4115, "&gt;=15000",  Data!D2:D4115, "&lt;=19999")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8393</v>
      </c>
      <c r="B7">
        <f>COUNTIFS(Data!F2:F4115, "successful", Data!D2:D4115, "&gt;=20000",  Data!D2:D4115, "&lt;=24999")</f>
        <v>62</v>
      </c>
      <c r="C7">
        <f>COUNTIFS(Data!F2:F4115, "failed", Data!D2:D4115, "&gt;=20000",  Data!D2:D4115, "&lt;=24999")</f>
        <v>72</v>
      </c>
      <c r="D7">
        <f>COUNTIFS(Data!F2:F4115, "canceled", Data!D2:D4115, "&gt;=20000",  Data!D2:D4115, "&lt;=24999")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8394</v>
      </c>
      <c r="B8">
        <f>COUNTIFS(Data!F2:F4115, "successful", Data!D2:D4115, "&gt;=25000",  Data!D2:D4115, "&lt;=29999")</f>
        <v>55</v>
      </c>
      <c r="C8">
        <f>COUNTIFS(Data!F2:F4115, "failed", Data!D2:D4115, "&gt;=25000",  Data!D2:D4115, "&lt;=29999")</f>
        <v>64</v>
      </c>
      <c r="D8">
        <f>COUNTIFS(Data!F2:F4115, "canceled", Data!D2:D4115, "&gt;=25000",  Data!D2:D4115, "&lt;=29999")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8395</v>
      </c>
      <c r="B9">
        <f>COUNTIFS(Data!F2:F4115, "successful", Data!D2:D4115, "&gt;=30000",  Data!D2:D4115, "&lt;=34999")</f>
        <v>32</v>
      </c>
      <c r="C9" s="10">
        <f>COUNTIFS(Data!F2:F4115, "failed", Data!D2:D4115, "&gt;=30000",  Data!D2:D4115, "&lt;=34999")</f>
        <v>37</v>
      </c>
      <c r="D9">
        <f>COUNTIFS(Data!F2:F4115, "canceled", Data!D2:D4115, "&gt;=30000",  Data!D2:D4115, "&lt;=34999")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8396</v>
      </c>
      <c r="B10">
        <f>COUNTIFS(Data!F2:F4115, "successful", Data!D2:D4115, "&gt;=35000",  Data!D2:D4115, "&lt;=39999")</f>
        <v>26</v>
      </c>
      <c r="C10">
        <f>COUNTIFS(Data!F2:F4115, "failed", Data!D2:D4115, "&gt;=35000",  Data!D2:D4115, "&lt;=39999")</f>
        <v>22</v>
      </c>
      <c r="D10">
        <f>COUNTIFS(Data!F2:F4115, "canceled", Data!D2:D4115, "&gt;=35000",  Data!D2:D4115, "&lt;=39999")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8397</v>
      </c>
      <c r="B11">
        <f>COUNTIFS(Data!F2:F4115, "successful", Data!D2:D4115, "&gt;=40000",  Data!D2:D4115, "&lt;=44999")</f>
        <v>21</v>
      </c>
      <c r="C11">
        <f>COUNTIFS(Data!F2:F4115, "failed", Data!D2:D4115, "&gt;=40000",  Data!D2:D4115, "&lt;=44999")</f>
        <v>16</v>
      </c>
      <c r="D11">
        <f>COUNTIFS(Data!F2:F4115, "canceled", Data!D2:D4115, "&gt;=40000",  Data!D2:D4115, "&lt;=44999")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8398</v>
      </c>
      <c r="B12">
        <f>COUNTIFS(Data!F2:F4115, "successful", Data!D2:D4115, "&gt;=45000",  Data!D2:D4115, "&lt;=49999")</f>
        <v>6</v>
      </c>
      <c r="C12">
        <f>COUNTIFS(Data!F2:F4115, "failed", Data!D2:D4115, "&gt;=45000",  Data!D2:D4115, "&lt;=49999")</f>
        <v>11</v>
      </c>
      <c r="D12">
        <f>COUNTIFS(Data!F2:F4115, "canceled", Data!D2:D4115, "&gt;=45000",  Data!D2:D4115, "&lt;=49999")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8399</v>
      </c>
      <c r="B13">
        <f>COUNTIFS(Data!F2:F4115, "successful", Data!D2:D4115, "&gt;=50000")</f>
        <v>86</v>
      </c>
      <c r="C13">
        <f>COUNTIFS(Data!F2:F4115, "failed", Data!D2:D4115, "&gt;=50000")</f>
        <v>258</v>
      </c>
      <c r="D13">
        <f>COUNTIFS(Data!F2:F4115, "canceled", Data!D2:D4115, "&gt;=50000")</f>
        <v>100</v>
      </c>
      <c r="E13">
        <f>SUM(B13:D13)</f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55BE-EF45-D248-B229-7CDB3C623F0F}">
  <dimension ref="A1:F27"/>
  <sheetViews>
    <sheetView workbookViewId="0">
      <selection activeCell="K30" sqref="K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8363</v>
      </c>
      <c r="B1" t="s">
        <v>8362</v>
      </c>
    </row>
    <row r="2" spans="1:6" x14ac:dyDescent="0.2">
      <c r="A2" s="6" t="s">
        <v>8364</v>
      </c>
      <c r="B2" t="s">
        <v>8362</v>
      </c>
    </row>
    <row r="4" spans="1:6" x14ac:dyDescent="0.2">
      <c r="A4" s="6" t="s">
        <v>8360</v>
      </c>
      <c r="B4" s="6" t="s">
        <v>8361</v>
      </c>
    </row>
    <row r="5" spans="1:6" x14ac:dyDescent="0.2">
      <c r="A5" s="6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7" t="s">
        <v>8239</v>
      </c>
      <c r="B6" s="5"/>
      <c r="C6" s="5">
        <v>2</v>
      </c>
      <c r="D6" s="5">
        <v>1</v>
      </c>
      <c r="E6" s="5">
        <v>3</v>
      </c>
      <c r="F6" s="5">
        <v>6</v>
      </c>
    </row>
    <row r="7" spans="1:6" x14ac:dyDescent="0.2">
      <c r="A7" s="7" t="s">
        <v>8226</v>
      </c>
      <c r="B7" s="5">
        <v>14</v>
      </c>
      <c r="C7" s="5">
        <v>41</v>
      </c>
      <c r="D7" s="5"/>
      <c r="E7" s="5">
        <v>19</v>
      </c>
      <c r="F7" s="5">
        <v>74</v>
      </c>
    </row>
    <row r="8" spans="1:6" x14ac:dyDescent="0.2">
      <c r="A8" s="7" t="s">
        <v>8242</v>
      </c>
      <c r="B8" s="5"/>
      <c r="C8" s="5">
        <v>1</v>
      </c>
      <c r="D8" s="5"/>
      <c r="E8" s="5">
        <v>1</v>
      </c>
      <c r="F8" s="5">
        <v>2</v>
      </c>
    </row>
    <row r="9" spans="1:6" x14ac:dyDescent="0.2">
      <c r="A9" s="7" t="s">
        <v>8229</v>
      </c>
      <c r="B9" s="5">
        <v>17</v>
      </c>
      <c r="C9" s="5">
        <v>64</v>
      </c>
      <c r="D9" s="5">
        <v>1</v>
      </c>
      <c r="E9" s="5">
        <v>64</v>
      </c>
      <c r="F9" s="5">
        <v>146</v>
      </c>
    </row>
    <row r="10" spans="1:6" x14ac:dyDescent="0.2">
      <c r="A10" s="7" t="s">
        <v>8240</v>
      </c>
      <c r="B10" s="5">
        <v>3</v>
      </c>
      <c r="C10" s="5">
        <v>2</v>
      </c>
      <c r="D10" s="5"/>
      <c r="E10" s="5">
        <v>1</v>
      </c>
      <c r="F10" s="5">
        <v>6</v>
      </c>
    </row>
    <row r="11" spans="1:6" x14ac:dyDescent="0.2">
      <c r="A11" s="7" t="s">
        <v>8236</v>
      </c>
      <c r="B11" s="5">
        <v>3</v>
      </c>
      <c r="C11" s="5">
        <v>27</v>
      </c>
      <c r="D11" s="5"/>
      <c r="E11" s="5">
        <v>23</v>
      </c>
      <c r="F11" s="5">
        <v>53</v>
      </c>
    </row>
    <row r="12" spans="1:6" x14ac:dyDescent="0.2">
      <c r="A12" s="7" t="s">
        <v>8232</v>
      </c>
      <c r="B12" s="5">
        <v>4</v>
      </c>
      <c r="C12" s="5">
        <v>6</v>
      </c>
      <c r="D12" s="5"/>
      <c r="E12" s="5">
        <v>4</v>
      </c>
      <c r="F12" s="5">
        <v>14</v>
      </c>
    </row>
    <row r="13" spans="1:6" x14ac:dyDescent="0.2">
      <c r="A13" s="7" t="s">
        <v>8227</v>
      </c>
      <c r="B13" s="5">
        <v>1</v>
      </c>
      <c r="C13" s="5">
        <v>9</v>
      </c>
      <c r="D13" s="5"/>
      <c r="E13" s="5">
        <v>11</v>
      </c>
      <c r="F13" s="5">
        <v>21</v>
      </c>
    </row>
    <row r="14" spans="1:6" x14ac:dyDescent="0.2">
      <c r="A14" s="7" t="s">
        <v>8230</v>
      </c>
      <c r="B14" s="5">
        <v>5</v>
      </c>
      <c r="C14" s="5">
        <v>10</v>
      </c>
      <c r="D14" s="5">
        <v>2</v>
      </c>
      <c r="E14" s="5">
        <v>10</v>
      </c>
      <c r="F14" s="5">
        <v>27</v>
      </c>
    </row>
    <row r="15" spans="1:6" x14ac:dyDescent="0.2">
      <c r="A15" s="7" t="s">
        <v>8225</v>
      </c>
      <c r="B15" s="5">
        <v>25</v>
      </c>
      <c r="C15" s="5">
        <v>205</v>
      </c>
      <c r="D15" s="5">
        <v>8</v>
      </c>
      <c r="E15" s="5">
        <v>366</v>
      </c>
      <c r="F15" s="5">
        <v>604</v>
      </c>
    </row>
    <row r="16" spans="1:6" x14ac:dyDescent="0.2">
      <c r="A16" s="7" t="s">
        <v>8231</v>
      </c>
      <c r="B16" s="5">
        <v>1</v>
      </c>
      <c r="C16" s="5">
        <v>2</v>
      </c>
      <c r="D16" s="5"/>
      <c r="E16" s="5"/>
      <c r="F16" s="5">
        <v>3</v>
      </c>
    </row>
    <row r="17" spans="1:6" x14ac:dyDescent="0.2">
      <c r="A17" s="7" t="s">
        <v>8241</v>
      </c>
      <c r="B17" s="5">
        <v>2</v>
      </c>
      <c r="C17" s="5">
        <v>4</v>
      </c>
      <c r="D17" s="5">
        <v>1</v>
      </c>
      <c r="E17" s="5">
        <v>8</v>
      </c>
      <c r="F17" s="5">
        <v>15</v>
      </c>
    </row>
    <row r="18" spans="1:6" x14ac:dyDescent="0.2">
      <c r="A18" s="7" t="s">
        <v>8237</v>
      </c>
      <c r="B18" s="5">
        <v>3</v>
      </c>
      <c r="C18" s="5">
        <v>19</v>
      </c>
      <c r="D18" s="5"/>
      <c r="E18" s="5">
        <v>7</v>
      </c>
      <c r="F18" s="5">
        <v>29</v>
      </c>
    </row>
    <row r="19" spans="1:6" x14ac:dyDescent="0.2">
      <c r="A19" s="7" t="s">
        <v>8243</v>
      </c>
      <c r="B19" s="5"/>
      <c r="C19" s="5"/>
      <c r="D19" s="5"/>
      <c r="E19" s="5">
        <v>2</v>
      </c>
      <c r="F19" s="5">
        <v>2</v>
      </c>
    </row>
    <row r="20" spans="1:6" x14ac:dyDescent="0.2">
      <c r="A20" s="7" t="s">
        <v>8238</v>
      </c>
      <c r="B20" s="5">
        <v>1</v>
      </c>
      <c r="C20" s="5">
        <v>8</v>
      </c>
      <c r="D20" s="5">
        <v>3</v>
      </c>
      <c r="E20" s="5"/>
      <c r="F20" s="5">
        <v>12</v>
      </c>
    </row>
    <row r="21" spans="1:6" x14ac:dyDescent="0.2">
      <c r="A21" s="7" t="s">
        <v>8233</v>
      </c>
      <c r="B21" s="5">
        <v>4</v>
      </c>
      <c r="C21" s="5">
        <v>14</v>
      </c>
      <c r="D21" s="5">
        <v>1</v>
      </c>
      <c r="E21" s="5">
        <v>2</v>
      </c>
      <c r="F21" s="5">
        <v>21</v>
      </c>
    </row>
    <row r="22" spans="1:6" x14ac:dyDescent="0.2">
      <c r="A22" s="7" t="s">
        <v>8234</v>
      </c>
      <c r="B22" s="5"/>
      <c r="C22" s="5">
        <v>5</v>
      </c>
      <c r="D22" s="5"/>
      <c r="E22" s="5">
        <v>2</v>
      </c>
      <c r="F22" s="5">
        <v>7</v>
      </c>
    </row>
    <row r="23" spans="1:6" x14ac:dyDescent="0.2">
      <c r="A23" s="7" t="s">
        <v>8228</v>
      </c>
      <c r="B23" s="5">
        <v>4</v>
      </c>
      <c r="C23" s="5">
        <v>5</v>
      </c>
      <c r="D23" s="5"/>
      <c r="E23" s="5">
        <v>3</v>
      </c>
      <c r="F23" s="5">
        <v>12</v>
      </c>
    </row>
    <row r="24" spans="1:6" x14ac:dyDescent="0.2">
      <c r="A24" s="7" t="s">
        <v>8235</v>
      </c>
      <c r="B24" s="5">
        <v>5</v>
      </c>
      <c r="C24" s="5">
        <v>9</v>
      </c>
      <c r="D24" s="5"/>
      <c r="E24" s="5">
        <v>7</v>
      </c>
      <c r="F24" s="5">
        <v>21</v>
      </c>
    </row>
    <row r="25" spans="1:6" x14ac:dyDescent="0.2">
      <c r="A25" s="7" t="s">
        <v>8244</v>
      </c>
      <c r="B25" s="5"/>
      <c r="C25" s="5"/>
      <c r="D25" s="5"/>
      <c r="E25" s="5">
        <v>1</v>
      </c>
      <c r="F25" s="5">
        <v>1</v>
      </c>
    </row>
    <row r="26" spans="1:6" x14ac:dyDescent="0.2">
      <c r="A26" s="7" t="s">
        <v>8224</v>
      </c>
      <c r="B26" s="5">
        <v>257</v>
      </c>
      <c r="C26" s="5">
        <v>1097</v>
      </c>
      <c r="D26" s="5">
        <v>33</v>
      </c>
      <c r="E26" s="5">
        <v>1651</v>
      </c>
      <c r="F26" s="5">
        <v>3038</v>
      </c>
    </row>
    <row r="27" spans="1:6" x14ac:dyDescent="0.2">
      <c r="A27" s="7" t="s">
        <v>8359</v>
      </c>
      <c r="B27" s="5">
        <v>349</v>
      </c>
      <c r="C27" s="5">
        <v>1530</v>
      </c>
      <c r="D27" s="5">
        <v>50</v>
      </c>
      <c r="E27" s="5">
        <v>2185</v>
      </c>
      <c r="F27" s="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8E73-2F4A-1B49-8057-036C53C2D707}">
  <dimension ref="A1:F26"/>
  <sheetViews>
    <sheetView tabSelected="1" workbookViewId="0">
      <selection activeCell="F7" sqref="F7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11.1640625" bestFit="1" customWidth="1"/>
    <col min="4" max="4" width="10.1640625" bestFit="1" customWidth="1"/>
    <col min="5" max="6" width="12.1640625" bestFit="1" customWidth="1"/>
  </cols>
  <sheetData>
    <row r="1" spans="1:6" x14ac:dyDescent="0.2">
      <c r="A1" s="6" t="s">
        <v>8363</v>
      </c>
      <c r="B1" t="s">
        <v>8362</v>
      </c>
    </row>
    <row r="3" spans="1:6" x14ac:dyDescent="0.2">
      <c r="A3" s="6" t="s">
        <v>8400</v>
      </c>
      <c r="B3" s="6" t="s">
        <v>8361</v>
      </c>
    </row>
    <row r="4" spans="1:6" x14ac:dyDescent="0.2">
      <c r="A4" s="6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7" t="s">
        <v>8239</v>
      </c>
      <c r="B5" s="5"/>
      <c r="C5" s="5">
        <v>939</v>
      </c>
      <c r="D5" s="5">
        <v>4130</v>
      </c>
      <c r="E5" s="5">
        <v>418915</v>
      </c>
      <c r="F5" s="5">
        <v>423984</v>
      </c>
    </row>
    <row r="6" spans="1:6" x14ac:dyDescent="0.2">
      <c r="A6" s="7" t="s">
        <v>8226</v>
      </c>
      <c r="B6" s="5">
        <v>3960</v>
      </c>
      <c r="C6" s="5">
        <v>205161</v>
      </c>
      <c r="D6" s="5"/>
      <c r="E6" s="5">
        <v>505081.52</v>
      </c>
      <c r="F6" s="5">
        <v>714202.52</v>
      </c>
    </row>
    <row r="7" spans="1:6" x14ac:dyDescent="0.2">
      <c r="A7" s="7" t="s">
        <v>8242</v>
      </c>
      <c r="B7" s="5"/>
      <c r="C7" s="5">
        <v>10</v>
      </c>
      <c r="D7" s="5"/>
      <c r="E7" s="5">
        <v>4045.93</v>
      </c>
      <c r="F7" s="5">
        <v>4055.93</v>
      </c>
    </row>
    <row r="8" spans="1:6" x14ac:dyDescent="0.2">
      <c r="A8" s="7" t="s">
        <v>8229</v>
      </c>
      <c r="B8" s="5">
        <v>5327</v>
      </c>
      <c r="C8" s="5">
        <v>142906.25</v>
      </c>
      <c r="D8" s="5">
        <v>18</v>
      </c>
      <c r="E8" s="5">
        <v>621337.80000000005</v>
      </c>
      <c r="F8" s="5">
        <v>769589.05</v>
      </c>
    </row>
    <row r="9" spans="1:6" x14ac:dyDescent="0.2">
      <c r="A9" s="7" t="s">
        <v>8240</v>
      </c>
      <c r="B9" s="5">
        <v>250</v>
      </c>
      <c r="C9" s="5">
        <v>793</v>
      </c>
      <c r="D9" s="5"/>
      <c r="E9" s="5">
        <v>5291</v>
      </c>
      <c r="F9" s="5">
        <v>6334</v>
      </c>
    </row>
    <row r="10" spans="1:6" x14ac:dyDescent="0.2">
      <c r="A10" s="7" t="s">
        <v>8236</v>
      </c>
      <c r="B10" s="5">
        <v>93</v>
      </c>
      <c r="C10" s="5">
        <v>31010</v>
      </c>
      <c r="D10" s="5"/>
      <c r="E10" s="5">
        <v>1878758.63</v>
      </c>
      <c r="F10" s="5">
        <v>1909861.63</v>
      </c>
    </row>
    <row r="11" spans="1:6" x14ac:dyDescent="0.2">
      <c r="A11" s="7" t="s">
        <v>8232</v>
      </c>
      <c r="B11" s="5">
        <v>11467</v>
      </c>
      <c r="C11" s="5">
        <v>9605</v>
      </c>
      <c r="D11" s="5"/>
      <c r="E11" s="5">
        <v>183222</v>
      </c>
      <c r="F11" s="5">
        <v>204294</v>
      </c>
    </row>
    <row r="12" spans="1:6" x14ac:dyDescent="0.2">
      <c r="A12" s="7" t="s">
        <v>8227</v>
      </c>
      <c r="B12" s="5">
        <v>15</v>
      </c>
      <c r="C12" s="5">
        <v>32587</v>
      </c>
      <c r="D12" s="5"/>
      <c r="E12" s="5">
        <v>469742</v>
      </c>
      <c r="F12" s="5">
        <v>502344</v>
      </c>
    </row>
    <row r="13" spans="1:6" x14ac:dyDescent="0.2">
      <c r="A13" s="7" t="s">
        <v>8230</v>
      </c>
      <c r="B13" s="5">
        <v>3241</v>
      </c>
      <c r="C13" s="5">
        <v>18193</v>
      </c>
      <c r="D13" s="5">
        <v>856</v>
      </c>
      <c r="E13" s="5">
        <v>32387.66</v>
      </c>
      <c r="F13" s="5">
        <v>54677.66</v>
      </c>
    </row>
    <row r="14" spans="1:6" x14ac:dyDescent="0.2">
      <c r="A14" s="7" t="s">
        <v>8225</v>
      </c>
      <c r="B14" s="5">
        <v>45711</v>
      </c>
      <c r="C14" s="5">
        <v>200750.43</v>
      </c>
      <c r="D14" s="5">
        <v>3284</v>
      </c>
      <c r="E14" s="5">
        <v>3248310.7100000004</v>
      </c>
      <c r="F14" s="5">
        <v>3498056.1400000006</v>
      </c>
    </row>
    <row r="15" spans="1:6" x14ac:dyDescent="0.2">
      <c r="A15" s="7" t="s">
        <v>8231</v>
      </c>
      <c r="B15" s="5">
        <v>10</v>
      </c>
      <c r="C15" s="5">
        <v>205025</v>
      </c>
      <c r="D15" s="5"/>
      <c r="E15" s="5"/>
      <c r="F15" s="5">
        <v>205035</v>
      </c>
    </row>
    <row r="16" spans="1:6" x14ac:dyDescent="0.2">
      <c r="A16" s="7" t="s">
        <v>8241</v>
      </c>
      <c r="B16" s="5">
        <v>3</v>
      </c>
      <c r="C16" s="5">
        <v>262</v>
      </c>
      <c r="D16" s="5">
        <v>1570</v>
      </c>
      <c r="E16" s="5">
        <v>139201.22999999998</v>
      </c>
      <c r="F16" s="5">
        <v>141036.22999999998</v>
      </c>
    </row>
    <row r="17" spans="1:6" x14ac:dyDescent="0.2">
      <c r="A17" s="7" t="s">
        <v>8237</v>
      </c>
      <c r="B17" s="5">
        <v>145</v>
      </c>
      <c r="C17" s="5">
        <v>46671</v>
      </c>
      <c r="D17" s="5"/>
      <c r="E17" s="5">
        <v>273223.88</v>
      </c>
      <c r="F17" s="5">
        <v>320039.88</v>
      </c>
    </row>
    <row r="18" spans="1:6" x14ac:dyDescent="0.2">
      <c r="A18" s="7" t="s">
        <v>8243</v>
      </c>
      <c r="B18" s="5"/>
      <c r="C18" s="5"/>
      <c r="D18" s="5"/>
      <c r="E18" s="5">
        <v>16065.5</v>
      </c>
      <c r="F18" s="5">
        <v>16065.5</v>
      </c>
    </row>
    <row r="19" spans="1:6" x14ac:dyDescent="0.2">
      <c r="A19" s="7" t="s">
        <v>8238</v>
      </c>
      <c r="B19" s="5">
        <v>250</v>
      </c>
      <c r="C19" s="5">
        <v>28460</v>
      </c>
      <c r="D19" s="5">
        <v>49450</v>
      </c>
      <c r="E19" s="5"/>
      <c r="F19" s="5">
        <v>78160</v>
      </c>
    </row>
    <row r="20" spans="1:6" x14ac:dyDescent="0.2">
      <c r="A20" s="7" t="s">
        <v>8233</v>
      </c>
      <c r="B20" s="5">
        <v>513</v>
      </c>
      <c r="C20" s="5">
        <v>77172</v>
      </c>
      <c r="D20" s="5">
        <v>258</v>
      </c>
      <c r="E20" s="5">
        <v>67178</v>
      </c>
      <c r="F20" s="5">
        <v>145121</v>
      </c>
    </row>
    <row r="21" spans="1:6" x14ac:dyDescent="0.2">
      <c r="A21" s="7" t="s">
        <v>8234</v>
      </c>
      <c r="B21" s="5"/>
      <c r="C21" s="5">
        <v>5755</v>
      </c>
      <c r="D21" s="5"/>
      <c r="E21" s="5">
        <v>487267</v>
      </c>
      <c r="F21" s="5">
        <v>493022</v>
      </c>
    </row>
    <row r="22" spans="1:6" x14ac:dyDescent="0.2">
      <c r="A22" s="7" t="s">
        <v>8228</v>
      </c>
      <c r="B22" s="5">
        <v>543</v>
      </c>
      <c r="C22" s="5">
        <v>921</v>
      </c>
      <c r="D22" s="5"/>
      <c r="E22" s="5">
        <v>42180</v>
      </c>
      <c r="F22" s="5">
        <v>43644</v>
      </c>
    </row>
    <row r="23" spans="1:6" x14ac:dyDescent="0.2">
      <c r="A23" s="7" t="s">
        <v>8235</v>
      </c>
      <c r="B23" s="5">
        <v>6159</v>
      </c>
      <c r="C23" s="5">
        <v>162285</v>
      </c>
      <c r="D23" s="5"/>
      <c r="E23" s="5">
        <v>283998.55</v>
      </c>
      <c r="F23" s="5">
        <v>452442.55</v>
      </c>
    </row>
    <row r="24" spans="1:6" x14ac:dyDescent="0.2">
      <c r="A24" s="7" t="s">
        <v>8244</v>
      </c>
      <c r="B24" s="5"/>
      <c r="C24" s="5"/>
      <c r="D24" s="5"/>
      <c r="E24" s="5">
        <v>9124</v>
      </c>
      <c r="F24" s="5">
        <v>9124</v>
      </c>
    </row>
    <row r="25" spans="1:6" x14ac:dyDescent="0.2">
      <c r="A25" s="7" t="s">
        <v>8224</v>
      </c>
      <c r="B25" s="5">
        <v>2465244.5099999998</v>
      </c>
      <c r="C25" s="5">
        <v>1670461.72</v>
      </c>
      <c r="D25" s="5">
        <v>136543.38</v>
      </c>
      <c r="E25" s="5">
        <v>31910402.96000002</v>
      </c>
      <c r="F25" s="5">
        <v>36182652.570000023</v>
      </c>
    </row>
    <row r="26" spans="1:6" x14ac:dyDescent="0.2">
      <c r="A26" s="7" t="s">
        <v>8359</v>
      </c>
      <c r="B26" s="5">
        <v>2542931.5099999998</v>
      </c>
      <c r="C26" s="5">
        <v>2838967.4</v>
      </c>
      <c r="D26" s="5">
        <v>196109.38</v>
      </c>
      <c r="E26" s="5">
        <v>40595733.37000002</v>
      </c>
      <c r="F26" s="5">
        <v>46173741.660000026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 1</vt:lpstr>
      <vt:lpstr>Pivot Table 2</vt:lpstr>
      <vt:lpstr>Pivot Table 3</vt:lpstr>
      <vt:lpstr>Bonus</vt:lpstr>
      <vt:lpstr>Extra Chart 1</vt:lpstr>
      <vt:lpstr>Extra Chart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Fintan Murphy</cp:lastModifiedBy>
  <dcterms:created xsi:type="dcterms:W3CDTF">2017-04-20T15:17:24Z</dcterms:created>
  <dcterms:modified xsi:type="dcterms:W3CDTF">2018-11-19T17:19:44Z</dcterms:modified>
</cp:coreProperties>
</file>