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90" yWindow="285" windowWidth="28455" windowHeight="1246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K20" i="2"/>
  <c r="K19"/>
  <c r="K18"/>
  <c r="K16"/>
  <c r="K15"/>
  <c r="K14"/>
  <c r="L12"/>
  <c r="K12"/>
  <c r="K11"/>
  <c r="K10"/>
  <c r="K9"/>
  <c r="C51" i="1" l="1"/>
  <c r="AI44"/>
  <c r="AH44"/>
  <c r="AG44"/>
  <c r="AF44"/>
  <c r="AE44"/>
  <c r="AD44"/>
  <c r="AC44"/>
  <c r="Y44"/>
  <c r="X44"/>
  <c r="W44"/>
  <c r="V44"/>
  <c r="U44"/>
  <c r="T44"/>
  <c r="S44"/>
  <c r="R44"/>
  <c r="Q44"/>
  <c r="P44"/>
  <c r="O44"/>
  <c r="G44"/>
  <c r="AI43"/>
  <c r="AH43"/>
  <c r="AG43"/>
  <c r="AF43"/>
  <c r="AE43"/>
  <c r="AD43"/>
  <c r="AC43"/>
  <c r="Y43"/>
  <c r="X43"/>
  <c r="W43"/>
  <c r="V43"/>
  <c r="U43"/>
  <c r="T43"/>
  <c r="S43"/>
  <c r="R43"/>
  <c r="Q43"/>
  <c r="P43"/>
  <c r="O43"/>
  <c r="N43"/>
  <c r="N44" s="1"/>
  <c r="M43"/>
  <c r="M44" s="1"/>
  <c r="L43"/>
  <c r="L44" s="1"/>
  <c r="K43"/>
  <c r="K44" s="1"/>
  <c r="J43"/>
  <c r="J44" s="1"/>
  <c r="I43"/>
  <c r="I44" s="1"/>
  <c r="H43"/>
  <c r="H44" s="1"/>
  <c r="G43"/>
  <c r="F43"/>
  <c r="F44" s="1"/>
  <c r="E43"/>
  <c r="E44" s="1"/>
  <c r="D43"/>
  <c r="D44" s="1"/>
  <c r="C43"/>
  <c r="C44" s="1"/>
  <c r="B43"/>
  <c r="P50" s="1"/>
  <c r="H53" l="1"/>
  <c r="B44"/>
</calcChain>
</file>

<file path=xl/sharedStrings.xml><?xml version="1.0" encoding="utf-8"?>
<sst xmlns="http://schemas.openxmlformats.org/spreadsheetml/2006/main" count="159" uniqueCount="120">
  <si>
    <t>OKLAHOMA DEPARTMENT OF ENVIRONMENTAL QUALITY</t>
  </si>
  <si>
    <t>PAGE 2</t>
  </si>
  <si>
    <t>to the Department of Environmental Quality, Water Quality Division</t>
  </si>
  <si>
    <t>MONTHLY OPERATIONAL REPORT</t>
  </si>
  <si>
    <t>P. O. Box 1677, Oklahoma City, OK  73101-1677</t>
  </si>
  <si>
    <t>WATER TREATMENT PLANTS SERVING LESS THAN 10,000 PEOPLE</t>
  </si>
  <si>
    <t>Plant:</t>
  </si>
  <si>
    <t>PWSID:</t>
  </si>
  <si>
    <t>Month:</t>
  </si>
  <si>
    <t>System</t>
  </si>
  <si>
    <t>Address</t>
  </si>
  <si>
    <t>City</t>
  </si>
  <si>
    <t>ZIP</t>
  </si>
  <si>
    <t>DAY</t>
  </si>
  <si>
    <t>WATER</t>
  </si>
  <si>
    <t>FILTER OPERATION</t>
  </si>
  <si>
    <t>WASH</t>
  </si>
  <si>
    <t>CHEMICALS USED-LBS.</t>
  </si>
  <si>
    <t>ALKALINITY - RAW</t>
  </si>
  <si>
    <t>ALKALINITY - FILTERED</t>
  </si>
  <si>
    <t>pH</t>
  </si>
  <si>
    <t>CaCO3</t>
  </si>
  <si>
    <t>HARDNESS</t>
  </si>
  <si>
    <t>Special Test</t>
  </si>
  <si>
    <t>REMARKS</t>
  </si>
  <si>
    <t>TREATED</t>
  </si>
  <si>
    <t>FILTERS USED-HOURS</t>
  </si>
  <si>
    <t>ALUM</t>
  </si>
  <si>
    <t>LIME</t>
  </si>
  <si>
    <t>POLYMER</t>
  </si>
  <si>
    <t>SODA</t>
  </si>
  <si>
    <t>CARBON</t>
  </si>
  <si>
    <t>OTHER</t>
  </si>
  <si>
    <t>CHLORINE</t>
  </si>
  <si>
    <t>STABILITY</t>
  </si>
  <si>
    <t>(ppm)</t>
  </si>
  <si>
    <t>(in 1,000 gal)</t>
  </si>
  <si>
    <t>IN 1000</t>
  </si>
  <si>
    <t>Name:</t>
  </si>
  <si>
    <t>ASH</t>
  </si>
  <si>
    <t>Method:</t>
  </si>
  <si>
    <t>Fe, Mn or Other</t>
  </si>
  <si>
    <t>GALS.</t>
  </si>
  <si>
    <t>PRE</t>
  </si>
  <si>
    <t>POST</t>
  </si>
  <si>
    <t>"P"</t>
  </si>
  <si>
    <t>TOTAL</t>
  </si>
  <si>
    <t>RAW</t>
  </si>
  <si>
    <t>FILT</t>
  </si>
  <si>
    <t>TOT</t>
  </si>
  <si>
    <t>Avg</t>
  </si>
  <si>
    <t>Power Costs</t>
  </si>
  <si>
    <t>Labor Costs</t>
  </si>
  <si>
    <t>Ave Rate of Wash (Vert. in/min)</t>
  </si>
  <si>
    <t>I hereby certify the above to be correct</t>
  </si>
  <si>
    <t>Chemicals</t>
  </si>
  <si>
    <t>to the best of my knowledge.</t>
  </si>
  <si>
    <t>Supplies</t>
  </si>
  <si>
    <t>Ave Wash Period (Minutes)</t>
  </si>
  <si>
    <t>DEQ Form # 630-577Small</t>
  </si>
  <si>
    <t>Repairs</t>
  </si>
  <si>
    <t>Signed</t>
  </si>
  <si>
    <t>Revised 7/2/2008</t>
  </si>
  <si>
    <t>Testing Cost</t>
  </si>
  <si>
    <t>% Wash Water Used</t>
  </si>
  <si>
    <t>Title</t>
  </si>
  <si>
    <t>Oper. Cert. No.</t>
  </si>
  <si>
    <t>Ave. Head Loss for Washing</t>
  </si>
  <si>
    <t>Cost per thousand gallons</t>
  </si>
  <si>
    <t>PAGE 1</t>
  </si>
  <si>
    <t>Turbidity and Residual Summary</t>
  </si>
  <si>
    <t>TURBIDITY</t>
  </si>
  <si>
    <t>FREE CHLORINE RESIDUAL</t>
  </si>
  <si>
    <t>Chlorine</t>
  </si>
  <si>
    <t>Comments</t>
  </si>
  <si>
    <t>Total no. of turbidity analyses</t>
  </si>
  <si>
    <t>SET</t>
  </si>
  <si>
    <t>2400-0400</t>
  </si>
  <si>
    <t>0400-0800</t>
  </si>
  <si>
    <t>0800-1200</t>
  </si>
  <si>
    <t>1200-1600</t>
  </si>
  <si>
    <t>1600-2000</t>
  </si>
  <si>
    <t>2000-2400</t>
  </si>
  <si>
    <t>ENTRY POINT TO DISTRIBUTION</t>
  </si>
  <si>
    <t>DISTRIBUTION</t>
  </si>
  <si>
    <t>Dioxide</t>
  </si>
  <si>
    <t>Number of samples above 1 NTU</t>
  </si>
  <si>
    <t>12am</t>
  </si>
  <si>
    <t>4am</t>
  </si>
  <si>
    <t>8am</t>
  </si>
  <si>
    <t>12pm</t>
  </si>
  <si>
    <t>4pm</t>
  </si>
  <si>
    <t>8pm</t>
  </si>
  <si>
    <t>SYSTEM</t>
  </si>
  <si>
    <t>ClO2</t>
  </si>
  <si>
    <t>Chlorite</t>
  </si>
  <si>
    <t>HIGHEST turbidity reading</t>
  </si>
  <si>
    <t>% OF TOTAL</t>
  </si>
  <si>
    <t>Turbidity Greater than 0.3 NTU</t>
  </si>
  <si>
    <t>FREE CHLORINE - ENTRY POINT</t>
  </si>
  <si>
    <t>Total no. of chlorine residual analyses</t>
  </si>
  <si>
    <t>Number of samples below 1.0 ppm</t>
  </si>
  <si>
    <t>Lowest chlorine residual</t>
  </si>
  <si>
    <t>FREE CHLORINE - DISTRIBUTION</t>
  </si>
  <si>
    <t>Number of samples below 0.2 ppm</t>
  </si>
  <si>
    <t>Individual Filter Turbidity Checklist (Conventional Treatment Plant Only)*</t>
  </si>
  <si>
    <t>1.  Was each filter monitored continuously?</t>
  </si>
  <si>
    <t>If NO, was the combined filter effluent (CFE) monitored continuously?</t>
  </si>
  <si>
    <t>Were measurement recorded every 15 minutes?</t>
  </si>
  <si>
    <t>2.  Was there a failure of the continuously monitoring equipment?</t>
  </si>
  <si>
    <t>3.  Was individual filter level greater than 1.0 NTU two consecutive measurements?</t>
  </si>
  <si>
    <t>4. Did the same filter or CFE exceed 1.0 NTU in 2 consecutive 15 min periods during the last 3 months?</t>
  </si>
  <si>
    <t>5. Did any single filter exceed 2.0 NTU is 2 consecutive 15-min period?</t>
  </si>
  <si>
    <t>6. Did the same filter exceed 2.0 NTU in 2 consecutive 15-min periods during the last month?</t>
  </si>
  <si>
    <t>* IF QUESTIONS 3, 4, 5, AND 6 ARE CHECKED "YES," YOU MUST COMPLETE</t>
  </si>
  <si>
    <r>
      <t>Mail</t>
    </r>
    <r>
      <rPr>
        <u/>
        <sz val="9"/>
        <rFont val="Arial"/>
        <family val="2"/>
        <charset val="1"/>
      </rPr>
      <t xml:space="preserve"> original</t>
    </r>
    <r>
      <rPr>
        <sz val="9"/>
        <rFont val="Arial"/>
        <family val="2"/>
        <charset val="1"/>
      </rPr>
      <t xml:space="preserve"> before the 10th of the following month</t>
    </r>
  </si>
  <si>
    <t>THE TURBIDITY TRIGGER EVALUATION FORM AND ATTACH TO THIS</t>
  </si>
  <si>
    <t>MOR AND RETURN TO DEQ BY THE 10TH OF NEXT MONTH.</t>
  </si>
  <si>
    <t>Tishomingo</t>
  </si>
  <si>
    <t>606 W. 6th St.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</si>
</sst>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0.0"/>
    <numFmt numFmtId="166" formatCode="\$#,##0.00"/>
    <numFmt numFmtId="167" formatCode="\$#,##0.00_);&quot;($&quot;#,##0.00\)"/>
  </numFmts>
  <fonts count="20"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10"/>
      <name val="Lohit Hindi"/>
      <family val="2"/>
    </font>
    <font>
      <sz val="12"/>
      <name val="Arial"/>
      <family val="2"/>
    </font>
    <font>
      <b/>
      <u/>
      <sz val="8"/>
      <name val="Arial"/>
      <family val="2"/>
    </font>
    <font>
      <u/>
      <sz val="9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1A1A1A"/>
      </patternFill>
    </fill>
  </fills>
  <borders count="16">
    <border>
      <left/>
      <right/>
      <top/>
      <bottom/>
      <diagonal/>
    </border>
    <border>
      <left style="thick">
        <color rgb="FF1A1A1A"/>
      </left>
      <right/>
      <top style="thick">
        <color rgb="FF1A1A1A"/>
      </top>
      <bottom/>
      <diagonal/>
    </border>
    <border>
      <left/>
      <right/>
      <top style="thick">
        <color rgb="FF1A1A1A"/>
      </top>
      <bottom/>
      <diagonal/>
    </border>
    <border>
      <left/>
      <right style="thick">
        <color rgb="FF1A1A1A"/>
      </right>
      <top style="thick">
        <color rgb="FF1A1A1A"/>
      </top>
      <bottom/>
      <diagonal/>
    </border>
    <border>
      <left style="thick">
        <color rgb="FF1A1A1A"/>
      </left>
      <right/>
      <top/>
      <bottom/>
      <diagonal/>
    </border>
    <border>
      <left/>
      <right style="thick">
        <color rgb="FF1A1A1A"/>
      </right>
      <top/>
      <bottom/>
      <diagonal/>
    </border>
    <border>
      <left style="thick">
        <color rgb="FF1A1A1A"/>
      </left>
      <right/>
      <top/>
      <bottom style="thick">
        <color rgb="FF1A1A1A"/>
      </bottom>
      <diagonal/>
    </border>
    <border>
      <left/>
      <right/>
      <top/>
      <bottom style="thick">
        <color rgb="FF1A1A1A"/>
      </bottom>
      <diagonal/>
    </border>
    <border>
      <left/>
      <right style="thick">
        <color rgb="FF1A1A1A"/>
      </right>
      <top/>
      <bottom style="thick">
        <color rgb="FF1A1A1A"/>
      </bottom>
      <diagonal/>
    </border>
    <border>
      <left/>
      <right/>
      <top style="thick">
        <color rgb="FF1A1A1A"/>
      </top>
      <bottom style="thick">
        <color rgb="FF1A1A1A"/>
      </bottom>
      <diagonal/>
    </border>
    <border>
      <left style="thick">
        <color rgb="FF1A1A1A"/>
      </left>
      <right style="thick">
        <color rgb="FF1A1A1A"/>
      </right>
      <top style="thick">
        <color rgb="FF1A1A1A"/>
      </top>
      <bottom/>
      <diagonal/>
    </border>
    <border>
      <left style="thick">
        <color rgb="FF1A1A1A"/>
      </left>
      <right style="thick">
        <color rgb="FF1A1A1A"/>
      </right>
      <top style="thick">
        <color rgb="FF1A1A1A"/>
      </top>
      <bottom style="thick">
        <color rgb="FF1A1A1A"/>
      </bottom>
      <diagonal/>
    </border>
    <border>
      <left style="thick">
        <color rgb="FF1A1A1A"/>
      </left>
      <right style="thick">
        <color rgb="FF1A1A1A"/>
      </right>
      <top/>
      <bottom/>
      <diagonal/>
    </border>
    <border>
      <left style="thick">
        <color rgb="FF1A1A1A"/>
      </left>
      <right style="thick">
        <color rgb="FF1A1A1A"/>
      </right>
      <top/>
      <bottom style="thick">
        <color rgb="FF1A1A1A"/>
      </bottom>
      <diagonal/>
    </border>
    <border>
      <left/>
      <right style="thick">
        <color rgb="FF1A1A1A"/>
      </right>
      <top style="thick">
        <color rgb="FF1A1A1A"/>
      </top>
      <bottom style="thick">
        <color rgb="FF1A1A1A"/>
      </bottom>
      <diagonal/>
    </border>
    <border>
      <left style="thick">
        <color rgb="FF1A1A1A"/>
      </left>
      <right/>
      <top style="thick">
        <color rgb="FF1A1A1A"/>
      </top>
      <bottom style="thick">
        <color rgb="FF1A1A1A"/>
      </bottom>
      <diagonal/>
    </border>
  </borders>
  <cellStyleXfs count="2">
    <xf numFmtId="0" fontId="0" fillId="0" borderId="0"/>
    <xf numFmtId="9" fontId="15" fillId="0" borderId="0" applyBorder="0" applyAlignment="0" applyProtection="0"/>
  </cellStyleXfs>
  <cellXfs count="196">
    <xf numFmtId="0" fontId="0" fillId="0" borderId="0" xfId="0"/>
    <xf numFmtId="0" fontId="0" fillId="2" borderId="0" xfId="0" applyFill="1" applyProtection="1"/>
    <xf numFmtId="0" fontId="1" fillId="2" borderId="1" xfId="0" applyFont="1" applyFill="1" applyBorder="1" applyProtection="1"/>
    <xf numFmtId="0" fontId="2" fillId="2" borderId="2" xfId="0" applyFont="1" applyFill="1" applyBorder="1" applyProtection="1"/>
    <xf numFmtId="0" fontId="0" fillId="2" borderId="2" xfId="0" applyFont="1" applyFill="1" applyBorder="1" applyProtection="1"/>
    <xf numFmtId="0" fontId="0" fillId="2" borderId="3" xfId="0" applyFont="1" applyFill="1" applyBorder="1" applyProtection="1"/>
    <xf numFmtId="0" fontId="0" fillId="2" borderId="0" xfId="0" applyFont="1" applyFill="1" applyProtection="1"/>
    <xf numFmtId="0" fontId="3" fillId="2" borderId="0" xfId="0" applyFont="1" applyFill="1" applyProtection="1"/>
    <xf numFmtId="0" fontId="3" fillId="2" borderId="0" xfId="0" applyFont="1" applyFill="1" applyAlignment="1">
      <alignment horizontal="center"/>
    </xf>
    <xf numFmtId="0" fontId="1" fillId="2" borderId="4" xfId="0" applyFont="1" applyFill="1" applyBorder="1" applyProtection="1"/>
    <xf numFmtId="0" fontId="2" fillId="2" borderId="0" xfId="0" applyFont="1" applyFill="1" applyBorder="1" applyProtection="1"/>
    <xf numFmtId="0" fontId="0" fillId="2" borderId="0" xfId="0" applyFont="1" applyFill="1" applyBorder="1" applyProtection="1"/>
    <xf numFmtId="0" fontId="0" fillId="2" borderId="5" xfId="0" applyFont="1" applyFill="1" applyBorder="1" applyProtection="1"/>
    <xf numFmtId="0" fontId="2" fillId="2" borderId="0" xfId="0" applyFont="1" applyFill="1" applyProtection="1"/>
    <xf numFmtId="0" fontId="1" fillId="2" borderId="6" xfId="0" applyFont="1" applyFill="1" applyBorder="1" applyProtection="1"/>
    <xf numFmtId="0" fontId="2" fillId="2" borderId="7" xfId="0" applyFont="1" applyFill="1" applyBorder="1" applyProtection="1"/>
    <xf numFmtId="0" fontId="0" fillId="2" borderId="7" xfId="0" applyFont="1" applyFill="1" applyBorder="1" applyProtection="1"/>
    <xf numFmtId="0" fontId="0" fillId="2" borderId="8" xfId="0" applyFont="1" applyFill="1" applyBorder="1" applyProtection="1"/>
    <xf numFmtId="0" fontId="2" fillId="2" borderId="0" xfId="0" applyFont="1" applyFill="1" applyAlignment="1" applyProtection="1">
      <alignment horizontal="right"/>
    </xf>
    <xf numFmtId="0" fontId="5" fillId="2" borderId="0" xfId="0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/>
    <xf numFmtId="164" fontId="5" fillId="2" borderId="0" xfId="0" applyNumberFormat="1" applyFont="1" applyFill="1" applyBorder="1" applyAlignment="1" applyProtection="1">
      <alignment horizontal="left"/>
    </xf>
    <xf numFmtId="0" fontId="6" fillId="2" borderId="0" xfId="0" applyFont="1" applyFill="1" applyProtection="1"/>
    <xf numFmtId="0" fontId="7" fillId="2" borderId="7" xfId="0" applyFont="1" applyFill="1" applyBorder="1" applyAlignment="1" applyProtection="1"/>
    <xf numFmtId="0" fontId="4" fillId="2" borderId="7" xfId="0" applyFont="1" applyFill="1" applyBorder="1" applyAlignment="1" applyProtection="1">
      <alignment horizontal="left"/>
    </xf>
    <xf numFmtId="0" fontId="0" fillId="2" borderId="7" xfId="0" applyFont="1" applyFill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center"/>
    </xf>
    <xf numFmtId="0" fontId="8" fillId="2" borderId="10" xfId="0" applyFont="1" applyFill="1" applyBorder="1" applyAlignment="1" applyProtection="1">
      <alignment horizontal="center"/>
    </xf>
    <xf numFmtId="0" fontId="8" fillId="2" borderId="2" xfId="0" applyFont="1" applyFill="1" applyBorder="1" applyProtection="1"/>
    <xf numFmtId="0" fontId="5" fillId="2" borderId="11" xfId="0" applyFont="1" applyFill="1" applyBorder="1" applyAlignment="1" applyProtection="1">
      <alignment horizontal="center"/>
    </xf>
    <xf numFmtId="0" fontId="8" fillId="2" borderId="0" xfId="0" applyFont="1" applyFill="1" applyBorder="1" applyProtection="1"/>
    <xf numFmtId="0" fontId="8" fillId="2" borderId="0" xfId="0" applyFont="1" applyFill="1" applyProtection="1"/>
    <xf numFmtId="0" fontId="5" fillId="2" borderId="4" xfId="0" applyFont="1" applyFill="1" applyBorder="1" applyProtection="1"/>
    <xf numFmtId="0" fontId="5" fillId="2" borderId="12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 shrinkToFit="1"/>
    </xf>
    <xf numFmtId="0" fontId="9" fillId="2" borderId="4" xfId="0" applyFont="1" applyFill="1" applyBorder="1" applyAlignment="1" applyProtection="1">
      <alignment horizontal="center" vertical="center" shrinkToFit="1"/>
    </xf>
    <xf numFmtId="0" fontId="5" fillId="2" borderId="10" xfId="0" applyFont="1" applyFill="1" applyBorder="1" applyAlignment="1" applyProtection="1"/>
    <xf numFmtId="0" fontId="5" fillId="2" borderId="10" xfId="0" applyFont="1" applyFill="1" applyBorder="1" applyProtection="1"/>
    <xf numFmtId="0" fontId="5" fillId="2" borderId="0" xfId="0" applyFont="1" applyFill="1" applyBorder="1" applyProtection="1"/>
    <xf numFmtId="0" fontId="5" fillId="2" borderId="5" xfId="0" applyFont="1" applyFill="1" applyBorder="1" applyProtection="1"/>
    <xf numFmtId="0" fontId="9" fillId="2" borderId="0" xfId="0" applyFont="1" applyFill="1" applyBorder="1" applyProtection="1"/>
    <xf numFmtId="0" fontId="5" fillId="2" borderId="0" xfId="0" applyFont="1" applyFill="1" applyProtection="1"/>
    <xf numFmtId="0" fontId="10" fillId="2" borderId="4" xfId="0" applyFont="1" applyFill="1" applyBorder="1" applyAlignment="1" applyProtection="1">
      <alignment vertical="center"/>
    </xf>
    <xf numFmtId="0" fontId="10" fillId="2" borderId="4" xfId="0" applyFont="1" applyFill="1" applyBorder="1" applyProtection="1"/>
    <xf numFmtId="0" fontId="5" fillId="2" borderId="4" xfId="0" applyFont="1" applyFill="1" applyBorder="1" applyAlignment="1" applyProtection="1">
      <alignment horizontal="center"/>
    </xf>
    <xf numFmtId="0" fontId="5" fillId="2" borderId="12" xfId="0" applyFont="1" applyFill="1" applyBorder="1" applyProtection="1"/>
    <xf numFmtId="0" fontId="5" fillId="2" borderId="6" xfId="0" applyFont="1" applyFill="1" applyBorder="1" applyProtection="1"/>
    <xf numFmtId="0" fontId="5" fillId="2" borderId="7" xfId="0" applyFont="1" applyFill="1" applyBorder="1" applyProtection="1"/>
    <xf numFmtId="0" fontId="5" fillId="2" borderId="8" xfId="0" applyFont="1" applyFill="1" applyBorder="1" applyProtection="1"/>
    <xf numFmtId="0" fontId="10" fillId="2" borderId="0" xfId="0" applyFont="1" applyFill="1" applyBorder="1" applyProtection="1"/>
    <xf numFmtId="0" fontId="5" fillId="2" borderId="13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vertical="center"/>
    </xf>
    <xf numFmtId="0" fontId="5" fillId="2" borderId="6" xfId="0" applyFont="1" applyFill="1" applyBorder="1" applyProtection="1">
      <protection locked="0"/>
    </xf>
    <xf numFmtId="0" fontId="5" fillId="2" borderId="8" xfId="0" applyFont="1" applyFill="1" applyBorder="1" applyAlignment="1" applyProtection="1">
      <alignment horizontal="center"/>
    </xf>
    <xf numFmtId="0" fontId="5" fillId="2" borderId="7" xfId="0" applyFont="1" applyFill="1" applyBorder="1" applyProtection="1">
      <protection locked="0"/>
    </xf>
    <xf numFmtId="0" fontId="4" fillId="2" borderId="6" xfId="0" applyFont="1" applyFill="1" applyBorder="1" applyAlignment="1" applyProtection="1">
      <alignment horizontal="center"/>
    </xf>
    <xf numFmtId="165" fontId="5" fillId="2" borderId="13" xfId="0" applyNumberFormat="1" applyFont="1" applyFill="1" applyBorder="1" applyProtection="1">
      <protection locked="0"/>
    </xf>
    <xf numFmtId="165" fontId="5" fillId="2" borderId="11" xfId="0" applyNumberFormat="1" applyFont="1" applyFill="1" applyBorder="1" applyProtection="1">
      <protection locked="0"/>
    </xf>
    <xf numFmtId="2" fontId="5" fillId="2" borderId="8" xfId="0" applyNumberFormat="1" applyFont="1" applyFill="1" applyBorder="1" applyProtection="1">
      <protection locked="0"/>
    </xf>
    <xf numFmtId="2" fontId="5" fillId="2" borderId="13" xfId="0" applyNumberFormat="1" applyFont="1" applyFill="1" applyBorder="1" applyProtection="1">
      <protection locked="0"/>
    </xf>
    <xf numFmtId="2" fontId="5" fillId="2" borderId="11" xfId="0" applyNumberFormat="1" applyFont="1" applyFill="1" applyBorder="1" applyProtection="1">
      <protection locked="0"/>
    </xf>
    <xf numFmtId="2" fontId="5" fillId="2" borderId="14" xfId="0" applyNumberFormat="1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center"/>
    </xf>
    <xf numFmtId="165" fontId="5" fillId="2" borderId="10" xfId="0" applyNumberFormat="1" applyFont="1" applyFill="1" applyBorder="1" applyProtection="1">
      <protection locked="0"/>
    </xf>
    <xf numFmtId="2" fontId="5" fillId="2" borderId="3" xfId="0" applyNumberFormat="1" applyFont="1" applyFill="1" applyBorder="1" applyProtection="1">
      <protection locked="0"/>
    </xf>
    <xf numFmtId="0" fontId="9" fillId="2" borderId="1" xfId="0" applyFont="1" applyFill="1" applyBorder="1" applyAlignment="1" applyProtection="1">
      <alignment horizontal="center"/>
    </xf>
    <xf numFmtId="165" fontId="5" fillId="2" borderId="11" xfId="0" applyNumberFormat="1" applyFont="1" applyFill="1" applyBorder="1" applyAlignment="1" applyProtection="1">
      <alignment shrinkToFit="1"/>
    </xf>
    <xf numFmtId="165" fontId="5" fillId="2" borderId="14" xfId="0" applyNumberFormat="1" applyFont="1" applyFill="1" applyBorder="1" applyAlignment="1" applyProtection="1"/>
    <xf numFmtId="165" fontId="5" fillId="2" borderId="11" xfId="0" applyNumberFormat="1" applyFont="1" applyFill="1" applyBorder="1" applyAlignment="1" applyProtection="1"/>
    <xf numFmtId="165" fontId="5" fillId="2" borderId="15" xfId="0" applyNumberFormat="1" applyFont="1" applyFill="1" applyBorder="1" applyAlignment="1" applyProtection="1"/>
    <xf numFmtId="165" fontId="5" fillId="2" borderId="11" xfId="0" applyNumberFormat="1" applyFont="1" applyFill="1" applyBorder="1" applyAlignment="1" applyProtection="1">
      <alignment horizontal="center"/>
    </xf>
    <xf numFmtId="165" fontId="5" fillId="2" borderId="14" xfId="0" applyNumberFormat="1" applyFont="1" applyFill="1" applyBorder="1" applyAlignment="1" applyProtection="1">
      <alignment horizontal="center"/>
    </xf>
    <xf numFmtId="0" fontId="5" fillId="3" borderId="11" xfId="0" applyFont="1" applyFill="1" applyBorder="1" applyAlignment="1" applyProtection="1"/>
    <xf numFmtId="0" fontId="5" fillId="3" borderId="14" xfId="0" applyFont="1" applyFill="1" applyBorder="1" applyAlignment="1" applyProtection="1"/>
    <xf numFmtId="2" fontId="5" fillId="2" borderId="11" xfId="0" applyNumberFormat="1" applyFont="1" applyFill="1" applyBorder="1" applyAlignment="1" applyProtection="1"/>
    <xf numFmtId="0" fontId="9" fillId="2" borderId="6" xfId="0" applyFont="1" applyFill="1" applyBorder="1" applyAlignment="1" applyProtection="1">
      <alignment horizontal="center"/>
    </xf>
    <xf numFmtId="165" fontId="5" fillId="3" borderId="11" xfId="0" applyNumberFormat="1" applyFont="1" applyFill="1" applyBorder="1" applyAlignment="1" applyProtection="1"/>
    <xf numFmtId="165" fontId="5" fillId="3" borderId="14" xfId="0" applyNumberFormat="1" applyFont="1" applyFill="1" applyBorder="1" applyAlignment="1" applyProtection="1"/>
    <xf numFmtId="2" fontId="5" fillId="2" borderId="15" xfId="0" applyNumberFormat="1" applyFont="1" applyFill="1" applyBorder="1" applyAlignment="1" applyProtection="1"/>
    <xf numFmtId="0" fontId="0" fillId="2" borderId="0" xfId="0" applyFont="1" applyFill="1" applyBorder="1" applyAlignment="1" applyProtection="1"/>
    <xf numFmtId="0" fontId="11" fillId="0" borderId="0" xfId="0" applyFont="1" applyProtection="1"/>
    <xf numFmtId="0" fontId="0" fillId="0" borderId="0" xfId="0" applyProtection="1"/>
    <xf numFmtId="0" fontId="0" fillId="2" borderId="0" xfId="0" applyFill="1" applyProtection="1">
      <protection locked="0"/>
    </xf>
    <xf numFmtId="0" fontId="0" fillId="2" borderId="0" xfId="0" applyFill="1"/>
    <xf numFmtId="0" fontId="12" fillId="0" borderId="0" xfId="0" applyFont="1" applyProtection="1">
      <protection locked="0"/>
    </xf>
    <xf numFmtId="0" fontId="0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0" fillId="2" borderId="7" xfId="0" applyFill="1" applyBorder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0" fillId="2" borderId="0" xfId="0" applyFont="1" applyFill="1" applyAlignment="1" applyProtection="1">
      <alignment vertical="top"/>
      <protection locked="0"/>
    </xf>
    <xf numFmtId="0" fontId="6" fillId="2" borderId="0" xfId="0" applyFont="1" applyFill="1" applyProtection="1">
      <protection locked="0"/>
    </xf>
    <xf numFmtId="0" fontId="2" fillId="2" borderId="0" xfId="0" applyFont="1" applyFill="1" applyBorder="1" applyAlignment="1" applyProtection="1">
      <alignment horizontal="righ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protection locked="0"/>
    </xf>
    <xf numFmtId="0" fontId="2" fillId="2" borderId="0" xfId="0" applyFont="1" applyFill="1" applyAlignment="1" applyProtection="1">
      <alignment horizontal="right" vertical="top" wrapText="1"/>
      <protection locked="0"/>
    </xf>
    <xf numFmtId="0" fontId="13" fillId="2" borderId="0" xfId="0" applyFont="1" applyFill="1" applyBorder="1" applyProtection="1">
      <protection locked="0"/>
    </xf>
    <xf numFmtId="0" fontId="0" fillId="2" borderId="11" xfId="0" applyFont="1" applyFill="1" applyBorder="1" applyProtection="1">
      <protection locked="0"/>
    </xf>
    <xf numFmtId="0" fontId="0" fillId="2" borderId="13" xfId="0" applyFont="1" applyFill="1" applyBorder="1" applyAlignment="1" applyProtection="1">
      <alignment horizontal="center"/>
    </xf>
    <xf numFmtId="0" fontId="3" fillId="2" borderId="12" xfId="0" applyFont="1" applyFill="1" applyBorder="1" applyProtection="1">
      <protection locked="0"/>
    </xf>
    <xf numFmtId="0" fontId="0" fillId="2" borderId="11" xfId="0" applyFont="1" applyFill="1" applyBorder="1" applyAlignment="1" applyProtection="1">
      <alignment horizontal="center"/>
    </xf>
    <xf numFmtId="49" fontId="5" fillId="2" borderId="11" xfId="0" applyNumberFormat="1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2" fontId="0" fillId="2" borderId="11" xfId="0" applyNumberFormat="1" applyFont="1" applyFill="1" applyBorder="1" applyAlignment="1" applyProtection="1">
      <alignment horizontal="center"/>
    </xf>
    <xf numFmtId="0" fontId="5" fillId="2" borderId="0" xfId="0" applyFont="1" applyFill="1" applyAlignment="1" applyProtection="1"/>
    <xf numFmtId="0" fontId="5" fillId="2" borderId="6" xfId="0" applyFont="1" applyFill="1" applyBorder="1" applyAlignment="1" applyProtection="1">
      <alignment horizontal="center"/>
      <protection locked="0"/>
    </xf>
    <xf numFmtId="2" fontId="5" fillId="2" borderId="15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11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13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8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7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1" xfId="0" applyFont="1" applyFill="1" applyBorder="1" applyAlignment="1" applyProtection="1">
      <alignment wrapText="1"/>
      <protection locked="0"/>
    </xf>
    <xf numFmtId="0" fontId="0" fillId="2" borderId="10" xfId="0" applyFont="1" applyFill="1" applyBorder="1" applyAlignment="1" applyProtection="1">
      <alignment horizontal="center"/>
    </xf>
    <xf numFmtId="9" fontId="16" fillId="2" borderId="11" xfId="1" applyFont="1" applyFill="1" applyBorder="1" applyAlignment="1" applyProtection="1">
      <alignment horizontal="center"/>
    </xf>
    <xf numFmtId="2" fontId="5" fillId="2" borderId="14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9" fontId="3" fillId="2" borderId="0" xfId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/>
    <xf numFmtId="0" fontId="0" fillId="2" borderId="0" xfId="0" applyFont="1" applyFill="1" applyBorder="1" applyProtection="1">
      <protection locked="0"/>
    </xf>
    <xf numFmtId="0" fontId="16" fillId="2" borderId="0" xfId="0" applyFont="1" applyFill="1" applyBorder="1" applyProtection="1"/>
    <xf numFmtId="0" fontId="0" fillId="2" borderId="1" xfId="0" applyFont="1" applyFill="1" applyBorder="1" applyProtection="1"/>
    <xf numFmtId="2" fontId="0" fillId="2" borderId="10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Protection="1">
      <protection locked="0"/>
    </xf>
    <xf numFmtId="0" fontId="0" fillId="2" borderId="6" xfId="0" applyFont="1" applyFill="1" applyBorder="1" applyAlignment="1" applyProtection="1"/>
    <xf numFmtId="0" fontId="0" fillId="2" borderId="7" xfId="0" applyFont="1" applyFill="1" applyBorder="1" applyAlignment="1" applyProtection="1"/>
    <xf numFmtId="0" fontId="0" fillId="2" borderId="8" xfId="0" applyFont="1" applyFill="1" applyBorder="1" applyAlignment="1" applyProtection="1"/>
    <xf numFmtId="0" fontId="0" fillId="2" borderId="15" xfId="0" applyFont="1" applyFill="1" applyBorder="1" applyAlignment="1" applyProtection="1"/>
    <xf numFmtId="0" fontId="0" fillId="2" borderId="9" xfId="0" applyFont="1" applyFill="1" applyBorder="1" applyAlignment="1" applyProtection="1"/>
    <xf numFmtId="0" fontId="0" fillId="2" borderId="14" xfId="0" applyFont="1" applyFill="1" applyBorder="1" applyAlignment="1" applyProtection="1"/>
    <xf numFmtId="0" fontId="0" fillId="2" borderId="15" xfId="0" applyFont="1" applyFill="1" applyBorder="1" applyProtection="1"/>
    <xf numFmtId="0" fontId="0" fillId="2" borderId="9" xfId="0" applyFont="1" applyFill="1" applyBorder="1" applyProtection="1"/>
    <xf numFmtId="0" fontId="0" fillId="2" borderId="14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  <protection locked="0"/>
    </xf>
    <xf numFmtId="0" fontId="17" fillId="2" borderId="0" xfId="0" applyFont="1" applyFill="1" applyProtection="1">
      <protection locked="0"/>
    </xf>
    <xf numFmtId="0" fontId="4" fillId="2" borderId="0" xfId="0" applyFont="1" applyFill="1" applyAlignment="1" applyProtection="1"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14" fontId="4" fillId="2" borderId="0" xfId="0" applyNumberFormat="1" applyFont="1" applyFill="1" applyBorder="1" applyProtection="1">
      <protection locked="0"/>
    </xf>
    <xf numFmtId="0" fontId="14" fillId="2" borderId="0" xfId="0" applyFont="1" applyFill="1" applyProtection="1"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2" fontId="5" fillId="2" borderId="10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3" xfId="0" applyNumberFormat="1" applyFont="1" applyFill="1" applyBorder="1" applyAlignment="1" applyProtection="1">
      <alignment horizontal="center" vertical="center" shrinkToFit="1"/>
      <protection locked="0"/>
    </xf>
    <xf numFmtId="2" fontId="5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0" xfId="0" applyFont="1" applyFill="1" applyProtection="1"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14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protection locked="0"/>
    </xf>
    <xf numFmtId="0" fontId="4" fillId="2" borderId="9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left"/>
    </xf>
    <xf numFmtId="0" fontId="7" fillId="0" borderId="7" xfId="0" applyFont="1" applyBorder="1" applyAlignment="1" applyProtection="1">
      <alignment horizontal="center"/>
    </xf>
    <xf numFmtId="0" fontId="8" fillId="2" borderId="11" xfId="0" applyFont="1" applyFill="1" applyBorder="1" applyAlignment="1" applyProtection="1">
      <alignment horizont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 vertical="center" shrinkToFit="1"/>
    </xf>
    <xf numFmtId="0" fontId="5" fillId="2" borderId="12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 wrapText="1"/>
      <protection locked="0"/>
    </xf>
    <xf numFmtId="0" fontId="5" fillId="3" borderId="11" xfId="0" applyFont="1" applyFill="1" applyBorder="1" applyAlignment="1" applyProtection="1">
      <alignment wrapText="1"/>
      <protection locked="0"/>
    </xf>
    <xf numFmtId="166" fontId="8" fillId="2" borderId="11" xfId="0" applyNumberFormat="1" applyFont="1" applyFill="1" applyBorder="1" applyAlignment="1" applyProtection="1">
      <protection locked="0"/>
    </xf>
    <xf numFmtId="166" fontId="8" fillId="2" borderId="11" xfId="0" applyNumberFormat="1" applyFont="1" applyFill="1" applyBorder="1" applyAlignment="1" applyProtection="1">
      <alignment horizontal="right"/>
      <protection locked="0"/>
    </xf>
    <xf numFmtId="0" fontId="8" fillId="2" borderId="11" xfId="0" applyFont="1" applyFill="1" applyBorder="1" applyAlignment="1" applyProtection="1">
      <protection locked="0"/>
    </xf>
    <xf numFmtId="0" fontId="8" fillId="2" borderId="7" xfId="0" applyFont="1" applyFill="1" applyBorder="1" applyAlignment="1" applyProtection="1">
      <protection locked="0"/>
    </xf>
    <xf numFmtId="10" fontId="8" fillId="2" borderId="11" xfId="0" applyNumberFormat="1" applyFont="1" applyFill="1" applyBorder="1" applyAlignment="1" applyProtection="1"/>
    <xf numFmtId="167" fontId="8" fillId="2" borderId="11" xfId="0" applyNumberFormat="1" applyFont="1" applyFill="1" applyBorder="1" applyAlignment="1" applyProtection="1">
      <alignment horizontal="right"/>
    </xf>
    <xf numFmtId="0" fontId="0" fillId="2" borderId="7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center"/>
    </xf>
    <xf numFmtId="0" fontId="14" fillId="2" borderId="11" xfId="0" applyFont="1" applyFill="1" applyBorder="1" applyAlignment="1" applyProtection="1">
      <alignment horizontal="center"/>
      <protection locked="0"/>
    </xf>
    <xf numFmtId="0" fontId="14" fillId="2" borderId="10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/>
    <xf numFmtId="0" fontId="5" fillId="2" borderId="11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14" fillId="2" borderId="12" xfId="0" applyFont="1" applyFill="1" applyBorder="1" applyAlignment="1" applyProtection="1">
      <alignment horizontal="center"/>
      <protection locked="0"/>
    </xf>
    <xf numFmtId="0" fontId="0" fillId="2" borderId="11" xfId="0" applyFont="1" applyFill="1" applyBorder="1" applyAlignment="1" applyProtection="1">
      <alignment horizontal="left"/>
    </xf>
    <xf numFmtId="0" fontId="3" fillId="0" borderId="11" xfId="0" applyFont="1" applyBorder="1" applyAlignment="1" applyProtection="1">
      <alignment horizontal="center"/>
    </xf>
    <xf numFmtId="0" fontId="9" fillId="2" borderId="13" xfId="0" applyFont="1" applyFill="1" applyBorder="1" applyAlignment="1" applyProtection="1">
      <alignment horizontal="center"/>
      <protection locked="0"/>
    </xf>
    <xf numFmtId="0" fontId="0" fillId="2" borderId="10" xfId="0" applyFont="1" applyFill="1" applyBorder="1" applyAlignment="1" applyProtection="1">
      <alignment horizontal="left"/>
    </xf>
    <xf numFmtId="0" fontId="0" fillId="2" borderId="13" xfId="0" applyFont="1" applyFill="1" applyBorder="1" applyAlignment="1" applyProtection="1">
      <alignment horizontal="left"/>
    </xf>
    <xf numFmtId="0" fontId="0" fillId="2" borderId="7" xfId="0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W55"/>
  <sheetViews>
    <sheetView tabSelected="1" workbookViewId="0">
      <selection activeCell="M7" sqref="M7"/>
    </sheetView>
  </sheetViews>
  <sheetFormatPr defaultRowHeight="12.75"/>
  <cols>
    <col min="1" max="1" width="3.140625" style="1"/>
    <col min="2" max="2" width="7.28515625" style="1"/>
    <col min="3" max="8" width="3.28515625" style="1"/>
    <col min="9" max="9" width="5.7109375" style="1"/>
    <col min="10" max="17" width="5" style="1"/>
    <col min="18" max="26" width="5.5703125" style="1"/>
    <col min="27" max="27" width="5.5703125" style="1" customWidth="1"/>
    <col min="28" max="35" width="5.5703125" style="1"/>
    <col min="36" max="36" width="4.7109375" style="1"/>
    <col min="37" max="37" width="8.85546875" style="1"/>
    <col min="38" max="38" width="4.42578125" style="1"/>
    <col min="39" max="257" width="8.85546875" style="1"/>
    <col min="258" max="1025" width="8.85546875"/>
  </cols>
  <sheetData>
    <row r="1" spans="1:39" s="6" customFormat="1">
      <c r="A1" s="2" t="s">
        <v>115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/>
      <c r="R1" s="7"/>
      <c r="T1" s="7"/>
      <c r="U1" s="8" t="s">
        <v>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6" t="s">
        <v>1</v>
      </c>
    </row>
    <row r="2" spans="1:39" s="6" customFormat="1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/>
      <c r="Q2" s="7"/>
      <c r="R2" s="13"/>
      <c r="T2" s="7"/>
      <c r="U2" s="8" t="s">
        <v>3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9" s="6" customFormat="1">
      <c r="A3" s="14" t="s">
        <v>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7"/>
      <c r="R3" s="13"/>
      <c r="U3" s="8" t="s">
        <v>5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8" t="s">
        <v>6</v>
      </c>
      <c r="AK3" s="162" t="s">
        <v>118</v>
      </c>
      <c r="AL3" s="162"/>
      <c r="AM3" s="19"/>
    </row>
    <row r="4" spans="1:39" s="6" customFormat="1" ht="14.25" thickTop="1" thickBot="1">
      <c r="R4" s="1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8" t="s">
        <v>7</v>
      </c>
      <c r="AK4" s="163">
        <v>1010815</v>
      </c>
      <c r="AL4" s="163"/>
      <c r="AM4" s="19"/>
    </row>
    <row r="5" spans="1:39" s="6" customFormat="1" ht="14.25" thickTop="1" thickBot="1">
      <c r="B5" s="164" t="s">
        <v>118</v>
      </c>
      <c r="C5" s="164"/>
      <c r="D5" s="164"/>
      <c r="E5" s="164"/>
      <c r="F5" s="164"/>
      <c r="G5" s="164"/>
      <c r="H5" s="164"/>
      <c r="I5" s="94"/>
      <c r="J5" s="94"/>
      <c r="K5" s="164" t="s">
        <v>119</v>
      </c>
      <c r="L5" s="164"/>
      <c r="M5" s="164"/>
      <c r="N5" s="164"/>
      <c r="O5" s="164"/>
      <c r="P5" s="95"/>
      <c r="Q5" s="95"/>
      <c r="R5" s="195" t="s">
        <v>118</v>
      </c>
      <c r="S5" s="182"/>
      <c r="T5" s="182"/>
      <c r="U5" s="182"/>
      <c r="V5" s="182"/>
      <c r="W5" s="182"/>
      <c r="X5" s="95"/>
      <c r="Y5" s="95"/>
      <c r="Z5" s="182">
        <v>73460</v>
      </c>
      <c r="AA5" s="182"/>
      <c r="AB5" s="182"/>
      <c r="AC5" s="182"/>
      <c r="AH5" s="20"/>
      <c r="AI5" s="20"/>
      <c r="AJ5" s="18" t="s">
        <v>8</v>
      </c>
      <c r="AK5" s="163"/>
      <c r="AL5" s="163"/>
      <c r="AM5" s="21"/>
    </row>
    <row r="6" spans="1:39" s="6" customFormat="1" ht="13.5" thickTop="1">
      <c r="B6" s="22" t="s">
        <v>9</v>
      </c>
      <c r="J6" s="22" t="s">
        <v>10</v>
      </c>
      <c r="K6" s="22"/>
      <c r="L6" s="22"/>
      <c r="M6" s="22"/>
      <c r="O6" s="22"/>
      <c r="Q6" s="22" t="s">
        <v>11</v>
      </c>
      <c r="R6" s="22"/>
      <c r="S6" s="22"/>
      <c r="U6" s="22"/>
      <c r="V6" s="22"/>
      <c r="X6" s="22" t="s">
        <v>12</v>
      </c>
      <c r="AH6" s="22"/>
      <c r="AJ6" s="18"/>
      <c r="AK6" s="165"/>
      <c r="AL6" s="165"/>
      <c r="AM6" s="19"/>
    </row>
    <row r="7" spans="1:39" s="6" customFormat="1">
      <c r="J7" s="22"/>
      <c r="Q7" s="22"/>
      <c r="S7" s="23"/>
      <c r="T7" s="23"/>
      <c r="U7" s="23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22"/>
      <c r="AH7" s="22"/>
      <c r="AJ7" s="18"/>
      <c r="AK7" s="24"/>
      <c r="AL7" s="25"/>
      <c r="AM7" s="19"/>
    </row>
    <row r="8" spans="1:39" s="31" customFormat="1" ht="12.6" customHeight="1">
      <c r="A8" s="26" t="s">
        <v>13</v>
      </c>
      <c r="B8" s="27" t="s">
        <v>14</v>
      </c>
      <c r="C8" s="167" t="s">
        <v>15</v>
      </c>
      <c r="D8" s="167"/>
      <c r="E8" s="167"/>
      <c r="F8" s="167"/>
      <c r="G8" s="167"/>
      <c r="H8" s="167"/>
      <c r="I8" s="27" t="s">
        <v>16</v>
      </c>
      <c r="J8" s="168" t="s">
        <v>17</v>
      </c>
      <c r="K8" s="168"/>
      <c r="L8" s="168"/>
      <c r="M8" s="168"/>
      <c r="N8" s="168"/>
      <c r="O8" s="168"/>
      <c r="P8" s="168"/>
      <c r="Q8" s="168"/>
      <c r="R8" s="167" t="s">
        <v>18</v>
      </c>
      <c r="S8" s="167"/>
      <c r="T8" s="167"/>
      <c r="U8" s="167"/>
      <c r="V8" s="167" t="s">
        <v>19</v>
      </c>
      <c r="W8" s="167"/>
      <c r="X8" s="167"/>
      <c r="Y8" s="167"/>
      <c r="Z8" s="167" t="s">
        <v>20</v>
      </c>
      <c r="AA8" s="167"/>
      <c r="AB8" s="167"/>
      <c r="AC8" s="28" t="s">
        <v>21</v>
      </c>
      <c r="AD8" s="169" t="s">
        <v>22</v>
      </c>
      <c r="AE8" s="169"/>
      <c r="AF8" s="169" t="s">
        <v>23</v>
      </c>
      <c r="AG8" s="169"/>
      <c r="AH8" s="169" t="s">
        <v>23</v>
      </c>
      <c r="AI8" s="169"/>
      <c r="AJ8" s="170" t="s">
        <v>24</v>
      </c>
      <c r="AK8" s="170"/>
      <c r="AL8" s="170"/>
      <c r="AM8" s="30"/>
    </row>
    <row r="9" spans="1:39" s="41" customFormat="1" ht="12.6" customHeight="1">
      <c r="A9" s="32"/>
      <c r="B9" s="33" t="s">
        <v>25</v>
      </c>
      <c r="C9" s="171" t="s">
        <v>26</v>
      </c>
      <c r="D9" s="171"/>
      <c r="E9" s="171"/>
      <c r="F9" s="171"/>
      <c r="G9" s="171"/>
      <c r="H9" s="171"/>
      <c r="I9" s="33" t="s">
        <v>14</v>
      </c>
      <c r="J9" s="34" t="s">
        <v>27</v>
      </c>
      <c r="K9" s="34" t="s">
        <v>28</v>
      </c>
      <c r="L9" s="35" t="s">
        <v>29</v>
      </c>
      <c r="M9" s="34" t="s">
        <v>30</v>
      </c>
      <c r="N9" s="34" t="s">
        <v>31</v>
      </c>
      <c r="O9" s="34" t="s">
        <v>32</v>
      </c>
      <c r="P9" s="172" t="s">
        <v>33</v>
      </c>
      <c r="Q9" s="172"/>
      <c r="R9" s="36"/>
      <c r="S9" s="36"/>
      <c r="T9" s="37"/>
      <c r="U9" s="37"/>
      <c r="V9" s="36"/>
      <c r="W9" s="36"/>
      <c r="X9" s="37"/>
      <c r="Y9" s="37"/>
      <c r="Z9" s="32"/>
      <c r="AA9" s="38"/>
      <c r="AB9" s="39"/>
      <c r="AC9" s="40" t="s">
        <v>34</v>
      </c>
      <c r="AD9" s="173" t="s">
        <v>35</v>
      </c>
      <c r="AE9" s="173"/>
      <c r="AF9" s="169"/>
      <c r="AG9" s="169"/>
      <c r="AH9" s="169"/>
      <c r="AI9" s="169"/>
      <c r="AJ9" s="170"/>
      <c r="AK9" s="170"/>
      <c r="AL9" s="170"/>
    </row>
    <row r="10" spans="1:39" s="41" customFormat="1" ht="12.6" customHeight="1">
      <c r="A10" s="32"/>
      <c r="B10" s="33" t="s">
        <v>36</v>
      </c>
      <c r="C10" s="38"/>
      <c r="D10" s="38"/>
      <c r="E10" s="38"/>
      <c r="F10" s="38"/>
      <c r="G10" s="38"/>
      <c r="H10" s="38"/>
      <c r="I10" s="33" t="s">
        <v>37</v>
      </c>
      <c r="J10" s="42"/>
      <c r="K10" s="43"/>
      <c r="L10" s="43" t="s">
        <v>38</v>
      </c>
      <c r="M10" s="44" t="s">
        <v>39</v>
      </c>
      <c r="N10" s="43"/>
      <c r="O10" s="43" t="s">
        <v>38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47"/>
      <c r="AB10" s="48"/>
      <c r="AC10" s="49" t="s">
        <v>40</v>
      </c>
      <c r="AD10" s="32"/>
      <c r="AE10" s="39"/>
      <c r="AF10" s="173" t="s">
        <v>41</v>
      </c>
      <c r="AG10" s="173"/>
      <c r="AH10" s="173" t="s">
        <v>41</v>
      </c>
      <c r="AI10" s="173"/>
      <c r="AJ10" s="170"/>
      <c r="AK10" s="170"/>
      <c r="AL10" s="170"/>
    </row>
    <row r="11" spans="1:39" s="41" customFormat="1" ht="12.6" customHeight="1">
      <c r="A11" s="46"/>
      <c r="B11" s="50"/>
      <c r="C11" s="51">
        <v>1</v>
      </c>
      <c r="D11" s="29">
        <v>2</v>
      </c>
      <c r="E11" s="29">
        <v>3</v>
      </c>
      <c r="F11" s="29">
        <v>4</v>
      </c>
      <c r="G11" s="29">
        <v>5</v>
      </c>
      <c r="H11" s="52">
        <v>6</v>
      </c>
      <c r="I11" s="50" t="s">
        <v>42</v>
      </c>
      <c r="J11" s="53"/>
      <c r="K11" s="46"/>
      <c r="L11" s="54"/>
      <c r="M11" s="46"/>
      <c r="N11" s="46"/>
      <c r="O11" s="54"/>
      <c r="P11" s="50" t="s">
        <v>43</v>
      </c>
      <c r="Q11" s="50" t="s">
        <v>44</v>
      </c>
      <c r="R11" s="50" t="s">
        <v>45</v>
      </c>
      <c r="S11" s="50" t="s">
        <v>45</v>
      </c>
      <c r="T11" s="50" t="s">
        <v>46</v>
      </c>
      <c r="U11" s="50" t="s">
        <v>46</v>
      </c>
      <c r="V11" s="50" t="s">
        <v>45</v>
      </c>
      <c r="W11" s="50" t="s">
        <v>45</v>
      </c>
      <c r="X11" s="50" t="s">
        <v>46</v>
      </c>
      <c r="Y11" s="50" t="s">
        <v>46</v>
      </c>
      <c r="Z11" s="50" t="s">
        <v>47</v>
      </c>
      <c r="AA11" s="55" t="s">
        <v>48</v>
      </c>
      <c r="AB11" s="55" t="s">
        <v>48</v>
      </c>
      <c r="AC11" s="56"/>
      <c r="AD11" s="29" t="s">
        <v>47</v>
      </c>
      <c r="AE11" s="29" t="s">
        <v>48</v>
      </c>
      <c r="AF11" s="51" t="s">
        <v>47</v>
      </c>
      <c r="AG11" s="29" t="s">
        <v>48</v>
      </c>
      <c r="AH11" s="29" t="s">
        <v>47</v>
      </c>
      <c r="AI11" s="29" t="s">
        <v>48</v>
      </c>
      <c r="AJ11" s="170"/>
      <c r="AK11" s="170"/>
      <c r="AL11" s="170"/>
    </row>
    <row r="12" spans="1:39" s="6" customFormat="1" ht="12.6" customHeight="1">
      <c r="A12" s="57">
        <v>1</v>
      </c>
      <c r="B12" s="58"/>
      <c r="C12" s="59"/>
      <c r="D12" s="59"/>
      <c r="E12" s="59"/>
      <c r="F12" s="59"/>
      <c r="G12" s="59"/>
      <c r="H12" s="59"/>
      <c r="I12" s="58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8"/>
      <c r="AD12" s="60"/>
      <c r="AE12" s="61"/>
      <c r="AF12" s="60"/>
      <c r="AG12" s="62"/>
      <c r="AH12" s="60"/>
      <c r="AI12" s="60"/>
      <c r="AJ12" s="174"/>
      <c r="AK12" s="174"/>
      <c r="AL12" s="174"/>
    </row>
    <row r="13" spans="1:39" s="6" customFormat="1" ht="12.6" customHeight="1">
      <c r="A13" s="57">
        <v>2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63"/>
      <c r="AE13" s="62"/>
      <c r="AF13" s="63"/>
      <c r="AG13" s="62"/>
      <c r="AH13" s="63"/>
      <c r="AI13" s="63"/>
      <c r="AJ13" s="174"/>
      <c r="AK13" s="174"/>
      <c r="AL13" s="174"/>
    </row>
    <row r="14" spans="1:39" s="6" customFormat="1" ht="12.6" customHeight="1">
      <c r="A14" s="57">
        <v>3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3"/>
      <c r="AE14" s="62"/>
      <c r="AF14" s="63"/>
      <c r="AG14" s="62"/>
      <c r="AH14" s="63"/>
      <c r="AI14" s="63"/>
      <c r="AJ14" s="174"/>
      <c r="AK14" s="174"/>
      <c r="AL14" s="174"/>
    </row>
    <row r="15" spans="1:39" s="6" customFormat="1" ht="12.6" customHeight="1">
      <c r="A15" s="57">
        <v>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63"/>
      <c r="AE15" s="62"/>
      <c r="AF15" s="63"/>
      <c r="AG15" s="62"/>
      <c r="AH15" s="63"/>
      <c r="AI15" s="63"/>
      <c r="AJ15" s="174"/>
      <c r="AK15" s="174"/>
      <c r="AL15" s="174"/>
    </row>
    <row r="16" spans="1:39" s="6" customFormat="1" ht="12.6" customHeight="1">
      <c r="A16" s="57">
        <v>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63"/>
      <c r="AE16" s="62"/>
      <c r="AF16" s="63"/>
      <c r="AG16" s="62"/>
      <c r="AH16" s="63"/>
      <c r="AI16" s="63"/>
      <c r="AJ16" s="174"/>
      <c r="AK16" s="174"/>
      <c r="AL16" s="174"/>
    </row>
    <row r="17" spans="1:38" s="6" customFormat="1" ht="12.6" customHeight="1">
      <c r="A17" s="57">
        <v>6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63"/>
      <c r="AE17" s="62"/>
      <c r="AF17" s="63"/>
      <c r="AG17" s="62"/>
      <c r="AH17" s="63"/>
      <c r="AI17" s="63"/>
      <c r="AJ17" s="174"/>
      <c r="AK17" s="174"/>
      <c r="AL17" s="174"/>
    </row>
    <row r="18" spans="1:38" s="6" customFormat="1" ht="12.6" customHeight="1">
      <c r="A18" s="57">
        <v>7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63"/>
      <c r="AE18" s="62"/>
      <c r="AF18" s="63"/>
      <c r="AG18" s="62"/>
      <c r="AH18" s="63"/>
      <c r="AI18" s="63"/>
      <c r="AJ18" s="174"/>
      <c r="AK18" s="174"/>
      <c r="AL18" s="174"/>
    </row>
    <row r="19" spans="1:38" s="6" customFormat="1" ht="12.6" customHeight="1">
      <c r="A19" s="57">
        <v>8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63"/>
      <c r="AE19" s="62"/>
      <c r="AF19" s="63"/>
      <c r="AG19" s="62"/>
      <c r="AH19" s="63"/>
      <c r="AI19" s="63"/>
      <c r="AJ19" s="174"/>
      <c r="AK19" s="174"/>
      <c r="AL19" s="174"/>
    </row>
    <row r="20" spans="1:38" s="6" customFormat="1" ht="12.6" customHeight="1">
      <c r="A20" s="57">
        <v>9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63"/>
      <c r="AE20" s="62"/>
      <c r="AF20" s="63"/>
      <c r="AG20" s="62"/>
      <c r="AH20" s="63"/>
      <c r="AI20" s="63"/>
      <c r="AJ20" s="174"/>
      <c r="AK20" s="174"/>
      <c r="AL20" s="174"/>
    </row>
    <row r="21" spans="1:38" s="6" customFormat="1" ht="12.6" customHeight="1">
      <c r="A21" s="57">
        <v>10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63"/>
      <c r="AE21" s="62"/>
      <c r="AF21" s="63"/>
      <c r="AG21" s="62"/>
      <c r="AH21" s="63"/>
      <c r="AI21" s="63"/>
      <c r="AJ21" s="174"/>
      <c r="AK21" s="174"/>
      <c r="AL21" s="174"/>
    </row>
    <row r="22" spans="1:38" ht="12.6" customHeight="1">
      <c r="A22" s="57">
        <v>11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63"/>
      <c r="AE22" s="62"/>
      <c r="AF22" s="63"/>
      <c r="AG22" s="62"/>
      <c r="AH22" s="63"/>
      <c r="AI22" s="63"/>
      <c r="AJ22" s="174"/>
      <c r="AK22" s="174"/>
      <c r="AL22" s="174"/>
    </row>
    <row r="23" spans="1:38" ht="12.6" customHeight="1">
      <c r="A23" s="57">
        <v>12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63"/>
      <c r="AE23" s="62"/>
      <c r="AF23" s="63"/>
      <c r="AG23" s="62"/>
      <c r="AH23" s="63"/>
      <c r="AI23" s="63"/>
      <c r="AJ23" s="174"/>
      <c r="AK23" s="174"/>
      <c r="AL23" s="174"/>
    </row>
    <row r="24" spans="1:38" ht="12.6" customHeight="1">
      <c r="A24" s="57">
        <v>13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63"/>
      <c r="AE24" s="62"/>
      <c r="AF24" s="63"/>
      <c r="AG24" s="62"/>
      <c r="AH24" s="63"/>
      <c r="AI24" s="63"/>
      <c r="AJ24" s="174"/>
      <c r="AK24" s="174"/>
      <c r="AL24" s="174"/>
    </row>
    <row r="25" spans="1:38" ht="12.6" customHeight="1">
      <c r="A25" s="57">
        <v>14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63"/>
      <c r="AE25" s="62"/>
      <c r="AF25" s="63"/>
      <c r="AG25" s="62"/>
      <c r="AH25" s="63"/>
      <c r="AI25" s="63"/>
      <c r="AJ25" s="174"/>
      <c r="AK25" s="174"/>
      <c r="AL25" s="174"/>
    </row>
    <row r="26" spans="1:38" ht="12.6" customHeight="1">
      <c r="A26" s="57">
        <v>15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63"/>
      <c r="AE26" s="62"/>
      <c r="AF26" s="63"/>
      <c r="AG26" s="62"/>
      <c r="AH26" s="63"/>
      <c r="AI26" s="63"/>
      <c r="AJ26" s="174"/>
      <c r="AK26" s="174"/>
      <c r="AL26" s="174"/>
    </row>
    <row r="27" spans="1:38" ht="12.6" customHeight="1">
      <c r="A27" s="57">
        <v>16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63"/>
      <c r="AE27" s="62"/>
      <c r="AF27" s="63"/>
      <c r="AG27" s="62"/>
      <c r="AH27" s="63"/>
      <c r="AI27" s="63"/>
      <c r="AJ27" s="174"/>
      <c r="AK27" s="174"/>
      <c r="AL27" s="174"/>
    </row>
    <row r="28" spans="1:38" ht="12.6" customHeight="1">
      <c r="A28" s="57">
        <v>17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63"/>
      <c r="AE28" s="62"/>
      <c r="AF28" s="63"/>
      <c r="AG28" s="62"/>
      <c r="AH28" s="63"/>
      <c r="AI28" s="63"/>
      <c r="AJ28" s="174"/>
      <c r="AK28" s="174"/>
      <c r="AL28" s="174"/>
    </row>
    <row r="29" spans="1:38" ht="12.6" customHeight="1">
      <c r="A29" s="57">
        <v>18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63"/>
      <c r="AE29" s="62"/>
      <c r="AF29" s="63"/>
      <c r="AG29" s="62"/>
      <c r="AH29" s="63"/>
      <c r="AI29" s="63"/>
      <c r="AJ29" s="174"/>
      <c r="AK29" s="174"/>
      <c r="AL29" s="174"/>
    </row>
    <row r="30" spans="1:38" ht="12.6" customHeight="1">
      <c r="A30" s="57">
        <v>19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63"/>
      <c r="AE30" s="62"/>
      <c r="AF30" s="63"/>
      <c r="AG30" s="62"/>
      <c r="AH30" s="63"/>
      <c r="AI30" s="63"/>
      <c r="AJ30" s="174"/>
      <c r="AK30" s="174"/>
      <c r="AL30" s="174"/>
    </row>
    <row r="31" spans="1:38" ht="12.6" customHeight="1">
      <c r="A31" s="57">
        <v>20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63"/>
      <c r="AE31" s="62"/>
      <c r="AF31" s="63"/>
      <c r="AG31" s="62"/>
      <c r="AH31" s="63"/>
      <c r="AI31" s="63"/>
      <c r="AJ31" s="174"/>
      <c r="AK31" s="174"/>
      <c r="AL31" s="174"/>
    </row>
    <row r="32" spans="1:38" ht="12.6" customHeight="1">
      <c r="A32" s="57">
        <v>21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3"/>
      <c r="AE32" s="62"/>
      <c r="AF32" s="63"/>
      <c r="AG32" s="62"/>
      <c r="AH32" s="63"/>
      <c r="AI32" s="63"/>
      <c r="AJ32" s="174"/>
      <c r="AK32" s="174"/>
      <c r="AL32" s="174"/>
    </row>
    <row r="33" spans="1:38" ht="12.6" customHeight="1">
      <c r="A33" s="57">
        <v>22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63"/>
      <c r="AE33" s="62"/>
      <c r="AF33" s="63"/>
      <c r="AG33" s="62"/>
      <c r="AH33" s="63"/>
      <c r="AI33" s="63"/>
      <c r="AJ33" s="174"/>
      <c r="AK33" s="174"/>
      <c r="AL33" s="174"/>
    </row>
    <row r="34" spans="1:38" ht="12.6" customHeight="1">
      <c r="A34" s="57">
        <v>23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63"/>
      <c r="AE34" s="62"/>
      <c r="AF34" s="63"/>
      <c r="AG34" s="62"/>
      <c r="AH34" s="63"/>
      <c r="AI34" s="63"/>
      <c r="AJ34" s="174"/>
      <c r="AK34" s="174"/>
      <c r="AL34" s="174"/>
    </row>
    <row r="35" spans="1:38" ht="12.6" customHeight="1">
      <c r="A35" s="57">
        <v>24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63"/>
      <c r="AE35" s="62"/>
      <c r="AF35" s="63"/>
      <c r="AG35" s="62"/>
      <c r="AH35" s="63"/>
      <c r="AI35" s="63"/>
      <c r="AJ35" s="174"/>
      <c r="AK35" s="174"/>
      <c r="AL35" s="174"/>
    </row>
    <row r="36" spans="1:38" ht="12.6" customHeight="1">
      <c r="A36" s="57">
        <v>25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63"/>
      <c r="AE36" s="62"/>
      <c r="AF36" s="63"/>
      <c r="AG36" s="62"/>
      <c r="AH36" s="63"/>
      <c r="AI36" s="63"/>
      <c r="AJ36" s="174"/>
      <c r="AK36" s="174"/>
      <c r="AL36" s="174"/>
    </row>
    <row r="37" spans="1:38" ht="12.6" customHeight="1">
      <c r="A37" s="57">
        <v>26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63"/>
      <c r="AE37" s="62"/>
      <c r="AF37" s="63"/>
      <c r="AG37" s="62"/>
      <c r="AH37" s="63"/>
      <c r="AI37" s="63"/>
      <c r="AJ37" s="174"/>
      <c r="AK37" s="174"/>
      <c r="AL37" s="174"/>
    </row>
    <row r="38" spans="1:38" ht="12.6" customHeight="1">
      <c r="A38" s="57">
        <v>27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63"/>
      <c r="AE38" s="62"/>
      <c r="AF38" s="63"/>
      <c r="AG38" s="62"/>
      <c r="AH38" s="63"/>
      <c r="AI38" s="63"/>
      <c r="AJ38" s="174"/>
      <c r="AK38" s="174"/>
      <c r="AL38" s="174"/>
    </row>
    <row r="39" spans="1:38" ht="12.6" customHeight="1">
      <c r="A39" s="57">
        <v>28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63"/>
      <c r="AE39" s="62"/>
      <c r="AF39" s="63"/>
      <c r="AG39" s="62"/>
      <c r="AH39" s="63"/>
      <c r="AI39" s="63"/>
      <c r="AJ39" s="174"/>
      <c r="AK39" s="174"/>
      <c r="AL39" s="174"/>
    </row>
    <row r="40" spans="1:38" ht="12.6" customHeight="1">
      <c r="A40" s="57">
        <v>29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63"/>
      <c r="AE40" s="62"/>
      <c r="AF40" s="63"/>
      <c r="AG40" s="62"/>
      <c r="AH40" s="63"/>
      <c r="AI40" s="63"/>
      <c r="AJ40" s="174"/>
      <c r="AK40" s="174"/>
      <c r="AL40" s="174"/>
    </row>
    <row r="41" spans="1:38" ht="12.6" customHeight="1">
      <c r="A41" s="57">
        <v>30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63"/>
      <c r="AE41" s="62"/>
      <c r="AF41" s="63"/>
      <c r="AG41" s="62"/>
      <c r="AH41" s="63"/>
      <c r="AI41" s="63"/>
      <c r="AJ41" s="174"/>
      <c r="AK41" s="174"/>
      <c r="AL41" s="174"/>
    </row>
    <row r="42" spans="1:38" ht="12.6" customHeight="1">
      <c r="A42" s="64">
        <v>31</v>
      </c>
      <c r="B42" s="65"/>
      <c r="C42" s="59"/>
      <c r="D42" s="59"/>
      <c r="E42" s="59"/>
      <c r="F42" s="59"/>
      <c r="G42" s="59"/>
      <c r="H42" s="59"/>
      <c r="I42" s="65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5"/>
      <c r="AD42" s="66"/>
      <c r="AE42" s="62"/>
      <c r="AF42" s="66"/>
      <c r="AG42" s="62"/>
      <c r="AH42" s="66"/>
      <c r="AI42" s="66"/>
      <c r="AJ42" s="174"/>
      <c r="AK42" s="174"/>
      <c r="AL42" s="174"/>
    </row>
    <row r="43" spans="1:38" ht="12.6" customHeight="1">
      <c r="A43" s="67" t="s">
        <v>49</v>
      </c>
      <c r="B43" s="68" t="str">
        <f t="shared" ref="B43:Q43" si="0">IF(SUM(B12:B42)=0,"",SUM(B12:B42))</f>
        <v/>
      </c>
      <c r="C43" s="69" t="str">
        <f t="shared" si="0"/>
        <v/>
      </c>
      <c r="D43" s="70" t="str">
        <f t="shared" si="0"/>
        <v/>
      </c>
      <c r="E43" s="70" t="str">
        <f t="shared" si="0"/>
        <v/>
      </c>
      <c r="F43" s="70" t="str">
        <f t="shared" si="0"/>
        <v/>
      </c>
      <c r="G43" s="70" t="str">
        <f t="shared" si="0"/>
        <v/>
      </c>
      <c r="H43" s="71" t="str">
        <f t="shared" si="0"/>
        <v/>
      </c>
      <c r="I43" s="70" t="str">
        <f t="shared" si="0"/>
        <v/>
      </c>
      <c r="J43" s="70" t="str">
        <f t="shared" si="0"/>
        <v/>
      </c>
      <c r="K43" s="70" t="str">
        <f t="shared" si="0"/>
        <v/>
      </c>
      <c r="L43" s="70" t="str">
        <f t="shared" si="0"/>
        <v/>
      </c>
      <c r="M43" s="70" t="str">
        <f t="shared" si="0"/>
        <v/>
      </c>
      <c r="N43" s="70" t="str">
        <f t="shared" si="0"/>
        <v/>
      </c>
      <c r="O43" s="71" t="str">
        <f t="shared" si="0"/>
        <v/>
      </c>
      <c r="P43" s="70" t="str">
        <f t="shared" si="0"/>
        <v/>
      </c>
      <c r="Q43" s="70" t="str">
        <f t="shared" si="0"/>
        <v/>
      </c>
      <c r="R43" s="72" t="str">
        <f t="shared" ref="R43:Y43" si="1">IF(ISNUMBER(R54),IF(SUM(R12:R42)=0,"0",SUM(R12:R42)),"")</f>
        <v/>
      </c>
      <c r="S43" s="73" t="str">
        <f t="shared" si="1"/>
        <v/>
      </c>
      <c r="T43" s="73" t="str">
        <f t="shared" si="1"/>
        <v/>
      </c>
      <c r="U43" s="72" t="str">
        <f t="shared" si="1"/>
        <v/>
      </c>
      <c r="V43" s="73" t="str">
        <f t="shared" si="1"/>
        <v/>
      </c>
      <c r="W43" s="73" t="str">
        <f t="shared" si="1"/>
        <v/>
      </c>
      <c r="X43" s="73" t="str">
        <f t="shared" si="1"/>
        <v/>
      </c>
      <c r="Y43" s="73" t="str">
        <f t="shared" si="1"/>
        <v/>
      </c>
      <c r="Z43" s="74"/>
      <c r="AA43" s="74"/>
      <c r="AB43" s="74"/>
      <c r="AC43" s="75" t="str">
        <f t="shared" ref="AC43:AI43" si="2">IF(SUM(AC12:AC42)=0,"",SUM(AC12:AC42))</f>
        <v/>
      </c>
      <c r="AD43" s="76" t="str">
        <f t="shared" si="2"/>
        <v/>
      </c>
      <c r="AE43" s="76" t="str">
        <f t="shared" si="2"/>
        <v/>
      </c>
      <c r="AF43" s="76" t="str">
        <f t="shared" si="2"/>
        <v/>
      </c>
      <c r="AG43" s="76" t="str">
        <f t="shared" si="2"/>
        <v/>
      </c>
      <c r="AH43" s="76" t="str">
        <f t="shared" si="2"/>
        <v/>
      </c>
      <c r="AI43" s="76" t="str">
        <f t="shared" si="2"/>
        <v/>
      </c>
      <c r="AJ43" s="175"/>
      <c r="AK43" s="175"/>
      <c r="AL43" s="175"/>
    </row>
    <row r="44" spans="1:38" ht="12.6" customHeight="1">
      <c r="A44" s="77" t="s">
        <v>50</v>
      </c>
      <c r="B44" s="70" t="str">
        <f t="shared" ref="B44:H44" si="3">IF(OR(B43="",$B$55&lt;=0),"",B43/COUNT(B12:B42))</f>
        <v/>
      </c>
      <c r="C44" s="69" t="str">
        <f t="shared" si="3"/>
        <v/>
      </c>
      <c r="D44" s="70" t="str">
        <f t="shared" si="3"/>
        <v/>
      </c>
      <c r="E44" s="70" t="str">
        <f t="shared" si="3"/>
        <v/>
      </c>
      <c r="F44" s="70" t="str">
        <f t="shared" si="3"/>
        <v/>
      </c>
      <c r="G44" s="70" t="str">
        <f t="shared" si="3"/>
        <v/>
      </c>
      <c r="H44" s="71" t="str">
        <f t="shared" si="3"/>
        <v/>
      </c>
      <c r="I44" s="70" t="str">
        <f t="shared" ref="I44:O44" si="4">IF(OR(I43="",$B$55&lt;=0),"",I43/$B$55)</f>
        <v/>
      </c>
      <c r="J44" s="70" t="str">
        <f t="shared" si="4"/>
        <v/>
      </c>
      <c r="K44" s="70" t="str">
        <f t="shared" si="4"/>
        <v/>
      </c>
      <c r="L44" s="70" t="str">
        <f t="shared" si="4"/>
        <v/>
      </c>
      <c r="M44" s="70" t="str">
        <f t="shared" si="4"/>
        <v/>
      </c>
      <c r="N44" s="70" t="str">
        <f t="shared" si="4"/>
        <v/>
      </c>
      <c r="O44" s="71" t="str">
        <f t="shared" si="4"/>
        <v/>
      </c>
      <c r="P44" s="70" t="str">
        <f>IF(SUM(P12:P42)=0,"",P43/P54)</f>
        <v/>
      </c>
      <c r="Q44" s="70" t="str">
        <f>IF(SUM(Q12:Q42)=0,"",Q43/Q54)</f>
        <v/>
      </c>
      <c r="R44" s="72" t="str">
        <f t="shared" ref="R44:Y44" si="5">IF(ISNUMBER(R54),IF(SUM(R12:R42)=0,"0",R43/R54),"")</f>
        <v/>
      </c>
      <c r="S44" s="73" t="str">
        <f t="shared" si="5"/>
        <v/>
      </c>
      <c r="T44" s="73" t="str">
        <f t="shared" si="5"/>
        <v/>
      </c>
      <c r="U44" s="72" t="str">
        <f t="shared" si="5"/>
        <v/>
      </c>
      <c r="V44" s="73" t="str">
        <f t="shared" si="5"/>
        <v/>
      </c>
      <c r="W44" s="73" t="str">
        <f t="shared" si="5"/>
        <v/>
      </c>
      <c r="X44" s="73" t="str">
        <f t="shared" si="5"/>
        <v/>
      </c>
      <c r="Y44" s="73" t="str">
        <f t="shared" si="5"/>
        <v/>
      </c>
      <c r="Z44" s="78"/>
      <c r="AA44" s="78"/>
      <c r="AB44" s="78"/>
      <c r="AC44" s="79" t="str">
        <f t="shared" ref="AC44:AI44" si="6">IF(SUM(AC12:AC42)=0,"",AC43/AC54)</f>
        <v/>
      </c>
      <c r="AD44" s="76" t="str">
        <f t="shared" si="6"/>
        <v/>
      </c>
      <c r="AE44" s="76" t="str">
        <f t="shared" si="6"/>
        <v/>
      </c>
      <c r="AF44" s="76" t="str">
        <f t="shared" si="6"/>
        <v/>
      </c>
      <c r="AG44" s="80" t="str">
        <f t="shared" si="6"/>
        <v/>
      </c>
      <c r="AH44" s="76" t="str">
        <f t="shared" si="6"/>
        <v/>
      </c>
      <c r="AI44" s="80" t="str">
        <f t="shared" si="6"/>
        <v/>
      </c>
      <c r="AJ44" s="175"/>
      <c r="AK44" s="175"/>
      <c r="AL44" s="175"/>
    </row>
    <row r="45" spans="1:38" s="6" customFormat="1" ht="12.6" customHeight="1">
      <c r="A45" s="31" t="s">
        <v>51</v>
      </c>
      <c r="B45" s="31"/>
      <c r="C45" s="176"/>
      <c r="D45" s="176"/>
      <c r="E45" s="176"/>
      <c r="F45" s="176"/>
      <c r="G45" s="176"/>
      <c r="H45" s="176"/>
      <c r="I45" s="30"/>
      <c r="J45" s="31"/>
      <c r="K45" s="38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</row>
    <row r="46" spans="1:38" s="6" customFormat="1" ht="12.6" customHeight="1">
      <c r="A46" s="31" t="s">
        <v>52</v>
      </c>
      <c r="B46" s="31"/>
      <c r="C46" s="177"/>
      <c r="D46" s="177"/>
      <c r="E46" s="177"/>
      <c r="F46" s="177"/>
      <c r="G46" s="177"/>
      <c r="H46" s="177"/>
      <c r="I46" s="30"/>
      <c r="J46" s="31"/>
      <c r="K46" s="31"/>
      <c r="L46" s="31" t="s">
        <v>53</v>
      </c>
      <c r="M46" s="31"/>
      <c r="N46" s="31"/>
      <c r="P46" s="178"/>
      <c r="Q46" s="178"/>
      <c r="R46" s="31"/>
      <c r="S46" s="31"/>
      <c r="T46" s="31"/>
      <c r="U46" s="31" t="s">
        <v>54</v>
      </c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</row>
    <row r="47" spans="1:38" s="6" customFormat="1" ht="12.6" customHeight="1">
      <c r="A47" s="31" t="s">
        <v>55</v>
      </c>
      <c r="B47" s="31"/>
      <c r="C47" s="177"/>
      <c r="D47" s="177"/>
      <c r="E47" s="177"/>
      <c r="F47" s="177"/>
      <c r="G47" s="177"/>
      <c r="H47" s="177"/>
      <c r="I47" s="30"/>
      <c r="J47" s="31"/>
      <c r="K47" s="31"/>
      <c r="M47" s="31"/>
      <c r="N47" s="31"/>
      <c r="O47" s="31"/>
      <c r="P47" s="31"/>
      <c r="Q47" s="31"/>
      <c r="R47" s="31"/>
      <c r="S47" s="31"/>
      <c r="T47" s="31"/>
      <c r="U47" s="31" t="s">
        <v>56</v>
      </c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</row>
    <row r="48" spans="1:38" s="6" customFormat="1" ht="12.6" customHeight="1">
      <c r="A48" s="31" t="s">
        <v>57</v>
      </c>
      <c r="B48" s="31"/>
      <c r="C48" s="176"/>
      <c r="D48" s="176"/>
      <c r="E48" s="176"/>
      <c r="F48" s="176"/>
      <c r="G48" s="176"/>
      <c r="H48" s="176"/>
      <c r="I48" s="30"/>
      <c r="J48" s="31"/>
      <c r="K48" s="31"/>
      <c r="L48" s="31" t="s">
        <v>58</v>
      </c>
      <c r="M48" s="31"/>
      <c r="N48" s="31"/>
      <c r="P48" s="178"/>
      <c r="Q48" s="17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 t="s">
        <v>59</v>
      </c>
      <c r="AF48" s="31"/>
      <c r="AG48" s="31"/>
      <c r="AH48" s="31"/>
      <c r="AI48" s="31"/>
      <c r="AK48" s="31"/>
    </row>
    <row r="49" spans="1:257" s="6" customFormat="1" ht="12.6" customHeight="1">
      <c r="A49" s="31" t="s">
        <v>60</v>
      </c>
      <c r="B49" s="31"/>
      <c r="C49" s="177"/>
      <c r="D49" s="177"/>
      <c r="E49" s="177"/>
      <c r="F49" s="177"/>
      <c r="G49" s="177"/>
      <c r="H49" s="177"/>
      <c r="I49" s="30"/>
      <c r="J49" s="31"/>
      <c r="K49" s="31"/>
      <c r="M49" s="31"/>
      <c r="N49" s="31"/>
      <c r="P49" s="31"/>
      <c r="Q49" s="31"/>
      <c r="R49" s="31"/>
      <c r="S49" s="31"/>
      <c r="T49" s="31"/>
      <c r="U49" s="31" t="s">
        <v>61</v>
      </c>
      <c r="V49" s="31"/>
      <c r="W49" s="179"/>
      <c r="X49" s="179"/>
      <c r="Y49" s="179"/>
      <c r="Z49" s="179"/>
      <c r="AA49" s="179"/>
      <c r="AB49" s="179"/>
      <c r="AC49" s="179"/>
      <c r="AD49" s="31"/>
      <c r="AE49" s="31" t="s">
        <v>62</v>
      </c>
      <c r="AF49" s="31"/>
      <c r="AG49" s="31"/>
      <c r="AH49" s="31"/>
      <c r="AI49" s="31"/>
      <c r="AK49" s="31"/>
    </row>
    <row r="50" spans="1:257" s="6" customFormat="1" ht="12.6" customHeight="1">
      <c r="A50" s="31" t="s">
        <v>63</v>
      </c>
      <c r="B50" s="31"/>
      <c r="C50" s="177"/>
      <c r="D50" s="177"/>
      <c r="E50" s="177"/>
      <c r="F50" s="177"/>
      <c r="G50" s="177"/>
      <c r="H50" s="177"/>
      <c r="I50" s="30"/>
      <c r="J50" s="31"/>
      <c r="K50" s="31"/>
      <c r="L50" s="31" t="s">
        <v>64</v>
      </c>
      <c r="P50" s="180" t="str">
        <f>IF(OR(B43="",I43=""),"",I43/B43)</f>
        <v/>
      </c>
      <c r="Q50" s="180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0"/>
      <c r="AK50" s="30"/>
      <c r="AL50" s="11"/>
    </row>
    <row r="51" spans="1:257" s="6" customFormat="1" ht="12.6" customHeight="1">
      <c r="A51" s="31"/>
      <c r="B51" s="31" t="s">
        <v>46</v>
      </c>
      <c r="C51" s="181" t="str">
        <f>IF(SUM(C45:C50)=0,"",SUM(C45:C50))</f>
        <v/>
      </c>
      <c r="D51" s="181"/>
      <c r="E51" s="181"/>
      <c r="F51" s="181"/>
      <c r="G51" s="181"/>
      <c r="H51" s="181"/>
      <c r="I51" s="30"/>
      <c r="J51" s="31"/>
      <c r="K51" s="31"/>
      <c r="M51" s="31"/>
      <c r="N51" s="31"/>
      <c r="P51" s="31"/>
      <c r="Q51" s="31"/>
      <c r="R51" s="31"/>
      <c r="S51" s="31"/>
      <c r="T51" s="31"/>
      <c r="U51" s="31" t="s">
        <v>65</v>
      </c>
      <c r="V51" s="31"/>
      <c r="W51" s="179"/>
      <c r="X51" s="179"/>
      <c r="Y51" s="179"/>
      <c r="Z51" s="179"/>
      <c r="AA51" s="179"/>
      <c r="AB51" s="179"/>
      <c r="AC51" s="179"/>
      <c r="AD51" s="31"/>
      <c r="AE51" s="31" t="s">
        <v>66</v>
      </c>
      <c r="AF51" s="31"/>
      <c r="AG51" s="31"/>
      <c r="AH51" s="31"/>
      <c r="AI51" s="31"/>
      <c r="AJ51" s="179"/>
      <c r="AK51" s="179"/>
      <c r="AL51" s="81"/>
    </row>
    <row r="52" spans="1:257" s="6" customFormat="1" ht="12.6" customHeight="1">
      <c r="A52" s="31"/>
      <c r="B52" s="31"/>
      <c r="C52" s="31"/>
      <c r="D52" s="31"/>
      <c r="E52" s="31"/>
      <c r="F52" s="31"/>
      <c r="G52" s="31"/>
      <c r="H52" s="31"/>
      <c r="J52" s="31"/>
      <c r="K52" s="31"/>
      <c r="L52" s="31" t="s">
        <v>67</v>
      </c>
      <c r="M52" s="31"/>
      <c r="N52" s="31"/>
      <c r="P52" s="178"/>
      <c r="Q52" s="178"/>
      <c r="R52" s="31"/>
      <c r="S52" s="31"/>
      <c r="T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257" s="6" customFormat="1" ht="12.6" customHeight="1">
      <c r="A53" s="31" t="s">
        <v>68</v>
      </c>
      <c r="B53" s="31"/>
      <c r="C53" s="31"/>
      <c r="D53" s="31"/>
      <c r="E53" s="31"/>
      <c r="H53" s="176" t="str">
        <f>IF(OR(B43="",C51=""),"",C51/(B43))</f>
        <v/>
      </c>
      <c r="I53" s="176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1:257">
      <c r="A54" s="31"/>
      <c r="B54" s="31"/>
      <c r="C54" s="31"/>
      <c r="D54" s="31"/>
      <c r="E54" s="31"/>
      <c r="F54" s="82">
        <v>0</v>
      </c>
      <c r="G54" s="82">
        <v>0</v>
      </c>
      <c r="H54" s="82">
        <v>0</v>
      </c>
      <c r="I54"/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/>
      <c r="S54" s="82"/>
      <c r="T54" s="82"/>
      <c r="U54" s="82"/>
      <c r="V54" s="82"/>
      <c r="W54" s="82"/>
      <c r="X54" s="82"/>
      <c r="Y54" s="82"/>
      <c r="Z54" s="82">
        <v>0</v>
      </c>
      <c r="AA54" s="82">
        <v>0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82">
        <v>0</v>
      </c>
      <c r="AI54" s="82">
        <v>0</v>
      </c>
      <c r="AJ54" s="82"/>
      <c r="AK54" s="83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</row>
    <row r="55" spans="1:257">
      <c r="A55"/>
      <c r="B55" s="82">
        <v>0</v>
      </c>
      <c r="C55" s="82">
        <v>0</v>
      </c>
      <c r="D55" s="82">
        <v>0</v>
      </c>
      <c r="E55" s="82">
        <v>0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</row>
  </sheetData>
  <mergeCells count="71">
    <mergeCell ref="P52:Q52"/>
    <mergeCell ref="H53:I53"/>
    <mergeCell ref="C50:H50"/>
    <mergeCell ref="P50:Q50"/>
    <mergeCell ref="C51:H51"/>
    <mergeCell ref="W51:AC51"/>
    <mergeCell ref="AJ51:AK51"/>
    <mergeCell ref="C47:H47"/>
    <mergeCell ref="C48:H48"/>
    <mergeCell ref="P48:Q48"/>
    <mergeCell ref="C49:H49"/>
    <mergeCell ref="W49:AC49"/>
    <mergeCell ref="AJ42:AL42"/>
    <mergeCell ref="AJ43:AL43"/>
    <mergeCell ref="AJ44:AL44"/>
    <mergeCell ref="C45:H45"/>
    <mergeCell ref="C46:H46"/>
    <mergeCell ref="P46:Q46"/>
    <mergeCell ref="AJ37:AL37"/>
    <mergeCell ref="AJ38:AL38"/>
    <mergeCell ref="AJ39:AL39"/>
    <mergeCell ref="AJ40:AL40"/>
    <mergeCell ref="AJ41:AL41"/>
    <mergeCell ref="AJ32:AL32"/>
    <mergeCell ref="AJ33:AL33"/>
    <mergeCell ref="AJ34:AL34"/>
    <mergeCell ref="AJ35:AL35"/>
    <mergeCell ref="AJ36:AL36"/>
    <mergeCell ref="AJ27:AL27"/>
    <mergeCell ref="AJ28:AL28"/>
    <mergeCell ref="AJ29:AL29"/>
    <mergeCell ref="AJ30:AL30"/>
    <mergeCell ref="AJ31:AL31"/>
    <mergeCell ref="AJ22:AL22"/>
    <mergeCell ref="AJ23:AL23"/>
    <mergeCell ref="AJ24:AL24"/>
    <mergeCell ref="AJ25:AL25"/>
    <mergeCell ref="AJ26:AL26"/>
    <mergeCell ref="AJ17:AL17"/>
    <mergeCell ref="AJ18:AL18"/>
    <mergeCell ref="AJ19:AL19"/>
    <mergeCell ref="AJ20:AL20"/>
    <mergeCell ref="AJ21:AL21"/>
    <mergeCell ref="AJ12:AL12"/>
    <mergeCell ref="AJ13:AL13"/>
    <mergeCell ref="AJ14:AL14"/>
    <mergeCell ref="AJ15:AL15"/>
    <mergeCell ref="AJ16:AL16"/>
    <mergeCell ref="AK6:AL6"/>
    <mergeCell ref="V7:AE7"/>
    <mergeCell ref="C8:H8"/>
    <mergeCell ref="J8:Q8"/>
    <mergeCell ref="R8:U8"/>
    <mergeCell ref="V8:Y8"/>
    <mergeCell ref="Z8:AB8"/>
    <mergeCell ref="AD8:AE8"/>
    <mergeCell ref="AF8:AG9"/>
    <mergeCell ref="AH8:AI9"/>
    <mergeCell ref="AJ8:AL11"/>
    <mergeCell ref="C9:H9"/>
    <mergeCell ref="P9:Q9"/>
    <mergeCell ref="AD9:AE9"/>
    <mergeCell ref="AF10:AG10"/>
    <mergeCell ref="AH10:AI10"/>
    <mergeCell ref="AK3:AL3"/>
    <mergeCell ref="AK4:AL4"/>
    <mergeCell ref="B5:H5"/>
    <mergeCell ref="AK5:AL5"/>
    <mergeCell ref="K5:O5"/>
    <mergeCell ref="R5:W5"/>
    <mergeCell ref="Z5:A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42"/>
  <sheetViews>
    <sheetView workbookViewId="0">
      <selection activeCell="B5" sqref="B5:AC5"/>
    </sheetView>
  </sheetViews>
  <sheetFormatPr defaultRowHeight="12.75"/>
  <cols>
    <col min="1" max="1" width="3" style="84"/>
    <col min="2" max="2" width="7.85546875" style="84"/>
    <col min="3" max="4" width="2.7109375" style="84"/>
    <col min="5" max="5" width="2.5703125" style="84"/>
    <col min="6" max="6" width="2.42578125" style="84"/>
    <col min="7" max="7" width="2.7109375" style="84"/>
    <col min="8" max="8" width="6.140625" style="84"/>
    <col min="9" max="9" width="4" style="84"/>
    <col min="10" max="10" width="3.7109375" style="84"/>
    <col min="11" max="11" width="9.7109375" style="84"/>
    <col min="12" max="12" width="9.42578125" style="84"/>
    <col min="13" max="13" width="6.7109375" style="84"/>
    <col min="14" max="14" width="7.140625" style="84"/>
    <col min="15" max="15" width="3.5703125" style="84"/>
    <col min="16" max="30" width="4.42578125" style="84"/>
    <col min="31" max="31" width="4.85546875" style="84"/>
    <col min="32" max="32" width="5.28515625" style="84"/>
    <col min="33" max="34" width="6.5703125" style="84"/>
    <col min="35" max="35" width="21.42578125" style="84"/>
    <col min="36" max="257" width="8.85546875" style="85"/>
    <col min="258" max="1025" width="8.85546875"/>
  </cols>
  <sheetData>
    <row r="1" spans="1:3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7"/>
      <c r="P1" s="88"/>
      <c r="Q1" s="88"/>
      <c r="R1" s="89" t="s">
        <v>0</v>
      </c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7"/>
      <c r="AG1" s="87"/>
      <c r="AH1" s="87"/>
      <c r="AI1" s="90" t="s">
        <v>69</v>
      </c>
    </row>
    <row r="2" spans="1:3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87"/>
      <c r="R2" s="89" t="s">
        <v>3</v>
      </c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7"/>
      <c r="AG2" s="87"/>
      <c r="AH2" s="87"/>
      <c r="AI2" s="87"/>
    </row>
    <row r="3" spans="1:3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91"/>
      <c r="O3" s="88"/>
      <c r="P3" s="88"/>
      <c r="Q3" s="88"/>
      <c r="R3" s="89" t="s">
        <v>5</v>
      </c>
      <c r="S3" s="88"/>
      <c r="T3" s="87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92"/>
      <c r="AG3" s="92"/>
      <c r="AH3" s="92" t="s">
        <v>6</v>
      </c>
      <c r="AI3" s="93" t="s">
        <v>118</v>
      </c>
    </row>
    <row r="4" spans="1: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9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92"/>
      <c r="AG4" s="92"/>
      <c r="AH4" s="92" t="s">
        <v>7</v>
      </c>
      <c r="AI4" s="93">
        <v>1010815</v>
      </c>
    </row>
    <row r="5" spans="1:35">
      <c r="A5" s="87"/>
      <c r="B5" s="164" t="s">
        <v>118</v>
      </c>
      <c r="C5" s="164"/>
      <c r="D5" s="164"/>
      <c r="E5" s="164"/>
      <c r="F5" s="164"/>
      <c r="G5" s="164"/>
      <c r="H5" s="164"/>
      <c r="I5" s="94"/>
      <c r="J5" s="94"/>
      <c r="K5" s="164" t="s">
        <v>119</v>
      </c>
      <c r="L5" s="164"/>
      <c r="M5" s="164"/>
      <c r="N5" s="164"/>
      <c r="O5" s="164"/>
      <c r="P5" s="95"/>
      <c r="Q5" s="95"/>
      <c r="R5" s="195" t="s">
        <v>118</v>
      </c>
      <c r="S5" s="182"/>
      <c r="T5" s="182"/>
      <c r="U5" s="182"/>
      <c r="V5" s="182"/>
      <c r="W5" s="182"/>
      <c r="X5" s="95"/>
      <c r="Y5" s="95"/>
      <c r="Z5" s="182">
        <v>73460</v>
      </c>
      <c r="AA5" s="182"/>
      <c r="AB5" s="182"/>
      <c r="AC5" s="182"/>
      <c r="AD5" s="96"/>
      <c r="AE5" s="97"/>
      <c r="AF5" s="92"/>
      <c r="AG5" s="92"/>
      <c r="AH5" s="92" t="s">
        <v>8</v>
      </c>
      <c r="AI5" s="93"/>
    </row>
    <row r="6" spans="1:35" ht="13.9" customHeight="1">
      <c r="A6" s="87"/>
      <c r="B6" s="98" t="s">
        <v>9</v>
      </c>
      <c r="C6" s="99"/>
      <c r="D6" s="99"/>
      <c r="E6" s="99"/>
      <c r="F6" s="99"/>
      <c r="G6" s="99"/>
      <c r="H6" s="99"/>
      <c r="I6" s="99"/>
      <c r="J6" s="99"/>
      <c r="K6" s="98" t="s">
        <v>10</v>
      </c>
      <c r="L6" s="99"/>
      <c r="M6" s="99"/>
      <c r="N6" s="99"/>
      <c r="O6" s="99"/>
      <c r="P6" s="98"/>
      <c r="Q6" s="98"/>
      <c r="R6" s="98" t="s">
        <v>11</v>
      </c>
      <c r="S6" s="99"/>
      <c r="T6" s="98"/>
      <c r="U6" s="98"/>
      <c r="V6" s="99"/>
      <c r="W6" s="99"/>
      <c r="X6" s="98"/>
      <c r="Y6" s="98"/>
      <c r="Z6" s="98" t="s">
        <v>12</v>
      </c>
      <c r="AA6" s="98"/>
      <c r="AB6" s="100"/>
      <c r="AC6" s="100"/>
      <c r="AD6" s="87"/>
      <c r="AE6" s="87"/>
      <c r="AF6" s="92"/>
      <c r="AG6" s="92"/>
      <c r="AH6" s="92"/>
      <c r="AI6" s="101"/>
    </row>
    <row r="7" spans="1:35">
      <c r="A7" s="87"/>
      <c r="B7" s="100"/>
      <c r="C7" s="87"/>
      <c r="D7" s="87"/>
      <c r="E7" s="87"/>
      <c r="F7" s="87"/>
      <c r="G7" s="87"/>
      <c r="H7" s="87"/>
      <c r="I7" s="87"/>
      <c r="J7" s="87"/>
      <c r="K7" s="102"/>
      <c r="L7" s="103"/>
      <c r="M7" s="87"/>
      <c r="N7" s="87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5"/>
    </row>
    <row r="8" spans="1:35">
      <c r="A8" s="183" t="s">
        <v>70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"/>
      <c r="M8" s="87"/>
      <c r="N8" s="106"/>
      <c r="O8" s="107"/>
      <c r="P8" s="184" t="s">
        <v>71</v>
      </c>
      <c r="Q8" s="184"/>
      <c r="R8" s="184"/>
      <c r="S8" s="184"/>
      <c r="T8" s="184"/>
      <c r="U8" s="184"/>
      <c r="V8" s="184"/>
      <c r="W8" s="184"/>
      <c r="X8" s="184"/>
      <c r="Y8" s="184" t="s">
        <v>72</v>
      </c>
      <c r="Z8" s="184"/>
      <c r="AA8" s="184"/>
      <c r="AB8" s="184"/>
      <c r="AC8" s="184"/>
      <c r="AD8" s="184"/>
      <c r="AE8" s="184"/>
      <c r="AF8" s="184"/>
      <c r="AG8" s="185" t="s">
        <v>73</v>
      </c>
      <c r="AH8" s="185"/>
      <c r="AI8" s="159" t="s">
        <v>74</v>
      </c>
    </row>
    <row r="9" spans="1:35" ht="13.5" customHeight="1">
      <c r="A9" s="186" t="s">
        <v>75</v>
      </c>
      <c r="B9" s="186"/>
      <c r="C9" s="186"/>
      <c r="D9" s="186"/>
      <c r="E9" s="186"/>
      <c r="F9" s="186"/>
      <c r="G9" s="186"/>
      <c r="H9" s="186"/>
      <c r="I9" s="186"/>
      <c r="J9" s="186"/>
      <c r="K9" s="108" t="str">
        <f>IF(SUM(S11:X41)=0," ",COUNTIF(S11:X41,"&gt;0"))</f>
        <v xml:space="preserve"> </v>
      </c>
      <c r="L9" s="1"/>
      <c r="M9" s="103"/>
      <c r="N9" s="106"/>
      <c r="O9" s="187" t="s">
        <v>13</v>
      </c>
      <c r="P9" s="187" t="s">
        <v>47</v>
      </c>
      <c r="Q9" s="187" t="s">
        <v>76</v>
      </c>
      <c r="R9" s="187" t="s">
        <v>76</v>
      </c>
      <c r="S9" s="174" t="s">
        <v>77</v>
      </c>
      <c r="T9" s="174" t="s">
        <v>78</v>
      </c>
      <c r="U9" s="174" t="s">
        <v>79</v>
      </c>
      <c r="V9" s="174" t="s">
        <v>80</v>
      </c>
      <c r="W9" s="174" t="s">
        <v>81</v>
      </c>
      <c r="X9" s="174" t="s">
        <v>82</v>
      </c>
      <c r="Y9" s="188" t="s">
        <v>83</v>
      </c>
      <c r="Z9" s="188"/>
      <c r="AA9" s="188"/>
      <c r="AB9" s="188"/>
      <c r="AC9" s="188"/>
      <c r="AD9" s="188"/>
      <c r="AE9" s="188" t="s">
        <v>84</v>
      </c>
      <c r="AF9" s="188"/>
      <c r="AG9" s="189" t="s">
        <v>85</v>
      </c>
      <c r="AH9" s="189"/>
      <c r="AI9" s="109"/>
    </row>
    <row r="10" spans="1:35">
      <c r="A10" s="190" t="s">
        <v>86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10" t="str">
        <f>IF(SUM(S11:X41)=0," ",COUNTIF(S11:X41,"&gt; 1.49"))</f>
        <v xml:space="preserve"> </v>
      </c>
      <c r="L10" s="1"/>
      <c r="M10" s="102"/>
      <c r="N10" s="106"/>
      <c r="O10" s="187"/>
      <c r="P10" s="187"/>
      <c r="Q10" s="187"/>
      <c r="R10" s="187"/>
      <c r="S10" s="174"/>
      <c r="T10" s="174"/>
      <c r="U10" s="174"/>
      <c r="V10" s="174"/>
      <c r="W10" s="174"/>
      <c r="X10" s="174"/>
      <c r="Y10" s="160" t="s">
        <v>87</v>
      </c>
      <c r="Z10" s="111" t="s">
        <v>88</v>
      </c>
      <c r="AA10" s="111" t="s">
        <v>89</v>
      </c>
      <c r="AB10" s="160" t="s">
        <v>90</v>
      </c>
      <c r="AC10" s="111" t="s">
        <v>91</v>
      </c>
      <c r="AD10" s="111" t="s">
        <v>92</v>
      </c>
      <c r="AE10" s="192" t="s">
        <v>93</v>
      </c>
      <c r="AF10" s="192"/>
      <c r="AG10" s="161" t="s">
        <v>94</v>
      </c>
      <c r="AH10" s="112" t="s">
        <v>95</v>
      </c>
      <c r="AI10" s="113"/>
    </row>
    <row r="11" spans="1:35">
      <c r="A11" s="190" t="s">
        <v>96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14" t="str">
        <f>IF(SUM(S11:X41)=0," ",MAX(S11:X41))</f>
        <v xml:space="preserve"> </v>
      </c>
      <c r="L11" s="115" t="s">
        <v>97</v>
      </c>
      <c r="M11" s="102"/>
      <c r="N11" s="87"/>
      <c r="O11" s="116">
        <v>1</v>
      </c>
      <c r="P11" s="117"/>
      <c r="Q11" s="117"/>
      <c r="R11" s="117"/>
      <c r="S11" s="118"/>
      <c r="T11" s="118"/>
      <c r="U11" s="118"/>
      <c r="V11" s="118"/>
      <c r="W11" s="118"/>
      <c r="X11" s="117"/>
      <c r="Y11" s="118"/>
      <c r="Z11" s="119"/>
      <c r="AA11" s="119"/>
      <c r="AB11" s="119"/>
      <c r="AC11" s="120"/>
      <c r="AD11" s="121"/>
      <c r="AE11" s="118"/>
      <c r="AF11" s="119"/>
      <c r="AG11" s="120"/>
      <c r="AH11" s="120"/>
      <c r="AI11" s="122"/>
    </row>
    <row r="12" spans="1:35" ht="15">
      <c r="A12" s="193" t="s">
        <v>98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23" t="str">
        <f>IF(SUM(S11:X41)=0," ",COUNTIF(S11:X41,"&gt; 0.349"))</f>
        <v xml:space="preserve"> </v>
      </c>
      <c r="L12" s="124" t="str">
        <f>IF(SUM(S11:X41)=0," ",IF(K9=0,"",K12/K9))</f>
        <v xml:space="preserve"> </v>
      </c>
      <c r="M12" s="102"/>
      <c r="N12" s="87"/>
      <c r="O12" s="116">
        <v>2</v>
      </c>
      <c r="P12" s="117"/>
      <c r="Q12" s="117"/>
      <c r="R12" s="117"/>
      <c r="S12" s="118"/>
      <c r="T12" s="118"/>
      <c r="U12" s="118"/>
      <c r="V12" s="118"/>
      <c r="W12" s="118"/>
      <c r="X12" s="117"/>
      <c r="Y12" s="118"/>
      <c r="Z12" s="118"/>
      <c r="AA12" s="118"/>
      <c r="AB12" s="118"/>
      <c r="AC12" s="125"/>
      <c r="AD12" s="126"/>
      <c r="AE12" s="118"/>
      <c r="AF12" s="119"/>
      <c r="AG12" s="125"/>
      <c r="AH12" s="125"/>
      <c r="AI12" s="122"/>
    </row>
    <row r="13" spans="1:35">
      <c r="A13" s="191" t="s">
        <v>99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6"/>
      <c r="M13" s="127"/>
      <c r="N13" s="87"/>
      <c r="O13" s="116">
        <v>3</v>
      </c>
      <c r="P13" s="117"/>
      <c r="Q13" s="117"/>
      <c r="R13" s="117"/>
      <c r="S13" s="118"/>
      <c r="T13" s="118"/>
      <c r="U13" s="118"/>
      <c r="V13" s="118"/>
      <c r="W13" s="118"/>
      <c r="X13" s="117"/>
      <c r="Y13" s="118"/>
      <c r="Z13" s="118"/>
      <c r="AA13" s="118"/>
      <c r="AB13" s="118"/>
      <c r="AC13" s="125"/>
      <c r="AD13" s="126"/>
      <c r="AE13" s="118"/>
      <c r="AF13" s="119"/>
      <c r="AG13" s="125"/>
      <c r="AH13" s="125"/>
      <c r="AI13" s="122"/>
    </row>
    <row r="14" spans="1:35" ht="15">
      <c r="A14" s="194" t="s">
        <v>100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08" t="str">
        <f>IF(SUM(Y11:AD41)=0," ",COUNTIF(Y11:AD41,"&gt;0"))</f>
        <v xml:space="preserve"> </v>
      </c>
      <c r="L14" s="128"/>
      <c r="M14" s="129"/>
      <c r="N14" s="87"/>
      <c r="O14" s="116">
        <v>4</v>
      </c>
      <c r="P14" s="117"/>
      <c r="Q14" s="117"/>
      <c r="R14" s="117"/>
      <c r="S14" s="118"/>
      <c r="T14" s="118"/>
      <c r="U14" s="118"/>
      <c r="V14" s="118"/>
      <c r="W14" s="118"/>
      <c r="X14" s="117"/>
      <c r="Y14" s="118"/>
      <c r="Z14" s="118"/>
      <c r="AA14" s="118"/>
      <c r="AB14" s="118"/>
      <c r="AC14" s="125"/>
      <c r="AD14" s="126"/>
      <c r="AE14" s="118"/>
      <c r="AF14" s="119"/>
      <c r="AG14" s="125"/>
      <c r="AH14" s="125"/>
      <c r="AI14" s="122"/>
    </row>
    <row r="15" spans="1:35" ht="15">
      <c r="A15" s="190" t="s">
        <v>101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10" t="str">
        <f>IF(SUM(Y11:AD41)=0," ",COUNTIF(Y11:AD41,"&lt;1.0"))</f>
        <v xml:space="preserve"> </v>
      </c>
      <c r="L15" s="130"/>
      <c r="M15" s="129"/>
      <c r="N15" s="102"/>
      <c r="O15" s="116">
        <v>5</v>
      </c>
      <c r="P15" s="117"/>
      <c r="Q15" s="117"/>
      <c r="R15" s="117"/>
      <c r="S15" s="118"/>
      <c r="T15" s="118"/>
      <c r="U15" s="118"/>
      <c r="V15" s="118"/>
      <c r="W15" s="118"/>
      <c r="X15" s="117"/>
      <c r="Y15" s="118"/>
      <c r="Z15" s="118"/>
      <c r="AA15" s="118"/>
      <c r="AB15" s="118"/>
      <c r="AC15" s="125"/>
      <c r="AD15" s="126"/>
      <c r="AE15" s="118"/>
      <c r="AF15" s="119"/>
      <c r="AG15" s="125"/>
      <c r="AH15" s="125"/>
      <c r="AI15" s="122"/>
    </row>
    <row r="16" spans="1:35">
      <c r="A16" s="131" t="s">
        <v>102</v>
      </c>
      <c r="B16" s="4"/>
      <c r="C16" s="4"/>
      <c r="D16" s="4"/>
      <c r="E16" s="4"/>
      <c r="F16" s="4"/>
      <c r="G16" s="4"/>
      <c r="H16" s="4"/>
      <c r="I16" s="4"/>
      <c r="J16" s="5"/>
      <c r="K16" s="132" t="str">
        <f>IF(SUM(Y11:AD41)=0," ",MIN(Y11:AD41))</f>
        <v xml:space="preserve"> </v>
      </c>
      <c r="L16" s="6"/>
      <c r="M16" s="129"/>
      <c r="N16" s="133"/>
      <c r="O16" s="116">
        <v>6</v>
      </c>
      <c r="P16" s="117"/>
      <c r="Q16" s="117"/>
      <c r="R16" s="117"/>
      <c r="S16" s="118"/>
      <c r="T16" s="118"/>
      <c r="U16" s="118"/>
      <c r="V16" s="118"/>
      <c r="W16" s="118"/>
      <c r="X16" s="117"/>
      <c r="Y16" s="118"/>
      <c r="Z16" s="118"/>
      <c r="AA16" s="118"/>
      <c r="AB16" s="118"/>
      <c r="AC16" s="125"/>
      <c r="AD16" s="126"/>
      <c r="AE16" s="118"/>
      <c r="AF16" s="119"/>
      <c r="AG16" s="125"/>
      <c r="AH16" s="125"/>
      <c r="AI16" s="122"/>
    </row>
    <row r="17" spans="1:35">
      <c r="A17" s="191" t="s">
        <v>103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6"/>
      <c r="M17" s="102"/>
      <c r="N17" s="106"/>
      <c r="O17" s="116">
        <v>7</v>
      </c>
      <c r="P17" s="117"/>
      <c r="Q17" s="117"/>
      <c r="R17" s="117"/>
      <c r="S17" s="118"/>
      <c r="T17" s="118"/>
      <c r="U17" s="118"/>
      <c r="V17" s="118"/>
      <c r="W17" s="118"/>
      <c r="X17" s="117"/>
      <c r="Y17" s="118"/>
      <c r="Z17" s="118"/>
      <c r="AA17" s="118"/>
      <c r="AB17" s="118"/>
      <c r="AC17" s="125"/>
      <c r="AD17" s="126"/>
      <c r="AE17" s="118"/>
      <c r="AF17" s="119"/>
      <c r="AG17" s="125"/>
      <c r="AH17" s="125"/>
      <c r="AI17" s="122"/>
    </row>
    <row r="18" spans="1:35">
      <c r="A18" s="134" t="s">
        <v>100</v>
      </c>
      <c r="B18" s="135"/>
      <c r="C18" s="135"/>
      <c r="D18" s="135"/>
      <c r="E18" s="135"/>
      <c r="F18" s="135"/>
      <c r="G18" s="135"/>
      <c r="H18" s="135"/>
      <c r="I18" s="135"/>
      <c r="J18" s="136"/>
      <c r="K18" s="108" t="str">
        <f>IF(SUM(AE11:AF41)=0," ",COUNT(AE11:AF41))</f>
        <v xml:space="preserve"> </v>
      </c>
      <c r="L18" s="49"/>
      <c r="M18" s="133"/>
      <c r="N18" s="106"/>
      <c r="O18" s="116">
        <v>8</v>
      </c>
      <c r="P18" s="117"/>
      <c r="Q18" s="117"/>
      <c r="R18" s="117"/>
      <c r="S18" s="118"/>
      <c r="T18" s="118"/>
      <c r="U18" s="118"/>
      <c r="V18" s="118"/>
      <c r="W18" s="118"/>
      <c r="X18" s="117"/>
      <c r="Y18" s="118"/>
      <c r="Z18" s="118"/>
      <c r="AA18" s="118"/>
      <c r="AB18" s="118"/>
      <c r="AC18" s="125"/>
      <c r="AD18" s="126"/>
      <c r="AE18" s="118"/>
      <c r="AF18" s="119"/>
      <c r="AG18" s="125"/>
      <c r="AH18" s="125"/>
      <c r="AI18" s="122"/>
    </row>
    <row r="19" spans="1:35">
      <c r="A19" s="137" t="s">
        <v>104</v>
      </c>
      <c r="B19" s="138"/>
      <c r="C19" s="138"/>
      <c r="D19" s="138"/>
      <c r="E19" s="138"/>
      <c r="F19" s="138"/>
      <c r="G19" s="138"/>
      <c r="H19" s="138"/>
      <c r="I19" s="138"/>
      <c r="J19" s="139"/>
      <c r="K19" s="110" t="str">
        <f>IF(SUM(AE11:AF41)=0," ",COUNTIF(AE11:AF41,"&lt;.2"))</f>
        <v xml:space="preserve"> </v>
      </c>
      <c r="L19" s="49"/>
      <c r="M19" s="129"/>
      <c r="N19" s="106"/>
      <c r="O19" s="116">
        <v>9</v>
      </c>
      <c r="P19" s="117"/>
      <c r="Q19" s="117"/>
      <c r="R19" s="117"/>
      <c r="S19" s="118"/>
      <c r="T19" s="118"/>
      <c r="U19" s="118"/>
      <c r="V19" s="118"/>
      <c r="W19" s="118"/>
      <c r="X19" s="117"/>
      <c r="Y19" s="118"/>
      <c r="Z19" s="118"/>
      <c r="AA19" s="118"/>
      <c r="AB19" s="118"/>
      <c r="AC19" s="125"/>
      <c r="AD19" s="126"/>
      <c r="AE19" s="118"/>
      <c r="AF19" s="119"/>
      <c r="AG19" s="125"/>
      <c r="AH19" s="125"/>
      <c r="AI19" s="122"/>
    </row>
    <row r="20" spans="1:35">
      <c r="A20" s="140" t="s">
        <v>102</v>
      </c>
      <c r="B20" s="141"/>
      <c r="C20" s="141"/>
      <c r="D20" s="141"/>
      <c r="E20" s="141"/>
      <c r="F20" s="141"/>
      <c r="G20" s="141"/>
      <c r="H20" s="141"/>
      <c r="I20" s="141"/>
      <c r="J20" s="142"/>
      <c r="K20" s="114" t="str">
        <f>IF(SUM(AE11:AF41)=0," ",MIN(AE11:AF41))</f>
        <v xml:space="preserve"> </v>
      </c>
      <c r="L20" s="143"/>
      <c r="M20" s="102"/>
      <c r="N20" s="106"/>
      <c r="O20" s="116">
        <v>10</v>
      </c>
      <c r="P20" s="117"/>
      <c r="Q20" s="117"/>
      <c r="R20" s="117"/>
      <c r="S20" s="118"/>
      <c r="T20" s="118"/>
      <c r="U20" s="118"/>
      <c r="V20" s="118"/>
      <c r="W20" s="118"/>
      <c r="X20" s="117"/>
      <c r="Y20" s="118"/>
      <c r="Z20" s="118"/>
      <c r="AA20" s="118"/>
      <c r="AB20" s="118"/>
      <c r="AC20" s="125"/>
      <c r="AD20" s="126"/>
      <c r="AE20" s="118"/>
      <c r="AF20" s="119"/>
      <c r="AG20" s="125"/>
      <c r="AH20" s="125"/>
      <c r="AI20" s="122"/>
    </row>
    <row r="21" spans="1:35">
      <c r="B21" s="87"/>
      <c r="C21" s="87"/>
      <c r="D21" s="87"/>
      <c r="E21" s="87"/>
      <c r="F21" s="87"/>
      <c r="G21" s="87"/>
      <c r="H21" s="87"/>
      <c r="I21" s="87"/>
      <c r="J21" s="144"/>
      <c r="K21" s="102"/>
      <c r="L21" s="87"/>
      <c r="M21" s="87"/>
      <c r="N21" s="133"/>
      <c r="O21" s="116">
        <v>11</v>
      </c>
      <c r="P21" s="117"/>
      <c r="Q21" s="117"/>
      <c r="R21" s="117"/>
      <c r="S21" s="118"/>
      <c r="T21" s="118"/>
      <c r="U21" s="118"/>
      <c r="V21" s="118"/>
      <c r="W21" s="118"/>
      <c r="X21" s="117"/>
      <c r="Y21" s="118"/>
      <c r="Z21" s="118"/>
      <c r="AA21" s="118"/>
      <c r="AB21" s="118"/>
      <c r="AC21" s="125"/>
      <c r="AD21" s="126"/>
      <c r="AE21" s="118"/>
      <c r="AF21" s="119"/>
      <c r="AG21" s="125"/>
      <c r="AH21" s="125"/>
      <c r="AI21" s="122"/>
    </row>
    <row r="22" spans="1:35">
      <c r="A22" s="145" t="s">
        <v>105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  <c r="O22" s="116">
        <v>12</v>
      </c>
      <c r="P22" s="117"/>
      <c r="Q22" s="117"/>
      <c r="R22" s="117"/>
      <c r="S22" s="118"/>
      <c r="T22" s="118"/>
      <c r="U22" s="118"/>
      <c r="V22" s="118"/>
      <c r="W22" s="118"/>
      <c r="X22" s="117"/>
      <c r="Y22" s="118"/>
      <c r="Z22" s="118"/>
      <c r="AA22" s="118"/>
      <c r="AB22" s="118"/>
      <c r="AC22" s="125"/>
      <c r="AD22" s="126"/>
      <c r="AE22" s="118"/>
      <c r="AF22" s="119"/>
      <c r="AG22" s="125"/>
      <c r="AH22" s="125"/>
      <c r="AI22" s="122"/>
    </row>
    <row r="23" spans="1:35">
      <c r="A23" s="146" t="s">
        <v>106</v>
      </c>
      <c r="B23" s="148"/>
      <c r="C23" s="146"/>
      <c r="D23" s="146"/>
      <c r="E23" s="146"/>
      <c r="F23" s="146"/>
      <c r="G23" s="146"/>
      <c r="H23" s="146"/>
      <c r="I23" s="97"/>
      <c r="J23" s="97"/>
      <c r="K23" s="97"/>
      <c r="L23" s="97"/>
      <c r="M23" s="97"/>
      <c r="N23" s="147"/>
      <c r="O23" s="116">
        <v>13</v>
      </c>
      <c r="P23" s="117"/>
      <c r="Q23" s="117"/>
      <c r="R23" s="117"/>
      <c r="S23" s="118"/>
      <c r="T23" s="118"/>
      <c r="U23" s="118"/>
      <c r="V23" s="118"/>
      <c r="W23" s="118"/>
      <c r="X23" s="117"/>
      <c r="Y23" s="118"/>
      <c r="Z23" s="118"/>
      <c r="AA23" s="118"/>
      <c r="AB23" s="118"/>
      <c r="AC23" s="125"/>
      <c r="AD23" s="126"/>
      <c r="AE23" s="118"/>
      <c r="AF23" s="119"/>
      <c r="AG23" s="125"/>
      <c r="AH23" s="125"/>
      <c r="AI23" s="122"/>
    </row>
    <row r="24" spans="1:35">
      <c r="A24" s="146" t="s">
        <v>107</v>
      </c>
      <c r="B24" s="148"/>
      <c r="C24" s="148"/>
      <c r="D24" s="148"/>
      <c r="E24" s="148"/>
      <c r="F24" s="148"/>
      <c r="G24" s="148"/>
      <c r="H24" s="148"/>
      <c r="I24" s="149"/>
      <c r="J24" s="149"/>
      <c r="K24" s="149"/>
      <c r="L24" s="149"/>
      <c r="M24" s="149"/>
      <c r="N24" s="150"/>
      <c r="O24" s="116">
        <v>14</v>
      </c>
      <c r="P24" s="117"/>
      <c r="Q24" s="117"/>
      <c r="R24" s="117"/>
      <c r="S24" s="118"/>
      <c r="T24" s="118"/>
      <c r="U24" s="118"/>
      <c r="V24" s="118"/>
      <c r="W24" s="118"/>
      <c r="X24" s="117"/>
      <c r="Y24" s="118"/>
      <c r="Z24" s="118"/>
      <c r="AA24" s="118"/>
      <c r="AB24" s="118"/>
      <c r="AC24" s="125"/>
      <c r="AD24" s="126"/>
      <c r="AE24" s="118"/>
      <c r="AF24" s="119"/>
      <c r="AG24" s="125"/>
      <c r="AH24" s="125"/>
      <c r="AI24" s="122"/>
    </row>
    <row r="25" spans="1:35">
      <c r="A25" s="148" t="s">
        <v>108</v>
      </c>
      <c r="B25" s="148"/>
      <c r="C25" s="148"/>
      <c r="D25" s="148"/>
      <c r="E25" s="148"/>
      <c r="F25" s="148"/>
      <c r="G25" s="148"/>
      <c r="H25" s="148"/>
      <c r="I25" s="149"/>
      <c r="J25" s="149"/>
      <c r="K25" s="149"/>
      <c r="L25" s="149"/>
      <c r="M25" s="149"/>
      <c r="N25" s="150"/>
      <c r="O25" s="116">
        <v>15</v>
      </c>
      <c r="P25" s="117"/>
      <c r="Q25" s="117"/>
      <c r="R25" s="117"/>
      <c r="S25" s="118"/>
      <c r="T25" s="118"/>
      <c r="U25" s="118"/>
      <c r="V25" s="118"/>
      <c r="W25" s="118"/>
      <c r="X25" s="117"/>
      <c r="Y25" s="118"/>
      <c r="Z25" s="118"/>
      <c r="AA25" s="118"/>
      <c r="AB25" s="118"/>
      <c r="AC25" s="125"/>
      <c r="AD25" s="126"/>
      <c r="AE25" s="118"/>
      <c r="AF25" s="119"/>
      <c r="AG25" s="125"/>
      <c r="AH25" s="125"/>
      <c r="AI25" s="122"/>
    </row>
    <row r="26" spans="1:35">
      <c r="A26" s="148" t="s">
        <v>109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9"/>
      <c r="L26" s="149"/>
      <c r="M26" s="149"/>
      <c r="N26" s="150"/>
      <c r="O26" s="116">
        <v>16</v>
      </c>
      <c r="P26" s="117"/>
      <c r="Q26" s="117"/>
      <c r="R26" s="117"/>
      <c r="S26" s="118"/>
      <c r="T26" s="118"/>
      <c r="U26" s="118"/>
      <c r="V26" s="118"/>
      <c r="W26" s="118"/>
      <c r="X26" s="117"/>
      <c r="Y26" s="118"/>
      <c r="Z26" s="118"/>
      <c r="AA26" s="118"/>
      <c r="AB26" s="118"/>
      <c r="AC26" s="125"/>
      <c r="AD26" s="126"/>
      <c r="AE26" s="118"/>
      <c r="AF26" s="119"/>
      <c r="AG26" s="125"/>
      <c r="AH26" s="125"/>
      <c r="AI26" s="122"/>
    </row>
    <row r="27" spans="1:35">
      <c r="A27" s="148" t="s">
        <v>110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9"/>
      <c r="O27" s="116">
        <v>17</v>
      </c>
      <c r="P27" s="117"/>
      <c r="Q27" s="117"/>
      <c r="R27" s="117"/>
      <c r="S27" s="118"/>
      <c r="T27" s="118"/>
      <c r="U27" s="118"/>
      <c r="V27" s="118"/>
      <c r="W27" s="118"/>
      <c r="X27" s="117"/>
      <c r="Y27" s="118"/>
      <c r="Z27" s="118"/>
      <c r="AA27" s="118"/>
      <c r="AB27" s="118"/>
      <c r="AC27" s="125"/>
      <c r="AD27" s="126"/>
      <c r="AE27" s="118"/>
      <c r="AF27" s="119"/>
      <c r="AG27" s="125"/>
      <c r="AH27" s="125"/>
      <c r="AI27" s="122"/>
    </row>
    <row r="28" spans="1:35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16">
        <v>18</v>
      </c>
      <c r="P28" s="117"/>
      <c r="Q28" s="117"/>
      <c r="R28" s="117"/>
      <c r="S28" s="118"/>
      <c r="T28" s="118"/>
      <c r="U28" s="118"/>
      <c r="V28" s="118"/>
      <c r="W28" s="118"/>
      <c r="X28" s="117"/>
      <c r="Y28" s="118"/>
      <c r="Z28" s="118"/>
      <c r="AA28" s="118"/>
      <c r="AB28" s="118"/>
      <c r="AC28" s="125"/>
      <c r="AD28" s="126"/>
      <c r="AE28" s="118"/>
      <c r="AF28" s="119"/>
      <c r="AG28" s="125"/>
      <c r="AH28" s="125"/>
      <c r="AI28" s="122"/>
    </row>
    <row r="29" spans="1:35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16">
        <v>19</v>
      </c>
      <c r="P29" s="117"/>
      <c r="Q29" s="117"/>
      <c r="R29" s="117"/>
      <c r="S29" s="118"/>
      <c r="T29" s="118"/>
      <c r="U29" s="118"/>
      <c r="V29" s="118"/>
      <c r="W29" s="118"/>
      <c r="X29" s="117"/>
      <c r="Y29" s="118"/>
      <c r="Z29" s="118"/>
      <c r="AA29" s="118"/>
      <c r="AB29" s="118"/>
      <c r="AC29" s="125"/>
      <c r="AD29" s="126"/>
      <c r="AE29" s="118"/>
      <c r="AF29" s="119"/>
      <c r="AG29" s="125"/>
      <c r="AH29" s="125"/>
      <c r="AI29" s="122"/>
    </row>
    <row r="30" spans="1:35">
      <c r="A30" s="148" t="s">
        <v>111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16">
        <v>20</v>
      </c>
      <c r="P30" s="117"/>
      <c r="Q30" s="117"/>
      <c r="R30" s="117"/>
      <c r="S30" s="118"/>
      <c r="T30" s="118"/>
      <c r="U30" s="118"/>
      <c r="V30" s="118"/>
      <c r="W30" s="118"/>
      <c r="X30" s="117"/>
      <c r="Y30" s="118"/>
      <c r="Z30" s="118"/>
      <c r="AA30" s="118"/>
      <c r="AB30" s="118"/>
      <c r="AC30" s="125"/>
      <c r="AD30" s="126"/>
      <c r="AE30" s="118"/>
      <c r="AF30" s="119"/>
      <c r="AG30" s="125"/>
      <c r="AH30" s="125"/>
      <c r="AI30" s="122"/>
    </row>
    <row r="31" spans="1:35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16">
        <v>21</v>
      </c>
      <c r="P31" s="117"/>
      <c r="Q31" s="117"/>
      <c r="R31" s="117"/>
      <c r="S31" s="118"/>
      <c r="T31" s="118"/>
      <c r="U31" s="118"/>
      <c r="V31" s="118"/>
      <c r="W31" s="118"/>
      <c r="X31" s="117"/>
      <c r="Y31" s="118"/>
      <c r="Z31" s="118"/>
      <c r="AA31" s="118"/>
      <c r="AB31" s="118"/>
      <c r="AC31" s="125"/>
      <c r="AD31" s="126"/>
      <c r="AE31" s="118"/>
      <c r="AF31" s="119"/>
      <c r="AG31" s="125"/>
      <c r="AH31" s="125"/>
      <c r="AI31" s="122"/>
    </row>
    <row r="32" spans="1:35" ht="12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9"/>
      <c r="O32" s="116">
        <v>22</v>
      </c>
      <c r="P32" s="117"/>
      <c r="Q32" s="117"/>
      <c r="R32" s="117"/>
      <c r="S32" s="118"/>
      <c r="T32" s="118"/>
      <c r="U32" s="118"/>
      <c r="V32" s="118"/>
      <c r="W32" s="118"/>
      <c r="X32" s="117"/>
      <c r="Y32" s="118"/>
      <c r="Z32" s="118"/>
      <c r="AA32" s="118"/>
      <c r="AB32" s="118"/>
      <c r="AC32" s="125"/>
      <c r="AD32" s="126"/>
      <c r="AE32" s="118"/>
      <c r="AF32" s="119"/>
      <c r="AG32" s="125"/>
      <c r="AH32" s="125"/>
      <c r="AI32" s="122"/>
    </row>
    <row r="33" spans="1:35">
      <c r="A33" s="148" t="s">
        <v>112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16">
        <v>23</v>
      </c>
      <c r="P33" s="117"/>
      <c r="Q33" s="117"/>
      <c r="R33" s="117"/>
      <c r="S33" s="118"/>
      <c r="T33" s="118"/>
      <c r="U33" s="118"/>
      <c r="V33" s="118"/>
      <c r="W33" s="118"/>
      <c r="X33" s="117"/>
      <c r="Y33" s="118"/>
      <c r="Z33" s="118"/>
      <c r="AA33" s="118"/>
      <c r="AB33" s="118"/>
      <c r="AC33" s="125"/>
      <c r="AD33" s="126"/>
      <c r="AE33" s="118"/>
      <c r="AF33" s="119"/>
      <c r="AG33" s="125"/>
      <c r="AH33" s="125"/>
      <c r="AI33" s="122"/>
    </row>
    <row r="34" spans="1:35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51"/>
      <c r="O34" s="116">
        <v>24</v>
      </c>
      <c r="P34" s="117"/>
      <c r="Q34" s="117"/>
      <c r="R34" s="117"/>
      <c r="S34" s="118"/>
      <c r="T34" s="118"/>
      <c r="U34" s="118"/>
      <c r="V34" s="118"/>
      <c r="W34" s="118"/>
      <c r="X34" s="117"/>
      <c r="Y34" s="118"/>
      <c r="Z34" s="118"/>
      <c r="AA34" s="118"/>
      <c r="AB34" s="118"/>
      <c r="AC34" s="125"/>
      <c r="AD34" s="126"/>
      <c r="AE34" s="118"/>
      <c r="AF34" s="119"/>
      <c r="AG34" s="125"/>
      <c r="AH34" s="125"/>
      <c r="AI34" s="122"/>
    </row>
    <row r="35" spans="1: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9"/>
      <c r="O35" s="116">
        <v>25</v>
      </c>
      <c r="P35" s="117"/>
      <c r="Q35" s="117"/>
      <c r="R35" s="117"/>
      <c r="S35" s="118"/>
      <c r="T35" s="118"/>
      <c r="U35" s="118"/>
      <c r="V35" s="118"/>
      <c r="W35" s="118"/>
      <c r="X35" s="117"/>
      <c r="Y35" s="118"/>
      <c r="Z35" s="118"/>
      <c r="AA35" s="118"/>
      <c r="AB35" s="118"/>
      <c r="AC35" s="125"/>
      <c r="AD35" s="126"/>
      <c r="AE35" s="118"/>
      <c r="AF35" s="119"/>
      <c r="AG35" s="125"/>
      <c r="AH35" s="125"/>
      <c r="AI35" s="122"/>
    </row>
    <row r="36" spans="1:35">
      <c r="A36" s="148" t="s">
        <v>113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16">
        <v>26</v>
      </c>
      <c r="P36" s="117"/>
      <c r="Q36" s="117"/>
      <c r="R36" s="117"/>
      <c r="S36" s="118"/>
      <c r="T36" s="118"/>
      <c r="U36" s="118"/>
      <c r="V36" s="118"/>
      <c r="W36" s="118"/>
      <c r="X36" s="117"/>
      <c r="Y36" s="118"/>
      <c r="Z36" s="118"/>
      <c r="AA36" s="118"/>
      <c r="AB36" s="118"/>
      <c r="AC36" s="125"/>
      <c r="AD36" s="126"/>
      <c r="AE36" s="118"/>
      <c r="AF36" s="119"/>
      <c r="AG36" s="125"/>
      <c r="AH36" s="125"/>
      <c r="AI36" s="122"/>
    </row>
    <row r="37" spans="1:35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16">
        <v>27</v>
      </c>
      <c r="P37" s="117"/>
      <c r="Q37" s="117"/>
      <c r="R37" s="117"/>
      <c r="S37" s="118"/>
      <c r="T37" s="118"/>
      <c r="U37" s="118"/>
      <c r="V37" s="118"/>
      <c r="W37" s="118"/>
      <c r="X37" s="117"/>
      <c r="Y37" s="118"/>
      <c r="Z37" s="118"/>
      <c r="AA37" s="118"/>
      <c r="AB37" s="118"/>
      <c r="AC37" s="125"/>
      <c r="AD37" s="126"/>
      <c r="AE37" s="118"/>
      <c r="AF37" s="119"/>
      <c r="AG37" s="125"/>
      <c r="AH37" s="125"/>
      <c r="AI37" s="122"/>
    </row>
    <row r="38" spans="1:35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16">
        <v>28</v>
      </c>
      <c r="P38" s="117"/>
      <c r="Q38" s="117"/>
      <c r="R38" s="117"/>
      <c r="S38" s="118"/>
      <c r="T38" s="118"/>
      <c r="U38" s="118"/>
      <c r="V38" s="118"/>
      <c r="W38" s="118"/>
      <c r="X38" s="117"/>
      <c r="Y38" s="118"/>
      <c r="Z38" s="118"/>
      <c r="AA38" s="118"/>
      <c r="AB38" s="118"/>
      <c r="AC38" s="125"/>
      <c r="AD38" s="126"/>
      <c r="AE38" s="118"/>
      <c r="AF38" s="119"/>
      <c r="AG38" s="125"/>
      <c r="AH38" s="125"/>
      <c r="AI38" s="122"/>
    </row>
    <row r="39" spans="1:35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16">
        <v>29</v>
      </c>
      <c r="P39" s="117"/>
      <c r="Q39" s="117"/>
      <c r="R39" s="117"/>
      <c r="S39" s="118"/>
      <c r="T39" s="118"/>
      <c r="U39" s="118"/>
      <c r="V39" s="118"/>
      <c r="W39" s="118"/>
      <c r="X39" s="117"/>
      <c r="Y39" s="118"/>
      <c r="Z39" s="118"/>
      <c r="AA39" s="118"/>
      <c r="AB39" s="118"/>
      <c r="AC39" s="125"/>
      <c r="AD39" s="126"/>
      <c r="AE39" s="118"/>
      <c r="AF39" s="119"/>
      <c r="AG39" s="125"/>
      <c r="AH39" s="125"/>
      <c r="AI39" s="122"/>
    </row>
    <row r="40" spans="1:35">
      <c r="A40" s="87"/>
      <c r="B40" s="152" t="s">
        <v>114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87"/>
      <c r="N40" s="102"/>
      <c r="O40" s="153">
        <v>30</v>
      </c>
      <c r="P40" s="117"/>
      <c r="Q40" s="117"/>
      <c r="R40" s="117"/>
      <c r="S40" s="118"/>
      <c r="T40" s="118"/>
      <c r="U40" s="118"/>
      <c r="V40" s="118"/>
      <c r="W40" s="118"/>
      <c r="X40" s="117"/>
      <c r="Y40" s="154"/>
      <c r="Z40" s="154"/>
      <c r="AA40" s="154"/>
      <c r="AB40" s="154"/>
      <c r="AC40" s="155"/>
      <c r="AD40" s="156"/>
      <c r="AE40" s="154"/>
      <c r="AF40" s="119"/>
      <c r="AG40" s="125"/>
      <c r="AH40" s="125"/>
      <c r="AI40" s="122"/>
    </row>
    <row r="41" spans="1:35">
      <c r="A41" s="87"/>
      <c r="B41" s="152" t="s">
        <v>116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7"/>
      <c r="N41" s="87"/>
      <c r="O41" s="158">
        <v>31</v>
      </c>
      <c r="P41" s="117"/>
      <c r="Q41" s="117"/>
      <c r="R41" s="117"/>
      <c r="S41" s="118"/>
      <c r="T41" s="118"/>
      <c r="U41" s="118"/>
      <c r="V41" s="118"/>
      <c r="W41" s="118"/>
      <c r="X41" s="117"/>
      <c r="Y41" s="118"/>
      <c r="Z41" s="118"/>
      <c r="AA41" s="118"/>
      <c r="AB41" s="118"/>
      <c r="AC41" s="125"/>
      <c r="AD41" s="126"/>
      <c r="AE41" s="118"/>
      <c r="AF41" s="118"/>
      <c r="AG41" s="125"/>
      <c r="AH41" s="125"/>
      <c r="AI41" s="122"/>
    </row>
    <row r="42" spans="1:35">
      <c r="A42" s="87"/>
      <c r="B42" s="152" t="s">
        <v>117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7"/>
      <c r="N42" s="148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</row>
  </sheetData>
  <mergeCells count="30">
    <mergeCell ref="A15:J15"/>
    <mergeCell ref="A17:K17"/>
    <mergeCell ref="AE10:AF10"/>
    <mergeCell ref="A11:J11"/>
    <mergeCell ref="A12:J12"/>
    <mergeCell ref="A13:K13"/>
    <mergeCell ref="A14:J14"/>
    <mergeCell ref="AG8:AH8"/>
    <mergeCell ref="A9:J9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AD9"/>
    <mergeCell ref="AE9:AF9"/>
    <mergeCell ref="AG9:AH9"/>
    <mergeCell ref="A10:J10"/>
    <mergeCell ref="B5:H5"/>
    <mergeCell ref="K5:O5"/>
    <mergeCell ref="R5:W5"/>
    <mergeCell ref="Z5:AC5"/>
    <mergeCell ref="A8:K8"/>
    <mergeCell ref="P8:X8"/>
    <mergeCell ref="Y8:A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Scott</cp:lastModifiedBy>
  <dcterms:created xsi:type="dcterms:W3CDTF">2013-12-02T21:30:16Z</dcterms:created>
  <dcterms:modified xsi:type="dcterms:W3CDTF">2014-01-09T17:53:50Z</dcterms:modified>
  <cp:version>0</cp:version>
</cp:coreProperties>
</file>