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kov.s\Desktop\Math_Seminar_3\"/>
    </mc:Choice>
  </mc:AlternateContent>
  <xr:revisionPtr revIDLastSave="0" documentId="13_ncr:1_{697B4F45-E1E6-4BE5-B2A9-02385B8458E8}" xr6:coauthVersionLast="47" xr6:coauthVersionMax="47" xr10:uidLastSave="{00000000-0000-0000-0000-000000000000}"/>
  <bookViews>
    <workbookView xWindow="-120" yWindow="-120" windowWidth="29040" windowHeight="15840" activeTab="4" xr2:uid="{6B595E88-5AA3-4FF6-9765-2CBF2DF63008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5" l="1"/>
  <c r="A25" i="5"/>
  <c r="A26" i="5"/>
  <c r="B16" i="5"/>
  <c r="B15" i="5"/>
  <c r="B14" i="5"/>
  <c r="D3" i="5"/>
  <c r="C3" i="5"/>
  <c r="B3" i="5"/>
  <c r="B17" i="5"/>
  <c r="B11" i="5"/>
  <c r="A7" i="5"/>
  <c r="A33" i="5" s="1"/>
  <c r="A35" i="5" s="1"/>
  <c r="B10" i="4"/>
  <c r="B9" i="4"/>
  <c r="B8" i="4"/>
  <c r="B7" i="4"/>
  <c r="B5" i="4"/>
  <c r="E3" i="4"/>
  <c r="B10" i="3"/>
  <c r="B9" i="3"/>
  <c r="B8" i="3"/>
  <c r="B7" i="3"/>
  <c r="B5" i="3"/>
  <c r="D3" i="3"/>
  <c r="C3" i="3"/>
  <c r="B3" i="3"/>
  <c r="F8" i="2"/>
  <c r="D19" i="2"/>
  <c r="D18" i="2"/>
  <c r="D17" i="2"/>
  <c r="C18" i="2"/>
  <c r="C17" i="2"/>
  <c r="E2" i="2"/>
  <c r="E18" i="2"/>
  <c r="E17" i="2"/>
  <c r="C19" i="2"/>
  <c r="E19" i="2" s="1"/>
  <c r="E3" i="2"/>
  <c r="B10" i="2"/>
  <c r="D4" i="2"/>
  <c r="B6" i="2" s="1"/>
  <c r="C4" i="2"/>
  <c r="B4" i="2"/>
  <c r="F6" i="1"/>
  <c r="F3" i="1"/>
  <c r="F2" i="1"/>
  <c r="F4" i="1" s="1"/>
  <c r="F17" i="2" l="1"/>
  <c r="F19" i="2"/>
  <c r="F18" i="2"/>
  <c r="G19" i="2"/>
  <c r="G17" i="2"/>
  <c r="G18" i="2"/>
  <c r="B11" i="2"/>
  <c r="B9" i="2"/>
  <c r="B13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G20" i="2" l="1"/>
  <c r="F8" i="1"/>
  <c r="F5" i="1" s="1"/>
  <c r="F7" i="1"/>
</calcChain>
</file>

<file path=xl/sharedStrings.xml><?xml version="1.0" encoding="utf-8"?>
<sst xmlns="http://schemas.openxmlformats.org/spreadsheetml/2006/main" count="62" uniqueCount="57">
  <si>
    <t>Сумма</t>
  </si>
  <si>
    <t>Количество</t>
  </si>
  <si>
    <t>Ср арифметическое</t>
  </si>
  <si>
    <t>Смещ дисперсия</t>
  </si>
  <si>
    <t>Несмещ дисперсия</t>
  </si>
  <si>
    <t>Ср квадр откл (выб)</t>
  </si>
  <si>
    <t>Ср квадр откл (ген)</t>
  </si>
  <si>
    <t>1 ящик</t>
  </si>
  <si>
    <t>Всего мячей</t>
  </si>
  <si>
    <t>Белых мячей</t>
  </si>
  <si>
    <t>2 ящик</t>
  </si>
  <si>
    <t>Вытащено</t>
  </si>
  <si>
    <t>Всего возможных сочетаний с 3 белыми мячами:</t>
  </si>
  <si>
    <t>С(6, 3)</t>
  </si>
  <si>
    <t>n</t>
  </si>
  <si>
    <t>k</t>
  </si>
  <si>
    <t>n!</t>
  </si>
  <si>
    <t>k!</t>
  </si>
  <si>
    <t>(n-k)!</t>
  </si>
  <si>
    <t>Б</t>
  </si>
  <si>
    <t>P1</t>
  </si>
  <si>
    <t>P2</t>
  </si>
  <si>
    <t>P1*P2</t>
  </si>
  <si>
    <t>Ответ:</t>
  </si>
  <si>
    <t>2Б</t>
  </si>
  <si>
    <t>1Б</t>
  </si>
  <si>
    <t>0Б</t>
  </si>
  <si>
    <t>3Б</t>
  </si>
  <si>
    <t>Способов вытащить из 1 ящика</t>
  </si>
  <si>
    <t>Способов вытащить из 2 ящика</t>
  </si>
  <si>
    <t>p</t>
  </si>
  <si>
    <t>1-p</t>
  </si>
  <si>
    <t>Р попадания</t>
  </si>
  <si>
    <t>1 спортсмен</t>
  </si>
  <si>
    <t>2 спортсмен</t>
  </si>
  <si>
    <t>3 спортсмен</t>
  </si>
  <si>
    <t>А</t>
  </si>
  <si>
    <t>С</t>
  </si>
  <si>
    <t>В</t>
  </si>
  <si>
    <t>р</t>
  </si>
  <si>
    <t>Р сдачи сессии</t>
  </si>
  <si>
    <t>Факультет А</t>
  </si>
  <si>
    <t>Факультет С</t>
  </si>
  <si>
    <t>Факультет В</t>
  </si>
  <si>
    <t>Все детали</t>
  </si>
  <si>
    <t>2 детали</t>
  </si>
  <si>
    <t>С(3,2)</t>
  </si>
  <si>
    <t>Выход деталей из строя</t>
  </si>
  <si>
    <t>1 и 2</t>
  </si>
  <si>
    <t>2 и 3</t>
  </si>
  <si>
    <t>1 и 3</t>
  </si>
  <si>
    <t>Хотя бы 1 деталь</t>
  </si>
  <si>
    <t>1 минус вероятность того, что ни одна не выйдет из строя</t>
  </si>
  <si>
    <t>1-р</t>
  </si>
  <si>
    <t>Г</t>
  </si>
  <si>
    <t>От 1 до 2 деталей</t>
  </si>
  <si>
    <t>1 минус вероятность , что выйдут все минус вероятность, что не выйдет ни одна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</si>
</sst>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7" formatCode="#,##0.000"/>
    <numFmt numFmtId="169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1" fillId="2" borderId="1" xfId="0" applyNumberFormat="1" applyFont="1" applyFill="1" applyBorder="1"/>
    <xf numFmtId="4" fontId="1" fillId="3" borderId="4" xfId="0" applyNumberFormat="1" applyFont="1" applyFill="1" applyBorder="1"/>
    <xf numFmtId="4" fontId="1" fillId="3" borderId="5" xfId="0" applyNumberFormat="1" applyFont="1" applyFill="1" applyBorder="1"/>
    <xf numFmtId="4" fontId="1" fillId="3" borderId="6" xfId="0" applyNumberFormat="1" applyFont="1" applyFill="1" applyBorder="1"/>
    <xf numFmtId="4" fontId="1" fillId="3" borderId="7" xfId="0" applyNumberFormat="1" applyFont="1" applyFill="1" applyBorder="1"/>
    <xf numFmtId="4" fontId="1" fillId="3" borderId="8" xfId="0" applyNumberFormat="1" applyFont="1" applyFill="1" applyBorder="1"/>
    <xf numFmtId="4" fontId="1" fillId="3" borderId="9" xfId="0" applyNumberFormat="1" applyFont="1" applyFill="1" applyBorder="1"/>
    <xf numFmtId="4" fontId="1" fillId="2" borderId="2" xfId="0" applyNumberFormat="1" applyFont="1" applyFill="1" applyBorder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64" fontId="1" fillId="3" borderId="9" xfId="0" applyNumberFormat="1" applyFont="1" applyFill="1" applyBorder="1"/>
    <xf numFmtId="0" fontId="1" fillId="3" borderId="9" xfId="0" applyFont="1" applyFill="1" applyBorder="1"/>
    <xf numFmtId="0" fontId="1" fillId="0" borderId="0" xfId="0" applyFont="1"/>
    <xf numFmtId="0" fontId="1" fillId="3" borderId="1" xfId="0" applyFont="1" applyFill="1" applyBorder="1"/>
    <xf numFmtId="167" fontId="0" fillId="0" borderId="0" xfId="0" applyNumberFormat="1"/>
    <xf numFmtId="169" fontId="0" fillId="0" borderId="0" xfId="0" applyNumberFormat="1"/>
    <xf numFmtId="169" fontId="0" fillId="3" borderId="1" xfId="0" applyNumberFormat="1" applyFont="1" applyFill="1" applyBorder="1"/>
    <xf numFmtId="167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0</xdr:row>
      <xdr:rowOff>171450</xdr:rowOff>
    </xdr:from>
    <xdr:to>
      <xdr:col>25</xdr:col>
      <xdr:colOff>379611</xdr:colOff>
      <xdr:row>4</xdr:row>
      <xdr:rowOff>190401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DE230F-3EE2-BD7C-CC36-5994E4A01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171450"/>
          <a:ext cx="11114286" cy="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161925</xdr:rowOff>
    </xdr:from>
    <xdr:to>
      <xdr:col>24</xdr:col>
      <xdr:colOff>313001</xdr:colOff>
      <xdr:row>4</xdr:row>
      <xdr:rowOff>47568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344D91-21DD-0FBE-ECC9-46CAE423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52425"/>
          <a:ext cx="10590476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24</xdr:col>
      <xdr:colOff>579657</xdr:colOff>
      <xdr:row>5</xdr:row>
      <xdr:rowOff>95167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368EDE-4A9A-60F2-8DCC-BB2D85F1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90500"/>
          <a:ext cx="10942857" cy="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7</xdr:row>
      <xdr:rowOff>9525</xdr:rowOff>
    </xdr:from>
    <xdr:to>
      <xdr:col>19</xdr:col>
      <xdr:colOff>227631</xdr:colOff>
      <xdr:row>19</xdr:row>
      <xdr:rowOff>123524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381C7D0-259E-9C10-3E3A-FF9B26FC6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1343025"/>
          <a:ext cx="7752381" cy="2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24</xdr:col>
      <xdr:colOff>560609</xdr:colOff>
      <xdr:row>8</xdr:row>
      <xdr:rowOff>133261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BF5F794-E4EE-AF76-CC35-474681918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952500"/>
          <a:ext cx="10923809" cy="7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19</xdr:col>
      <xdr:colOff>437181</xdr:colOff>
      <xdr:row>24</xdr:row>
      <xdr:rowOff>123524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3D82A6C-A307-4459-8FD3-7AC10FA79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286000"/>
          <a:ext cx="7752381" cy="2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0</xdr:rowOff>
    </xdr:from>
    <xdr:to>
      <xdr:col>25</xdr:col>
      <xdr:colOff>131961</xdr:colOff>
      <xdr:row>7</xdr:row>
      <xdr:rowOff>171379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6FE0C8-8F47-1F3F-C713-A204FBBC7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190500"/>
          <a:ext cx="11114286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F944-26B7-4F0B-B978-168F5F00D8A8}">
  <dimension ref="A1:F21"/>
  <sheetViews>
    <sheetView workbookViewId="0">
      <selection activeCell="F23" sqref="F23"/>
    </sheetView>
  </sheetViews>
  <sheetFormatPr defaultRowHeight="15" x14ac:dyDescent="0.25"/>
  <cols>
    <col min="1" max="4" width="9.140625" style="1"/>
    <col min="5" max="5" width="19.42578125" style="1" bestFit="1" customWidth="1"/>
    <col min="6" max="16384" width="9.140625" style="1"/>
  </cols>
  <sheetData>
    <row r="1" spans="1:6" ht="15.75" thickBot="1" x14ac:dyDescent="0.3"/>
    <row r="2" spans="1:6" x14ac:dyDescent="0.25">
      <c r="A2" s="1">
        <v>100</v>
      </c>
      <c r="B2" s="1">
        <f>(A2-$F$4)^2</f>
        <v>1204.0900000000001</v>
      </c>
      <c r="E2" s="6" t="s">
        <v>0</v>
      </c>
      <c r="F2" s="7">
        <f>SUM(A2:A21)</f>
        <v>1306</v>
      </c>
    </row>
    <row r="3" spans="1:6" x14ac:dyDescent="0.25">
      <c r="A3" s="1">
        <v>80</v>
      </c>
      <c r="B3" s="1">
        <f t="shared" ref="B3:B21" si="0">(A3-$F$4)^2</f>
        <v>216.09000000000009</v>
      </c>
      <c r="E3" s="8" t="s">
        <v>1</v>
      </c>
      <c r="F3" s="9">
        <f>COUNT(A2:A21)</f>
        <v>20</v>
      </c>
    </row>
    <row r="4" spans="1:6" x14ac:dyDescent="0.25">
      <c r="A4" s="1">
        <v>75</v>
      </c>
      <c r="B4" s="1">
        <f t="shared" si="0"/>
        <v>94.09000000000006</v>
      </c>
      <c r="E4" s="8" t="s">
        <v>2</v>
      </c>
      <c r="F4" s="9">
        <f>F2/F3</f>
        <v>65.3</v>
      </c>
    </row>
    <row r="5" spans="1:6" x14ac:dyDescent="0.25">
      <c r="A5" s="1">
        <v>77</v>
      </c>
      <c r="B5" s="1">
        <f t="shared" si="0"/>
        <v>136.89000000000007</v>
      </c>
      <c r="E5" s="8" t="s">
        <v>5</v>
      </c>
      <c r="F5" s="9">
        <f>SQRT(F8)</f>
        <v>31.624607341019814</v>
      </c>
    </row>
    <row r="6" spans="1:6" x14ac:dyDescent="0.25">
      <c r="A6" s="1">
        <v>89</v>
      </c>
      <c r="B6" s="1">
        <f t="shared" si="0"/>
        <v>561.69000000000017</v>
      </c>
      <c r="E6" s="8" t="s">
        <v>6</v>
      </c>
      <c r="F6" s="9">
        <f>SQRT(F7)</f>
        <v>30.823854398825596</v>
      </c>
    </row>
    <row r="7" spans="1:6" x14ac:dyDescent="0.25">
      <c r="A7" s="1">
        <v>33</v>
      </c>
      <c r="B7" s="1">
        <f t="shared" si="0"/>
        <v>1043.2899999999997</v>
      </c>
      <c r="E7" s="8" t="s">
        <v>3</v>
      </c>
      <c r="F7" s="9">
        <f>SUM(B2:B21)/F3</f>
        <v>950.11</v>
      </c>
    </row>
    <row r="8" spans="1:6" ht="15.75" thickBot="1" x14ac:dyDescent="0.3">
      <c r="A8" s="1">
        <v>45</v>
      </c>
      <c r="B8" s="1">
        <f t="shared" si="0"/>
        <v>412.08999999999986</v>
      </c>
      <c r="E8" s="10" t="s">
        <v>4</v>
      </c>
      <c r="F8" s="11">
        <f>SUM(B2:B21)/(F3-1)</f>
        <v>1000.1157894736842</v>
      </c>
    </row>
    <row r="9" spans="1:6" x14ac:dyDescent="0.25">
      <c r="A9" s="1">
        <v>25</v>
      </c>
      <c r="B9" s="1">
        <f t="shared" si="0"/>
        <v>1624.0899999999997</v>
      </c>
    </row>
    <row r="10" spans="1:6" x14ac:dyDescent="0.25">
      <c r="A10" s="1">
        <v>65</v>
      </c>
      <c r="B10" s="1">
        <f t="shared" si="0"/>
        <v>8.999999999999829E-2</v>
      </c>
    </row>
    <row r="11" spans="1:6" x14ac:dyDescent="0.25">
      <c r="A11" s="1">
        <v>17</v>
      </c>
      <c r="B11" s="1">
        <f t="shared" si="0"/>
        <v>2332.89</v>
      </c>
    </row>
    <row r="12" spans="1:6" x14ac:dyDescent="0.25">
      <c r="A12" s="1">
        <v>30</v>
      </c>
      <c r="B12" s="1">
        <f t="shared" si="0"/>
        <v>1246.0899999999997</v>
      </c>
    </row>
    <row r="13" spans="1:6" x14ac:dyDescent="0.25">
      <c r="A13" s="1">
        <v>24</v>
      </c>
      <c r="B13" s="1">
        <f t="shared" si="0"/>
        <v>1705.6899999999998</v>
      </c>
    </row>
    <row r="14" spans="1:6" x14ac:dyDescent="0.25">
      <c r="A14" s="1">
        <v>57</v>
      </c>
      <c r="B14" s="1">
        <f t="shared" si="0"/>
        <v>68.889999999999958</v>
      </c>
    </row>
    <row r="15" spans="1:6" x14ac:dyDescent="0.25">
      <c r="A15" s="1">
        <v>55</v>
      </c>
      <c r="B15" s="1">
        <f t="shared" si="0"/>
        <v>106.08999999999995</v>
      </c>
    </row>
    <row r="16" spans="1:6" x14ac:dyDescent="0.25">
      <c r="A16" s="1">
        <v>70</v>
      </c>
      <c r="B16" s="1">
        <f t="shared" si="0"/>
        <v>22.090000000000028</v>
      </c>
    </row>
    <row r="17" spans="1:2" x14ac:dyDescent="0.25">
      <c r="A17" s="1">
        <v>75</v>
      </c>
      <c r="B17" s="1">
        <f t="shared" si="0"/>
        <v>94.09000000000006</v>
      </c>
    </row>
    <row r="18" spans="1:2" x14ac:dyDescent="0.25">
      <c r="A18" s="1">
        <v>65</v>
      </c>
      <c r="B18" s="1">
        <f t="shared" si="0"/>
        <v>8.999999999999829E-2</v>
      </c>
    </row>
    <row r="19" spans="1:2" x14ac:dyDescent="0.25">
      <c r="A19" s="1">
        <v>84</v>
      </c>
      <c r="B19" s="1">
        <f t="shared" si="0"/>
        <v>349.69000000000011</v>
      </c>
    </row>
    <row r="20" spans="1:2" x14ac:dyDescent="0.25">
      <c r="A20" s="1">
        <v>90</v>
      </c>
      <c r="B20" s="1">
        <f t="shared" si="0"/>
        <v>610.09000000000015</v>
      </c>
    </row>
    <row r="21" spans="1:2" x14ac:dyDescent="0.25">
      <c r="A21" s="1">
        <v>150</v>
      </c>
      <c r="B21" s="1">
        <f t="shared" si="0"/>
        <v>7174.09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DAE5-BBD2-41B3-A13A-20E522BCBE64}">
  <dimension ref="A1:J20"/>
  <sheetViews>
    <sheetView workbookViewId="0">
      <selection activeCell="A14" sqref="A14"/>
    </sheetView>
  </sheetViews>
  <sheetFormatPr defaultRowHeight="15" x14ac:dyDescent="0.25"/>
  <cols>
    <col min="1" max="1" width="13.5703125" style="3" customWidth="1"/>
    <col min="2" max="2" width="14.85546875" style="3" customWidth="1"/>
    <col min="3" max="3" width="20" style="3" customWidth="1"/>
    <col min="4" max="4" width="14.7109375" style="3" customWidth="1"/>
    <col min="5" max="5" width="13.140625" style="3" customWidth="1"/>
    <col min="6" max="16384" width="9.140625" style="1"/>
  </cols>
  <sheetData>
    <row r="1" spans="1:10" x14ac:dyDescent="0.25">
      <c r="B1" s="3" t="s">
        <v>8</v>
      </c>
      <c r="C1" s="3" t="s">
        <v>9</v>
      </c>
      <c r="D1" s="3" t="s">
        <v>11</v>
      </c>
    </row>
    <row r="2" spans="1:10" x14ac:dyDescent="0.25">
      <c r="A2" s="3" t="s">
        <v>7</v>
      </c>
      <c r="B2" s="3">
        <v>8</v>
      </c>
      <c r="C2" s="3">
        <v>5</v>
      </c>
      <c r="D2" s="3">
        <v>2</v>
      </c>
      <c r="E2" s="3">
        <f>FACT(B2)/(FACT(D2)*FACT(B2-D2))</f>
        <v>28</v>
      </c>
    </row>
    <row r="3" spans="1:10" x14ac:dyDescent="0.25">
      <c r="A3" s="3" t="s">
        <v>10</v>
      </c>
      <c r="B3" s="3">
        <v>12</v>
      </c>
      <c r="C3" s="3">
        <v>5</v>
      </c>
      <c r="D3" s="3">
        <v>4</v>
      </c>
      <c r="E3" s="3">
        <f>FACT(B3)/(FACT(D3)*FACT(B3-D3))</f>
        <v>495</v>
      </c>
    </row>
    <row r="4" spans="1:10" x14ac:dyDescent="0.25">
      <c r="B4" s="4">
        <f>SUM(B2:B3)</f>
        <v>20</v>
      </c>
      <c r="C4" s="4">
        <f>SUM(C2:C3)</f>
        <v>10</v>
      </c>
      <c r="D4" s="4">
        <f>SUM(D2:D3)</f>
        <v>6</v>
      </c>
    </row>
    <row r="6" spans="1:10" x14ac:dyDescent="0.25">
      <c r="A6" s="3" t="s">
        <v>14</v>
      </c>
      <c r="B6" s="3">
        <f>D4</f>
        <v>6</v>
      </c>
    </row>
    <row r="7" spans="1:10" ht="15.75" thickBot="1" x14ac:dyDescent="0.3">
      <c r="A7" s="3" t="s">
        <v>15</v>
      </c>
      <c r="B7" s="3">
        <v>3</v>
      </c>
    </row>
    <row r="8" spans="1:10" ht="15.75" thickBot="1" x14ac:dyDescent="0.3">
      <c r="A8" s="3" t="s">
        <v>12</v>
      </c>
      <c r="E8" s="5" t="s">
        <v>23</v>
      </c>
      <c r="F8" s="12" t="str">
        <f>"Вероятность равна "&amp;$G$20*100&amp;"%"</f>
        <v>Вероятность равна 21,7171717171717%</v>
      </c>
      <c r="G8" s="12"/>
      <c r="H8" s="12"/>
      <c r="I8" s="12"/>
      <c r="J8" s="13"/>
    </row>
    <row r="9" spans="1:10" x14ac:dyDescent="0.25">
      <c r="A9" s="3" t="s">
        <v>16</v>
      </c>
      <c r="B9" s="3">
        <f>FACT(B6)</f>
        <v>720</v>
      </c>
    </row>
    <row r="10" spans="1:10" x14ac:dyDescent="0.25">
      <c r="A10" s="3" t="s">
        <v>17</v>
      </c>
      <c r="B10" s="3">
        <f>FACT(B7)</f>
        <v>6</v>
      </c>
    </row>
    <row r="11" spans="1:10" x14ac:dyDescent="0.25">
      <c r="A11" s="3" t="s">
        <v>18</v>
      </c>
      <c r="B11" s="3">
        <f>FACT((B6-B7))</f>
        <v>6</v>
      </c>
    </row>
    <row r="13" spans="1:10" x14ac:dyDescent="0.25">
      <c r="A13" s="3" t="s">
        <v>13</v>
      </c>
      <c r="B13" s="3">
        <f>B9/(B10*B11)</f>
        <v>20</v>
      </c>
    </row>
    <row r="16" spans="1:10" x14ac:dyDescent="0.25">
      <c r="C16" s="3" t="s">
        <v>28</v>
      </c>
      <c r="D16" s="3" t="s">
        <v>29</v>
      </c>
      <c r="E16" s="2" t="s">
        <v>20</v>
      </c>
      <c r="F16" s="2" t="s">
        <v>21</v>
      </c>
      <c r="G16" s="2" t="s">
        <v>22</v>
      </c>
    </row>
    <row r="17" spans="1:7" x14ac:dyDescent="0.25">
      <c r="A17" s="3" t="s">
        <v>24</v>
      </c>
      <c r="B17" s="3" t="s">
        <v>25</v>
      </c>
      <c r="C17" s="3">
        <f>FACT($C$2)/(FACT(2)*FACT($C$2-2))</f>
        <v>10</v>
      </c>
      <c r="D17" s="3">
        <f>FACT($C$3)/(FACT(1)*FACT($C$3-1))*FACT($B$3-$C$3)/(FACT(3)*FACT($B$3-$C$3-3))</f>
        <v>175</v>
      </c>
      <c r="E17" s="1">
        <f>C17/$E$2</f>
        <v>0.35714285714285715</v>
      </c>
      <c r="F17" s="1">
        <f>D17/$E$3</f>
        <v>0.35353535353535354</v>
      </c>
      <c r="G17" s="1">
        <f>E17*F17</f>
        <v>0.12626262626262627</v>
      </c>
    </row>
    <row r="18" spans="1:7" x14ac:dyDescent="0.25">
      <c r="A18" s="3" t="s">
        <v>25</v>
      </c>
      <c r="B18" s="3" t="s">
        <v>24</v>
      </c>
      <c r="C18" s="3">
        <f>FACT($C$2)/(FACT(1)*FACT($C$2-1))</f>
        <v>5</v>
      </c>
      <c r="D18" s="3">
        <f>FACT($C$3)/(FACT(2)*FACT($C$3-2))*FACT($B$3-$C$3)/(FACT(2)*FACT($B$3-$C$3-2))</f>
        <v>210</v>
      </c>
      <c r="E18" s="1">
        <f>C18/$E$2</f>
        <v>0.17857142857142858</v>
      </c>
      <c r="F18" s="1">
        <f>D18/$E$3</f>
        <v>0.42424242424242425</v>
      </c>
      <c r="G18" s="1">
        <f>E18*F18</f>
        <v>7.575757575757576E-2</v>
      </c>
    </row>
    <row r="19" spans="1:7" x14ac:dyDescent="0.25">
      <c r="A19" s="3" t="s">
        <v>26</v>
      </c>
      <c r="B19" s="3" t="s">
        <v>27</v>
      </c>
      <c r="C19" s="3">
        <f>FACT($B$2-$C$2)/(FACT(2)*FACT($B$2-$C$2-2))</f>
        <v>3</v>
      </c>
      <c r="D19" s="3">
        <f>FACT($C$3)/(FACT(3)*FACT($C$3-3))*FACT($B$3-$C$3)/(FACT(1)*FACT($B$3-$C$3-1))</f>
        <v>70</v>
      </c>
      <c r="E19" s="1">
        <f>C19/$E$2</f>
        <v>0.10714285714285714</v>
      </c>
      <c r="F19" s="1">
        <f>D19/$E$3</f>
        <v>0.14141414141414141</v>
      </c>
      <c r="G19" s="1">
        <f>E19*F19</f>
        <v>1.515151515151515E-2</v>
      </c>
    </row>
    <row r="20" spans="1:7" x14ac:dyDescent="0.25">
      <c r="G20" s="1">
        <f>SUM(G17:G19)</f>
        <v>0.21717171717171718</v>
      </c>
    </row>
  </sheetData>
  <mergeCells count="1">
    <mergeCell ref="F8:J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2F9-CB4B-46DB-A716-209C202A25E0}">
  <dimension ref="A1:D10"/>
  <sheetViews>
    <sheetView workbookViewId="0">
      <selection activeCell="G11" sqref="G11:G12"/>
    </sheetView>
  </sheetViews>
  <sheetFormatPr defaultRowHeight="15" x14ac:dyDescent="0.25"/>
  <cols>
    <col min="1" max="1" width="12.42578125" bestFit="1" customWidth="1"/>
    <col min="2" max="2" width="9.5703125" bestFit="1" customWidth="1"/>
  </cols>
  <sheetData>
    <row r="1" spans="1:4" x14ac:dyDescent="0.25">
      <c r="B1">
        <v>1</v>
      </c>
      <c r="C1">
        <v>2</v>
      </c>
      <c r="D1">
        <v>3</v>
      </c>
    </row>
    <row r="2" spans="1:4" x14ac:dyDescent="0.25">
      <c r="A2" t="s">
        <v>30</v>
      </c>
      <c r="B2" s="1">
        <v>0.9</v>
      </c>
      <c r="C2" s="1">
        <v>0.8</v>
      </c>
      <c r="D2" s="1">
        <v>0.6</v>
      </c>
    </row>
    <row r="3" spans="1:4" x14ac:dyDescent="0.25">
      <c r="A3" t="s">
        <v>31</v>
      </c>
      <c r="B3" s="1">
        <f>1-B2</f>
        <v>9.9999999999999978E-2</v>
      </c>
      <c r="C3" s="1">
        <f>1-C2</f>
        <v>0.19999999999999996</v>
      </c>
      <c r="D3" s="1">
        <f>1-D2</f>
        <v>0.4</v>
      </c>
    </row>
    <row r="5" spans="1:4" x14ac:dyDescent="0.25">
      <c r="A5" t="s">
        <v>32</v>
      </c>
      <c r="B5" s="1">
        <f>1/3*B2+1/3*C2+1/3*D2</f>
        <v>0.76666666666666661</v>
      </c>
      <c r="C5" s="1"/>
      <c r="D5" s="1"/>
    </row>
    <row r="6" spans="1:4" ht="15.75" thickBot="1" x14ac:dyDescent="0.3"/>
    <row r="7" spans="1:4" x14ac:dyDescent="0.25">
      <c r="A7" s="14" t="s">
        <v>33</v>
      </c>
      <c r="B7" s="15">
        <f>1/3*B2/$B$5</f>
        <v>0.39130434782608697</v>
      </c>
    </row>
    <row r="8" spans="1:4" x14ac:dyDescent="0.25">
      <c r="A8" s="16" t="s">
        <v>34</v>
      </c>
      <c r="B8" s="17">
        <f>1/3*C2/$B$5</f>
        <v>0.34782608695652178</v>
      </c>
    </row>
    <row r="9" spans="1:4" ht="15.75" thickBot="1" x14ac:dyDescent="0.3">
      <c r="A9" s="18" t="s">
        <v>35</v>
      </c>
      <c r="B9" s="19">
        <f>1/3*D2/$B$5</f>
        <v>0.2608695652173913</v>
      </c>
    </row>
    <row r="10" spans="1:4" x14ac:dyDescent="0.25">
      <c r="B10" s="1">
        <f>SUM(B7:B9)</f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2017-7930-4FC8-AF13-B42FD85FA869}">
  <dimension ref="A1:E10"/>
  <sheetViews>
    <sheetView workbookViewId="0">
      <selection activeCell="C7" sqref="C7"/>
    </sheetView>
  </sheetViews>
  <sheetFormatPr defaultRowHeight="15" x14ac:dyDescent="0.25"/>
  <cols>
    <col min="1" max="1" width="14.28515625" bestFit="1" customWidth="1"/>
  </cols>
  <sheetData>
    <row r="1" spans="1:5" x14ac:dyDescent="0.25">
      <c r="B1" t="s">
        <v>36</v>
      </c>
      <c r="C1" t="s">
        <v>38</v>
      </c>
      <c r="D1" t="s">
        <v>37</v>
      </c>
    </row>
    <row r="2" spans="1:5" x14ac:dyDescent="0.25">
      <c r="A2" t="s">
        <v>39</v>
      </c>
      <c r="B2">
        <v>0.8</v>
      </c>
      <c r="C2">
        <v>0.7</v>
      </c>
      <c r="D2">
        <v>0.9</v>
      </c>
    </row>
    <row r="3" spans="1:5" x14ac:dyDescent="0.25">
      <c r="B3">
        <v>1</v>
      </c>
      <c r="C3">
        <v>1</v>
      </c>
      <c r="D3">
        <v>2</v>
      </c>
      <c r="E3">
        <f>SUM(B3:D3)</f>
        <v>4</v>
      </c>
    </row>
    <row r="5" spans="1:5" x14ac:dyDescent="0.25">
      <c r="A5" t="s">
        <v>40</v>
      </c>
      <c r="B5" s="1">
        <f>B3/$E$3*B2+C3/$E$3*C2+D3/$E$3*D2</f>
        <v>0.82499999999999996</v>
      </c>
    </row>
    <row r="6" spans="1:5" ht="15.75" thickBot="1" x14ac:dyDescent="0.3"/>
    <row r="7" spans="1:5" x14ac:dyDescent="0.25">
      <c r="A7" s="14" t="s">
        <v>41</v>
      </c>
      <c r="B7" s="15">
        <f>($B$2*$B$3/$E$3)/$B$5</f>
        <v>0.24242424242424246</v>
      </c>
    </row>
    <row r="8" spans="1:5" x14ac:dyDescent="0.25">
      <c r="A8" s="16" t="s">
        <v>43</v>
      </c>
      <c r="B8" s="17">
        <f>($C$2*$C$3/$E$3)/$B$5</f>
        <v>0.21212121212121213</v>
      </c>
    </row>
    <row r="9" spans="1:5" ht="15.75" thickBot="1" x14ac:dyDescent="0.3">
      <c r="A9" s="18" t="s">
        <v>42</v>
      </c>
      <c r="B9" s="20">
        <f>($D$2*$D$3/$E$3)/$B$5</f>
        <v>0.54545454545454553</v>
      </c>
    </row>
    <row r="10" spans="1:5" x14ac:dyDescent="0.25">
      <c r="B10" s="1">
        <f>SUM(B7:B9)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3B1-F9F5-4C87-BCEF-D240419651D9}">
  <dimension ref="A1:D37"/>
  <sheetViews>
    <sheetView tabSelected="1" workbookViewId="0">
      <selection activeCell="G32" sqref="G32"/>
    </sheetView>
  </sheetViews>
  <sheetFormatPr defaultRowHeight="15" x14ac:dyDescent="0.25"/>
  <sheetData>
    <row r="1" spans="1:4" x14ac:dyDescent="0.25">
      <c r="B1">
        <v>1</v>
      </c>
      <c r="C1">
        <v>2</v>
      </c>
      <c r="D1">
        <v>3</v>
      </c>
    </row>
    <row r="2" spans="1:4" x14ac:dyDescent="0.25">
      <c r="A2" t="s">
        <v>39</v>
      </c>
      <c r="B2">
        <v>0.1</v>
      </c>
      <c r="C2">
        <v>0.2</v>
      </c>
      <c r="D2">
        <v>0.25</v>
      </c>
    </row>
    <row r="3" spans="1:4" x14ac:dyDescent="0.25">
      <c r="A3" t="s">
        <v>53</v>
      </c>
      <c r="B3">
        <f>1-B2</f>
        <v>0.9</v>
      </c>
      <c r="C3">
        <f>1-C2</f>
        <v>0.8</v>
      </c>
      <c r="D3">
        <f>1-D2</f>
        <v>0.75</v>
      </c>
    </row>
    <row r="5" spans="1:4" s="21" customFormat="1" x14ac:dyDescent="0.25">
      <c r="A5" s="21" t="s">
        <v>36</v>
      </c>
      <c r="B5" s="21" t="s">
        <v>44</v>
      </c>
    </row>
    <row r="6" spans="1:4" ht="15.75" thickBot="1" x14ac:dyDescent="0.3"/>
    <row r="7" spans="1:4" ht="15.75" thickBot="1" x14ac:dyDescent="0.3">
      <c r="A7" s="22">
        <f>B2*C2*D2</f>
        <v>5.000000000000001E-3</v>
      </c>
    </row>
    <row r="9" spans="1:4" x14ac:dyDescent="0.25">
      <c r="A9" s="21" t="s">
        <v>19</v>
      </c>
      <c r="B9" s="21" t="s">
        <v>45</v>
      </c>
    </row>
    <row r="11" spans="1:4" x14ac:dyDescent="0.25">
      <c r="A11" t="s">
        <v>46</v>
      </c>
      <c r="B11" s="1">
        <f>FACT(3)/((FACT(2)*FACT(3-2)))</f>
        <v>3</v>
      </c>
    </row>
    <row r="13" spans="1:4" x14ac:dyDescent="0.25">
      <c r="A13" t="s">
        <v>47</v>
      </c>
    </row>
    <row r="14" spans="1:4" x14ac:dyDescent="0.25">
      <c r="A14" t="s">
        <v>48</v>
      </c>
      <c r="B14">
        <f>B2*C2*D3</f>
        <v>1.5000000000000003E-2</v>
      </c>
    </row>
    <row r="15" spans="1:4" x14ac:dyDescent="0.25">
      <c r="A15" t="s">
        <v>49</v>
      </c>
      <c r="B15">
        <f>C2*D2*B3</f>
        <v>4.5000000000000005E-2</v>
      </c>
    </row>
    <row r="16" spans="1:4" ht="15.75" thickBot="1" x14ac:dyDescent="0.3">
      <c r="A16" t="s">
        <v>50</v>
      </c>
      <c r="B16" s="24">
        <f>B2*D2*C3</f>
        <v>2.0000000000000004E-2</v>
      </c>
    </row>
    <row r="17" spans="1:2" ht="15.75" thickBot="1" x14ac:dyDescent="0.3">
      <c r="B17" s="25">
        <f>SUM(B14:B16)</f>
        <v>8.0000000000000016E-2</v>
      </c>
    </row>
    <row r="20" spans="1:2" x14ac:dyDescent="0.25">
      <c r="A20" s="21" t="s">
        <v>38</v>
      </c>
      <c r="B20" s="21" t="s">
        <v>51</v>
      </c>
    </row>
    <row r="22" spans="1:2" x14ac:dyDescent="0.25">
      <c r="A22" t="s">
        <v>52</v>
      </c>
    </row>
    <row r="24" spans="1:2" x14ac:dyDescent="0.25">
      <c r="A24" s="23">
        <v>1</v>
      </c>
    </row>
    <row r="25" spans="1:2" ht="15.75" thickBot="1" x14ac:dyDescent="0.3">
      <c r="A25" s="23">
        <f>B3*C3*D3</f>
        <v>0.54</v>
      </c>
    </row>
    <row r="26" spans="1:2" ht="15.75" thickBot="1" x14ac:dyDescent="0.3">
      <c r="A26" s="26">
        <f>A24-A25</f>
        <v>0.45999999999999996</v>
      </c>
    </row>
    <row r="28" spans="1:2" x14ac:dyDescent="0.25">
      <c r="A28" s="21" t="s">
        <v>54</v>
      </c>
      <c r="B28" s="21" t="s">
        <v>55</v>
      </c>
    </row>
    <row r="30" spans="1:2" x14ac:dyDescent="0.25">
      <c r="A30" t="s">
        <v>56</v>
      </c>
    </row>
    <row r="32" spans="1:2" x14ac:dyDescent="0.25">
      <c r="A32" s="23">
        <v>1</v>
      </c>
    </row>
    <row r="33" spans="1:2" x14ac:dyDescent="0.25">
      <c r="A33" s="23">
        <f>A7</f>
        <v>5.000000000000001E-3</v>
      </c>
    </row>
    <row r="34" spans="1:2" ht="15.75" thickBot="1" x14ac:dyDescent="0.3">
      <c r="A34" s="23">
        <f>A25</f>
        <v>0.54</v>
      </c>
    </row>
    <row r="35" spans="1:2" ht="15.75" thickBot="1" x14ac:dyDescent="0.3">
      <c r="A35" s="26">
        <f>A32-A33-A34</f>
        <v>0.45499999999999996</v>
      </c>
    </row>
    <row r="36" spans="1:2" x14ac:dyDescent="0.25">
      <c r="A36" s="1"/>
    </row>
    <row r="37" spans="1:2" x14ac:dyDescent="0.25">
      <c r="A37" s="1"/>
      <c r="B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 Volkov</dc:creator>
  <cp:lastModifiedBy>Semen Volkov</cp:lastModifiedBy>
  <dcterms:created xsi:type="dcterms:W3CDTF">2023-03-01T12:21:41Z</dcterms:created>
  <dcterms:modified xsi:type="dcterms:W3CDTF">2023-03-03T12:06:03Z</dcterms:modified>
</cp:coreProperties>
</file>