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05" windowWidth="19035" windowHeight="11610" activeTab="3"/>
  </bookViews>
  <sheets>
    <sheet name="Import&amp;Desc" sheetId="3" r:id="rId1"/>
    <sheet name="AlarmDef" sheetId="2" r:id="rId2"/>
    <sheet name="Alarmlist" sheetId="4" r:id="rId3"/>
    <sheet name="INFO" sheetId="9" r:id="rId4"/>
  </sheets>
  <calcPr calcId="125725"/>
</workbook>
</file>

<file path=xl/calcChain.xml><?xml version="1.0" encoding="utf-8"?>
<calcChain xmlns="http://schemas.openxmlformats.org/spreadsheetml/2006/main">
  <c r="A23" i="2"/>
  <c r="B23" s="1"/>
  <c r="F23"/>
  <c r="A24"/>
  <c r="C24" s="1"/>
  <c r="F24"/>
  <c r="A25"/>
  <c r="B25" s="1"/>
  <c r="F25"/>
  <c r="A26"/>
  <c r="C26" s="1"/>
  <c r="F26"/>
  <c r="A27"/>
  <c r="C27" s="1"/>
  <c r="F27"/>
  <c r="A28"/>
  <c r="C28" s="1"/>
  <c r="F28"/>
  <c r="A29"/>
  <c r="B29" s="1"/>
  <c r="F29"/>
  <c r="A30"/>
  <c r="C30" s="1"/>
  <c r="F30"/>
  <c r="A31"/>
  <c r="B31" s="1"/>
  <c r="F31"/>
  <c r="A18"/>
  <c r="C18" s="1"/>
  <c r="F18"/>
  <c r="A19"/>
  <c r="C19" s="1"/>
  <c r="F19"/>
  <c r="A20"/>
  <c r="F20"/>
  <c r="A21"/>
  <c r="C21" s="1"/>
  <c r="F21"/>
  <c r="A22"/>
  <c r="B22" s="1"/>
  <c r="F22"/>
  <c r="A2"/>
  <c r="C2" s="1"/>
  <c r="A3"/>
  <c r="C3" s="1"/>
  <c r="A4"/>
  <c r="C4" s="1"/>
  <c r="A5"/>
  <c r="B5" s="1"/>
  <c r="A6"/>
  <c r="C6" s="1"/>
  <c r="A7"/>
  <c r="C7" s="1"/>
  <c r="A8"/>
  <c r="C8" s="1"/>
  <c r="A9"/>
  <c r="C9" s="1"/>
  <c r="A10"/>
  <c r="C10" s="1"/>
  <c r="A11"/>
  <c r="A12"/>
  <c r="C12" s="1"/>
  <c r="A13"/>
  <c r="B13" s="1"/>
  <c r="A14"/>
  <c r="C14" s="1"/>
  <c r="A15"/>
  <c r="B15" s="1"/>
  <c r="A16"/>
  <c r="C16" s="1"/>
  <c r="A17"/>
  <c r="C17" s="1"/>
  <c r="F2"/>
  <c r="F3"/>
  <c r="F4"/>
  <c r="F5"/>
  <c r="F6"/>
  <c r="F7"/>
  <c r="F8"/>
  <c r="F9"/>
  <c r="F10"/>
  <c r="F11"/>
  <c r="F12"/>
  <c r="F13"/>
  <c r="F14"/>
  <c r="F15"/>
  <c r="F16"/>
  <c r="F17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F1"/>
  <c r="A1"/>
  <c r="C1" s="1"/>
  <c r="A25" i="4" l="1"/>
  <c r="C25" i="2"/>
  <c r="B30"/>
  <c r="A30" i="4" s="1"/>
  <c r="C29" i="2"/>
  <c r="A29" i="4" s="1"/>
  <c r="B26" i="2"/>
  <c r="A26" i="4" s="1"/>
  <c r="B27" i="2"/>
  <c r="A27" i="4" s="1"/>
  <c r="C31" i="2"/>
  <c r="A31" i="4" s="1"/>
  <c r="B28" i="2"/>
  <c r="A28" i="4" s="1"/>
  <c r="B24" i="2"/>
  <c r="A24" i="4" s="1"/>
  <c r="C23" i="2"/>
  <c r="A23" i="4" s="1"/>
  <c r="C20" i="2"/>
  <c r="B21"/>
  <c r="A21" i="4" s="1"/>
  <c r="B20" i="2"/>
  <c r="B18"/>
  <c r="A18" i="4" s="1"/>
  <c r="C22" i="2"/>
  <c r="A22" i="4" s="1"/>
  <c r="B19" i="2"/>
  <c r="A19" i="4" s="1"/>
  <c r="C5" i="2"/>
  <c r="A5" i="4" s="1"/>
  <c r="C15" i="2"/>
  <c r="A15" i="4" s="1"/>
  <c r="B11" i="2"/>
  <c r="C11"/>
  <c r="C13"/>
  <c r="A13" i="4" s="1"/>
  <c r="B7" i="2"/>
  <c r="A7" i="4" s="1"/>
  <c r="B3" i="2"/>
  <c r="A3" i="4" s="1"/>
  <c r="B8" i="2"/>
  <c r="A8" i="4" s="1"/>
  <c r="B16" i="2"/>
  <c r="A16" i="4" s="1"/>
  <c r="B12" i="2"/>
  <c r="A12" i="4" s="1"/>
  <c r="B9" i="2"/>
  <c r="A9" i="4" s="1"/>
  <c r="B4" i="2"/>
  <c r="A4" i="4" s="1"/>
  <c r="B17" i="2"/>
  <c r="A17" i="4" s="1"/>
  <c r="B14" i="2"/>
  <c r="A14" i="4" s="1"/>
  <c r="B10" i="2"/>
  <c r="A10" i="4" s="1"/>
  <c r="B6" i="2"/>
  <c r="A6" i="4" s="1"/>
  <c r="B2" i="2"/>
  <c r="A2" i="4" s="1"/>
  <c r="B1" i="2"/>
  <c r="A1" i="4" s="1"/>
  <c r="A20" l="1"/>
  <c r="A11"/>
</calcChain>
</file>

<file path=xl/sharedStrings.xml><?xml version="1.0" encoding="utf-8"?>
<sst xmlns="http://schemas.openxmlformats.org/spreadsheetml/2006/main" count="106" uniqueCount="62">
  <si>
    <t>p1</t>
  </si>
  <si>
    <t>Steps to create new alarm database:</t>
  </si>
  <si>
    <t>3. write a description to all alarms in columnB in "Import&amp;Desc" sheet</t>
  </si>
  <si>
    <t>4. make sure it is correct number of rows with functions in "AlarmDef" sheet (Column A - F). Number of rows should equals number of alarm tags</t>
  </si>
  <si>
    <t>HV2401</t>
  </si>
  <si>
    <t>HZV2437</t>
  </si>
  <si>
    <t>HV2405</t>
  </si>
  <si>
    <t>HV2406</t>
  </si>
  <si>
    <t>HV2404</t>
  </si>
  <si>
    <t>HV2403</t>
  </si>
  <si>
    <t>HZV2443</t>
  </si>
  <si>
    <t>HV2411</t>
  </si>
  <si>
    <t>HV2409</t>
  </si>
  <si>
    <t>HV2412</t>
  </si>
  <si>
    <t>HV2410</t>
  </si>
  <si>
    <t>HV2430</t>
  </si>
  <si>
    <t>HV2402</t>
  </si>
  <si>
    <t>HZV2452</t>
  </si>
  <si>
    <t>HV2413</t>
  </si>
  <si>
    <t>HV2438</t>
  </si>
  <si>
    <t>HZV2439</t>
  </si>
  <si>
    <t>HV2419</t>
  </si>
  <si>
    <t>HV2420</t>
  </si>
  <si>
    <t>HV2418</t>
  </si>
  <si>
    <t>HV2417</t>
  </si>
  <si>
    <t>HZV2442</t>
  </si>
  <si>
    <t>HV2425</t>
  </si>
  <si>
    <t>HV2423</t>
  </si>
  <si>
    <t>HV2426</t>
  </si>
  <si>
    <t>HV2424</t>
  </si>
  <si>
    <t>HV2432</t>
  </si>
  <si>
    <t>HV2416</t>
  </si>
  <si>
    <t>HV2427</t>
  </si>
  <si>
    <t>HV2453</t>
  </si>
  <si>
    <t>Powder Intake</t>
  </si>
  <si>
    <t>Settler Overhead Vent</t>
  </si>
  <si>
    <t>Settler-Blowcase Powder Passage</t>
  </si>
  <si>
    <t>Settler Blowcase Equalization</t>
  </si>
  <si>
    <t>Overhead gas to flare</t>
  </si>
  <si>
    <t>Blowcase Discharge Line</t>
  </si>
  <si>
    <t>Blowcase Pressurization</t>
  </si>
  <si>
    <t>ESD valve</t>
  </si>
  <si>
    <t>Blowcase Purge</t>
  </si>
  <si>
    <t>Settler In-Line Filter Blow-back</t>
  </si>
  <si>
    <t>Powder Intake Sweep</t>
  </si>
  <si>
    <t>Fresh Propylene to Vaporizer</t>
  </si>
  <si>
    <t>Settler-Blowcase Equalization</t>
  </si>
  <si>
    <t>Blowcase Discharge Purge</t>
  </si>
  <si>
    <t>Steam to Vaporizer</t>
  </si>
  <si>
    <t>M-241</t>
  </si>
  <si>
    <t>Settler Vent Compressor Motor</t>
  </si>
  <si>
    <t>ValveFailure</t>
  </si>
  <si>
    <t>MachineFailure</t>
  </si>
  <si>
    <t>1. copy all alarm tags from model (PulseControlledValves and PulseControlledAsynchronousMotor)</t>
  </si>
  <si>
    <t>2. paste Valve and Motor tags in column A in "Import&amp;Desc" sheet</t>
  </si>
  <si>
    <t>6. make sure it is correct number of rows with functions in "AlarmList" sheet (Column A). Number of rows should equals number of alarm tags</t>
  </si>
  <si>
    <t>9. If multiple alarm database files. Copy files into one file.</t>
  </si>
  <si>
    <t>10. Copy the new file to the model folder and import it from K-Spice menu: Alarms\Alarm Configuration\Load new alarm database</t>
  </si>
  <si>
    <t>11. Save model and reload to include the database.</t>
  </si>
  <si>
    <t>5. In "AlarmDef" sheet, put "ValveFailure" in column D for Valves and "MachineFailure" for Motors.</t>
  </si>
  <si>
    <t>7. Create a .txt file of the "Alarmlist" sheet and name it "Alarmlist-Failure.txt". Make sure there is no additional lines or characters in the text file.</t>
  </si>
  <si>
    <t>8. Run the Python script "AlarmDB_Failures_Python.py" - This will read the "Alarmlist.txt" file and create a new file: "AlarmDB_dev.dbl"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</si>
</sst>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2"/>
  <sheetViews>
    <sheetView workbookViewId="0">
      <selection activeCell="B35" sqref="B35"/>
    </sheetView>
  </sheetViews>
  <sheetFormatPr defaultRowHeight="12.75"/>
  <cols>
    <col min="1" max="1" width="25.42578125" style="2" customWidth="1"/>
    <col min="2" max="2" width="58.7109375" style="2" bestFit="1" customWidth="1"/>
    <col min="3" max="16384" width="9.140625" style="2"/>
  </cols>
  <sheetData>
    <row r="1" spans="1:2">
      <c r="A1" s="2" t="s">
        <v>4</v>
      </c>
      <c r="B1" s="2" t="s">
        <v>34</v>
      </c>
    </row>
    <row r="2" spans="1:2">
      <c r="A2" s="4" t="s">
        <v>5</v>
      </c>
      <c r="B2" s="2" t="s">
        <v>35</v>
      </c>
    </row>
    <row r="3" spans="1:2">
      <c r="A3" s="2" t="s">
        <v>6</v>
      </c>
      <c r="B3" s="2" t="s">
        <v>36</v>
      </c>
    </row>
    <row r="4" spans="1:2">
      <c r="A4" s="2" t="s">
        <v>7</v>
      </c>
      <c r="B4" s="2" t="s">
        <v>36</v>
      </c>
    </row>
    <row r="5" spans="1:2">
      <c r="A5" s="2" t="s">
        <v>8</v>
      </c>
      <c r="B5" s="2" t="s">
        <v>37</v>
      </c>
    </row>
    <row r="6" spans="1:2">
      <c r="A6" s="2" t="s">
        <v>9</v>
      </c>
      <c r="B6" s="2" t="s">
        <v>37</v>
      </c>
    </row>
    <row r="7" spans="1:2">
      <c r="A7" s="2" t="s">
        <v>10</v>
      </c>
      <c r="B7" s="2" t="s">
        <v>38</v>
      </c>
    </row>
    <row r="8" spans="1:2">
      <c r="A8" s="2" t="s">
        <v>11</v>
      </c>
      <c r="B8" s="2" t="s">
        <v>39</v>
      </c>
    </row>
    <row r="9" spans="1:2">
      <c r="A9" s="2" t="s">
        <v>12</v>
      </c>
      <c r="B9" s="2" t="s">
        <v>40</v>
      </c>
    </row>
    <row r="10" spans="1:2">
      <c r="A10" s="2" t="s">
        <v>13</v>
      </c>
      <c r="B10" s="2" t="s">
        <v>41</v>
      </c>
    </row>
    <row r="11" spans="1:2">
      <c r="A11" s="2" t="s">
        <v>14</v>
      </c>
      <c r="B11" s="2" t="s">
        <v>42</v>
      </c>
    </row>
    <row r="12" spans="1:2">
      <c r="A12" s="2" t="s">
        <v>15</v>
      </c>
      <c r="B12" s="2" t="s">
        <v>43</v>
      </c>
    </row>
    <row r="13" spans="1:2">
      <c r="A13" s="2" t="s">
        <v>16</v>
      </c>
      <c r="B13" s="2" t="s">
        <v>44</v>
      </c>
    </row>
    <row r="14" spans="1:2">
      <c r="A14" s="2" t="s">
        <v>17</v>
      </c>
      <c r="B14" s="2" t="s">
        <v>45</v>
      </c>
    </row>
    <row r="15" spans="1:2">
      <c r="A15" s="2" t="s">
        <v>18</v>
      </c>
      <c r="B15" s="2" t="s">
        <v>39</v>
      </c>
    </row>
    <row r="16" spans="1:2">
      <c r="A16" s="2" t="s">
        <v>19</v>
      </c>
      <c r="B16" s="2" t="s">
        <v>34</v>
      </c>
    </row>
    <row r="17" spans="1:2">
      <c r="A17" s="2" t="s">
        <v>20</v>
      </c>
      <c r="B17" s="2" t="s">
        <v>35</v>
      </c>
    </row>
    <row r="18" spans="1:2">
      <c r="A18" s="2" t="s">
        <v>21</v>
      </c>
      <c r="B18" s="2" t="s">
        <v>36</v>
      </c>
    </row>
    <row r="19" spans="1:2">
      <c r="A19" s="2" t="s">
        <v>22</v>
      </c>
      <c r="B19" s="2" t="s">
        <v>36</v>
      </c>
    </row>
    <row r="20" spans="1:2">
      <c r="A20" s="2" t="s">
        <v>23</v>
      </c>
      <c r="B20" s="2" t="s">
        <v>46</v>
      </c>
    </row>
    <row r="21" spans="1:2">
      <c r="A21" s="2" t="s">
        <v>24</v>
      </c>
      <c r="B21" s="2" t="s">
        <v>46</v>
      </c>
    </row>
    <row r="22" spans="1:2">
      <c r="A22" s="2" t="s">
        <v>25</v>
      </c>
      <c r="B22" s="2" t="s">
        <v>41</v>
      </c>
    </row>
    <row r="23" spans="1:2">
      <c r="A23" s="2" t="s">
        <v>26</v>
      </c>
      <c r="B23" s="2" t="s">
        <v>39</v>
      </c>
    </row>
    <row r="24" spans="1:2">
      <c r="A24" s="2" t="s">
        <v>27</v>
      </c>
      <c r="B24" s="2" t="s">
        <v>40</v>
      </c>
    </row>
    <row r="25" spans="1:2">
      <c r="A25" s="2" t="s">
        <v>28</v>
      </c>
      <c r="B25" s="2" t="s">
        <v>47</v>
      </c>
    </row>
    <row r="26" spans="1:2">
      <c r="A26" s="2" t="s">
        <v>29</v>
      </c>
      <c r="B26" s="2" t="s">
        <v>42</v>
      </c>
    </row>
    <row r="27" spans="1:2">
      <c r="A27" s="2" t="s">
        <v>30</v>
      </c>
      <c r="B27" s="2" t="s">
        <v>43</v>
      </c>
    </row>
    <row r="28" spans="1:2">
      <c r="A28" s="2" t="s">
        <v>31</v>
      </c>
      <c r="B28" s="2" t="s">
        <v>44</v>
      </c>
    </row>
    <row r="29" spans="1:2">
      <c r="A29" s="2" t="s">
        <v>32</v>
      </c>
      <c r="B29" s="2" t="s">
        <v>39</v>
      </c>
    </row>
    <row r="30" spans="1:2">
      <c r="A30" s="2" t="s">
        <v>33</v>
      </c>
      <c r="B30" s="2" t="s">
        <v>48</v>
      </c>
    </row>
    <row r="31" spans="1:2">
      <c r="A31" s="2" t="s">
        <v>49</v>
      </c>
      <c r="B31" s="2" t="s">
        <v>50</v>
      </c>
    </row>
    <row r="59" spans="1:1">
      <c r="A59" s="3"/>
    </row>
    <row r="182" spans="1:2">
      <c r="A182" s="4"/>
      <c r="B182" s="4"/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0"/>
  <sheetViews>
    <sheetView workbookViewId="0">
      <selection activeCell="D1" sqref="D1"/>
    </sheetView>
  </sheetViews>
  <sheetFormatPr defaultRowHeight="12.75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>
      <c r="A1" t="str">
        <f>'Import&amp;Desc'!A1</f>
        <v>HV2401</v>
      </c>
      <c r="B1" t="str">
        <f>SUBSTITUTE((SUBSTITUTE(A1,"_AL","")),"_alarm","")</f>
        <v>HV2401</v>
      </c>
      <c r="C1" s="1" t="str">
        <f>CONCATENATE("01**",LEFT(A1,2))</f>
        <v>01**HV</v>
      </c>
      <c r="D1" s="1" t="s">
        <v>51</v>
      </c>
      <c r="E1" t="s">
        <v>0</v>
      </c>
      <c r="F1" t="str">
        <f>'Import&amp;Desc'!B1</f>
        <v>Powder Intake</v>
      </c>
    </row>
    <row r="2" spans="1:6">
      <c r="A2" t="str">
        <f>'Import&amp;Desc'!A2</f>
        <v>HZV2437</v>
      </c>
      <c r="B2" t="str">
        <f t="shared" ref="B2:B17" si="0">SUBSTITUTE((SUBSTITUTE(A2,"_AL","")),"_alarm","")</f>
        <v>HZV2437</v>
      </c>
      <c r="C2" s="1" t="str">
        <f t="shared" ref="C2:C17" si="1">CONCATENATE("01**",LEFT(A2,2))</f>
        <v>01**HZ</v>
      </c>
      <c r="D2" s="1" t="s">
        <v>51</v>
      </c>
      <c r="E2" t="str">
        <f>E1</f>
        <v>p1</v>
      </c>
      <c r="F2" t="str">
        <f>'Import&amp;Desc'!B2</f>
        <v>Settler Overhead Vent</v>
      </c>
    </row>
    <row r="3" spans="1:6">
      <c r="A3" t="str">
        <f>'Import&amp;Desc'!A3</f>
        <v>HV2405</v>
      </c>
      <c r="B3" t="str">
        <f t="shared" si="0"/>
        <v>HV2405</v>
      </c>
      <c r="C3" s="1" t="str">
        <f t="shared" si="1"/>
        <v>01**HV</v>
      </c>
      <c r="D3" s="1" t="s">
        <v>51</v>
      </c>
      <c r="E3" t="str">
        <f t="shared" ref="E3:E31" si="2">E2</f>
        <v>p1</v>
      </c>
      <c r="F3" t="str">
        <f>'Import&amp;Desc'!B3</f>
        <v>Settler-Blowcase Powder Passage</v>
      </c>
    </row>
    <row r="4" spans="1:6">
      <c r="A4" t="str">
        <f>'Import&amp;Desc'!A4</f>
        <v>HV2406</v>
      </c>
      <c r="B4" t="str">
        <f t="shared" si="0"/>
        <v>HV2406</v>
      </c>
      <c r="C4" s="1" t="str">
        <f t="shared" si="1"/>
        <v>01**HV</v>
      </c>
      <c r="D4" s="1" t="s">
        <v>51</v>
      </c>
      <c r="E4" t="str">
        <f t="shared" si="2"/>
        <v>p1</v>
      </c>
      <c r="F4" t="str">
        <f>'Import&amp;Desc'!B4</f>
        <v>Settler-Blowcase Powder Passage</v>
      </c>
    </row>
    <row r="5" spans="1:6">
      <c r="A5" t="str">
        <f>'Import&amp;Desc'!A5</f>
        <v>HV2404</v>
      </c>
      <c r="B5" t="str">
        <f t="shared" si="0"/>
        <v>HV2404</v>
      </c>
      <c r="C5" s="1" t="str">
        <f t="shared" si="1"/>
        <v>01**HV</v>
      </c>
      <c r="D5" s="1" t="s">
        <v>51</v>
      </c>
      <c r="E5" t="str">
        <f t="shared" si="2"/>
        <v>p1</v>
      </c>
      <c r="F5" t="str">
        <f>'Import&amp;Desc'!B5</f>
        <v>Settler Blowcase Equalization</v>
      </c>
    </row>
    <row r="6" spans="1:6">
      <c r="A6" t="str">
        <f>'Import&amp;Desc'!A6</f>
        <v>HV2403</v>
      </c>
      <c r="B6" t="str">
        <f t="shared" si="0"/>
        <v>HV2403</v>
      </c>
      <c r="C6" s="1" t="str">
        <f t="shared" si="1"/>
        <v>01**HV</v>
      </c>
      <c r="D6" s="1" t="s">
        <v>51</v>
      </c>
      <c r="E6" t="str">
        <f t="shared" si="2"/>
        <v>p1</v>
      </c>
      <c r="F6" t="str">
        <f>'Import&amp;Desc'!B6</f>
        <v>Settler Blowcase Equalization</v>
      </c>
    </row>
    <row r="7" spans="1:6">
      <c r="A7" t="str">
        <f>'Import&amp;Desc'!A7</f>
        <v>HZV2443</v>
      </c>
      <c r="B7" t="str">
        <f t="shared" si="0"/>
        <v>HZV2443</v>
      </c>
      <c r="C7" s="1" t="str">
        <f t="shared" si="1"/>
        <v>01**HZ</v>
      </c>
      <c r="D7" s="1" t="s">
        <v>51</v>
      </c>
      <c r="E7" t="str">
        <f t="shared" si="2"/>
        <v>p1</v>
      </c>
      <c r="F7" t="str">
        <f>'Import&amp;Desc'!B7</f>
        <v>Overhead gas to flare</v>
      </c>
    </row>
    <row r="8" spans="1:6">
      <c r="A8" t="str">
        <f>'Import&amp;Desc'!A8</f>
        <v>HV2411</v>
      </c>
      <c r="B8" t="str">
        <f t="shared" si="0"/>
        <v>HV2411</v>
      </c>
      <c r="C8" s="1" t="str">
        <f t="shared" si="1"/>
        <v>01**HV</v>
      </c>
      <c r="D8" s="1" t="s">
        <v>51</v>
      </c>
      <c r="E8" t="str">
        <f t="shared" si="2"/>
        <v>p1</v>
      </c>
      <c r="F8" t="str">
        <f>'Import&amp;Desc'!B8</f>
        <v>Blowcase Discharge Line</v>
      </c>
    </row>
    <row r="9" spans="1:6">
      <c r="A9" t="str">
        <f>'Import&amp;Desc'!A9</f>
        <v>HV2409</v>
      </c>
      <c r="B9" t="str">
        <f t="shared" si="0"/>
        <v>HV2409</v>
      </c>
      <c r="C9" s="1" t="str">
        <f t="shared" si="1"/>
        <v>01**HV</v>
      </c>
      <c r="D9" s="1" t="s">
        <v>51</v>
      </c>
      <c r="E9" t="str">
        <f t="shared" si="2"/>
        <v>p1</v>
      </c>
      <c r="F9" t="str">
        <f>'Import&amp;Desc'!B9</f>
        <v>Blowcase Pressurization</v>
      </c>
    </row>
    <row r="10" spans="1:6">
      <c r="A10" t="str">
        <f>'Import&amp;Desc'!A10</f>
        <v>HV2412</v>
      </c>
      <c r="B10" t="str">
        <f t="shared" si="0"/>
        <v>HV2412</v>
      </c>
      <c r="C10" s="1" t="str">
        <f t="shared" si="1"/>
        <v>01**HV</v>
      </c>
      <c r="D10" s="1" t="s">
        <v>51</v>
      </c>
      <c r="E10" t="str">
        <f t="shared" si="2"/>
        <v>p1</v>
      </c>
      <c r="F10" t="str">
        <f>'Import&amp;Desc'!B10</f>
        <v>ESD valve</v>
      </c>
    </row>
    <row r="11" spans="1:6">
      <c r="A11" t="str">
        <f>'Import&amp;Desc'!A11</f>
        <v>HV2410</v>
      </c>
      <c r="B11" t="str">
        <f t="shared" si="0"/>
        <v>HV2410</v>
      </c>
      <c r="C11" s="1" t="str">
        <f t="shared" si="1"/>
        <v>01**HV</v>
      </c>
      <c r="D11" s="1" t="s">
        <v>51</v>
      </c>
      <c r="E11" t="str">
        <f t="shared" si="2"/>
        <v>p1</v>
      </c>
      <c r="F11" t="str">
        <f>'Import&amp;Desc'!B11</f>
        <v>Blowcase Purge</v>
      </c>
    </row>
    <row r="12" spans="1:6">
      <c r="A12" t="str">
        <f>'Import&amp;Desc'!A12</f>
        <v>HV2430</v>
      </c>
      <c r="B12" t="str">
        <f t="shared" si="0"/>
        <v>HV2430</v>
      </c>
      <c r="C12" s="1" t="str">
        <f t="shared" si="1"/>
        <v>01**HV</v>
      </c>
      <c r="D12" s="1" t="s">
        <v>51</v>
      </c>
      <c r="E12" t="str">
        <f t="shared" si="2"/>
        <v>p1</v>
      </c>
      <c r="F12" t="str">
        <f>'Import&amp;Desc'!B12</f>
        <v>Settler In-Line Filter Blow-back</v>
      </c>
    </row>
    <row r="13" spans="1:6">
      <c r="A13" t="str">
        <f>'Import&amp;Desc'!A13</f>
        <v>HV2402</v>
      </c>
      <c r="B13" t="str">
        <f t="shared" si="0"/>
        <v>HV2402</v>
      </c>
      <c r="C13" s="1" t="str">
        <f t="shared" si="1"/>
        <v>01**HV</v>
      </c>
      <c r="D13" s="1" t="s">
        <v>51</v>
      </c>
      <c r="E13" t="str">
        <f t="shared" si="2"/>
        <v>p1</v>
      </c>
      <c r="F13" t="str">
        <f>'Import&amp;Desc'!B13</f>
        <v>Powder Intake Sweep</v>
      </c>
    </row>
    <row r="14" spans="1:6">
      <c r="A14" t="str">
        <f>'Import&amp;Desc'!A14</f>
        <v>HZV2452</v>
      </c>
      <c r="B14" t="str">
        <f t="shared" si="0"/>
        <v>HZV2452</v>
      </c>
      <c r="C14" s="1" t="str">
        <f t="shared" si="1"/>
        <v>01**HZ</v>
      </c>
      <c r="D14" s="1" t="s">
        <v>51</v>
      </c>
      <c r="E14" t="str">
        <f t="shared" si="2"/>
        <v>p1</v>
      </c>
      <c r="F14" t="str">
        <f>'Import&amp;Desc'!B14</f>
        <v>Fresh Propylene to Vaporizer</v>
      </c>
    </row>
    <row r="15" spans="1:6">
      <c r="A15" t="str">
        <f>'Import&amp;Desc'!A15</f>
        <v>HV2413</v>
      </c>
      <c r="B15" t="str">
        <f t="shared" si="0"/>
        <v>HV2413</v>
      </c>
      <c r="C15" s="1" t="str">
        <f t="shared" si="1"/>
        <v>01**HV</v>
      </c>
      <c r="D15" s="1" t="s">
        <v>51</v>
      </c>
      <c r="E15" t="str">
        <f t="shared" si="2"/>
        <v>p1</v>
      </c>
      <c r="F15" t="str">
        <f>'Import&amp;Desc'!B15</f>
        <v>Blowcase Discharge Line</v>
      </c>
    </row>
    <row r="16" spans="1:6">
      <c r="A16" t="str">
        <f>'Import&amp;Desc'!A16</f>
        <v>HV2438</v>
      </c>
      <c r="B16" t="str">
        <f t="shared" si="0"/>
        <v>HV2438</v>
      </c>
      <c r="C16" s="1" t="str">
        <f t="shared" si="1"/>
        <v>01**HV</v>
      </c>
      <c r="D16" s="1" t="s">
        <v>51</v>
      </c>
      <c r="E16" t="str">
        <f t="shared" si="2"/>
        <v>p1</v>
      </c>
      <c r="F16" t="str">
        <f>'Import&amp;Desc'!B16</f>
        <v>Powder Intake</v>
      </c>
    </row>
    <row r="17" spans="1:6">
      <c r="A17" t="str">
        <f>'Import&amp;Desc'!A17</f>
        <v>HZV2439</v>
      </c>
      <c r="B17" t="str">
        <f t="shared" si="0"/>
        <v>HZV2439</v>
      </c>
      <c r="C17" s="1" t="str">
        <f t="shared" si="1"/>
        <v>01**HZ</v>
      </c>
      <c r="D17" s="1" t="s">
        <v>51</v>
      </c>
      <c r="E17" t="str">
        <f t="shared" si="2"/>
        <v>p1</v>
      </c>
      <c r="F17" t="str">
        <f>'Import&amp;Desc'!B17</f>
        <v>Settler Overhead Vent</v>
      </c>
    </row>
    <row r="18" spans="1:6">
      <c r="A18" t="str">
        <f>'Import&amp;Desc'!A18</f>
        <v>HV2419</v>
      </c>
      <c r="B18" t="str">
        <f t="shared" ref="B18:B22" si="3">SUBSTITUTE((SUBSTITUTE(A18,"_AL","")),"_alarm","")</f>
        <v>HV2419</v>
      </c>
      <c r="C18" s="1" t="str">
        <f t="shared" ref="C18:C22" si="4">CONCATENATE("01**",LEFT(A18,2))</f>
        <v>01**HV</v>
      </c>
      <c r="D18" s="1" t="s">
        <v>51</v>
      </c>
      <c r="E18" t="str">
        <f t="shared" si="2"/>
        <v>p1</v>
      </c>
      <c r="F18" t="str">
        <f>'Import&amp;Desc'!B18</f>
        <v>Settler-Blowcase Powder Passage</v>
      </c>
    </row>
    <row r="19" spans="1:6">
      <c r="A19" t="str">
        <f>'Import&amp;Desc'!A19</f>
        <v>HV2420</v>
      </c>
      <c r="B19" t="str">
        <f t="shared" si="3"/>
        <v>HV2420</v>
      </c>
      <c r="C19" s="1" t="str">
        <f t="shared" si="4"/>
        <v>01**HV</v>
      </c>
      <c r="D19" s="1" t="s">
        <v>51</v>
      </c>
      <c r="E19" t="str">
        <f t="shared" si="2"/>
        <v>p1</v>
      </c>
      <c r="F19" t="str">
        <f>'Import&amp;Desc'!B19</f>
        <v>Settler-Blowcase Powder Passage</v>
      </c>
    </row>
    <row r="20" spans="1:6">
      <c r="A20" t="str">
        <f>'Import&amp;Desc'!A20</f>
        <v>HV2418</v>
      </c>
      <c r="B20" t="str">
        <f t="shared" si="3"/>
        <v>HV2418</v>
      </c>
      <c r="C20" s="1" t="str">
        <f t="shared" si="4"/>
        <v>01**HV</v>
      </c>
      <c r="D20" s="1" t="s">
        <v>51</v>
      </c>
      <c r="E20" t="str">
        <f t="shared" si="2"/>
        <v>p1</v>
      </c>
      <c r="F20" t="str">
        <f>'Import&amp;Desc'!B20</f>
        <v>Settler-Blowcase Equalization</v>
      </c>
    </row>
    <row r="21" spans="1:6">
      <c r="A21" t="str">
        <f>'Import&amp;Desc'!A21</f>
        <v>HV2417</v>
      </c>
      <c r="B21" t="str">
        <f t="shared" si="3"/>
        <v>HV2417</v>
      </c>
      <c r="C21" s="1" t="str">
        <f t="shared" si="4"/>
        <v>01**HV</v>
      </c>
      <c r="D21" s="1" t="s">
        <v>51</v>
      </c>
      <c r="E21" t="str">
        <f t="shared" si="2"/>
        <v>p1</v>
      </c>
      <c r="F21" t="str">
        <f>'Import&amp;Desc'!B21</f>
        <v>Settler-Blowcase Equalization</v>
      </c>
    </row>
    <row r="22" spans="1:6">
      <c r="A22" t="str">
        <f>'Import&amp;Desc'!A22</f>
        <v>HZV2442</v>
      </c>
      <c r="B22" t="str">
        <f t="shared" si="3"/>
        <v>HZV2442</v>
      </c>
      <c r="C22" s="1" t="str">
        <f t="shared" si="4"/>
        <v>01**HZ</v>
      </c>
      <c r="D22" s="1" t="s">
        <v>51</v>
      </c>
      <c r="E22" t="str">
        <f t="shared" si="2"/>
        <v>p1</v>
      </c>
      <c r="F22" t="str">
        <f>'Import&amp;Desc'!B22</f>
        <v>ESD valve</v>
      </c>
    </row>
    <row r="23" spans="1:6">
      <c r="A23" t="str">
        <f>'Import&amp;Desc'!A23</f>
        <v>HV2425</v>
      </c>
      <c r="B23" t="str">
        <f t="shared" ref="B23:B31" si="5">SUBSTITUTE((SUBSTITUTE(A23,"_AL","")),"_alarm","")</f>
        <v>HV2425</v>
      </c>
      <c r="C23" s="1" t="str">
        <f t="shared" ref="C23:C31" si="6">CONCATENATE("01**",LEFT(A23,2))</f>
        <v>01**HV</v>
      </c>
      <c r="D23" s="1" t="s">
        <v>51</v>
      </c>
      <c r="E23" t="str">
        <f t="shared" si="2"/>
        <v>p1</v>
      </c>
      <c r="F23" t="str">
        <f>'Import&amp;Desc'!B23</f>
        <v>Blowcase Discharge Line</v>
      </c>
    </row>
    <row r="24" spans="1:6">
      <c r="A24" t="str">
        <f>'Import&amp;Desc'!A24</f>
        <v>HV2423</v>
      </c>
      <c r="B24" t="str">
        <f t="shared" si="5"/>
        <v>HV2423</v>
      </c>
      <c r="C24" s="1" t="str">
        <f t="shared" si="6"/>
        <v>01**HV</v>
      </c>
      <c r="D24" s="1" t="s">
        <v>51</v>
      </c>
      <c r="E24" t="str">
        <f t="shared" si="2"/>
        <v>p1</v>
      </c>
      <c r="F24" t="str">
        <f>'Import&amp;Desc'!B24</f>
        <v>Blowcase Pressurization</v>
      </c>
    </row>
    <row r="25" spans="1:6">
      <c r="A25" t="str">
        <f>'Import&amp;Desc'!A25</f>
        <v>HV2426</v>
      </c>
      <c r="B25" t="str">
        <f t="shared" si="5"/>
        <v>HV2426</v>
      </c>
      <c r="C25" s="1" t="str">
        <f t="shared" si="6"/>
        <v>01**HV</v>
      </c>
      <c r="D25" s="1" t="s">
        <v>51</v>
      </c>
      <c r="E25" t="str">
        <f t="shared" si="2"/>
        <v>p1</v>
      </c>
      <c r="F25" t="str">
        <f>'Import&amp;Desc'!B25</f>
        <v>Blowcase Discharge Purge</v>
      </c>
    </row>
    <row r="26" spans="1:6">
      <c r="A26" t="str">
        <f>'Import&amp;Desc'!A26</f>
        <v>HV2424</v>
      </c>
      <c r="B26" t="str">
        <f t="shared" si="5"/>
        <v>HV2424</v>
      </c>
      <c r="C26" s="1" t="str">
        <f t="shared" si="6"/>
        <v>01**HV</v>
      </c>
      <c r="D26" s="1" t="s">
        <v>51</v>
      </c>
      <c r="E26" t="str">
        <f t="shared" si="2"/>
        <v>p1</v>
      </c>
      <c r="F26" t="str">
        <f>'Import&amp;Desc'!B26</f>
        <v>Blowcase Purge</v>
      </c>
    </row>
    <row r="27" spans="1:6">
      <c r="A27" t="str">
        <f>'Import&amp;Desc'!A27</f>
        <v>HV2432</v>
      </c>
      <c r="B27" t="str">
        <f t="shared" si="5"/>
        <v>HV2432</v>
      </c>
      <c r="C27" s="1" t="str">
        <f t="shared" si="6"/>
        <v>01**HV</v>
      </c>
      <c r="D27" s="1" t="s">
        <v>51</v>
      </c>
      <c r="E27" t="str">
        <f t="shared" si="2"/>
        <v>p1</v>
      </c>
      <c r="F27" t="str">
        <f>'Import&amp;Desc'!B27</f>
        <v>Settler In-Line Filter Blow-back</v>
      </c>
    </row>
    <row r="28" spans="1:6">
      <c r="A28" t="str">
        <f>'Import&amp;Desc'!A28</f>
        <v>HV2416</v>
      </c>
      <c r="B28" t="str">
        <f t="shared" si="5"/>
        <v>HV2416</v>
      </c>
      <c r="C28" s="1" t="str">
        <f t="shared" si="6"/>
        <v>01**HV</v>
      </c>
      <c r="D28" s="1" t="s">
        <v>51</v>
      </c>
      <c r="E28" t="str">
        <f t="shared" si="2"/>
        <v>p1</v>
      </c>
      <c r="F28" t="str">
        <f>'Import&amp;Desc'!B28</f>
        <v>Powder Intake Sweep</v>
      </c>
    </row>
    <row r="29" spans="1:6">
      <c r="A29" t="str">
        <f>'Import&amp;Desc'!A29</f>
        <v>HV2427</v>
      </c>
      <c r="B29" t="str">
        <f t="shared" si="5"/>
        <v>HV2427</v>
      </c>
      <c r="C29" s="1" t="str">
        <f t="shared" si="6"/>
        <v>01**HV</v>
      </c>
      <c r="D29" s="1" t="s">
        <v>51</v>
      </c>
      <c r="E29" t="str">
        <f t="shared" si="2"/>
        <v>p1</v>
      </c>
      <c r="F29" t="str">
        <f>'Import&amp;Desc'!B29</f>
        <v>Blowcase Discharge Line</v>
      </c>
    </row>
    <row r="30" spans="1:6">
      <c r="A30" t="str">
        <f>'Import&amp;Desc'!A30</f>
        <v>HV2453</v>
      </c>
      <c r="B30" t="str">
        <f t="shared" si="5"/>
        <v>HV2453</v>
      </c>
      <c r="C30" s="1" t="str">
        <f t="shared" si="6"/>
        <v>01**HV</v>
      </c>
      <c r="D30" s="1" t="s">
        <v>51</v>
      </c>
      <c r="E30" t="str">
        <f t="shared" si="2"/>
        <v>p1</v>
      </c>
      <c r="F30" t="str">
        <f>'Import&amp;Desc'!B30</f>
        <v>Steam to Vaporizer</v>
      </c>
    </row>
    <row r="31" spans="1:6">
      <c r="A31" t="str">
        <f>'Import&amp;Desc'!A31</f>
        <v>M-241</v>
      </c>
      <c r="B31" t="str">
        <f t="shared" si="5"/>
        <v>M-241</v>
      </c>
      <c r="C31" s="1" t="str">
        <f t="shared" si="6"/>
        <v>01**M-</v>
      </c>
      <c r="D31" s="1" t="s">
        <v>52</v>
      </c>
      <c r="E31" t="str">
        <f t="shared" si="2"/>
        <v>p1</v>
      </c>
      <c r="F31" t="str">
        <f>'Import&amp;Desc'!B31</f>
        <v>Settler Vent Compressor Motor</v>
      </c>
    </row>
    <row r="32" spans="1:6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16" sqref="A16"/>
    </sheetView>
  </sheetViews>
  <sheetFormatPr defaultRowHeight="12.75"/>
  <cols>
    <col min="1" max="1" width="105.85546875" bestFit="1" customWidth="1"/>
  </cols>
  <sheetData>
    <row r="1" spans="1:1">
      <c r="A1" t="str">
        <f>CONCATENATE(AlarmDef!A1,";",AlarmDef!B1,";",AlarmDef!C1,";",AlarmDef!D1,";",AlarmDef!E1,";",AlarmDef!F1)</f>
        <v>HV2401;HV2401;01**HV;ValveFailure;p1;Powder Intake</v>
      </c>
    </row>
    <row r="2" spans="1:1">
      <c r="A2" t="str">
        <f>CONCATENATE(AlarmDef!A2,";",AlarmDef!B2,";",AlarmDef!C2,";",AlarmDef!D2,";",AlarmDef!E2,";",AlarmDef!F2)</f>
        <v>HZV2437;HZV2437;01**HZ;ValveFailure;p1;Settler Overhead Vent</v>
      </c>
    </row>
    <row r="3" spans="1:1">
      <c r="A3" t="str">
        <f>CONCATENATE(AlarmDef!A3,";",AlarmDef!B3,";",AlarmDef!C3,";",AlarmDef!D3,";",AlarmDef!E3,";",AlarmDef!F3)</f>
        <v>HV2405;HV2405;01**HV;ValveFailure;p1;Settler-Blowcase Powder Passage</v>
      </c>
    </row>
    <row r="4" spans="1:1">
      <c r="A4" t="str">
        <f>CONCATENATE(AlarmDef!A4,";",AlarmDef!B4,";",AlarmDef!C4,";",AlarmDef!D4,";",AlarmDef!E4,";",AlarmDef!F4)</f>
        <v>HV2406;HV2406;01**HV;ValveFailure;p1;Settler-Blowcase Powder Passage</v>
      </c>
    </row>
    <row r="5" spans="1:1">
      <c r="A5" t="str">
        <f>CONCATENATE(AlarmDef!A5,";",AlarmDef!B5,";",AlarmDef!C5,";",AlarmDef!D5,";",AlarmDef!E5,";",AlarmDef!F5)</f>
        <v>HV2404;HV2404;01**HV;ValveFailure;p1;Settler Blowcase Equalization</v>
      </c>
    </row>
    <row r="6" spans="1:1">
      <c r="A6" t="str">
        <f>CONCATENATE(AlarmDef!A6,";",AlarmDef!B6,";",AlarmDef!C6,";",AlarmDef!D6,";",AlarmDef!E6,";",AlarmDef!F6)</f>
        <v>HV2403;HV2403;01**HV;ValveFailure;p1;Settler Blowcase Equalization</v>
      </c>
    </row>
    <row r="7" spans="1:1">
      <c r="A7" t="str">
        <f>CONCATENATE(AlarmDef!A7,";",AlarmDef!B7,";",AlarmDef!C7,";",AlarmDef!D7,";",AlarmDef!E7,";",AlarmDef!F7)</f>
        <v>HZV2443;HZV2443;01**HZ;ValveFailure;p1;Overhead gas to flare</v>
      </c>
    </row>
    <row r="8" spans="1:1">
      <c r="A8" t="str">
        <f>CONCATENATE(AlarmDef!A8,";",AlarmDef!B8,";",AlarmDef!C8,";",AlarmDef!D8,";",AlarmDef!E8,";",AlarmDef!F8)</f>
        <v>HV2411;HV2411;01**HV;ValveFailure;p1;Blowcase Discharge Line</v>
      </c>
    </row>
    <row r="9" spans="1:1">
      <c r="A9" t="str">
        <f>CONCATENATE(AlarmDef!A9,";",AlarmDef!B9,";",AlarmDef!C9,";",AlarmDef!D9,";",AlarmDef!E9,";",AlarmDef!F9)</f>
        <v>HV2409;HV2409;01**HV;ValveFailure;p1;Blowcase Pressurization</v>
      </c>
    </row>
    <row r="10" spans="1:1">
      <c r="A10" t="str">
        <f>CONCATENATE(AlarmDef!A10,";",AlarmDef!B10,";",AlarmDef!C10,";",AlarmDef!D10,";",AlarmDef!E10,";",AlarmDef!F10)</f>
        <v>HV2412;HV2412;01**HV;ValveFailure;p1;ESD valve</v>
      </c>
    </row>
    <row r="11" spans="1:1">
      <c r="A11" t="str">
        <f>CONCATENATE(AlarmDef!A11,";",AlarmDef!B11,";",AlarmDef!C11,";",AlarmDef!D11,";",AlarmDef!E11,";",AlarmDef!F11)</f>
        <v>HV2410;HV2410;01**HV;ValveFailure;p1;Blowcase Purge</v>
      </c>
    </row>
    <row r="12" spans="1:1">
      <c r="A12" t="str">
        <f>CONCATENATE(AlarmDef!A12,";",AlarmDef!B12,";",AlarmDef!C12,";",AlarmDef!D12,";",AlarmDef!E12,";",AlarmDef!F12)</f>
        <v>HV2430;HV2430;01**HV;ValveFailure;p1;Settler In-Line Filter Blow-back</v>
      </c>
    </row>
    <row r="13" spans="1:1">
      <c r="A13" t="str">
        <f>CONCATENATE(AlarmDef!A13,";",AlarmDef!B13,";",AlarmDef!C13,";",AlarmDef!D13,";",AlarmDef!E13,";",AlarmDef!F13)</f>
        <v>HV2402;HV2402;01**HV;ValveFailure;p1;Powder Intake Sweep</v>
      </c>
    </row>
    <row r="14" spans="1:1">
      <c r="A14" t="str">
        <f>CONCATENATE(AlarmDef!A14,";",AlarmDef!B14,";",AlarmDef!C14,";",AlarmDef!D14,";",AlarmDef!E14,";",AlarmDef!F14)</f>
        <v>HZV2452;HZV2452;01**HZ;ValveFailure;p1;Fresh Propylene to Vaporizer</v>
      </c>
    </row>
    <row r="15" spans="1:1">
      <c r="A15" t="str">
        <f>CONCATENATE(AlarmDef!A15,";",AlarmDef!B15,";",AlarmDef!C15,";",AlarmDef!D15,";",AlarmDef!E15,";",AlarmDef!F15)</f>
        <v>HV2413;HV2413;01**HV;ValveFailure;p1;Blowcase Discharge Line</v>
      </c>
    </row>
    <row r="16" spans="1:1">
      <c r="A16" t="str">
        <f>CONCATENATE(AlarmDef!A16,";",AlarmDef!B16,";",AlarmDef!C16,";",AlarmDef!D16,";",AlarmDef!E16,";",AlarmDef!F16)</f>
        <v>HV2438;HV2438;01**HV;ValveFailure;p1;Powder Intake</v>
      </c>
    </row>
    <row r="17" spans="1:1">
      <c r="A17" t="str">
        <f>CONCATENATE(AlarmDef!A17,";",AlarmDef!B17,";",AlarmDef!C17,";",AlarmDef!D17,";",AlarmDef!E17,";",AlarmDef!F17)</f>
        <v>HZV2439;HZV2439;01**HZ;ValveFailure;p1;Settler Overhead Vent</v>
      </c>
    </row>
    <row r="18" spans="1:1">
      <c r="A18" t="str">
        <f>CONCATENATE(AlarmDef!A18,";",AlarmDef!B18,";",AlarmDef!C18,";",AlarmDef!D18,";",AlarmDef!E18,";",AlarmDef!F18)</f>
        <v>HV2419;HV2419;01**HV;ValveFailure;p1;Settler-Blowcase Powder Passage</v>
      </c>
    </row>
    <row r="19" spans="1:1">
      <c r="A19" t="str">
        <f>CONCATENATE(AlarmDef!A19,";",AlarmDef!B19,";",AlarmDef!C19,";",AlarmDef!D19,";",AlarmDef!E19,";",AlarmDef!F19)</f>
        <v>HV2420;HV2420;01**HV;ValveFailure;p1;Settler-Blowcase Powder Passage</v>
      </c>
    </row>
    <row r="20" spans="1:1">
      <c r="A20" t="str">
        <f>CONCATENATE(AlarmDef!A20,";",AlarmDef!B20,";",AlarmDef!C20,";",AlarmDef!D20,";",AlarmDef!E20,";",AlarmDef!F20)</f>
        <v>HV2418;HV2418;01**HV;ValveFailure;p1;Settler-Blowcase Equalization</v>
      </c>
    </row>
    <row r="21" spans="1:1">
      <c r="A21" t="str">
        <f>CONCATENATE(AlarmDef!A21,";",AlarmDef!B21,";",AlarmDef!C21,";",AlarmDef!D21,";",AlarmDef!E21,";",AlarmDef!F21)</f>
        <v>HV2417;HV2417;01**HV;ValveFailure;p1;Settler-Blowcase Equalization</v>
      </c>
    </row>
    <row r="22" spans="1:1">
      <c r="A22" t="str">
        <f>CONCATENATE(AlarmDef!A22,";",AlarmDef!B22,";",AlarmDef!C22,";",AlarmDef!D22,";",AlarmDef!E22,";",AlarmDef!F22)</f>
        <v>HZV2442;HZV2442;01**HZ;ValveFailure;p1;ESD valve</v>
      </c>
    </row>
    <row r="23" spans="1:1">
      <c r="A23" t="str">
        <f>CONCATENATE(AlarmDef!A23,";",AlarmDef!B23,";",AlarmDef!C23,";",AlarmDef!D23,";",AlarmDef!E23,";",AlarmDef!F23)</f>
        <v>HV2425;HV2425;01**HV;ValveFailure;p1;Blowcase Discharge Line</v>
      </c>
    </row>
    <row r="24" spans="1:1">
      <c r="A24" t="str">
        <f>CONCATENATE(AlarmDef!A24,";",AlarmDef!B24,";",AlarmDef!C24,";",AlarmDef!D24,";",AlarmDef!E24,";",AlarmDef!F24)</f>
        <v>HV2423;HV2423;01**HV;ValveFailure;p1;Blowcase Pressurization</v>
      </c>
    </row>
    <row r="25" spans="1:1">
      <c r="A25" t="str">
        <f>CONCATENATE(AlarmDef!A25,";",AlarmDef!B25,";",AlarmDef!C25,";",AlarmDef!D25,";",AlarmDef!E25,";",AlarmDef!F25)</f>
        <v>HV2426;HV2426;01**HV;ValveFailure;p1;Blowcase Discharge Purge</v>
      </c>
    </row>
    <row r="26" spans="1:1">
      <c r="A26" t="str">
        <f>CONCATENATE(AlarmDef!A26,";",AlarmDef!B26,";",AlarmDef!C26,";",AlarmDef!D26,";",AlarmDef!E26,";",AlarmDef!F26)</f>
        <v>HV2424;HV2424;01**HV;ValveFailure;p1;Blowcase Purge</v>
      </c>
    </row>
    <row r="27" spans="1:1">
      <c r="A27" t="str">
        <f>CONCATENATE(AlarmDef!A27,";",AlarmDef!B27,";",AlarmDef!C27,";",AlarmDef!D27,";",AlarmDef!E27,";",AlarmDef!F27)</f>
        <v>HV2432;HV2432;01**HV;ValveFailure;p1;Settler In-Line Filter Blow-back</v>
      </c>
    </row>
    <row r="28" spans="1:1">
      <c r="A28" t="str">
        <f>CONCATENATE(AlarmDef!A28,";",AlarmDef!B28,";",AlarmDef!C28,";",AlarmDef!D28,";",AlarmDef!E28,";",AlarmDef!F28)</f>
        <v>HV2416;HV2416;01**HV;ValveFailure;p1;Powder Intake Sweep</v>
      </c>
    </row>
    <row r="29" spans="1:1">
      <c r="A29" t="str">
        <f>CONCATENATE(AlarmDef!A29,";",AlarmDef!B29,";",AlarmDef!C29,";",AlarmDef!D29,";",AlarmDef!E29,";",AlarmDef!F29)</f>
        <v>HV2427;HV2427;01**HV;ValveFailure;p1;Blowcase Discharge Line</v>
      </c>
    </row>
    <row r="30" spans="1:1">
      <c r="A30" t="str">
        <f>CONCATENATE(AlarmDef!A30,";",AlarmDef!B30,";",AlarmDef!C30,";",AlarmDef!D30,";",AlarmDef!E30,";",AlarmDef!F30)</f>
        <v>HV2453;HV2453;01**HV;ValveFailure;p1;Steam to Vaporizer</v>
      </c>
    </row>
    <row r="31" spans="1:1">
      <c r="A31" t="str">
        <f>CONCATENATE(AlarmDef!A31,";",AlarmDef!B31,";",AlarmDef!C31,";",AlarmDef!D31,";",AlarmDef!E31,";",AlarmDef!F31)</f>
        <v>M-241;M-241;01**M-;MachineFailure;p1;Settler Vent Compressor Motor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13"/>
  <sheetViews>
    <sheetView tabSelected="1" workbookViewId="0">
      <selection activeCell="B15" sqref="B15"/>
    </sheetView>
  </sheetViews>
  <sheetFormatPr defaultRowHeight="12.75"/>
  <sheetData>
    <row r="2" spans="1:1" ht="15.75">
      <c r="A2" s="5" t="s">
        <v>1</v>
      </c>
    </row>
    <row r="3" spans="1:1">
      <c r="A3" t="s">
        <v>53</v>
      </c>
    </row>
    <row r="4" spans="1:1">
      <c r="A4" t="s">
        <v>54</v>
      </c>
    </row>
    <row r="5" spans="1:1">
      <c r="A5" t="s">
        <v>2</v>
      </c>
    </row>
    <row r="6" spans="1:1">
      <c r="A6" t="s">
        <v>3</v>
      </c>
    </row>
    <row r="7" spans="1:1">
      <c r="A7" t="s">
        <v>59</v>
      </c>
    </row>
    <row r="8" spans="1:1">
      <c r="A8" t="s">
        <v>55</v>
      </c>
    </row>
    <row r="9" spans="1:1">
      <c r="A9" t="s">
        <v>60</v>
      </c>
    </row>
    <row r="10" spans="1:1">
      <c r="A10" s="6" t="s">
        <v>61</v>
      </c>
    </row>
    <row r="11" spans="1:1">
      <c r="A11" t="s">
        <v>56</v>
      </c>
    </row>
    <row r="12" spans="1:1">
      <c r="A12" t="s">
        <v>57</v>
      </c>
    </row>
    <row r="13" spans="1:1">
      <c r="A13" s="6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Import&amp;Desc</vt:lpstr>
      <vt:lpstr>AlarmDef</vt:lpstr>
      <vt:lpstr>Alarmlist</vt:lpstr>
      <vt:lpstr>INFO</vt:lpstr>
    </vt:vector>
  </TitlesOfParts>
  <Company>KMSS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torgeirl</cp:lastModifiedBy>
  <dcterms:created xsi:type="dcterms:W3CDTF">2010-11-26T13:01:03Z</dcterms:created>
  <dcterms:modified xsi:type="dcterms:W3CDTF">2015-01-30T09:09:30Z</dcterms:modified>
</cp:coreProperties>
</file>