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1665704\Desktop\QRM_assignment\"/>
    </mc:Choice>
  </mc:AlternateContent>
  <bookViews>
    <workbookView xWindow="0" yWindow="0" windowWidth="28800" windowHeight="12435"/>
  </bookViews>
  <sheets>
    <sheet name="cor" sheetId="13" r:id="rId1"/>
    <sheet name="TOTAL" sheetId="3" r:id="rId2"/>
    <sheet name="Main Data_CLEAN" sheetId="6" r:id="rId3"/>
    <sheet name="Main Data" sheetId="2" r:id="rId4"/>
    <sheet name="state766" sheetId="4" r:id="rId5"/>
    <sheet name="backup" sheetId="7" r:id="rId6"/>
    <sheet name="land&amp;related_info." sheetId="9" r:id="rId7"/>
    <sheet name="LABEL.MEAN" sheetId="11" r:id="rId8"/>
    <sheet name="Unemployment Rates for States" sheetId="10" r:id="rId9"/>
  </sheets>
  <definedNames>
    <definedName name="_xlnm._FilterDatabase" localSheetId="5" hidden="1">backup!$A$1:$AQ$55</definedName>
    <definedName name="_xlnm.Criteria" localSheetId="5">backup!$A$1:$BB$1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3" i="3" l="1"/>
  <c r="AV7" i="3"/>
  <c r="AV11" i="3"/>
  <c r="AV15" i="3"/>
  <c r="AV19" i="3"/>
  <c r="AV23" i="3"/>
  <c r="AV27" i="3"/>
  <c r="AV31" i="3"/>
  <c r="AV35" i="3"/>
  <c r="AV39" i="3"/>
  <c r="AV43" i="3"/>
  <c r="AV47" i="3"/>
  <c r="AV51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2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2" i="3"/>
  <c r="AR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2" i="3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2" i="2"/>
  <c r="AP3" i="3"/>
  <c r="AQ3" i="3"/>
  <c r="AP4" i="3"/>
  <c r="AQ4" i="3"/>
  <c r="AP5" i="3"/>
  <c r="AQ5" i="3"/>
  <c r="AP6" i="3"/>
  <c r="AQ6" i="3"/>
  <c r="AP7" i="3"/>
  <c r="AQ7" i="3"/>
  <c r="AP8" i="3"/>
  <c r="AQ8" i="3"/>
  <c r="AP9" i="3"/>
  <c r="AQ9" i="3"/>
  <c r="AP10" i="3"/>
  <c r="AQ10" i="3"/>
  <c r="AP11" i="3"/>
  <c r="AQ11" i="3"/>
  <c r="AP12" i="3"/>
  <c r="AQ12" i="3"/>
  <c r="AP13" i="3"/>
  <c r="AQ13" i="3"/>
  <c r="AP14" i="3"/>
  <c r="AQ14" i="3"/>
  <c r="AP15" i="3"/>
  <c r="AQ15" i="3"/>
  <c r="AP16" i="3"/>
  <c r="AQ16" i="3"/>
  <c r="AP17" i="3"/>
  <c r="AQ17" i="3"/>
  <c r="AP18" i="3"/>
  <c r="AQ18" i="3"/>
  <c r="AP19" i="3"/>
  <c r="AQ19" i="3"/>
  <c r="AP20" i="3"/>
  <c r="AQ20" i="3"/>
  <c r="AP21" i="3"/>
  <c r="AQ21" i="3"/>
  <c r="AP22" i="3"/>
  <c r="AQ22" i="3"/>
  <c r="AP23" i="3"/>
  <c r="AQ23" i="3"/>
  <c r="AP24" i="3"/>
  <c r="AQ24" i="3"/>
  <c r="AP25" i="3"/>
  <c r="AQ25" i="3"/>
  <c r="AP26" i="3"/>
  <c r="AQ26" i="3"/>
  <c r="AP27" i="3"/>
  <c r="AQ27" i="3"/>
  <c r="AP28" i="3"/>
  <c r="AQ28" i="3"/>
  <c r="AP29" i="3"/>
  <c r="AQ29" i="3"/>
  <c r="AP30" i="3"/>
  <c r="AQ30" i="3"/>
  <c r="AP31" i="3"/>
  <c r="AQ31" i="3"/>
  <c r="AP32" i="3"/>
  <c r="AQ32" i="3"/>
  <c r="AP33" i="3"/>
  <c r="AQ33" i="3"/>
  <c r="AP34" i="3"/>
  <c r="AQ34" i="3"/>
  <c r="AP35" i="3"/>
  <c r="AQ35" i="3"/>
  <c r="AP36" i="3"/>
  <c r="AQ36" i="3"/>
  <c r="AP37" i="3"/>
  <c r="AQ37" i="3"/>
  <c r="AP38" i="3"/>
  <c r="AQ38" i="3"/>
  <c r="AP39" i="3"/>
  <c r="AQ39" i="3"/>
  <c r="AP40" i="3"/>
  <c r="AQ40" i="3"/>
  <c r="AP41" i="3"/>
  <c r="AQ41" i="3"/>
  <c r="AP42" i="3"/>
  <c r="AQ42" i="3"/>
  <c r="AP43" i="3"/>
  <c r="AQ43" i="3"/>
  <c r="AP44" i="3"/>
  <c r="AQ44" i="3"/>
  <c r="AP45" i="3"/>
  <c r="AQ45" i="3"/>
  <c r="AP46" i="3"/>
  <c r="AQ46" i="3"/>
  <c r="AP47" i="3"/>
  <c r="AQ47" i="3"/>
  <c r="AP48" i="3"/>
  <c r="AQ48" i="3"/>
  <c r="AP49" i="3"/>
  <c r="AQ49" i="3"/>
  <c r="AP50" i="3"/>
  <c r="AQ50" i="3"/>
  <c r="AP51" i="3"/>
  <c r="AQ51" i="3"/>
  <c r="AP2" i="3"/>
  <c r="AQ2" i="3"/>
  <c r="AQ1" i="3"/>
  <c r="AP1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2" i="3"/>
  <c r="AO1" i="3"/>
  <c r="AK3" i="3"/>
  <c r="AL3" i="3"/>
  <c r="AM3" i="3"/>
  <c r="AN3" i="3"/>
  <c r="AK4" i="3"/>
  <c r="AL4" i="3"/>
  <c r="AM4" i="3"/>
  <c r="AV4" i="3" s="1"/>
  <c r="AN4" i="3"/>
  <c r="AK5" i="3"/>
  <c r="AL5" i="3"/>
  <c r="AM5" i="3"/>
  <c r="AV5" i="3" s="1"/>
  <c r="AN5" i="3"/>
  <c r="AK6" i="3"/>
  <c r="AL6" i="3"/>
  <c r="AM6" i="3"/>
  <c r="AV6" i="3" s="1"/>
  <c r="AN6" i="3"/>
  <c r="AK7" i="3"/>
  <c r="AL7" i="3"/>
  <c r="AM7" i="3"/>
  <c r="AN7" i="3"/>
  <c r="AK8" i="3"/>
  <c r="AL8" i="3"/>
  <c r="AM8" i="3"/>
  <c r="AV8" i="3" s="1"/>
  <c r="AN8" i="3"/>
  <c r="AK9" i="3"/>
  <c r="AL9" i="3"/>
  <c r="AM9" i="3"/>
  <c r="AV9" i="3" s="1"/>
  <c r="AN9" i="3"/>
  <c r="AK10" i="3"/>
  <c r="AL10" i="3"/>
  <c r="AM10" i="3"/>
  <c r="AV10" i="3" s="1"/>
  <c r="AN10" i="3"/>
  <c r="AK11" i="3"/>
  <c r="AL11" i="3"/>
  <c r="AM11" i="3"/>
  <c r="AN11" i="3"/>
  <c r="AK12" i="3"/>
  <c r="AL12" i="3"/>
  <c r="AM12" i="3"/>
  <c r="AV12" i="3" s="1"/>
  <c r="AN12" i="3"/>
  <c r="AK13" i="3"/>
  <c r="AL13" i="3"/>
  <c r="AM13" i="3"/>
  <c r="AV13" i="3" s="1"/>
  <c r="AN13" i="3"/>
  <c r="AK14" i="3"/>
  <c r="AL14" i="3"/>
  <c r="AM14" i="3"/>
  <c r="AV14" i="3" s="1"/>
  <c r="AN14" i="3"/>
  <c r="AK15" i="3"/>
  <c r="AL15" i="3"/>
  <c r="AM15" i="3"/>
  <c r="AN15" i="3"/>
  <c r="AK16" i="3"/>
  <c r="AL16" i="3"/>
  <c r="AM16" i="3"/>
  <c r="AV16" i="3" s="1"/>
  <c r="AN16" i="3"/>
  <c r="AK17" i="3"/>
  <c r="AL17" i="3"/>
  <c r="AM17" i="3"/>
  <c r="AV17" i="3" s="1"/>
  <c r="AN17" i="3"/>
  <c r="AK18" i="3"/>
  <c r="AL18" i="3"/>
  <c r="AM18" i="3"/>
  <c r="AV18" i="3" s="1"/>
  <c r="AN18" i="3"/>
  <c r="AK19" i="3"/>
  <c r="AL19" i="3"/>
  <c r="AM19" i="3"/>
  <c r="AN19" i="3"/>
  <c r="AK20" i="3"/>
  <c r="AL20" i="3"/>
  <c r="AM20" i="3"/>
  <c r="AV20" i="3" s="1"/>
  <c r="AN20" i="3"/>
  <c r="AK21" i="3"/>
  <c r="AL21" i="3"/>
  <c r="AM21" i="3"/>
  <c r="AV21" i="3" s="1"/>
  <c r="AN21" i="3"/>
  <c r="AK22" i="3"/>
  <c r="AL22" i="3"/>
  <c r="AM22" i="3"/>
  <c r="AV22" i="3" s="1"/>
  <c r="AN22" i="3"/>
  <c r="AK23" i="3"/>
  <c r="AL23" i="3"/>
  <c r="AM23" i="3"/>
  <c r="AN23" i="3"/>
  <c r="AK24" i="3"/>
  <c r="AL24" i="3"/>
  <c r="AM24" i="3"/>
  <c r="AV24" i="3" s="1"/>
  <c r="AN24" i="3"/>
  <c r="AK25" i="3"/>
  <c r="AL25" i="3"/>
  <c r="AM25" i="3"/>
  <c r="AV25" i="3" s="1"/>
  <c r="AN25" i="3"/>
  <c r="AK26" i="3"/>
  <c r="AL26" i="3"/>
  <c r="AM26" i="3"/>
  <c r="AV26" i="3" s="1"/>
  <c r="AN26" i="3"/>
  <c r="AK27" i="3"/>
  <c r="AL27" i="3"/>
  <c r="AM27" i="3"/>
  <c r="AN27" i="3"/>
  <c r="AK28" i="3"/>
  <c r="AL28" i="3"/>
  <c r="AM28" i="3"/>
  <c r="AV28" i="3" s="1"/>
  <c r="AN28" i="3"/>
  <c r="AK29" i="3"/>
  <c r="AL29" i="3"/>
  <c r="AM29" i="3"/>
  <c r="AV29" i="3" s="1"/>
  <c r="AN29" i="3"/>
  <c r="AK30" i="3"/>
  <c r="AL30" i="3"/>
  <c r="AM30" i="3"/>
  <c r="AV30" i="3" s="1"/>
  <c r="AN30" i="3"/>
  <c r="AK31" i="3"/>
  <c r="AL31" i="3"/>
  <c r="AM31" i="3"/>
  <c r="AN31" i="3"/>
  <c r="AK32" i="3"/>
  <c r="AL32" i="3"/>
  <c r="AM32" i="3"/>
  <c r="AV32" i="3" s="1"/>
  <c r="AN32" i="3"/>
  <c r="AK33" i="3"/>
  <c r="AL33" i="3"/>
  <c r="AM33" i="3"/>
  <c r="AV33" i="3" s="1"/>
  <c r="AN33" i="3"/>
  <c r="AK34" i="3"/>
  <c r="AL34" i="3"/>
  <c r="AM34" i="3"/>
  <c r="AV34" i="3" s="1"/>
  <c r="AN34" i="3"/>
  <c r="AK35" i="3"/>
  <c r="AL35" i="3"/>
  <c r="AM35" i="3"/>
  <c r="AN35" i="3"/>
  <c r="AK36" i="3"/>
  <c r="AL36" i="3"/>
  <c r="AM36" i="3"/>
  <c r="AV36" i="3" s="1"/>
  <c r="AN36" i="3"/>
  <c r="AK37" i="3"/>
  <c r="AL37" i="3"/>
  <c r="AM37" i="3"/>
  <c r="AV37" i="3" s="1"/>
  <c r="AN37" i="3"/>
  <c r="AK38" i="3"/>
  <c r="AL38" i="3"/>
  <c r="AM38" i="3"/>
  <c r="AV38" i="3" s="1"/>
  <c r="AN38" i="3"/>
  <c r="AK39" i="3"/>
  <c r="AL39" i="3"/>
  <c r="AM39" i="3"/>
  <c r="AN39" i="3"/>
  <c r="AK40" i="3"/>
  <c r="AL40" i="3"/>
  <c r="AM40" i="3"/>
  <c r="AV40" i="3" s="1"/>
  <c r="AN40" i="3"/>
  <c r="AK41" i="3"/>
  <c r="AL41" i="3"/>
  <c r="AM41" i="3"/>
  <c r="AV41" i="3" s="1"/>
  <c r="AN41" i="3"/>
  <c r="AK42" i="3"/>
  <c r="AL42" i="3"/>
  <c r="AM42" i="3"/>
  <c r="AV42" i="3" s="1"/>
  <c r="AN42" i="3"/>
  <c r="AK43" i="3"/>
  <c r="AL43" i="3"/>
  <c r="AM43" i="3"/>
  <c r="AN43" i="3"/>
  <c r="AK44" i="3"/>
  <c r="AL44" i="3"/>
  <c r="AM44" i="3"/>
  <c r="AV44" i="3" s="1"/>
  <c r="AN44" i="3"/>
  <c r="AK45" i="3"/>
  <c r="AL45" i="3"/>
  <c r="AM45" i="3"/>
  <c r="AV45" i="3" s="1"/>
  <c r="AN45" i="3"/>
  <c r="AK46" i="3"/>
  <c r="AL46" i="3"/>
  <c r="AM46" i="3"/>
  <c r="AV46" i="3" s="1"/>
  <c r="AN46" i="3"/>
  <c r="AK47" i="3"/>
  <c r="AL47" i="3"/>
  <c r="AM47" i="3"/>
  <c r="AN47" i="3"/>
  <c r="AK48" i="3"/>
  <c r="AL48" i="3"/>
  <c r="AM48" i="3"/>
  <c r="AV48" i="3" s="1"/>
  <c r="AN48" i="3"/>
  <c r="AK49" i="3"/>
  <c r="AL49" i="3"/>
  <c r="AM49" i="3"/>
  <c r="AV49" i="3" s="1"/>
  <c r="AN49" i="3"/>
  <c r="AK50" i="3"/>
  <c r="AL50" i="3"/>
  <c r="AM50" i="3"/>
  <c r="AV50" i="3" s="1"/>
  <c r="AN50" i="3"/>
  <c r="AK51" i="3"/>
  <c r="AL51" i="3"/>
  <c r="AM51" i="3"/>
  <c r="AN51" i="3"/>
  <c r="AK2" i="3"/>
  <c r="AL2" i="3"/>
  <c r="AM2" i="3"/>
  <c r="AV2" i="3" s="1"/>
  <c r="AN2" i="3"/>
  <c r="AN1" i="3"/>
  <c r="AM1" i="3"/>
  <c r="AL1" i="3"/>
  <c r="AK1" i="3"/>
  <c r="AF3" i="3"/>
  <c r="AG3" i="3"/>
  <c r="AH3" i="3"/>
  <c r="AI3" i="3"/>
  <c r="AJ3" i="3"/>
  <c r="AF4" i="3"/>
  <c r="AG4" i="3"/>
  <c r="AH4" i="3"/>
  <c r="AI4" i="3"/>
  <c r="AJ4" i="3"/>
  <c r="AF5" i="3"/>
  <c r="AG5" i="3"/>
  <c r="AH5" i="3"/>
  <c r="AI5" i="3"/>
  <c r="AJ5" i="3"/>
  <c r="AF6" i="3"/>
  <c r="AG6" i="3"/>
  <c r="AH6" i="3"/>
  <c r="AI6" i="3"/>
  <c r="AJ6" i="3"/>
  <c r="AF7" i="3"/>
  <c r="AG7" i="3"/>
  <c r="AH7" i="3"/>
  <c r="AI7" i="3"/>
  <c r="AJ7" i="3"/>
  <c r="AF8" i="3"/>
  <c r="AG8" i="3"/>
  <c r="AH8" i="3"/>
  <c r="AI8" i="3"/>
  <c r="AJ8" i="3"/>
  <c r="AF9" i="3"/>
  <c r="AG9" i="3"/>
  <c r="AH9" i="3"/>
  <c r="AI9" i="3"/>
  <c r="AJ9" i="3"/>
  <c r="AF10" i="3"/>
  <c r="AG10" i="3"/>
  <c r="AH10" i="3"/>
  <c r="AI10" i="3"/>
  <c r="AJ10" i="3"/>
  <c r="AF11" i="3"/>
  <c r="AG11" i="3"/>
  <c r="AH11" i="3"/>
  <c r="AI11" i="3"/>
  <c r="AJ11" i="3"/>
  <c r="AF12" i="3"/>
  <c r="AG12" i="3"/>
  <c r="AH12" i="3"/>
  <c r="AI12" i="3"/>
  <c r="AJ12" i="3"/>
  <c r="AF13" i="3"/>
  <c r="AG13" i="3"/>
  <c r="AH13" i="3"/>
  <c r="AI13" i="3"/>
  <c r="AJ13" i="3"/>
  <c r="AF14" i="3"/>
  <c r="AG14" i="3"/>
  <c r="AH14" i="3"/>
  <c r="AI14" i="3"/>
  <c r="AJ14" i="3"/>
  <c r="AF15" i="3"/>
  <c r="AG15" i="3"/>
  <c r="AH15" i="3"/>
  <c r="AI15" i="3"/>
  <c r="AJ15" i="3"/>
  <c r="AF16" i="3"/>
  <c r="AG16" i="3"/>
  <c r="AH16" i="3"/>
  <c r="AI16" i="3"/>
  <c r="AJ16" i="3"/>
  <c r="AF17" i="3"/>
  <c r="AG17" i="3"/>
  <c r="AH17" i="3"/>
  <c r="AI17" i="3"/>
  <c r="AJ17" i="3"/>
  <c r="AF18" i="3"/>
  <c r="AG18" i="3"/>
  <c r="AH18" i="3"/>
  <c r="AI18" i="3"/>
  <c r="AJ18" i="3"/>
  <c r="AF19" i="3"/>
  <c r="AG19" i="3"/>
  <c r="AH19" i="3"/>
  <c r="AI19" i="3"/>
  <c r="AJ19" i="3"/>
  <c r="AF20" i="3"/>
  <c r="AG20" i="3"/>
  <c r="AH20" i="3"/>
  <c r="AI20" i="3"/>
  <c r="AJ20" i="3"/>
  <c r="AF21" i="3"/>
  <c r="AG21" i="3"/>
  <c r="AH21" i="3"/>
  <c r="AI21" i="3"/>
  <c r="AJ21" i="3"/>
  <c r="AF22" i="3"/>
  <c r="AG22" i="3"/>
  <c r="AH22" i="3"/>
  <c r="AI22" i="3"/>
  <c r="AJ22" i="3"/>
  <c r="AF23" i="3"/>
  <c r="AG23" i="3"/>
  <c r="AH23" i="3"/>
  <c r="AI23" i="3"/>
  <c r="AJ23" i="3"/>
  <c r="AF24" i="3"/>
  <c r="AG24" i="3"/>
  <c r="AH24" i="3"/>
  <c r="AI24" i="3"/>
  <c r="AJ24" i="3"/>
  <c r="AF25" i="3"/>
  <c r="AG25" i="3"/>
  <c r="AH25" i="3"/>
  <c r="AI25" i="3"/>
  <c r="AJ25" i="3"/>
  <c r="AF26" i="3"/>
  <c r="AG26" i="3"/>
  <c r="AH26" i="3"/>
  <c r="AI26" i="3"/>
  <c r="AJ26" i="3"/>
  <c r="AF27" i="3"/>
  <c r="AG27" i="3"/>
  <c r="AH27" i="3"/>
  <c r="AI27" i="3"/>
  <c r="AJ27" i="3"/>
  <c r="AF28" i="3"/>
  <c r="AG28" i="3"/>
  <c r="AH28" i="3"/>
  <c r="AI28" i="3"/>
  <c r="AJ28" i="3"/>
  <c r="AF29" i="3"/>
  <c r="AG29" i="3"/>
  <c r="AH29" i="3"/>
  <c r="AI29" i="3"/>
  <c r="AJ29" i="3"/>
  <c r="AF30" i="3"/>
  <c r="AG30" i="3"/>
  <c r="AH30" i="3"/>
  <c r="AI30" i="3"/>
  <c r="AJ30" i="3"/>
  <c r="AF31" i="3"/>
  <c r="AG31" i="3"/>
  <c r="AH31" i="3"/>
  <c r="AI31" i="3"/>
  <c r="AJ31" i="3"/>
  <c r="AF32" i="3"/>
  <c r="AG32" i="3"/>
  <c r="AH32" i="3"/>
  <c r="AI32" i="3"/>
  <c r="AJ32" i="3"/>
  <c r="AF33" i="3"/>
  <c r="AG33" i="3"/>
  <c r="AH33" i="3"/>
  <c r="AI33" i="3"/>
  <c r="AJ33" i="3"/>
  <c r="AF34" i="3"/>
  <c r="AG34" i="3"/>
  <c r="AH34" i="3"/>
  <c r="AI34" i="3"/>
  <c r="AJ34" i="3"/>
  <c r="AF35" i="3"/>
  <c r="AG35" i="3"/>
  <c r="AH35" i="3"/>
  <c r="AI35" i="3"/>
  <c r="AJ35" i="3"/>
  <c r="AF36" i="3"/>
  <c r="AG36" i="3"/>
  <c r="AH36" i="3"/>
  <c r="AI36" i="3"/>
  <c r="AJ36" i="3"/>
  <c r="AF37" i="3"/>
  <c r="AG37" i="3"/>
  <c r="AH37" i="3"/>
  <c r="AI37" i="3"/>
  <c r="AJ37" i="3"/>
  <c r="AF38" i="3"/>
  <c r="AG38" i="3"/>
  <c r="AH38" i="3"/>
  <c r="AI38" i="3"/>
  <c r="AJ38" i="3"/>
  <c r="AF39" i="3"/>
  <c r="AG39" i="3"/>
  <c r="AH39" i="3"/>
  <c r="AI39" i="3"/>
  <c r="AJ39" i="3"/>
  <c r="AF40" i="3"/>
  <c r="AG40" i="3"/>
  <c r="AH40" i="3"/>
  <c r="AI40" i="3"/>
  <c r="AJ40" i="3"/>
  <c r="AF41" i="3"/>
  <c r="AG41" i="3"/>
  <c r="AH41" i="3"/>
  <c r="AI41" i="3"/>
  <c r="AJ41" i="3"/>
  <c r="AF42" i="3"/>
  <c r="AG42" i="3"/>
  <c r="AH42" i="3"/>
  <c r="AI42" i="3"/>
  <c r="AJ42" i="3"/>
  <c r="AF43" i="3"/>
  <c r="AG43" i="3"/>
  <c r="AH43" i="3"/>
  <c r="AI43" i="3"/>
  <c r="AJ43" i="3"/>
  <c r="AF44" i="3"/>
  <c r="AG44" i="3"/>
  <c r="AH44" i="3"/>
  <c r="AI44" i="3"/>
  <c r="AJ44" i="3"/>
  <c r="AF45" i="3"/>
  <c r="AG45" i="3"/>
  <c r="AH45" i="3"/>
  <c r="AI45" i="3"/>
  <c r="AJ45" i="3"/>
  <c r="AF46" i="3"/>
  <c r="AG46" i="3"/>
  <c r="AH46" i="3"/>
  <c r="AI46" i="3"/>
  <c r="AJ46" i="3"/>
  <c r="AF47" i="3"/>
  <c r="AG47" i="3"/>
  <c r="AH47" i="3"/>
  <c r="AI47" i="3"/>
  <c r="AJ47" i="3"/>
  <c r="AF48" i="3"/>
  <c r="AG48" i="3"/>
  <c r="AH48" i="3"/>
  <c r="AI48" i="3"/>
  <c r="AJ48" i="3"/>
  <c r="AF49" i="3"/>
  <c r="AG49" i="3"/>
  <c r="AH49" i="3"/>
  <c r="AI49" i="3"/>
  <c r="AJ49" i="3"/>
  <c r="AF50" i="3"/>
  <c r="AG50" i="3"/>
  <c r="AH50" i="3"/>
  <c r="AI50" i="3"/>
  <c r="AJ50" i="3"/>
  <c r="AF51" i="3"/>
  <c r="AG51" i="3"/>
  <c r="AH51" i="3"/>
  <c r="AI51" i="3"/>
  <c r="AJ51" i="3"/>
  <c r="AF2" i="3"/>
  <c r="AG2" i="3"/>
  <c r="AH2" i="3"/>
  <c r="AI2" i="3"/>
  <c r="AJ2" i="3"/>
  <c r="AJ1" i="3"/>
  <c r="AI1" i="3"/>
  <c r="AH1" i="3"/>
  <c r="AG1" i="3"/>
  <c r="AF1" i="3"/>
  <c r="AD3" i="3"/>
  <c r="AE3" i="3"/>
  <c r="AD4" i="3"/>
  <c r="AE4" i="3"/>
  <c r="AD5" i="3"/>
  <c r="AE5" i="3"/>
  <c r="AD6" i="3"/>
  <c r="AE6" i="3"/>
  <c r="AD7" i="3"/>
  <c r="AE7" i="3"/>
  <c r="AD8" i="3"/>
  <c r="AE8" i="3"/>
  <c r="AD9" i="3"/>
  <c r="AE9" i="3"/>
  <c r="AD10" i="3"/>
  <c r="AE10" i="3"/>
  <c r="AD11" i="3"/>
  <c r="AE11" i="3"/>
  <c r="AD12" i="3"/>
  <c r="AE12" i="3"/>
  <c r="AD13" i="3"/>
  <c r="AE13" i="3"/>
  <c r="AD14" i="3"/>
  <c r="AE14" i="3"/>
  <c r="AD15" i="3"/>
  <c r="AE15" i="3"/>
  <c r="AD16" i="3"/>
  <c r="AE16" i="3"/>
  <c r="AD17" i="3"/>
  <c r="AE17" i="3"/>
  <c r="AD18" i="3"/>
  <c r="AE18" i="3"/>
  <c r="AD19" i="3"/>
  <c r="AE19" i="3"/>
  <c r="AD20" i="3"/>
  <c r="AE20" i="3"/>
  <c r="AD21" i="3"/>
  <c r="AE21" i="3"/>
  <c r="AD22" i="3"/>
  <c r="AE22" i="3"/>
  <c r="AD23" i="3"/>
  <c r="AE23" i="3"/>
  <c r="AD24" i="3"/>
  <c r="AE24" i="3"/>
  <c r="AD25" i="3"/>
  <c r="AE25" i="3"/>
  <c r="AD26" i="3"/>
  <c r="AE26" i="3"/>
  <c r="AD27" i="3"/>
  <c r="AE27" i="3"/>
  <c r="AD28" i="3"/>
  <c r="AE28" i="3"/>
  <c r="AD29" i="3"/>
  <c r="AE29" i="3"/>
  <c r="AD30" i="3"/>
  <c r="AE30" i="3"/>
  <c r="AD31" i="3"/>
  <c r="AE31" i="3"/>
  <c r="AD32" i="3"/>
  <c r="AE32" i="3"/>
  <c r="AD33" i="3"/>
  <c r="AE33" i="3"/>
  <c r="AD34" i="3"/>
  <c r="AE34" i="3"/>
  <c r="AD35" i="3"/>
  <c r="AE35" i="3"/>
  <c r="AD36" i="3"/>
  <c r="AE36" i="3"/>
  <c r="AD37" i="3"/>
  <c r="AE37" i="3"/>
  <c r="AD38" i="3"/>
  <c r="AE38" i="3"/>
  <c r="AD39" i="3"/>
  <c r="AE39" i="3"/>
  <c r="AD40" i="3"/>
  <c r="AE40" i="3"/>
  <c r="AD41" i="3"/>
  <c r="AE41" i="3"/>
  <c r="AD42" i="3"/>
  <c r="AE42" i="3"/>
  <c r="AD43" i="3"/>
  <c r="AE43" i="3"/>
  <c r="AD44" i="3"/>
  <c r="AE44" i="3"/>
  <c r="AD45" i="3"/>
  <c r="AE45" i="3"/>
  <c r="AD46" i="3"/>
  <c r="AE46" i="3"/>
  <c r="AD47" i="3"/>
  <c r="AE47" i="3"/>
  <c r="AD48" i="3"/>
  <c r="AE48" i="3"/>
  <c r="AD49" i="3"/>
  <c r="AE49" i="3"/>
  <c r="AD50" i="3"/>
  <c r="AE50" i="3"/>
  <c r="AD51" i="3"/>
  <c r="AE51" i="3"/>
  <c r="AD2" i="3"/>
  <c r="AE2" i="3"/>
  <c r="AE1" i="3"/>
  <c r="AD1" i="3"/>
  <c r="AA3" i="3"/>
  <c r="AB3" i="3"/>
  <c r="AC3" i="3"/>
  <c r="AA4" i="3"/>
  <c r="AB4" i="3"/>
  <c r="AC4" i="3"/>
  <c r="AA5" i="3"/>
  <c r="AB5" i="3"/>
  <c r="AC5" i="3"/>
  <c r="AA6" i="3"/>
  <c r="AB6" i="3"/>
  <c r="AC6" i="3"/>
  <c r="AA7" i="3"/>
  <c r="AB7" i="3"/>
  <c r="AC7" i="3"/>
  <c r="AA8" i="3"/>
  <c r="AB8" i="3"/>
  <c r="AC8" i="3"/>
  <c r="AA9" i="3"/>
  <c r="AB9" i="3"/>
  <c r="AC9" i="3"/>
  <c r="AA10" i="3"/>
  <c r="AB10" i="3"/>
  <c r="AC10" i="3"/>
  <c r="AA11" i="3"/>
  <c r="AB11" i="3"/>
  <c r="AC11" i="3"/>
  <c r="AA12" i="3"/>
  <c r="AB12" i="3"/>
  <c r="AC12" i="3"/>
  <c r="AA13" i="3"/>
  <c r="AB13" i="3"/>
  <c r="AC13" i="3"/>
  <c r="AA14" i="3"/>
  <c r="AB14" i="3"/>
  <c r="AC14" i="3"/>
  <c r="AA15" i="3"/>
  <c r="AB15" i="3"/>
  <c r="AC15" i="3"/>
  <c r="AA16" i="3"/>
  <c r="AB16" i="3"/>
  <c r="AC16" i="3"/>
  <c r="AA17" i="3"/>
  <c r="AB17" i="3"/>
  <c r="AC17" i="3"/>
  <c r="AA18" i="3"/>
  <c r="AB18" i="3"/>
  <c r="AC18" i="3"/>
  <c r="AA19" i="3"/>
  <c r="AB19" i="3"/>
  <c r="AC19" i="3"/>
  <c r="AA20" i="3"/>
  <c r="AB20" i="3"/>
  <c r="AC20" i="3"/>
  <c r="AA21" i="3"/>
  <c r="AB21" i="3"/>
  <c r="AC21" i="3"/>
  <c r="AA22" i="3"/>
  <c r="AB22" i="3"/>
  <c r="AC22" i="3"/>
  <c r="AA23" i="3"/>
  <c r="AB23" i="3"/>
  <c r="AC23" i="3"/>
  <c r="AA24" i="3"/>
  <c r="AB24" i="3"/>
  <c r="AC24" i="3"/>
  <c r="AA25" i="3"/>
  <c r="AB25" i="3"/>
  <c r="AC25" i="3"/>
  <c r="AA26" i="3"/>
  <c r="AB26" i="3"/>
  <c r="AC26" i="3"/>
  <c r="AA27" i="3"/>
  <c r="AB27" i="3"/>
  <c r="AC27" i="3"/>
  <c r="AA28" i="3"/>
  <c r="AB28" i="3"/>
  <c r="AC28" i="3"/>
  <c r="AA29" i="3"/>
  <c r="AB29" i="3"/>
  <c r="AC29" i="3"/>
  <c r="AA30" i="3"/>
  <c r="AB30" i="3"/>
  <c r="AC30" i="3"/>
  <c r="AA31" i="3"/>
  <c r="AB31" i="3"/>
  <c r="AC31" i="3"/>
  <c r="AA32" i="3"/>
  <c r="AB32" i="3"/>
  <c r="AC32" i="3"/>
  <c r="AA33" i="3"/>
  <c r="AB33" i="3"/>
  <c r="AC33" i="3"/>
  <c r="AA34" i="3"/>
  <c r="AB34" i="3"/>
  <c r="AC34" i="3"/>
  <c r="AA35" i="3"/>
  <c r="AB35" i="3"/>
  <c r="AC35" i="3"/>
  <c r="AA36" i="3"/>
  <c r="AB36" i="3"/>
  <c r="AC36" i="3"/>
  <c r="AA37" i="3"/>
  <c r="AB37" i="3"/>
  <c r="AC37" i="3"/>
  <c r="AA38" i="3"/>
  <c r="AB38" i="3"/>
  <c r="AC38" i="3"/>
  <c r="AA39" i="3"/>
  <c r="AB39" i="3"/>
  <c r="AC39" i="3"/>
  <c r="AA40" i="3"/>
  <c r="AB40" i="3"/>
  <c r="AC40" i="3"/>
  <c r="AA41" i="3"/>
  <c r="AB41" i="3"/>
  <c r="AC41" i="3"/>
  <c r="AA42" i="3"/>
  <c r="AB42" i="3"/>
  <c r="AC42" i="3"/>
  <c r="AA43" i="3"/>
  <c r="AB43" i="3"/>
  <c r="AC43" i="3"/>
  <c r="AA44" i="3"/>
  <c r="AB44" i="3"/>
  <c r="AC44" i="3"/>
  <c r="AA45" i="3"/>
  <c r="AB45" i="3"/>
  <c r="AC45" i="3"/>
  <c r="AA46" i="3"/>
  <c r="AB46" i="3"/>
  <c r="AC46" i="3"/>
  <c r="AA47" i="3"/>
  <c r="AB47" i="3"/>
  <c r="AC47" i="3"/>
  <c r="AA48" i="3"/>
  <c r="AB48" i="3"/>
  <c r="AC48" i="3"/>
  <c r="AA49" i="3"/>
  <c r="AB49" i="3"/>
  <c r="AC49" i="3"/>
  <c r="AA50" i="3"/>
  <c r="AB50" i="3"/>
  <c r="AC50" i="3"/>
  <c r="AA51" i="3"/>
  <c r="AB51" i="3"/>
  <c r="AC51" i="3"/>
  <c r="AA2" i="3"/>
  <c r="AB2" i="3"/>
  <c r="AC2" i="3"/>
  <c r="AC1" i="3"/>
  <c r="AB1" i="3"/>
  <c r="AA1" i="3"/>
  <c r="X3" i="3"/>
  <c r="Y3" i="3"/>
  <c r="Z3" i="3"/>
  <c r="X4" i="3"/>
  <c r="Y4" i="3"/>
  <c r="Z4" i="3"/>
  <c r="X5" i="3"/>
  <c r="Y5" i="3"/>
  <c r="Z5" i="3"/>
  <c r="X6" i="3"/>
  <c r="Y6" i="3"/>
  <c r="Z6" i="3"/>
  <c r="X7" i="3"/>
  <c r="Y7" i="3"/>
  <c r="Z7" i="3"/>
  <c r="X8" i="3"/>
  <c r="Y8" i="3"/>
  <c r="Z8" i="3"/>
  <c r="X9" i="3"/>
  <c r="Y9" i="3"/>
  <c r="Z9" i="3"/>
  <c r="X10" i="3"/>
  <c r="Y10" i="3"/>
  <c r="Z10" i="3"/>
  <c r="X11" i="3"/>
  <c r="Y11" i="3"/>
  <c r="Z11" i="3"/>
  <c r="X12" i="3"/>
  <c r="Y12" i="3"/>
  <c r="Z12" i="3"/>
  <c r="X13" i="3"/>
  <c r="Y13" i="3"/>
  <c r="Z13" i="3"/>
  <c r="X14" i="3"/>
  <c r="Y14" i="3"/>
  <c r="Z14" i="3"/>
  <c r="X15" i="3"/>
  <c r="Y15" i="3"/>
  <c r="Z15" i="3"/>
  <c r="X16" i="3"/>
  <c r="Y16" i="3"/>
  <c r="Z16" i="3"/>
  <c r="X17" i="3"/>
  <c r="Y17" i="3"/>
  <c r="Z17" i="3"/>
  <c r="X18" i="3"/>
  <c r="Y18" i="3"/>
  <c r="Z18" i="3"/>
  <c r="X19" i="3"/>
  <c r="Y19" i="3"/>
  <c r="Z19" i="3"/>
  <c r="X20" i="3"/>
  <c r="Y20" i="3"/>
  <c r="Z20" i="3"/>
  <c r="X21" i="3"/>
  <c r="Y21" i="3"/>
  <c r="Z21" i="3"/>
  <c r="X22" i="3"/>
  <c r="Y22" i="3"/>
  <c r="Z22" i="3"/>
  <c r="X23" i="3"/>
  <c r="Y23" i="3"/>
  <c r="Z23" i="3"/>
  <c r="X24" i="3"/>
  <c r="Y24" i="3"/>
  <c r="Z24" i="3"/>
  <c r="X25" i="3"/>
  <c r="Y25" i="3"/>
  <c r="Z25" i="3"/>
  <c r="X26" i="3"/>
  <c r="Y26" i="3"/>
  <c r="Z26" i="3"/>
  <c r="X27" i="3"/>
  <c r="Y27" i="3"/>
  <c r="Z27" i="3"/>
  <c r="X28" i="3"/>
  <c r="Y28" i="3"/>
  <c r="Z28" i="3"/>
  <c r="X29" i="3"/>
  <c r="Y29" i="3"/>
  <c r="Z29" i="3"/>
  <c r="X30" i="3"/>
  <c r="Y30" i="3"/>
  <c r="Z30" i="3"/>
  <c r="X31" i="3"/>
  <c r="Y31" i="3"/>
  <c r="Z31" i="3"/>
  <c r="X32" i="3"/>
  <c r="Y32" i="3"/>
  <c r="Z32" i="3"/>
  <c r="X33" i="3"/>
  <c r="Y33" i="3"/>
  <c r="Z33" i="3"/>
  <c r="X34" i="3"/>
  <c r="Y34" i="3"/>
  <c r="Z34" i="3"/>
  <c r="X35" i="3"/>
  <c r="Y35" i="3"/>
  <c r="Z35" i="3"/>
  <c r="X36" i="3"/>
  <c r="Y36" i="3"/>
  <c r="Z36" i="3"/>
  <c r="X37" i="3"/>
  <c r="Y37" i="3"/>
  <c r="Z37" i="3"/>
  <c r="X38" i="3"/>
  <c r="Y38" i="3"/>
  <c r="Z38" i="3"/>
  <c r="X39" i="3"/>
  <c r="Y39" i="3"/>
  <c r="Z39" i="3"/>
  <c r="X40" i="3"/>
  <c r="Y40" i="3"/>
  <c r="Z40" i="3"/>
  <c r="X41" i="3"/>
  <c r="Y41" i="3"/>
  <c r="Z41" i="3"/>
  <c r="X42" i="3"/>
  <c r="Y42" i="3"/>
  <c r="Z42" i="3"/>
  <c r="X43" i="3"/>
  <c r="Y43" i="3"/>
  <c r="Z43" i="3"/>
  <c r="X44" i="3"/>
  <c r="Y44" i="3"/>
  <c r="Z44" i="3"/>
  <c r="X45" i="3"/>
  <c r="Y45" i="3"/>
  <c r="Z45" i="3"/>
  <c r="X46" i="3"/>
  <c r="Y46" i="3"/>
  <c r="Z46" i="3"/>
  <c r="X47" i="3"/>
  <c r="Y47" i="3"/>
  <c r="Z47" i="3"/>
  <c r="X48" i="3"/>
  <c r="Y48" i="3"/>
  <c r="Z48" i="3"/>
  <c r="X49" i="3"/>
  <c r="Y49" i="3"/>
  <c r="Z49" i="3"/>
  <c r="X50" i="3"/>
  <c r="Y50" i="3"/>
  <c r="Z50" i="3"/>
  <c r="X51" i="3"/>
  <c r="Y51" i="3"/>
  <c r="Z51" i="3"/>
  <c r="X2" i="3"/>
  <c r="Y2" i="3"/>
  <c r="Z2" i="3"/>
  <c r="Z1" i="3"/>
  <c r="Y1" i="3"/>
  <c r="X1" i="3"/>
  <c r="U3" i="3"/>
  <c r="V3" i="3"/>
  <c r="W3" i="3"/>
  <c r="U4" i="3"/>
  <c r="V4" i="3"/>
  <c r="W4" i="3"/>
  <c r="U5" i="3"/>
  <c r="V5" i="3"/>
  <c r="W5" i="3"/>
  <c r="U6" i="3"/>
  <c r="V6" i="3"/>
  <c r="W6" i="3"/>
  <c r="U7" i="3"/>
  <c r="V7" i="3"/>
  <c r="W7" i="3"/>
  <c r="U8" i="3"/>
  <c r="V8" i="3"/>
  <c r="W8" i="3"/>
  <c r="U9" i="3"/>
  <c r="V9" i="3"/>
  <c r="W9" i="3"/>
  <c r="U10" i="3"/>
  <c r="V10" i="3"/>
  <c r="W10" i="3"/>
  <c r="U11" i="3"/>
  <c r="V11" i="3"/>
  <c r="W11" i="3"/>
  <c r="U12" i="3"/>
  <c r="V12" i="3"/>
  <c r="W12" i="3"/>
  <c r="U13" i="3"/>
  <c r="V13" i="3"/>
  <c r="W13" i="3"/>
  <c r="U14" i="3"/>
  <c r="V14" i="3"/>
  <c r="W14" i="3"/>
  <c r="U15" i="3"/>
  <c r="V15" i="3"/>
  <c r="W15" i="3"/>
  <c r="U16" i="3"/>
  <c r="V16" i="3"/>
  <c r="W16" i="3"/>
  <c r="U17" i="3"/>
  <c r="V17" i="3"/>
  <c r="W17" i="3"/>
  <c r="U18" i="3"/>
  <c r="V18" i="3"/>
  <c r="W18" i="3"/>
  <c r="U19" i="3"/>
  <c r="V19" i="3"/>
  <c r="W19" i="3"/>
  <c r="U20" i="3"/>
  <c r="V20" i="3"/>
  <c r="W20" i="3"/>
  <c r="U21" i="3"/>
  <c r="V21" i="3"/>
  <c r="W21" i="3"/>
  <c r="U22" i="3"/>
  <c r="V22" i="3"/>
  <c r="W22" i="3"/>
  <c r="U23" i="3"/>
  <c r="V23" i="3"/>
  <c r="W23" i="3"/>
  <c r="U24" i="3"/>
  <c r="V24" i="3"/>
  <c r="W24" i="3"/>
  <c r="U25" i="3"/>
  <c r="V25" i="3"/>
  <c r="W25" i="3"/>
  <c r="U26" i="3"/>
  <c r="V26" i="3"/>
  <c r="W26" i="3"/>
  <c r="U27" i="3"/>
  <c r="V27" i="3"/>
  <c r="W27" i="3"/>
  <c r="U28" i="3"/>
  <c r="V28" i="3"/>
  <c r="W28" i="3"/>
  <c r="U29" i="3"/>
  <c r="V29" i="3"/>
  <c r="W29" i="3"/>
  <c r="U30" i="3"/>
  <c r="V30" i="3"/>
  <c r="W30" i="3"/>
  <c r="U31" i="3"/>
  <c r="V31" i="3"/>
  <c r="W31" i="3"/>
  <c r="U32" i="3"/>
  <c r="V32" i="3"/>
  <c r="W32" i="3"/>
  <c r="U33" i="3"/>
  <c r="V33" i="3"/>
  <c r="W33" i="3"/>
  <c r="U34" i="3"/>
  <c r="V34" i="3"/>
  <c r="W34" i="3"/>
  <c r="U35" i="3"/>
  <c r="V35" i="3"/>
  <c r="W35" i="3"/>
  <c r="U36" i="3"/>
  <c r="V36" i="3"/>
  <c r="W36" i="3"/>
  <c r="U37" i="3"/>
  <c r="V37" i="3"/>
  <c r="W37" i="3"/>
  <c r="U38" i="3"/>
  <c r="V38" i="3"/>
  <c r="W38" i="3"/>
  <c r="U39" i="3"/>
  <c r="V39" i="3"/>
  <c r="W39" i="3"/>
  <c r="U40" i="3"/>
  <c r="V40" i="3"/>
  <c r="W40" i="3"/>
  <c r="U41" i="3"/>
  <c r="V41" i="3"/>
  <c r="W41" i="3"/>
  <c r="U42" i="3"/>
  <c r="V42" i="3"/>
  <c r="W42" i="3"/>
  <c r="U43" i="3"/>
  <c r="V43" i="3"/>
  <c r="W43" i="3"/>
  <c r="U44" i="3"/>
  <c r="V44" i="3"/>
  <c r="W44" i="3"/>
  <c r="U45" i="3"/>
  <c r="V45" i="3"/>
  <c r="W45" i="3"/>
  <c r="U46" i="3"/>
  <c r="V46" i="3"/>
  <c r="W46" i="3"/>
  <c r="U47" i="3"/>
  <c r="V47" i="3"/>
  <c r="W47" i="3"/>
  <c r="U48" i="3"/>
  <c r="V48" i="3"/>
  <c r="W48" i="3"/>
  <c r="U49" i="3"/>
  <c r="V49" i="3"/>
  <c r="W49" i="3"/>
  <c r="U50" i="3"/>
  <c r="V50" i="3"/>
  <c r="W50" i="3"/>
  <c r="U51" i="3"/>
  <c r="V51" i="3"/>
  <c r="W51" i="3"/>
  <c r="U2" i="3"/>
  <c r="V2" i="3"/>
  <c r="W2" i="3"/>
  <c r="W1" i="3"/>
  <c r="V1" i="3"/>
  <c r="U1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2" i="3"/>
  <c r="T1" i="3"/>
  <c r="N3" i="3"/>
  <c r="O3" i="3"/>
  <c r="P3" i="3"/>
  <c r="Q3" i="3"/>
  <c r="R3" i="3"/>
  <c r="AD3" i="6"/>
  <c r="S3" i="3" s="1"/>
  <c r="N4" i="3"/>
  <c r="O4" i="3"/>
  <c r="P4" i="3"/>
  <c r="Q4" i="3"/>
  <c r="R4" i="3"/>
  <c r="AD4" i="6"/>
  <c r="S4" i="3" s="1"/>
  <c r="N5" i="3"/>
  <c r="O5" i="3"/>
  <c r="P5" i="3"/>
  <c r="Q5" i="3"/>
  <c r="R5" i="3"/>
  <c r="AD5" i="6"/>
  <c r="S5" i="3"/>
  <c r="N6" i="3"/>
  <c r="O6" i="3"/>
  <c r="P6" i="3"/>
  <c r="Q6" i="3"/>
  <c r="R6" i="3"/>
  <c r="AD6" i="6"/>
  <c r="S6" i="3"/>
  <c r="N7" i="3"/>
  <c r="O7" i="3"/>
  <c r="P7" i="3"/>
  <c r="Q7" i="3"/>
  <c r="R7" i="3"/>
  <c r="AD7" i="6"/>
  <c r="S7" i="3"/>
  <c r="N8" i="3"/>
  <c r="O8" i="3"/>
  <c r="P8" i="3"/>
  <c r="Q8" i="3"/>
  <c r="R8" i="3"/>
  <c r="AD8" i="6"/>
  <c r="S8" i="3" s="1"/>
  <c r="N9" i="3"/>
  <c r="O9" i="3"/>
  <c r="P9" i="3"/>
  <c r="Q9" i="3"/>
  <c r="R9" i="3"/>
  <c r="AD9" i="6"/>
  <c r="S9" i="3"/>
  <c r="AD10" i="6"/>
  <c r="N10" i="3"/>
  <c r="O10" i="3"/>
  <c r="P10" i="3"/>
  <c r="Q10" i="3"/>
  <c r="R10" i="3"/>
  <c r="AD11" i="6"/>
  <c r="S10" i="3"/>
  <c r="N11" i="3"/>
  <c r="O11" i="3"/>
  <c r="P11" i="3"/>
  <c r="Q11" i="3"/>
  <c r="R11" i="3"/>
  <c r="AD12" i="6"/>
  <c r="S11" i="3"/>
  <c r="N12" i="3"/>
  <c r="O12" i="3"/>
  <c r="P12" i="3"/>
  <c r="Q12" i="3"/>
  <c r="R12" i="3"/>
  <c r="AD13" i="6"/>
  <c r="S12" i="3"/>
  <c r="N13" i="3"/>
  <c r="O13" i="3"/>
  <c r="P13" i="3"/>
  <c r="Q13" i="3"/>
  <c r="R13" i="3"/>
  <c r="AD14" i="6"/>
  <c r="S13" i="3" s="1"/>
  <c r="N14" i="3"/>
  <c r="O14" i="3"/>
  <c r="P14" i="3"/>
  <c r="Q14" i="3"/>
  <c r="R14" i="3"/>
  <c r="AD15" i="6"/>
  <c r="S14" i="3"/>
  <c r="N15" i="3"/>
  <c r="O15" i="3"/>
  <c r="P15" i="3"/>
  <c r="Q15" i="3"/>
  <c r="R15" i="3"/>
  <c r="AD16" i="6"/>
  <c r="S15" i="3"/>
  <c r="N16" i="3"/>
  <c r="O16" i="3"/>
  <c r="P16" i="3"/>
  <c r="Q16" i="3"/>
  <c r="R16" i="3"/>
  <c r="AD17" i="6"/>
  <c r="S16" i="3"/>
  <c r="N17" i="3"/>
  <c r="O17" i="3"/>
  <c r="P17" i="3"/>
  <c r="Q17" i="3"/>
  <c r="R17" i="3"/>
  <c r="AD18" i="6"/>
  <c r="S17" i="3" s="1"/>
  <c r="N18" i="3"/>
  <c r="O18" i="3"/>
  <c r="P18" i="3"/>
  <c r="Q18" i="3"/>
  <c r="R18" i="3"/>
  <c r="AD19" i="6"/>
  <c r="S18" i="3"/>
  <c r="N19" i="3"/>
  <c r="O19" i="3"/>
  <c r="P19" i="3"/>
  <c r="Q19" i="3"/>
  <c r="R19" i="3"/>
  <c r="AD20" i="6"/>
  <c r="S19" i="3"/>
  <c r="N20" i="3"/>
  <c r="O20" i="3"/>
  <c r="P20" i="3"/>
  <c r="Q20" i="3"/>
  <c r="R20" i="3"/>
  <c r="AD21" i="6"/>
  <c r="S20" i="3"/>
  <c r="N21" i="3"/>
  <c r="O21" i="3"/>
  <c r="P21" i="3"/>
  <c r="Q21" i="3"/>
  <c r="R21" i="3"/>
  <c r="AD22" i="6"/>
  <c r="S21" i="3" s="1"/>
  <c r="N22" i="3"/>
  <c r="O22" i="3"/>
  <c r="P22" i="3"/>
  <c r="Q22" i="3"/>
  <c r="R22" i="3"/>
  <c r="AD23" i="6"/>
  <c r="S22" i="3"/>
  <c r="N23" i="3"/>
  <c r="O23" i="3"/>
  <c r="P23" i="3"/>
  <c r="Q23" i="3"/>
  <c r="R23" i="3"/>
  <c r="AD24" i="6"/>
  <c r="S23" i="3"/>
  <c r="N24" i="3"/>
  <c r="O24" i="3"/>
  <c r="P24" i="3"/>
  <c r="Q24" i="3"/>
  <c r="R24" i="3"/>
  <c r="AD25" i="6"/>
  <c r="S24" i="3" s="1"/>
  <c r="N25" i="3"/>
  <c r="O25" i="3"/>
  <c r="P25" i="3"/>
  <c r="Q25" i="3"/>
  <c r="R25" i="3"/>
  <c r="AD26" i="6"/>
  <c r="S25" i="3" s="1"/>
  <c r="N26" i="3"/>
  <c r="O26" i="3"/>
  <c r="P26" i="3"/>
  <c r="Q26" i="3"/>
  <c r="R26" i="3"/>
  <c r="AD27" i="6"/>
  <c r="S26" i="3"/>
  <c r="N27" i="3"/>
  <c r="O27" i="3"/>
  <c r="P27" i="3"/>
  <c r="Q27" i="3"/>
  <c r="R27" i="3"/>
  <c r="AD28" i="6"/>
  <c r="S27" i="3"/>
  <c r="N28" i="3"/>
  <c r="O28" i="3"/>
  <c r="P28" i="3"/>
  <c r="Q28" i="3"/>
  <c r="R28" i="3"/>
  <c r="AD29" i="6"/>
  <c r="S28" i="3"/>
  <c r="N29" i="3"/>
  <c r="O29" i="3"/>
  <c r="P29" i="3"/>
  <c r="Q29" i="3"/>
  <c r="R29" i="3"/>
  <c r="AD30" i="6"/>
  <c r="S29" i="3" s="1"/>
  <c r="N30" i="3"/>
  <c r="O30" i="3"/>
  <c r="P30" i="3"/>
  <c r="Q30" i="3"/>
  <c r="R30" i="3"/>
  <c r="AD31" i="6"/>
  <c r="S30" i="3"/>
  <c r="N31" i="3"/>
  <c r="O31" i="3"/>
  <c r="P31" i="3"/>
  <c r="Q31" i="3"/>
  <c r="R31" i="3"/>
  <c r="AD32" i="6"/>
  <c r="S31" i="3"/>
  <c r="N32" i="3"/>
  <c r="O32" i="3"/>
  <c r="P32" i="3"/>
  <c r="Q32" i="3"/>
  <c r="R32" i="3"/>
  <c r="AD33" i="6"/>
  <c r="S32" i="3" s="1"/>
  <c r="N33" i="3"/>
  <c r="O33" i="3"/>
  <c r="P33" i="3"/>
  <c r="Q33" i="3"/>
  <c r="R33" i="3"/>
  <c r="AD34" i="6"/>
  <c r="S33" i="3" s="1"/>
  <c r="N34" i="3"/>
  <c r="O34" i="3"/>
  <c r="P34" i="3"/>
  <c r="Q34" i="3"/>
  <c r="R34" i="3"/>
  <c r="AD35" i="6"/>
  <c r="S34" i="3"/>
  <c r="N35" i="3"/>
  <c r="O35" i="3"/>
  <c r="P35" i="3"/>
  <c r="Q35" i="3"/>
  <c r="R35" i="3"/>
  <c r="AD36" i="6"/>
  <c r="S35" i="3"/>
  <c r="N36" i="3"/>
  <c r="O36" i="3"/>
  <c r="P36" i="3"/>
  <c r="Q36" i="3"/>
  <c r="R36" i="3"/>
  <c r="AD37" i="6"/>
  <c r="S36" i="3" s="1"/>
  <c r="N37" i="3"/>
  <c r="O37" i="3"/>
  <c r="P37" i="3"/>
  <c r="Q37" i="3"/>
  <c r="R37" i="3"/>
  <c r="AD38" i="6"/>
  <c r="S37" i="3" s="1"/>
  <c r="N38" i="3"/>
  <c r="O38" i="3"/>
  <c r="P38" i="3"/>
  <c r="Q38" i="3"/>
  <c r="R38" i="3"/>
  <c r="AD39" i="6"/>
  <c r="S38" i="3"/>
  <c r="N39" i="3"/>
  <c r="O39" i="3"/>
  <c r="P39" i="3"/>
  <c r="Q39" i="3"/>
  <c r="R39" i="3"/>
  <c r="AD40" i="6"/>
  <c r="S39" i="3"/>
  <c r="N40" i="3"/>
  <c r="O40" i="3"/>
  <c r="P40" i="3"/>
  <c r="Q40" i="3"/>
  <c r="R40" i="3"/>
  <c r="AD41" i="6"/>
  <c r="S40" i="3" s="1"/>
  <c r="N41" i="3"/>
  <c r="O41" i="3"/>
  <c r="P41" i="3"/>
  <c r="Q41" i="3"/>
  <c r="R41" i="3"/>
  <c r="AD42" i="6"/>
  <c r="S41" i="3" s="1"/>
  <c r="N42" i="3"/>
  <c r="O42" i="3"/>
  <c r="P42" i="3"/>
  <c r="Q42" i="3"/>
  <c r="R42" i="3"/>
  <c r="AD43" i="6"/>
  <c r="S42" i="3"/>
  <c r="N43" i="3"/>
  <c r="O43" i="3"/>
  <c r="P43" i="3"/>
  <c r="Q43" i="3"/>
  <c r="R43" i="3"/>
  <c r="AD44" i="6"/>
  <c r="S43" i="3"/>
  <c r="N44" i="3"/>
  <c r="O44" i="3"/>
  <c r="P44" i="3"/>
  <c r="Q44" i="3"/>
  <c r="R44" i="3"/>
  <c r="AD45" i="6"/>
  <c r="S44" i="3"/>
  <c r="N45" i="3"/>
  <c r="O45" i="3"/>
  <c r="P45" i="3"/>
  <c r="Q45" i="3"/>
  <c r="R45" i="3"/>
  <c r="AD46" i="6"/>
  <c r="S45" i="3" s="1"/>
  <c r="N46" i="3"/>
  <c r="O46" i="3"/>
  <c r="P46" i="3"/>
  <c r="Q46" i="3"/>
  <c r="R46" i="3"/>
  <c r="AD47" i="6"/>
  <c r="S46" i="3"/>
  <c r="N47" i="3"/>
  <c r="O47" i="3"/>
  <c r="P47" i="3"/>
  <c r="Q47" i="3"/>
  <c r="R47" i="3"/>
  <c r="AD48" i="6"/>
  <c r="S47" i="3"/>
  <c r="N48" i="3"/>
  <c r="O48" i="3"/>
  <c r="P48" i="3"/>
  <c r="Q48" i="3"/>
  <c r="R48" i="3"/>
  <c r="AD49" i="6"/>
  <c r="S48" i="3"/>
  <c r="N49" i="3"/>
  <c r="O49" i="3"/>
  <c r="P49" i="3"/>
  <c r="Q49" i="3"/>
  <c r="R49" i="3"/>
  <c r="AD50" i="6"/>
  <c r="S49" i="3" s="1"/>
  <c r="N50" i="3"/>
  <c r="O50" i="3"/>
  <c r="P50" i="3"/>
  <c r="Q50" i="3"/>
  <c r="R50" i="3"/>
  <c r="AD51" i="6"/>
  <c r="S50" i="3"/>
  <c r="N51" i="3"/>
  <c r="O51" i="3"/>
  <c r="P51" i="3"/>
  <c r="Q51" i="3"/>
  <c r="R51" i="3"/>
  <c r="AD52" i="6"/>
  <c r="S51" i="3"/>
  <c r="N2" i="3"/>
  <c r="O2" i="3"/>
  <c r="P2" i="3"/>
  <c r="Q2" i="3"/>
  <c r="R2" i="3"/>
  <c r="AD2" i="6"/>
  <c r="S2" i="3" s="1"/>
  <c r="S1" i="3"/>
  <c r="R1" i="3"/>
  <c r="Q1" i="3"/>
  <c r="P1" i="3"/>
  <c r="O1" i="3"/>
  <c r="N1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K39" i="3"/>
  <c r="L39" i="3"/>
  <c r="M39" i="3"/>
  <c r="K40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K45" i="3"/>
  <c r="L45" i="3"/>
  <c r="M45" i="3"/>
  <c r="K46" i="3"/>
  <c r="L46" i="3"/>
  <c r="M46" i="3"/>
  <c r="K47" i="3"/>
  <c r="L47" i="3"/>
  <c r="M47" i="3"/>
  <c r="K48" i="3"/>
  <c r="L48" i="3"/>
  <c r="M48" i="3"/>
  <c r="K49" i="3"/>
  <c r="L49" i="3"/>
  <c r="M49" i="3"/>
  <c r="K50" i="3"/>
  <c r="L50" i="3"/>
  <c r="M50" i="3"/>
  <c r="K51" i="3"/>
  <c r="L51" i="3"/>
  <c r="M5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" i="3"/>
  <c r="K2" i="3"/>
  <c r="L2" i="3"/>
  <c r="M2" i="3"/>
  <c r="M1" i="3"/>
  <c r="L1" i="3"/>
  <c r="K1" i="3"/>
  <c r="J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I1" i="3"/>
  <c r="H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C2" i="3"/>
  <c r="D2" i="3"/>
  <c r="B2" i="3"/>
  <c r="D1" i="3"/>
  <c r="C1" i="3"/>
  <c r="B1" i="3"/>
  <c r="E2" i="3"/>
  <c r="F2" i="3"/>
  <c r="G2" i="3"/>
  <c r="G1" i="3"/>
  <c r="F1" i="3"/>
  <c r="E1" i="3"/>
  <c r="AD10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9" i="2"/>
  <c r="AD8" i="2"/>
  <c r="AD7" i="2"/>
  <c r="AD6" i="2"/>
  <c r="AD5" i="2"/>
  <c r="AD4" i="2"/>
  <c r="AD3" i="2"/>
  <c r="AD2" i="2"/>
</calcChain>
</file>

<file path=xl/sharedStrings.xml><?xml version="1.0" encoding="utf-8"?>
<sst xmlns="http://schemas.openxmlformats.org/spreadsheetml/2006/main" count="2832" uniqueCount="309">
  <si>
    <t>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</si>
  <si>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</si>
  <si>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</si>
  <si>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</si>
  <si>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</si>
  <si>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</si>
  <si>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</si>
  <si>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</si>
  <si>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</si>
  <si>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</si>
  <si>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</si>
  <si>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</si>
  <si>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</si>
  <si>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</si>
  <si>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</si>
  <si>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</si>
  <si>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</si>
  <si>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</si>
  <si>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</si>
  <si>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</si>
  <si>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</si>
  <si>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</si>
  <si>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</si>
  <si>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</si>
  <si>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</si>
  <si>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</si>
  <si>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</si>
  <si>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</si>
  <si>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</si>
  <si>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</si>
  <si>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</si>
  <si>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</si>
  <si>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</si>
  <si>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</si>
  <si>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</si>
  <si>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</si>
  <si>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</si>
  <si>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</si>
  <si>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</si>
  <si>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</si>
  <si>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</si>
  <si>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</si>
  <si>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</si>
  <si>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</si>
  <si>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</si>
  <si>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</si>
  <si>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</si>
  <si>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</si>
  <si>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</si>
  <si>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</si>
  <si>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</si>
  <si>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</si>
  <si>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</si>
  <si>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Massachusetts</t>
  </si>
  <si>
    <t>Murders</t>
  </si>
  <si>
    <t> California</t>
  </si>
  <si>
    <t> Texas</t>
  </si>
  <si>
    <t> Florida</t>
  </si>
  <si>
    <t> New York</t>
  </si>
  <si>
    <t> Illinois</t>
  </si>
  <si>
    <t> Pennsylvania</t>
  </si>
  <si>
    <t> Ohio</t>
  </si>
  <si>
    <t> Georgia</t>
  </si>
  <si>
    <t> Michigan</t>
  </si>
  <si>
    <t> North Carolina</t>
  </si>
  <si>
    <t> New Jersey</t>
  </si>
  <si>
    <t> Virginia</t>
  </si>
  <si>
    <t> Washington</t>
  </si>
  <si>
    <t> Massachusetts</t>
  </si>
  <si>
    <t> Arizona</t>
  </si>
  <si>
    <t> Indiana</t>
  </si>
  <si>
    <t> Tennessee</t>
  </si>
  <si>
    <t> Missouri</t>
  </si>
  <si>
    <t> Maryland</t>
  </si>
  <si>
    <t> Wisconsin</t>
  </si>
  <si>
    <t> Minnesota</t>
  </si>
  <si>
    <t> Colorado</t>
  </si>
  <si>
    <t> Alabama</t>
  </si>
  <si>
    <t> South Carolina</t>
  </si>
  <si>
    <t> Louisiana</t>
  </si>
  <si>
    <t> Kentucky</t>
  </si>
  <si>
    <t> Oregon</t>
  </si>
  <si>
    <t> Oklahoma</t>
  </si>
  <si>
    <t> Connecticut</t>
  </si>
  <si>
    <t> Iowa</t>
  </si>
  <si>
    <t> Mississippi</t>
  </si>
  <si>
    <t> Arkansas</t>
  </si>
  <si>
    <t> Utah</t>
  </si>
  <si>
    <t> Kansas</t>
  </si>
  <si>
    <t> Nevada</t>
  </si>
  <si>
    <t> New Mexico</t>
  </si>
  <si>
    <t> Nebraska</t>
  </si>
  <si>
    <t> West Virginia</t>
  </si>
  <si>
    <t> Idaho</t>
  </si>
  <si>
    <t> Hawaii</t>
  </si>
  <si>
    <t> Maine</t>
  </si>
  <si>
    <t> New Hampshire</t>
  </si>
  <si>
    <t> Rhode Island</t>
  </si>
  <si>
    <t> Montana</t>
  </si>
  <si>
    <t> Delaware</t>
  </si>
  <si>
    <t> South Dakota</t>
  </si>
  <si>
    <t> Alaska</t>
  </si>
  <si>
    <t>  North Dakota</t>
  </si>
  <si>
    <t> Vermont</t>
  </si>
  <si>
    <t> Wyoming</t>
  </si>
  <si>
    <t> North Dakota</t>
  </si>
  <si>
    <t>Pop2015</t>
  </si>
  <si>
    <t>Pop2010</t>
  </si>
  <si>
    <t>IntUse2010</t>
  </si>
  <si>
    <t>FaceUse2010</t>
  </si>
  <si>
    <t>LandAream2</t>
  </si>
  <si>
    <t>LandAreak2</t>
  </si>
  <si>
    <t xml:space="preserve">NOTES: </t>
  </si>
  <si>
    <t xml:space="preserve">(1) USA State Population data is projection for June, 2010, pending Official Year 2010 U.S. Census results. </t>
  </si>
  <si>
    <t xml:space="preserve">(2) The Facebook Usage Statistics are for August 31, 2010. Please note D.C. penetration data is out of limits, this is probably due to non-resident Facebook users. </t>
  </si>
  <si>
    <t xml:space="preserve">(3) USA Internet estimates are based on figures from the U.S. Census Bureau surveys. </t>
  </si>
  <si>
    <t>(4) Other Internet usage numbers come from data published by Nielsen , ITU, IWS, and other trustworthy research sources.</t>
  </si>
  <si>
    <t xml:space="preserve"> (5) Data from this table may be cited, giving the due credit and establishing an active link back to Internetworldstats.com. Copyright © 2010, Miniwatts Marketing Group. All rights reserved.</t>
  </si>
  <si>
    <t>VehiclesPer1000</t>
  </si>
  <si>
    <t>GiniCoeff</t>
  </si>
  <si>
    <t>Rovrate2</t>
  </si>
  <si>
    <t>PovRate3</t>
  </si>
  <si>
    <t>PovRate1</t>
  </si>
  <si>
    <t>PovRate2</t>
  </si>
  <si>
    <t>Poverty Rate (by Household Income)</t>
  </si>
  <si>
    <t>People in Poverty by Household Income</t>
  </si>
  <si>
    <t>2014 Poverty Rates (includes unrelated children)</t>
  </si>
  <si>
    <t>Supplemental Poverty Measure (2010-2014 average) (Geographically Adjusted)</t>
  </si>
  <si>
    <t>NPov000s</t>
  </si>
  <si>
    <t>Murd</t>
  </si>
  <si>
    <t>GunMurd</t>
  </si>
  <si>
    <t>GunOwnPC</t>
  </si>
  <si>
    <t>(total inhabitants)-2010</t>
  </si>
  <si>
    <t>density(inhabitantsper square mile)</t>
  </si>
  <si>
    <t>(total deaths)-2010</t>
  </si>
  <si>
    <t>Gun murders</t>
  </si>
  <si>
    <t>Gun ownership</t>
  </si>
  <si>
    <t>(%)-2013</t>
  </si>
  <si>
    <t>Densitym2</t>
  </si>
  <si>
    <t>Pop2010x</t>
  </si>
  <si>
    <t>V_Relig</t>
  </si>
  <si>
    <t>EmitCO2</t>
  </si>
  <si>
    <t>Millions of metric tons per annum</t>
  </si>
  <si>
    <t>Pop2014</t>
  </si>
  <si>
    <t>EmitRate</t>
  </si>
  <si>
    <t>tons per capita</t>
  </si>
  <si>
    <t>ObeseAd</t>
  </si>
  <si>
    <t>OverweAd</t>
  </si>
  <si>
    <t>ObeseCh</t>
  </si>
  <si>
    <t>Obsese adults (proportion of pop - about a quater obese)</t>
  </si>
  <si>
    <t>OverAd</t>
  </si>
  <si>
    <t>Overwieght adults (proportions)</t>
  </si>
  <si>
    <t>Obses Children</t>
  </si>
  <si>
    <t>% Renewable</t>
  </si>
  <si>
    <t>% Renewable w/o Hydro</t>
  </si>
  <si>
    <t>Renewable electricity (GW•h)</t>
  </si>
  <si>
    <t>Renewable electricity w/o</t>
  </si>
  <si>
    <t>Hydro (GW•h)</t>
  </si>
  <si>
    <t>Total electricity (GW•h)</t>
  </si>
  <si>
    <t>United States</t>
  </si>
  <si>
    <t>pcRenew</t>
  </si>
  <si>
    <t>pcRenewNOhydro</t>
  </si>
  <si>
    <t>RenElec</t>
  </si>
  <si>
    <t>RenElecNOhydro</t>
  </si>
  <si>
    <t>TotalElec</t>
  </si>
  <si>
    <t>NinJail</t>
  </si>
  <si>
    <t>NJailper100k</t>
  </si>
  <si>
    <t>pHigh</t>
  </si>
  <si>
    <t>pBatDeg</t>
  </si>
  <si>
    <t>pAdDeg</t>
  </si>
  <si>
    <t>proportion High school graduate</t>
  </si>
  <si>
    <t>proportion Bachelor's degree</t>
  </si>
  <si>
    <t>proportion Advanced degree</t>
  </si>
  <si>
    <t>Percentage identifying themselves as "very religious"</t>
  </si>
  <si>
    <t>No</t>
  </si>
  <si>
    <t>Yes</t>
  </si>
  <si>
    <t> District of Columbia</t>
  </si>
  <si>
    <t>pcUnion</t>
  </si>
  <si>
    <t>Nunion</t>
  </si>
  <si>
    <t>RIght2Work</t>
  </si>
  <si>
    <t>WorkPop</t>
  </si>
  <si>
    <t> Washington, D.C.</t>
  </si>
  <si>
    <t> Georgia (U.S. state)</t>
  </si>
  <si>
    <t>Nbillionaires</t>
  </si>
  <si>
    <t>Collectivism</t>
  </si>
  <si>
    <t>Ln(Firms per capita)</t>
  </si>
  <si>
    <t>Idahoe</t>
  </si>
  <si>
    <t>Hofstede's Collectivism score (higher = more collectivist; lower = more individualistic)</t>
  </si>
  <si>
    <t>LN(Loge) of firms per capita.</t>
  </si>
  <si>
    <t>Washington, D.C.</t>
  </si>
  <si>
    <t>Ln_Firms_per_capita</t>
  </si>
  <si>
    <t>exp_firms_per_capita</t>
  </si>
  <si>
    <t>South_Carolina</t>
  </si>
  <si>
    <t>New_Jersey</t>
  </si>
  <si>
    <t>North_Carolina</t>
  </si>
  <si>
    <t>New_York</t>
  </si>
  <si>
    <t>New_Mexico</t>
  </si>
  <si>
    <t>Rhode_Island</t>
  </si>
  <si>
    <t>West_Virginia</t>
  </si>
  <si>
    <t>New_Hampshire</t>
  </si>
  <si>
    <t>North_Dakota</t>
  </si>
  <si>
    <t>South_Dakota</t>
  </si>
  <si>
    <t>Hofstede's_Collectivism_score_(higher_=_more_collectivist;_lower_=_more_individualistic)</t>
  </si>
  <si>
    <t>LN(Loge)_of_firms_per_capita.</t>
  </si>
  <si>
    <t>murd/pop2010x</t>
  </si>
  <si>
    <t>Rank</t>
  </si>
  <si>
    <t>All United States</t>
  </si>
  <si>
    <t>Washington, D. C.</t>
  </si>
  <si>
    <t>Rank by Size (Total Area)</t>
  </si>
  <si>
    <t>(square miles)</t>
  </si>
  <si>
    <t>Rank by Land Area</t>
  </si>
  <si>
    <t>Land Area</t>
  </si>
  <si>
    <t>Rank by Water Area</t>
  </si>
  <si>
    <t>Water Area</t>
  </si>
  <si>
    <t>Rank by Population Density</t>
  </si>
  <si>
    <t>(number of people</t>
  </si>
  <si>
    <t>per square mile of land area)</t>
  </si>
  <si>
    <t>Population Density</t>
  </si>
  <si>
    <t>Size(land &amp; water)</t>
  </si>
  <si>
    <t>See the Chapter 15 - Area Measurement/Water Classification of the Geographic Areas Reference Manual on the Census.gov website.</t>
  </si>
  <si>
    <t>Source for Population: 2010 Demographic Profile -- U.S. Census Bureau</t>
  </si>
  <si>
    <t>Source for Population Density: Population 19 -- U.S. Census Bureau, Statistical Abstract of the United States: 2012 -- Table 14. State Population—Rank, Percent Change, and Population Density: 1980 to 2010</t>
  </si>
  <si>
    <t>Source for Size, Land Area, and Water Area: United States -- States; and Puerto Rico - GCT-PH1. - Population, Housing Units, Area, and Density: 2000 - Data Set: Census 2000 Summary File 1 (SF 1) 100-Percent Data</t>
  </si>
  <si>
    <t>Note that our rankings for population density do not match our source includes Puerto Rico.</t>
  </si>
  <si>
    <t>total number of employed in 2015</t>
  </si>
  <si>
    <t>percentage of employed workers in union in 2015</t>
  </si>
  <si>
    <t>Unemployment Rates for States</t>
  </si>
  <si>
    <t>Year: 2015</t>
  </si>
  <si>
    <t>Rate</t>
  </si>
  <si>
    <t>Ln.Firms.per.capita.</t>
  </si>
  <si>
    <t>No. of 亿万富翁</t>
  </si>
  <si>
    <t>Renewable electricity w/o Hydro (GW•h)</t>
  </si>
  <si>
    <t>Renewable electricity (GW•h)）可再生能源</t>
  </si>
  <si>
    <t>% Renewable w/o Hydro(水力发电)</t>
  </si>
  <si>
    <t>number people in jail per 100k</t>
  </si>
  <si>
    <t>number people in jail</t>
  </si>
  <si>
    <t>tons(CO2) per capita</t>
  </si>
  <si>
    <t>Popluation:2014</t>
  </si>
  <si>
    <t>Millions CO2 of metric tons per annum</t>
  </si>
  <si>
    <t>murd/pop2010</t>
  </si>
  <si>
    <t>murd.pop2010x</t>
  </si>
  <si>
    <t>(%):2013</t>
  </si>
  <si>
    <t>(total deaths):2010</t>
  </si>
  <si>
    <t>每千人拥有车数量</t>
  </si>
  <si>
    <t>Land Area (square kilometer)</t>
  </si>
  <si>
    <t>Land Area (square miles)</t>
  </si>
  <si>
    <t>US population in 2015</t>
  </si>
  <si>
    <t>Facebook user number in 2010</t>
  </si>
  <si>
    <t>Internet user number in 2010</t>
  </si>
  <si>
    <t>US population in 2010</t>
  </si>
  <si>
    <t>州</t>
  </si>
  <si>
    <t>variable.mean</t>
  </si>
  <si>
    <t>variable.name</t>
  </si>
  <si>
    <t>working population in 2015</t>
  </si>
  <si>
    <t xml:space="preserve">total employed workers in unions </t>
  </si>
  <si>
    <t>the percentages of employed unions workers in  workpop(WorkPop/Nunion)</t>
  </si>
  <si>
    <t>Rank by Populations(2010)</t>
  </si>
  <si>
    <t>land&amp;water(Total Area)</t>
  </si>
  <si>
    <t>Unemployment Rates</t>
  </si>
  <si>
    <t>land.water.Total.Area.</t>
  </si>
  <si>
    <t>Water.Area</t>
  </si>
  <si>
    <t>Population.Density</t>
  </si>
  <si>
    <t>Unemployment.Rates</t>
  </si>
  <si>
    <t>Population density(inhabitantsper square mile)</t>
  </si>
  <si>
    <t>WORKPOP</t>
  </si>
  <si>
    <t>WATER_AREA</t>
  </si>
  <si>
    <t>VEHICLESPER1000</t>
  </si>
  <si>
    <t>V_RELIG</t>
  </si>
  <si>
    <t>UNEMPLOYMENT_RATES</t>
  </si>
  <si>
    <t>TOTALELEC</t>
  </si>
  <si>
    <t>ROVRATE2</t>
  </si>
  <si>
    <t>RENELECNOHYDRO</t>
  </si>
  <si>
    <t>RENELEC</t>
  </si>
  <si>
    <t>POVRATE3</t>
  </si>
  <si>
    <t>POVRATE1</t>
  </si>
  <si>
    <t>POPULATION_DENSITY</t>
  </si>
  <si>
    <t>POP2015</t>
  </si>
  <si>
    <t>POP2014</t>
  </si>
  <si>
    <t>POP2010X</t>
  </si>
  <si>
    <t>POP2010</t>
  </si>
  <si>
    <t>PHIGH</t>
  </si>
  <si>
    <t>PCUNION</t>
  </si>
  <si>
    <t>PCRENEWNOHYDRO</t>
  </si>
  <si>
    <t>PCRENEW</t>
  </si>
  <si>
    <t>PBATDEG</t>
  </si>
  <si>
    <t>PADDEG</t>
  </si>
  <si>
    <t>OVERWEAD</t>
  </si>
  <si>
    <t>OBESECH</t>
  </si>
  <si>
    <t>OBESEAD</t>
  </si>
  <si>
    <t>NUNION</t>
  </si>
  <si>
    <t>NPOV000S</t>
  </si>
  <si>
    <t>NJAILPER100K</t>
  </si>
  <si>
    <t>NINJAIL</t>
  </si>
  <si>
    <t>NBILLIONAIRES</t>
  </si>
  <si>
    <t>MURD_POP2010X</t>
  </si>
  <si>
    <t>MURD</t>
  </si>
  <si>
    <t>LN_FIRMS_PER_CAPITA_</t>
  </si>
  <si>
    <t>LANDAREAM2</t>
  </si>
  <si>
    <t>LANDAREAK2</t>
  </si>
  <si>
    <t>LAND_WATER_TOTAL_AREA_</t>
  </si>
  <si>
    <t>INTUSE2010</t>
  </si>
  <si>
    <t>GUNOWNPC</t>
  </si>
  <si>
    <t>GUNMURD</t>
  </si>
  <si>
    <t>GINICOEFF</t>
  </si>
  <si>
    <t>FACEUSE2010</t>
  </si>
  <si>
    <t>EMITRATE</t>
  </si>
  <si>
    <t>EMITCO2</t>
  </si>
  <si>
    <t>DENSITYM2</t>
  </si>
  <si>
    <t>COLLECTIVISM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</si>
</sst>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rgb="FFAF0000"/>
      <name val="Arial"/>
    </font>
    <font>
      <sz val="13"/>
      <color rgb="FFAF0000"/>
      <name val="Arial"/>
    </font>
    <font>
      <sz val="13"/>
      <color theme="1"/>
      <name val="Arial"/>
    </font>
    <font>
      <u/>
      <sz val="11"/>
      <color theme="10"/>
      <name val="Calibri"/>
      <family val="2"/>
      <scheme val="minor"/>
    </font>
    <font>
      <sz val="11"/>
      <color rgb="FFAF0000"/>
      <name val="Arial"/>
    </font>
    <font>
      <sz val="13"/>
      <color theme="1"/>
      <name val="Tahoma"/>
    </font>
    <font>
      <b/>
      <sz val="13"/>
      <color theme="1"/>
      <name val="Tahoma"/>
    </font>
    <font>
      <sz val="11"/>
      <color rgb="FFFF0000"/>
      <name val="Calibri"/>
      <family val="2"/>
      <scheme val="minor"/>
    </font>
    <font>
      <sz val="13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2" fillId="0" borderId="0"/>
  </cellStyleXfs>
  <cellXfs count="58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3" fillId="0" borderId="1" xfId="0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3" xfId="0" applyFont="1" applyBorder="1"/>
    <xf numFmtId="164" fontId="3" fillId="0" borderId="3" xfId="0" applyNumberFormat="1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2" borderId="0" xfId="0" applyFill="1" applyAlignment="1">
      <alignment wrapText="1"/>
    </xf>
    <xf numFmtId="0" fontId="0" fillId="2" borderId="0" xfId="0" applyFill="1" applyAlignment="1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ill="1" applyAlignment="1"/>
    <xf numFmtId="0" fontId="0" fillId="7" borderId="0" xfId="0" applyFill="1"/>
    <xf numFmtId="0" fontId="0" fillId="4" borderId="0" xfId="0" applyFill="1" applyAlignment="1">
      <alignment wrapText="1"/>
    </xf>
    <xf numFmtId="0" fontId="0" fillId="4" borderId="0" xfId="0" applyFill="1" applyAlignment="1"/>
    <xf numFmtId="0" fontId="0" fillId="7" borderId="0" xfId="0" applyFill="1" applyAlignment="1">
      <alignment wrapText="1"/>
    </xf>
    <xf numFmtId="0" fontId="0" fillId="7" borderId="0" xfId="0" applyFill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7" fillId="0" borderId="0" xfId="1"/>
    <xf numFmtId="0" fontId="8" fillId="0" borderId="0" xfId="0" applyFont="1"/>
    <xf numFmtId="4" fontId="6" fillId="0" borderId="0" xfId="0" applyNumberFormat="1" applyFont="1"/>
    <xf numFmtId="0" fontId="10" fillId="0" borderId="0" xfId="0" applyFont="1"/>
    <xf numFmtId="0" fontId="9" fillId="0" borderId="0" xfId="0" applyFont="1"/>
    <xf numFmtId="0" fontId="2" fillId="0" borderId="0" xfId="2"/>
    <xf numFmtId="49" fontId="2" fillId="0" borderId="0" xfId="2" applyNumberFormat="1"/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0" fontId="11" fillId="0" borderId="0" xfId="0" applyFont="1"/>
    <xf numFmtId="49" fontId="2" fillId="4" borderId="0" xfId="2" applyNumberFormat="1" applyFill="1"/>
    <xf numFmtId="0" fontId="2" fillId="4" borderId="0" xfId="2" applyFill="1"/>
    <xf numFmtId="0" fontId="1" fillId="0" borderId="0" xfId="2" applyFont="1"/>
    <xf numFmtId="0" fontId="0" fillId="5" borderId="0" xfId="0" applyFill="1" applyAlignment="1">
      <alignment wrapText="1"/>
    </xf>
    <xf numFmtId="0" fontId="12" fillId="5" borderId="0" xfId="0" applyFont="1" applyFill="1"/>
    <xf numFmtId="0" fontId="11" fillId="5" borderId="0" xfId="0" applyFont="1" applyFill="1"/>
    <xf numFmtId="0" fontId="0" fillId="0" borderId="0" xfId="0" applyFill="1"/>
    <xf numFmtId="49" fontId="2" fillId="6" borderId="0" xfId="2" applyNumberFormat="1" applyFill="1"/>
    <xf numFmtId="0" fontId="2" fillId="6" borderId="0" xfId="2" applyFill="1"/>
    <xf numFmtId="0" fontId="5" fillId="0" borderId="0" xfId="0" applyFont="1" applyAlignment="1">
      <alignment horizontal="center"/>
    </xf>
    <xf numFmtId="0" fontId="5" fillId="0" borderId="0" xfId="0" applyFont="1"/>
  </cellXfs>
  <cellStyles count="3">
    <cellStyle name="Hyperlink" xfId="1" builtinId="8"/>
    <cellStyle name="Normal" xfId="0" builtinId="0"/>
    <cellStyle name="Normal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ipl.org/div/stateknow/ne1.html" TargetMode="External"/><Relationship Id="rId21" Type="http://schemas.openxmlformats.org/officeDocument/2006/relationships/hyperlink" Target="http://www.ipl.org/div/stateknow/mn1.html" TargetMode="External"/><Relationship Id="rId42" Type="http://schemas.openxmlformats.org/officeDocument/2006/relationships/hyperlink" Target="http://www.ipl.org/div/stateknow/nh1.html" TargetMode="External"/><Relationship Id="rId63" Type="http://schemas.openxmlformats.org/officeDocument/2006/relationships/hyperlink" Target="http://www.ipl.org/div/stateknow/mn1.html" TargetMode="External"/><Relationship Id="rId84" Type="http://schemas.openxmlformats.org/officeDocument/2006/relationships/hyperlink" Target="http://www.ipl.org/div/stateknow/pa1.html" TargetMode="External"/><Relationship Id="rId138" Type="http://schemas.openxmlformats.org/officeDocument/2006/relationships/hyperlink" Target="http://www.ipl.org/div/stateknow/ky1.html" TargetMode="External"/><Relationship Id="rId159" Type="http://schemas.openxmlformats.org/officeDocument/2006/relationships/hyperlink" Target="http://www.ipl.org/div/stateknow/ca1.html" TargetMode="External"/><Relationship Id="rId170" Type="http://schemas.openxmlformats.org/officeDocument/2006/relationships/hyperlink" Target="http://www.ipl.org/div/stateknow/ma1.html" TargetMode="External"/><Relationship Id="rId191" Type="http://schemas.openxmlformats.org/officeDocument/2006/relationships/hyperlink" Target="http://www.ipl.org/div/stateknow/ky1.html" TargetMode="External"/><Relationship Id="rId205" Type="http://schemas.openxmlformats.org/officeDocument/2006/relationships/hyperlink" Target="http://www.ipl.org/div/stateknow/dc1.html" TargetMode="External"/><Relationship Id="rId226" Type="http://schemas.openxmlformats.org/officeDocument/2006/relationships/hyperlink" Target="http://www.ipl.org/div/stateknow/nh1.html" TargetMode="External"/><Relationship Id="rId247" Type="http://schemas.openxmlformats.org/officeDocument/2006/relationships/hyperlink" Target="http://www.ipl.org/div/stateknow/nv1.html" TargetMode="External"/><Relationship Id="rId107" Type="http://schemas.openxmlformats.org/officeDocument/2006/relationships/hyperlink" Target="http://www.ipl.org/div/stateknow/nm1.html" TargetMode="External"/><Relationship Id="rId11" Type="http://schemas.openxmlformats.org/officeDocument/2006/relationships/hyperlink" Target="http://www.ipl.org/div/stateknow/nj1.html" TargetMode="External"/><Relationship Id="rId32" Type="http://schemas.openxmlformats.org/officeDocument/2006/relationships/hyperlink" Target="http://www.ipl.org/div/stateknow/ar1.html" TargetMode="External"/><Relationship Id="rId53" Type="http://schemas.openxmlformats.org/officeDocument/2006/relationships/hyperlink" Target="http://www.ipl.org/div/stateknow/tx1.html" TargetMode="External"/><Relationship Id="rId74" Type="http://schemas.openxmlformats.org/officeDocument/2006/relationships/hyperlink" Target="http://www.ipl.org/div/stateknow/wi1.html" TargetMode="External"/><Relationship Id="rId128" Type="http://schemas.openxmlformats.org/officeDocument/2006/relationships/hyperlink" Target="http://www.ipl.org/div/stateknow/fl1.html" TargetMode="External"/><Relationship Id="rId149" Type="http://schemas.openxmlformats.org/officeDocument/2006/relationships/hyperlink" Target="http://www.ipl.org/div/stateknow/hi1.html" TargetMode="External"/><Relationship Id="rId5" Type="http://schemas.openxmlformats.org/officeDocument/2006/relationships/hyperlink" Target="http://www.ipl.org/div/stateknow/il1.html" TargetMode="External"/><Relationship Id="rId95" Type="http://schemas.openxmlformats.org/officeDocument/2006/relationships/hyperlink" Target="http://www.ipl.org/div/stateknow/ma1.html" TargetMode="External"/><Relationship Id="rId160" Type="http://schemas.openxmlformats.org/officeDocument/2006/relationships/hyperlink" Target="http://www.ipl.org/div/stateknow/ny1.html" TargetMode="External"/><Relationship Id="rId181" Type="http://schemas.openxmlformats.org/officeDocument/2006/relationships/hyperlink" Target="http://www.ipl.org/div/stateknow/pa1.html" TargetMode="External"/><Relationship Id="rId216" Type="http://schemas.openxmlformats.org/officeDocument/2006/relationships/hyperlink" Target="http://www.ipl.org/div/stateknow/ca1.html" TargetMode="External"/><Relationship Id="rId237" Type="http://schemas.openxmlformats.org/officeDocument/2006/relationships/hyperlink" Target="http://www.ipl.org/div/stateknow/ms1.html" TargetMode="External"/><Relationship Id="rId258" Type="http://schemas.openxmlformats.org/officeDocument/2006/relationships/hyperlink" Target="https://www.census.gov/compendia/statab/2012/tables/12s0014.pdf" TargetMode="External"/><Relationship Id="rId22" Type="http://schemas.openxmlformats.org/officeDocument/2006/relationships/hyperlink" Target="http://www.ipl.org/div/stateknow/co1.html" TargetMode="External"/><Relationship Id="rId43" Type="http://schemas.openxmlformats.org/officeDocument/2006/relationships/hyperlink" Target="http://www.ipl.org/div/stateknow/ri1.html" TargetMode="External"/><Relationship Id="rId64" Type="http://schemas.openxmlformats.org/officeDocument/2006/relationships/hyperlink" Target="http://www.ipl.org/div/stateknow/ut1.html" TargetMode="External"/><Relationship Id="rId118" Type="http://schemas.openxmlformats.org/officeDocument/2006/relationships/hyperlink" Target="http://www.ipl.org/div/stateknow/sd1.html" TargetMode="External"/><Relationship Id="rId139" Type="http://schemas.openxmlformats.org/officeDocument/2006/relationships/hyperlink" Target="http://www.ipl.org/div/stateknow/va1.html" TargetMode="External"/><Relationship Id="rId85" Type="http://schemas.openxmlformats.org/officeDocument/2006/relationships/hyperlink" Target="http://www.ipl.org/div/stateknow/oh1.html" TargetMode="External"/><Relationship Id="rId150" Type="http://schemas.openxmlformats.org/officeDocument/2006/relationships/hyperlink" Target="http://www.ipl.org/div/stateknow/ct1.html" TargetMode="External"/><Relationship Id="rId171" Type="http://schemas.openxmlformats.org/officeDocument/2006/relationships/hyperlink" Target="http://www.ipl.org/div/stateknow/md1.html" TargetMode="External"/><Relationship Id="rId192" Type="http://schemas.openxmlformats.org/officeDocument/2006/relationships/hyperlink" Target="http://www.ipl.org/div/stateknow/in1.html" TargetMode="External"/><Relationship Id="rId206" Type="http://schemas.openxmlformats.org/officeDocument/2006/relationships/hyperlink" Target="http://www.ipl.org/div/stateknow/nj1.html" TargetMode="External"/><Relationship Id="rId227" Type="http://schemas.openxmlformats.org/officeDocument/2006/relationships/hyperlink" Target="http://www.ipl.org/div/stateknow/ky1.html" TargetMode="External"/><Relationship Id="rId248" Type="http://schemas.openxmlformats.org/officeDocument/2006/relationships/hyperlink" Target="http://www.ipl.org/div/stateknow/ne1.html" TargetMode="External"/><Relationship Id="rId12" Type="http://schemas.openxmlformats.org/officeDocument/2006/relationships/hyperlink" Target="http://www.ipl.org/div/stateknow/va1.html" TargetMode="External"/><Relationship Id="rId33" Type="http://schemas.openxmlformats.org/officeDocument/2006/relationships/hyperlink" Target="http://www.ipl.org/div/stateknow/ks1.html" TargetMode="External"/><Relationship Id="rId108" Type="http://schemas.openxmlformats.org/officeDocument/2006/relationships/hyperlink" Target="http://www.ipl.org/div/stateknow/az1.html" TargetMode="External"/><Relationship Id="rId129" Type="http://schemas.openxmlformats.org/officeDocument/2006/relationships/hyperlink" Target="http://www.ipl.org/div/stateknow/ar1.html" TargetMode="External"/><Relationship Id="rId54" Type="http://schemas.openxmlformats.org/officeDocument/2006/relationships/hyperlink" Target="http://www.ipl.org/div/stateknow/ca1.html" TargetMode="External"/><Relationship Id="rId75" Type="http://schemas.openxmlformats.org/officeDocument/2006/relationships/hyperlink" Target="http://www.ipl.org/div/stateknow/ga1.html" TargetMode="External"/><Relationship Id="rId96" Type="http://schemas.openxmlformats.org/officeDocument/2006/relationships/hyperlink" Target="http://www.ipl.org/div/stateknow/vt1.html" TargetMode="External"/><Relationship Id="rId140" Type="http://schemas.openxmlformats.org/officeDocument/2006/relationships/hyperlink" Target="http://www.ipl.org/div/stateknow/in1.html" TargetMode="External"/><Relationship Id="rId161" Type="http://schemas.openxmlformats.org/officeDocument/2006/relationships/hyperlink" Target="http://www.ipl.org/div/stateknow/mn1.html" TargetMode="External"/><Relationship Id="rId182" Type="http://schemas.openxmlformats.org/officeDocument/2006/relationships/hyperlink" Target="http://www.ipl.org/div/stateknow/sd1.html" TargetMode="External"/><Relationship Id="rId217" Type="http://schemas.openxmlformats.org/officeDocument/2006/relationships/hyperlink" Target="http://www.ipl.org/div/stateknow/il1.html" TargetMode="External"/><Relationship Id="rId1" Type="http://schemas.openxmlformats.org/officeDocument/2006/relationships/hyperlink" Target="http://www.ipl.org/div/stateknow/ca1.html" TargetMode="External"/><Relationship Id="rId6" Type="http://schemas.openxmlformats.org/officeDocument/2006/relationships/hyperlink" Target="http://www.ipl.org/div/stateknow/pa1.html" TargetMode="External"/><Relationship Id="rId212" Type="http://schemas.openxmlformats.org/officeDocument/2006/relationships/hyperlink" Target="http://www.ipl.org/div/stateknow/ny1.html" TargetMode="External"/><Relationship Id="rId233" Type="http://schemas.openxmlformats.org/officeDocument/2006/relationships/hyperlink" Target="http://www.ipl.org/div/stateknow/mo1.html" TargetMode="External"/><Relationship Id="rId238" Type="http://schemas.openxmlformats.org/officeDocument/2006/relationships/hyperlink" Target="http://www.ipl.org/div/stateknow/az1.html" TargetMode="External"/><Relationship Id="rId254" Type="http://schemas.openxmlformats.org/officeDocument/2006/relationships/hyperlink" Target="http://www.ipl.org/div/stateknow/wy1.html" TargetMode="External"/><Relationship Id="rId259" Type="http://schemas.openxmlformats.org/officeDocument/2006/relationships/hyperlink" Target="http://factfinder2.census.gov/faces/tableservices/jsf/pages/productview.xhtml?pid=DEC_00_SF1_GCTPH1.US01PR&amp;prodType=table" TargetMode="External"/><Relationship Id="rId23" Type="http://schemas.openxmlformats.org/officeDocument/2006/relationships/hyperlink" Target="http://www.ipl.org/div/stateknow/al1.html" TargetMode="External"/><Relationship Id="rId28" Type="http://schemas.openxmlformats.org/officeDocument/2006/relationships/hyperlink" Target="http://www.ipl.org/div/stateknow/ok1.html" TargetMode="External"/><Relationship Id="rId49" Type="http://schemas.openxmlformats.org/officeDocument/2006/relationships/hyperlink" Target="http://www.ipl.org/div/stateknow/vt1.html" TargetMode="External"/><Relationship Id="rId114" Type="http://schemas.openxmlformats.org/officeDocument/2006/relationships/hyperlink" Target="http://www.ipl.org/div/stateknow/ut1.html" TargetMode="External"/><Relationship Id="rId119" Type="http://schemas.openxmlformats.org/officeDocument/2006/relationships/hyperlink" Target="http://www.ipl.org/div/stateknow/nd1.html" TargetMode="External"/><Relationship Id="rId44" Type="http://schemas.openxmlformats.org/officeDocument/2006/relationships/hyperlink" Target="http://www.ipl.org/div/stateknow/mt1.html" TargetMode="External"/><Relationship Id="rId60" Type="http://schemas.openxmlformats.org/officeDocument/2006/relationships/hyperlink" Target="http://www.ipl.org/div/stateknow/or1.html" TargetMode="External"/><Relationship Id="rId65" Type="http://schemas.openxmlformats.org/officeDocument/2006/relationships/hyperlink" Target="http://www.ipl.org/div/stateknow/id1.html" TargetMode="External"/><Relationship Id="rId81" Type="http://schemas.openxmlformats.org/officeDocument/2006/relationships/hyperlink" Target="http://www.ipl.org/div/stateknow/al1.html" TargetMode="External"/><Relationship Id="rId86" Type="http://schemas.openxmlformats.org/officeDocument/2006/relationships/hyperlink" Target="http://www.ipl.org/div/stateknow/va1.html" TargetMode="External"/><Relationship Id="rId130" Type="http://schemas.openxmlformats.org/officeDocument/2006/relationships/hyperlink" Target="http://www.ipl.org/div/stateknow/al1.html" TargetMode="External"/><Relationship Id="rId135" Type="http://schemas.openxmlformats.org/officeDocument/2006/relationships/hyperlink" Target="http://www.ipl.org/div/stateknow/la1.html" TargetMode="External"/><Relationship Id="rId151" Type="http://schemas.openxmlformats.org/officeDocument/2006/relationships/hyperlink" Target="http://www.ipl.org/div/stateknow/de1.html" TargetMode="External"/><Relationship Id="rId156" Type="http://schemas.openxmlformats.org/officeDocument/2006/relationships/hyperlink" Target="http://www.ipl.org/div/stateknow/fl1.html" TargetMode="External"/><Relationship Id="rId177" Type="http://schemas.openxmlformats.org/officeDocument/2006/relationships/hyperlink" Target="http://www.ipl.org/div/stateknow/ms1.html" TargetMode="External"/><Relationship Id="rId198" Type="http://schemas.openxmlformats.org/officeDocument/2006/relationships/hyperlink" Target="http://www.ipl.org/div/stateknow/nh1.html" TargetMode="External"/><Relationship Id="rId172" Type="http://schemas.openxmlformats.org/officeDocument/2006/relationships/hyperlink" Target="http://www.ipl.org/div/stateknow/or1.html" TargetMode="External"/><Relationship Id="rId193" Type="http://schemas.openxmlformats.org/officeDocument/2006/relationships/hyperlink" Target="http://www.ipl.org/div/stateknow/de1.html" TargetMode="External"/><Relationship Id="rId202" Type="http://schemas.openxmlformats.org/officeDocument/2006/relationships/hyperlink" Target="http://www.ipl.org/div/stateknow/nm1.html" TargetMode="External"/><Relationship Id="rId207" Type="http://schemas.openxmlformats.org/officeDocument/2006/relationships/hyperlink" Target="http://www.ipl.org/div/stateknow/ri1.html" TargetMode="External"/><Relationship Id="rId223" Type="http://schemas.openxmlformats.org/officeDocument/2006/relationships/hyperlink" Target="http://www.ipl.org/div/stateknow/ga1.html" TargetMode="External"/><Relationship Id="rId228" Type="http://schemas.openxmlformats.org/officeDocument/2006/relationships/hyperlink" Target="http://www.ipl.org/div/stateknow/wi1.html" TargetMode="External"/><Relationship Id="rId244" Type="http://schemas.openxmlformats.org/officeDocument/2006/relationships/hyperlink" Target="http://www.ipl.org/div/stateknow/or1.html" TargetMode="External"/><Relationship Id="rId249" Type="http://schemas.openxmlformats.org/officeDocument/2006/relationships/hyperlink" Target="http://www.ipl.org/div/stateknow/id1.html" TargetMode="External"/><Relationship Id="rId13" Type="http://schemas.openxmlformats.org/officeDocument/2006/relationships/hyperlink" Target="http://www.ipl.org/div/stateknow/wa1.html" TargetMode="External"/><Relationship Id="rId18" Type="http://schemas.openxmlformats.org/officeDocument/2006/relationships/hyperlink" Target="http://www.ipl.org/div/stateknow/mo1.html" TargetMode="External"/><Relationship Id="rId39" Type="http://schemas.openxmlformats.org/officeDocument/2006/relationships/hyperlink" Target="http://www.ipl.org/div/stateknow/id1.html" TargetMode="External"/><Relationship Id="rId109" Type="http://schemas.openxmlformats.org/officeDocument/2006/relationships/hyperlink" Target="http://www.ipl.org/div/stateknow/nv1.html" TargetMode="External"/><Relationship Id="rId34" Type="http://schemas.openxmlformats.org/officeDocument/2006/relationships/hyperlink" Target="http://www.ipl.org/div/stateknow/ut1.html" TargetMode="External"/><Relationship Id="rId50" Type="http://schemas.openxmlformats.org/officeDocument/2006/relationships/hyperlink" Target="http://www.ipl.org/div/stateknow/dc1.html" TargetMode="External"/><Relationship Id="rId55" Type="http://schemas.openxmlformats.org/officeDocument/2006/relationships/hyperlink" Target="http://www.ipl.org/div/stateknow/mt1.html" TargetMode="External"/><Relationship Id="rId76" Type="http://schemas.openxmlformats.org/officeDocument/2006/relationships/hyperlink" Target="http://www.ipl.org/div/stateknow/il1.html" TargetMode="External"/><Relationship Id="rId97" Type="http://schemas.openxmlformats.org/officeDocument/2006/relationships/hyperlink" Target="http://www.ipl.org/div/stateknow/nh1.html" TargetMode="External"/><Relationship Id="rId104" Type="http://schemas.openxmlformats.org/officeDocument/2006/relationships/hyperlink" Target="http://www.ipl.org/div/stateknow/tx1.html" TargetMode="External"/><Relationship Id="rId120" Type="http://schemas.openxmlformats.org/officeDocument/2006/relationships/hyperlink" Target="http://www.ipl.org/div/stateknow/mo1.html" TargetMode="External"/><Relationship Id="rId125" Type="http://schemas.openxmlformats.org/officeDocument/2006/relationships/hyperlink" Target="http://www.ipl.org/div/stateknow/ia1.html" TargetMode="External"/><Relationship Id="rId141" Type="http://schemas.openxmlformats.org/officeDocument/2006/relationships/hyperlink" Target="http://www.ipl.org/div/stateknow/me1.html" TargetMode="External"/><Relationship Id="rId146" Type="http://schemas.openxmlformats.org/officeDocument/2006/relationships/hyperlink" Target="http://www.ipl.org/div/stateknow/nh1.html" TargetMode="External"/><Relationship Id="rId167" Type="http://schemas.openxmlformats.org/officeDocument/2006/relationships/hyperlink" Target="http://www.ipl.org/div/stateknow/oh1.html" TargetMode="External"/><Relationship Id="rId188" Type="http://schemas.openxmlformats.org/officeDocument/2006/relationships/hyperlink" Target="http://www.ipl.org/div/stateknow/nv1.html" TargetMode="External"/><Relationship Id="rId7" Type="http://schemas.openxmlformats.org/officeDocument/2006/relationships/hyperlink" Target="http://www.ipl.org/div/stateknow/oh1.html" TargetMode="External"/><Relationship Id="rId71" Type="http://schemas.openxmlformats.org/officeDocument/2006/relationships/hyperlink" Target="http://www.ipl.org/div/stateknow/ok1.html" TargetMode="External"/><Relationship Id="rId92" Type="http://schemas.openxmlformats.org/officeDocument/2006/relationships/hyperlink" Target="http://www.ipl.org/div/stateknow/wv1.html" TargetMode="External"/><Relationship Id="rId162" Type="http://schemas.openxmlformats.org/officeDocument/2006/relationships/hyperlink" Target="http://www.ipl.org/div/stateknow/tx1.html" TargetMode="External"/><Relationship Id="rId183" Type="http://schemas.openxmlformats.org/officeDocument/2006/relationships/hyperlink" Target="http://www.ipl.org/div/stateknow/ok1.html" TargetMode="External"/><Relationship Id="rId213" Type="http://schemas.openxmlformats.org/officeDocument/2006/relationships/hyperlink" Target="http://www.ipl.org/div/stateknow/fl1.html" TargetMode="External"/><Relationship Id="rId218" Type="http://schemas.openxmlformats.org/officeDocument/2006/relationships/hyperlink" Target="http://www.ipl.org/div/stateknow/hi1.html" TargetMode="External"/><Relationship Id="rId234" Type="http://schemas.openxmlformats.org/officeDocument/2006/relationships/hyperlink" Target="http://www.ipl.org/div/stateknow/wv1.html" TargetMode="External"/><Relationship Id="rId239" Type="http://schemas.openxmlformats.org/officeDocument/2006/relationships/hyperlink" Target="http://www.ipl.org/div/stateknow/ar1.html" TargetMode="External"/><Relationship Id="rId2" Type="http://schemas.openxmlformats.org/officeDocument/2006/relationships/hyperlink" Target="http://www.ipl.org/div/stateknow/tx1.html" TargetMode="External"/><Relationship Id="rId29" Type="http://schemas.openxmlformats.org/officeDocument/2006/relationships/hyperlink" Target="http://www.ipl.org/div/stateknow/ct1.html" TargetMode="External"/><Relationship Id="rId250" Type="http://schemas.openxmlformats.org/officeDocument/2006/relationships/hyperlink" Target="http://www.ipl.org/div/stateknow/nm1.html" TargetMode="External"/><Relationship Id="rId255" Type="http://schemas.openxmlformats.org/officeDocument/2006/relationships/hyperlink" Target="http://www.ipl.org/div/stateknow/ak1.html" TargetMode="External"/><Relationship Id="rId24" Type="http://schemas.openxmlformats.org/officeDocument/2006/relationships/hyperlink" Target="http://www.ipl.org/div/stateknow/sc1.html" TargetMode="External"/><Relationship Id="rId40" Type="http://schemas.openxmlformats.org/officeDocument/2006/relationships/hyperlink" Target="http://www.ipl.org/div/stateknow/hi1.html" TargetMode="External"/><Relationship Id="rId45" Type="http://schemas.openxmlformats.org/officeDocument/2006/relationships/hyperlink" Target="http://www.ipl.org/div/stateknow/de1.html" TargetMode="External"/><Relationship Id="rId66" Type="http://schemas.openxmlformats.org/officeDocument/2006/relationships/hyperlink" Target="http://www.ipl.org/div/stateknow/ks1.html" TargetMode="External"/><Relationship Id="rId87" Type="http://schemas.openxmlformats.org/officeDocument/2006/relationships/hyperlink" Target="http://www.ipl.org/div/stateknow/tn1.html" TargetMode="External"/><Relationship Id="rId110" Type="http://schemas.openxmlformats.org/officeDocument/2006/relationships/hyperlink" Target="http://www.ipl.org/div/stateknow/co1.html" TargetMode="External"/><Relationship Id="rId115" Type="http://schemas.openxmlformats.org/officeDocument/2006/relationships/hyperlink" Target="http://www.ipl.org/div/stateknow/ks1.html" TargetMode="External"/><Relationship Id="rId131" Type="http://schemas.openxmlformats.org/officeDocument/2006/relationships/hyperlink" Target="http://www.ipl.org/div/stateknow/nc1.html" TargetMode="External"/><Relationship Id="rId136" Type="http://schemas.openxmlformats.org/officeDocument/2006/relationships/hyperlink" Target="http://www.ipl.org/div/stateknow/tn1.html" TargetMode="External"/><Relationship Id="rId157" Type="http://schemas.openxmlformats.org/officeDocument/2006/relationships/hyperlink" Target="http://www.ipl.org/div/stateknow/wi1.html" TargetMode="External"/><Relationship Id="rId178" Type="http://schemas.openxmlformats.org/officeDocument/2006/relationships/hyperlink" Target="http://www.ipl.org/div/stateknow/ga1.html" TargetMode="External"/><Relationship Id="rId61" Type="http://schemas.openxmlformats.org/officeDocument/2006/relationships/hyperlink" Target="http://www.ipl.org/div/stateknow/wy1.html" TargetMode="External"/><Relationship Id="rId82" Type="http://schemas.openxmlformats.org/officeDocument/2006/relationships/hyperlink" Target="http://www.ipl.org/div/stateknow/la1.html" TargetMode="External"/><Relationship Id="rId152" Type="http://schemas.openxmlformats.org/officeDocument/2006/relationships/hyperlink" Target="http://www.ipl.org/div/stateknow/ri1.html" TargetMode="External"/><Relationship Id="rId173" Type="http://schemas.openxmlformats.org/officeDocument/2006/relationships/hyperlink" Target="http://www.ipl.org/div/stateknow/il1.html" TargetMode="External"/><Relationship Id="rId194" Type="http://schemas.openxmlformats.org/officeDocument/2006/relationships/hyperlink" Target="http://www.ipl.org/div/stateknow/ri1.html" TargetMode="External"/><Relationship Id="rId199" Type="http://schemas.openxmlformats.org/officeDocument/2006/relationships/hyperlink" Target="http://www.ipl.org/div/stateknow/co1.html" TargetMode="External"/><Relationship Id="rId203" Type="http://schemas.openxmlformats.org/officeDocument/2006/relationships/hyperlink" Target="http://www.ipl.org/div/stateknow/wv1.html" TargetMode="External"/><Relationship Id="rId208" Type="http://schemas.openxmlformats.org/officeDocument/2006/relationships/hyperlink" Target="http://www.ipl.org/div/stateknow/ma1.html" TargetMode="External"/><Relationship Id="rId229" Type="http://schemas.openxmlformats.org/officeDocument/2006/relationships/hyperlink" Target="http://www.ipl.org/div/stateknow/la1.html" TargetMode="External"/><Relationship Id="rId19" Type="http://schemas.openxmlformats.org/officeDocument/2006/relationships/hyperlink" Target="http://www.ipl.org/div/stateknow/md1.html" TargetMode="External"/><Relationship Id="rId224" Type="http://schemas.openxmlformats.org/officeDocument/2006/relationships/hyperlink" Target="http://www.ipl.org/div/stateknow/tn1.html" TargetMode="External"/><Relationship Id="rId240" Type="http://schemas.openxmlformats.org/officeDocument/2006/relationships/hyperlink" Target="http://www.ipl.org/div/stateknow/ok1.html" TargetMode="External"/><Relationship Id="rId245" Type="http://schemas.openxmlformats.org/officeDocument/2006/relationships/hyperlink" Target="http://www.ipl.org/div/stateknow/ks1.html" TargetMode="External"/><Relationship Id="rId14" Type="http://schemas.openxmlformats.org/officeDocument/2006/relationships/hyperlink" Target="http://www.ipl.org/div/stateknow/ma1.html" TargetMode="External"/><Relationship Id="rId30" Type="http://schemas.openxmlformats.org/officeDocument/2006/relationships/hyperlink" Target="http://www.ipl.org/div/stateknow/ia1.html" TargetMode="External"/><Relationship Id="rId35" Type="http://schemas.openxmlformats.org/officeDocument/2006/relationships/hyperlink" Target="http://www.ipl.org/div/stateknow/nv1.html" TargetMode="External"/><Relationship Id="rId56" Type="http://schemas.openxmlformats.org/officeDocument/2006/relationships/hyperlink" Target="http://www.ipl.org/div/stateknow/nm1.html" TargetMode="External"/><Relationship Id="rId77" Type="http://schemas.openxmlformats.org/officeDocument/2006/relationships/hyperlink" Target="http://www.ipl.org/div/stateknow/ia1.html" TargetMode="External"/><Relationship Id="rId100" Type="http://schemas.openxmlformats.org/officeDocument/2006/relationships/hyperlink" Target="http://www.ipl.org/div/stateknow/de1.html" TargetMode="External"/><Relationship Id="rId105" Type="http://schemas.openxmlformats.org/officeDocument/2006/relationships/hyperlink" Target="http://www.ipl.org/div/stateknow/ca1.html" TargetMode="External"/><Relationship Id="rId126" Type="http://schemas.openxmlformats.org/officeDocument/2006/relationships/hyperlink" Target="http://www.ipl.org/div/stateknow/il1.html" TargetMode="External"/><Relationship Id="rId147" Type="http://schemas.openxmlformats.org/officeDocument/2006/relationships/hyperlink" Target="http://www.ipl.org/div/stateknow/ma1.html" TargetMode="External"/><Relationship Id="rId168" Type="http://schemas.openxmlformats.org/officeDocument/2006/relationships/hyperlink" Target="http://www.ipl.org/div/stateknow/va1.html" TargetMode="External"/><Relationship Id="rId8" Type="http://schemas.openxmlformats.org/officeDocument/2006/relationships/hyperlink" Target="http://www.ipl.org/div/stateknow/mi1.html" TargetMode="External"/><Relationship Id="rId51" Type="http://schemas.openxmlformats.org/officeDocument/2006/relationships/hyperlink" Target="http://www.ipl.org/div/stateknow/wy1.html" TargetMode="External"/><Relationship Id="rId72" Type="http://schemas.openxmlformats.org/officeDocument/2006/relationships/hyperlink" Target="http://www.ipl.org/div/stateknow/mo1.html" TargetMode="External"/><Relationship Id="rId93" Type="http://schemas.openxmlformats.org/officeDocument/2006/relationships/hyperlink" Target="http://www.ipl.org/div/stateknow/md1.html" TargetMode="External"/><Relationship Id="rId98" Type="http://schemas.openxmlformats.org/officeDocument/2006/relationships/hyperlink" Target="http://www.ipl.org/div/stateknow/nj1.html" TargetMode="External"/><Relationship Id="rId121" Type="http://schemas.openxmlformats.org/officeDocument/2006/relationships/hyperlink" Target="http://www.ipl.org/div/stateknow/ok1.html" TargetMode="External"/><Relationship Id="rId142" Type="http://schemas.openxmlformats.org/officeDocument/2006/relationships/hyperlink" Target="http://www.ipl.org/div/stateknow/sc1.html" TargetMode="External"/><Relationship Id="rId163" Type="http://schemas.openxmlformats.org/officeDocument/2006/relationships/hyperlink" Target="http://www.ipl.org/div/stateknow/nc1.html" TargetMode="External"/><Relationship Id="rId184" Type="http://schemas.openxmlformats.org/officeDocument/2006/relationships/hyperlink" Target="http://www.ipl.org/div/stateknow/ar1.html" TargetMode="External"/><Relationship Id="rId189" Type="http://schemas.openxmlformats.org/officeDocument/2006/relationships/hyperlink" Target="http://www.ipl.org/div/stateknow/wy1.html" TargetMode="External"/><Relationship Id="rId219" Type="http://schemas.openxmlformats.org/officeDocument/2006/relationships/hyperlink" Target="http://www.ipl.org/div/stateknow/va1.html" TargetMode="External"/><Relationship Id="rId3" Type="http://schemas.openxmlformats.org/officeDocument/2006/relationships/hyperlink" Target="http://www.ipl.org/div/stateknow/ny1.html" TargetMode="External"/><Relationship Id="rId214" Type="http://schemas.openxmlformats.org/officeDocument/2006/relationships/hyperlink" Target="http://www.ipl.org/div/stateknow/pa1.html" TargetMode="External"/><Relationship Id="rId230" Type="http://schemas.openxmlformats.org/officeDocument/2006/relationships/hyperlink" Target="http://www.ipl.org/div/stateknow/wa1.html" TargetMode="External"/><Relationship Id="rId235" Type="http://schemas.openxmlformats.org/officeDocument/2006/relationships/hyperlink" Target="http://www.ipl.org/div/stateknow/vt1.html" TargetMode="External"/><Relationship Id="rId251" Type="http://schemas.openxmlformats.org/officeDocument/2006/relationships/hyperlink" Target="http://www.ipl.org/div/stateknow/sd1.html" TargetMode="External"/><Relationship Id="rId256" Type="http://schemas.openxmlformats.org/officeDocument/2006/relationships/hyperlink" Target="http://www.census.gov/geo/reference/garm.html" TargetMode="External"/><Relationship Id="rId25" Type="http://schemas.openxmlformats.org/officeDocument/2006/relationships/hyperlink" Target="http://www.ipl.org/div/stateknow/la1.html" TargetMode="External"/><Relationship Id="rId46" Type="http://schemas.openxmlformats.org/officeDocument/2006/relationships/hyperlink" Target="http://www.ipl.org/div/stateknow/sd1.html" TargetMode="External"/><Relationship Id="rId67" Type="http://schemas.openxmlformats.org/officeDocument/2006/relationships/hyperlink" Target="http://www.ipl.org/div/stateknow/ne1.html" TargetMode="External"/><Relationship Id="rId116" Type="http://schemas.openxmlformats.org/officeDocument/2006/relationships/hyperlink" Target="http://www.ipl.org/div/stateknow/mn1.html" TargetMode="External"/><Relationship Id="rId137" Type="http://schemas.openxmlformats.org/officeDocument/2006/relationships/hyperlink" Target="http://www.ipl.org/div/stateknow/oh1.html" TargetMode="External"/><Relationship Id="rId158" Type="http://schemas.openxmlformats.org/officeDocument/2006/relationships/hyperlink" Target="http://www.ipl.org/div/stateknow/la1.html" TargetMode="External"/><Relationship Id="rId20" Type="http://schemas.openxmlformats.org/officeDocument/2006/relationships/hyperlink" Target="http://www.ipl.org/div/stateknow/wi1.html" TargetMode="External"/><Relationship Id="rId41" Type="http://schemas.openxmlformats.org/officeDocument/2006/relationships/hyperlink" Target="http://www.ipl.org/div/stateknow/me1.html" TargetMode="External"/><Relationship Id="rId62" Type="http://schemas.openxmlformats.org/officeDocument/2006/relationships/hyperlink" Target="http://www.ipl.org/div/stateknow/mi1.html" TargetMode="External"/><Relationship Id="rId83" Type="http://schemas.openxmlformats.org/officeDocument/2006/relationships/hyperlink" Target="http://www.ipl.org/div/stateknow/ms1.html" TargetMode="External"/><Relationship Id="rId88" Type="http://schemas.openxmlformats.org/officeDocument/2006/relationships/hyperlink" Target="http://www.ipl.org/div/stateknow/ky1.html" TargetMode="External"/><Relationship Id="rId111" Type="http://schemas.openxmlformats.org/officeDocument/2006/relationships/hyperlink" Target="http://www.ipl.org/div/stateknow/wy1.html" TargetMode="External"/><Relationship Id="rId132" Type="http://schemas.openxmlformats.org/officeDocument/2006/relationships/hyperlink" Target="http://www.ipl.org/div/stateknow/ny1.html" TargetMode="External"/><Relationship Id="rId153" Type="http://schemas.openxmlformats.org/officeDocument/2006/relationships/hyperlink" Target="http://www.ipl.org/div/stateknow/dc1.html" TargetMode="External"/><Relationship Id="rId174" Type="http://schemas.openxmlformats.org/officeDocument/2006/relationships/hyperlink" Target="http://www.ipl.org/div/stateknow/sc1.html" TargetMode="External"/><Relationship Id="rId179" Type="http://schemas.openxmlformats.org/officeDocument/2006/relationships/hyperlink" Target="http://www.ipl.org/div/stateknow/mt1.html" TargetMode="External"/><Relationship Id="rId195" Type="http://schemas.openxmlformats.org/officeDocument/2006/relationships/hyperlink" Target="http://www.ipl.org/div/stateknow/ne1.html" TargetMode="External"/><Relationship Id="rId209" Type="http://schemas.openxmlformats.org/officeDocument/2006/relationships/hyperlink" Target="http://www.ipl.org/div/stateknow/ct1.html" TargetMode="External"/><Relationship Id="rId190" Type="http://schemas.openxmlformats.org/officeDocument/2006/relationships/hyperlink" Target="http://www.ipl.org/div/stateknow/ct1.html" TargetMode="External"/><Relationship Id="rId204" Type="http://schemas.openxmlformats.org/officeDocument/2006/relationships/hyperlink" Target="http://www.ipl.org/div/stateknow/dc1.html" TargetMode="External"/><Relationship Id="rId220" Type="http://schemas.openxmlformats.org/officeDocument/2006/relationships/hyperlink" Target="http://www.ipl.org/div/stateknow/nc1.html" TargetMode="External"/><Relationship Id="rId225" Type="http://schemas.openxmlformats.org/officeDocument/2006/relationships/hyperlink" Target="http://www.ipl.org/div/stateknow/sc1.html" TargetMode="External"/><Relationship Id="rId241" Type="http://schemas.openxmlformats.org/officeDocument/2006/relationships/hyperlink" Target="http://www.ipl.org/div/stateknow/ia1.html" TargetMode="External"/><Relationship Id="rId246" Type="http://schemas.openxmlformats.org/officeDocument/2006/relationships/hyperlink" Target="http://www.ipl.org/div/stateknow/ut1.html" TargetMode="External"/><Relationship Id="rId15" Type="http://schemas.openxmlformats.org/officeDocument/2006/relationships/hyperlink" Target="http://www.ipl.org/div/stateknow/in1.html" TargetMode="External"/><Relationship Id="rId36" Type="http://schemas.openxmlformats.org/officeDocument/2006/relationships/hyperlink" Target="http://www.ipl.org/div/stateknow/nm1.html" TargetMode="External"/><Relationship Id="rId57" Type="http://schemas.openxmlformats.org/officeDocument/2006/relationships/hyperlink" Target="http://www.ipl.org/div/stateknow/az1.html" TargetMode="External"/><Relationship Id="rId106" Type="http://schemas.openxmlformats.org/officeDocument/2006/relationships/hyperlink" Target="http://www.ipl.org/div/stateknow/mt1.html" TargetMode="External"/><Relationship Id="rId127" Type="http://schemas.openxmlformats.org/officeDocument/2006/relationships/hyperlink" Target="http://www.ipl.org/div/stateknow/wi1.html" TargetMode="External"/><Relationship Id="rId10" Type="http://schemas.openxmlformats.org/officeDocument/2006/relationships/hyperlink" Target="http://www.ipl.org/div/stateknow/nc1.html" TargetMode="External"/><Relationship Id="rId31" Type="http://schemas.openxmlformats.org/officeDocument/2006/relationships/hyperlink" Target="http://www.ipl.org/div/stateknow/ms1.html" TargetMode="External"/><Relationship Id="rId52" Type="http://schemas.openxmlformats.org/officeDocument/2006/relationships/hyperlink" Target="http://www.ipl.org/div/stateknow/ak1.html" TargetMode="External"/><Relationship Id="rId73" Type="http://schemas.openxmlformats.org/officeDocument/2006/relationships/hyperlink" Target="http://www.ipl.org/div/stateknow/fl1.html" TargetMode="External"/><Relationship Id="rId78" Type="http://schemas.openxmlformats.org/officeDocument/2006/relationships/hyperlink" Target="http://www.ipl.org/div/stateknow/ny1.html" TargetMode="External"/><Relationship Id="rId94" Type="http://schemas.openxmlformats.org/officeDocument/2006/relationships/hyperlink" Target="http://www.ipl.org/div/stateknow/hi1.html" TargetMode="External"/><Relationship Id="rId99" Type="http://schemas.openxmlformats.org/officeDocument/2006/relationships/hyperlink" Target="http://www.ipl.org/div/stateknow/ct1.html" TargetMode="External"/><Relationship Id="rId101" Type="http://schemas.openxmlformats.org/officeDocument/2006/relationships/hyperlink" Target="http://www.ipl.org/div/stateknow/ri1.html" TargetMode="External"/><Relationship Id="rId122" Type="http://schemas.openxmlformats.org/officeDocument/2006/relationships/hyperlink" Target="http://www.ipl.org/div/stateknow/wa1.html" TargetMode="External"/><Relationship Id="rId143" Type="http://schemas.openxmlformats.org/officeDocument/2006/relationships/hyperlink" Target="http://www.ipl.org/div/stateknow/wv1.html" TargetMode="External"/><Relationship Id="rId148" Type="http://schemas.openxmlformats.org/officeDocument/2006/relationships/hyperlink" Target="http://www.ipl.org/div/stateknow/nj1.html" TargetMode="External"/><Relationship Id="rId164" Type="http://schemas.openxmlformats.org/officeDocument/2006/relationships/hyperlink" Target="http://www.ipl.org/div/stateknow/wa1.html" TargetMode="External"/><Relationship Id="rId169" Type="http://schemas.openxmlformats.org/officeDocument/2006/relationships/hyperlink" Target="http://www.ipl.org/div/stateknow/ut1.html" TargetMode="External"/><Relationship Id="rId185" Type="http://schemas.openxmlformats.org/officeDocument/2006/relationships/hyperlink" Target="http://www.ipl.org/div/stateknow/tn1.html" TargetMode="External"/><Relationship Id="rId4" Type="http://schemas.openxmlformats.org/officeDocument/2006/relationships/hyperlink" Target="http://www.ipl.org/div/stateknow/fl1.html" TargetMode="External"/><Relationship Id="rId9" Type="http://schemas.openxmlformats.org/officeDocument/2006/relationships/hyperlink" Target="http://www.ipl.org/div/stateknow/ga1.html" TargetMode="External"/><Relationship Id="rId180" Type="http://schemas.openxmlformats.org/officeDocument/2006/relationships/hyperlink" Target="http://www.ipl.org/div/stateknow/nj1.html" TargetMode="External"/><Relationship Id="rId210" Type="http://schemas.openxmlformats.org/officeDocument/2006/relationships/hyperlink" Target="http://www.ipl.org/div/stateknow/md1.html" TargetMode="External"/><Relationship Id="rId215" Type="http://schemas.openxmlformats.org/officeDocument/2006/relationships/hyperlink" Target="http://www.ipl.org/div/stateknow/oh1.html" TargetMode="External"/><Relationship Id="rId236" Type="http://schemas.openxmlformats.org/officeDocument/2006/relationships/hyperlink" Target="http://www.ipl.org/div/stateknow/mn1.html" TargetMode="External"/><Relationship Id="rId257" Type="http://schemas.openxmlformats.org/officeDocument/2006/relationships/hyperlink" Target="http://www.census.gov/popfinder/" TargetMode="External"/><Relationship Id="rId26" Type="http://schemas.openxmlformats.org/officeDocument/2006/relationships/hyperlink" Target="http://www.ipl.org/div/stateknow/ky1.html" TargetMode="External"/><Relationship Id="rId231" Type="http://schemas.openxmlformats.org/officeDocument/2006/relationships/hyperlink" Target="http://www.ipl.org/div/stateknow/tx1.html" TargetMode="External"/><Relationship Id="rId252" Type="http://schemas.openxmlformats.org/officeDocument/2006/relationships/hyperlink" Target="http://www.ipl.org/div/stateknow/nd1.html" TargetMode="External"/><Relationship Id="rId47" Type="http://schemas.openxmlformats.org/officeDocument/2006/relationships/hyperlink" Target="http://www.ipl.org/div/stateknow/ak1.html" TargetMode="External"/><Relationship Id="rId68" Type="http://schemas.openxmlformats.org/officeDocument/2006/relationships/hyperlink" Target="http://www.ipl.org/div/stateknow/sd1.html" TargetMode="External"/><Relationship Id="rId89" Type="http://schemas.openxmlformats.org/officeDocument/2006/relationships/hyperlink" Target="http://www.ipl.org/div/stateknow/in1.html" TargetMode="External"/><Relationship Id="rId112" Type="http://schemas.openxmlformats.org/officeDocument/2006/relationships/hyperlink" Target="http://www.ipl.org/div/stateknow/or1.html" TargetMode="External"/><Relationship Id="rId133" Type="http://schemas.openxmlformats.org/officeDocument/2006/relationships/hyperlink" Target="http://www.ipl.org/div/stateknow/ms1.html" TargetMode="External"/><Relationship Id="rId154" Type="http://schemas.openxmlformats.org/officeDocument/2006/relationships/hyperlink" Target="http://www.ipl.org/div/stateknow/ak1.html" TargetMode="External"/><Relationship Id="rId175" Type="http://schemas.openxmlformats.org/officeDocument/2006/relationships/hyperlink" Target="http://www.ipl.org/div/stateknow/nd1.html" TargetMode="External"/><Relationship Id="rId196" Type="http://schemas.openxmlformats.org/officeDocument/2006/relationships/hyperlink" Target="http://www.ipl.org/div/stateknow/ks1.html" TargetMode="External"/><Relationship Id="rId200" Type="http://schemas.openxmlformats.org/officeDocument/2006/relationships/hyperlink" Target="http://www.ipl.org/div/stateknow/vt1.html" TargetMode="External"/><Relationship Id="rId16" Type="http://schemas.openxmlformats.org/officeDocument/2006/relationships/hyperlink" Target="http://www.ipl.org/div/stateknow/az1.html" TargetMode="External"/><Relationship Id="rId221" Type="http://schemas.openxmlformats.org/officeDocument/2006/relationships/hyperlink" Target="http://www.ipl.org/div/stateknow/in1.html" TargetMode="External"/><Relationship Id="rId242" Type="http://schemas.openxmlformats.org/officeDocument/2006/relationships/hyperlink" Target="http://www.ipl.org/div/stateknow/co1.html" TargetMode="External"/><Relationship Id="rId37" Type="http://schemas.openxmlformats.org/officeDocument/2006/relationships/hyperlink" Target="http://www.ipl.org/div/stateknow/wv1.html" TargetMode="External"/><Relationship Id="rId58" Type="http://schemas.openxmlformats.org/officeDocument/2006/relationships/hyperlink" Target="http://www.ipl.org/div/stateknow/nv1.html" TargetMode="External"/><Relationship Id="rId79" Type="http://schemas.openxmlformats.org/officeDocument/2006/relationships/hyperlink" Target="http://www.ipl.org/div/stateknow/nc1.html" TargetMode="External"/><Relationship Id="rId102" Type="http://schemas.openxmlformats.org/officeDocument/2006/relationships/hyperlink" Target="http://www.ipl.org/div/stateknow/dc1.html" TargetMode="External"/><Relationship Id="rId123" Type="http://schemas.openxmlformats.org/officeDocument/2006/relationships/hyperlink" Target="http://www.ipl.org/div/stateknow/ga1.html" TargetMode="External"/><Relationship Id="rId144" Type="http://schemas.openxmlformats.org/officeDocument/2006/relationships/hyperlink" Target="http://www.ipl.org/div/stateknow/md1.html" TargetMode="External"/><Relationship Id="rId90" Type="http://schemas.openxmlformats.org/officeDocument/2006/relationships/hyperlink" Target="http://www.ipl.org/div/stateknow/me1.html" TargetMode="External"/><Relationship Id="rId165" Type="http://schemas.openxmlformats.org/officeDocument/2006/relationships/hyperlink" Target="http://www.ipl.org/div/stateknow/me1.html" TargetMode="External"/><Relationship Id="rId186" Type="http://schemas.openxmlformats.org/officeDocument/2006/relationships/hyperlink" Target="http://www.ipl.org/div/stateknow/id1.html" TargetMode="External"/><Relationship Id="rId211" Type="http://schemas.openxmlformats.org/officeDocument/2006/relationships/hyperlink" Target="http://www.ipl.org/div/stateknow/de1.html" TargetMode="External"/><Relationship Id="rId232" Type="http://schemas.openxmlformats.org/officeDocument/2006/relationships/hyperlink" Target="http://www.ipl.org/div/stateknow/al1.html" TargetMode="External"/><Relationship Id="rId253" Type="http://schemas.openxmlformats.org/officeDocument/2006/relationships/hyperlink" Target="http://www.ipl.org/div/stateknow/mt1.html" TargetMode="External"/><Relationship Id="rId27" Type="http://schemas.openxmlformats.org/officeDocument/2006/relationships/hyperlink" Target="http://www.ipl.org/div/stateknow/or1.html" TargetMode="External"/><Relationship Id="rId48" Type="http://schemas.openxmlformats.org/officeDocument/2006/relationships/hyperlink" Target="http://www.ipl.org/div/stateknow/nd1.html" TargetMode="External"/><Relationship Id="rId69" Type="http://schemas.openxmlformats.org/officeDocument/2006/relationships/hyperlink" Target="http://www.ipl.org/div/stateknow/wa1.html" TargetMode="External"/><Relationship Id="rId113" Type="http://schemas.openxmlformats.org/officeDocument/2006/relationships/hyperlink" Target="http://www.ipl.org/div/stateknow/id1.html" TargetMode="External"/><Relationship Id="rId134" Type="http://schemas.openxmlformats.org/officeDocument/2006/relationships/hyperlink" Target="http://www.ipl.org/div/stateknow/pa1.html" TargetMode="External"/><Relationship Id="rId80" Type="http://schemas.openxmlformats.org/officeDocument/2006/relationships/hyperlink" Target="http://www.ipl.org/div/stateknow/ar1.html" TargetMode="External"/><Relationship Id="rId155" Type="http://schemas.openxmlformats.org/officeDocument/2006/relationships/hyperlink" Target="http://www.ipl.org/div/stateknow/mi1.html" TargetMode="External"/><Relationship Id="rId176" Type="http://schemas.openxmlformats.org/officeDocument/2006/relationships/hyperlink" Target="http://www.ipl.org/div/stateknow/al1.html" TargetMode="External"/><Relationship Id="rId197" Type="http://schemas.openxmlformats.org/officeDocument/2006/relationships/hyperlink" Target="http://www.ipl.org/div/stateknow/ia1.html" TargetMode="External"/><Relationship Id="rId201" Type="http://schemas.openxmlformats.org/officeDocument/2006/relationships/hyperlink" Target="http://www.ipl.org/div/stateknow/az1.html" TargetMode="External"/><Relationship Id="rId222" Type="http://schemas.openxmlformats.org/officeDocument/2006/relationships/hyperlink" Target="http://www.ipl.org/div/stateknow/mi1.html" TargetMode="External"/><Relationship Id="rId243" Type="http://schemas.openxmlformats.org/officeDocument/2006/relationships/hyperlink" Target="http://www.ipl.org/div/stateknow/me1.html" TargetMode="External"/><Relationship Id="rId17" Type="http://schemas.openxmlformats.org/officeDocument/2006/relationships/hyperlink" Target="http://www.ipl.org/div/stateknow/tn1.html" TargetMode="External"/><Relationship Id="rId38" Type="http://schemas.openxmlformats.org/officeDocument/2006/relationships/hyperlink" Target="http://www.ipl.org/div/stateknow/ne1.html" TargetMode="External"/><Relationship Id="rId59" Type="http://schemas.openxmlformats.org/officeDocument/2006/relationships/hyperlink" Target="http://www.ipl.org/div/stateknow/co1.html" TargetMode="External"/><Relationship Id="rId103" Type="http://schemas.openxmlformats.org/officeDocument/2006/relationships/hyperlink" Target="http://www.ipl.org/div/stateknow/ak1.html" TargetMode="External"/><Relationship Id="rId124" Type="http://schemas.openxmlformats.org/officeDocument/2006/relationships/hyperlink" Target="http://www.ipl.org/div/stateknow/mi1.html" TargetMode="External"/><Relationship Id="rId70" Type="http://schemas.openxmlformats.org/officeDocument/2006/relationships/hyperlink" Target="http://www.ipl.org/div/stateknow/nd1.html" TargetMode="External"/><Relationship Id="rId91" Type="http://schemas.openxmlformats.org/officeDocument/2006/relationships/hyperlink" Target="http://www.ipl.org/div/stateknow/sc1.html" TargetMode="External"/><Relationship Id="rId145" Type="http://schemas.openxmlformats.org/officeDocument/2006/relationships/hyperlink" Target="http://www.ipl.org/div/stateknow/vt1.html" TargetMode="External"/><Relationship Id="rId166" Type="http://schemas.openxmlformats.org/officeDocument/2006/relationships/hyperlink" Target="http://www.ipl.org/div/stateknow/hi1.html" TargetMode="External"/><Relationship Id="rId187" Type="http://schemas.openxmlformats.org/officeDocument/2006/relationships/hyperlink" Target="http://www.ipl.org/div/stateknow/mo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"/>
  <sheetViews>
    <sheetView tabSelected="1" topLeftCell="A16" workbookViewId="0">
      <selection activeCell="F50" sqref="F50"/>
    </sheetView>
  </sheetViews>
  <sheetFormatPr defaultRowHeight="15" x14ac:dyDescent="0.25"/>
  <cols>
    <col min="1" max="1" width="33.140625" style="1" customWidth="1"/>
    <col min="2" max="16384" width="9.140625" style="1"/>
  </cols>
  <sheetData>
    <row r="1" spans="1:46" x14ac:dyDescent="0.25">
      <c r="B1" s="1" t="s">
        <v>308</v>
      </c>
      <c r="C1" s="1" t="s">
        <v>307</v>
      </c>
      <c r="D1" s="1" t="s">
        <v>306</v>
      </c>
      <c r="E1" s="1" t="s">
        <v>305</v>
      </c>
      <c r="F1" s="1" t="s">
        <v>304</v>
      </c>
      <c r="G1" s="1" t="s">
        <v>303</v>
      </c>
      <c r="H1" s="1" t="s">
        <v>302</v>
      </c>
      <c r="I1" s="1" t="s">
        <v>301</v>
      </c>
      <c r="J1" s="1" t="s">
        <v>300</v>
      </c>
      <c r="K1" s="1" t="s">
        <v>299</v>
      </c>
      <c r="L1" s="1" t="s">
        <v>298</v>
      </c>
      <c r="M1" s="1" t="s">
        <v>297</v>
      </c>
      <c r="N1" s="1" t="s">
        <v>296</v>
      </c>
      <c r="O1" s="1" t="s">
        <v>295</v>
      </c>
      <c r="P1" s="1" t="s">
        <v>294</v>
      </c>
      <c r="Q1" s="1" t="s">
        <v>293</v>
      </c>
      <c r="R1" s="1" t="s">
        <v>292</v>
      </c>
      <c r="S1" s="1" t="s">
        <v>291</v>
      </c>
      <c r="T1" s="1" t="s">
        <v>290</v>
      </c>
      <c r="U1" s="1" t="s">
        <v>289</v>
      </c>
      <c r="V1" s="1" t="s">
        <v>288</v>
      </c>
      <c r="W1" s="1" t="s">
        <v>287</v>
      </c>
      <c r="X1" s="1" t="s">
        <v>286</v>
      </c>
      <c r="Y1" s="1" t="s">
        <v>285</v>
      </c>
      <c r="Z1" s="1" t="s">
        <v>284</v>
      </c>
      <c r="AA1" s="1" t="s">
        <v>283</v>
      </c>
      <c r="AB1" s="1" t="s">
        <v>282</v>
      </c>
      <c r="AC1" s="1" t="s">
        <v>281</v>
      </c>
      <c r="AD1" s="1" t="s">
        <v>280</v>
      </c>
      <c r="AE1" s="1" t="s">
        <v>279</v>
      </c>
      <c r="AF1" s="1" t="s">
        <v>278</v>
      </c>
      <c r="AG1" s="1" t="s">
        <v>277</v>
      </c>
      <c r="AH1" s="1" t="s">
        <v>276</v>
      </c>
      <c r="AI1" s="1" t="s">
        <v>275</v>
      </c>
      <c r="AJ1" s="1" t="s">
        <v>274</v>
      </c>
      <c r="AK1" s="1" t="s">
        <v>273</v>
      </c>
      <c r="AL1" s="1" t="s">
        <v>272</v>
      </c>
      <c r="AM1" s="1" t="s">
        <v>271</v>
      </c>
      <c r="AN1" s="1" t="s">
        <v>270</v>
      </c>
      <c r="AO1" s="1" t="s">
        <v>269</v>
      </c>
      <c r="AP1" s="1" t="s">
        <v>268</v>
      </c>
      <c r="AQ1" s="1" t="s">
        <v>267</v>
      </c>
      <c r="AR1" s="1" t="s">
        <v>266</v>
      </c>
      <c r="AS1" s="1" t="s">
        <v>265</v>
      </c>
      <c r="AT1" s="1" t="s">
        <v>264</v>
      </c>
    </row>
    <row r="3" spans="1:46" x14ac:dyDescent="0.25">
      <c r="A3" s="1" t="s">
        <v>308</v>
      </c>
      <c r="B3" s="1">
        <v>1</v>
      </c>
      <c r="C3" s="1">
        <v>0.241394</v>
      </c>
      <c r="D3" s="1">
        <v>0.236953</v>
      </c>
      <c r="E3" s="1">
        <v>-0.21900500000000001</v>
      </c>
      <c r="F3" s="1">
        <v>0.22048899999999999</v>
      </c>
      <c r="G3" s="1">
        <v>0.33702799999999999</v>
      </c>
      <c r="H3" s="1">
        <v>0.33756999999999998</v>
      </c>
      <c r="I3" s="1">
        <v>2.6339000000000001E-2</v>
      </c>
      <c r="J3" s="1">
        <v>0.22705900000000001</v>
      </c>
      <c r="K3" s="1">
        <v>-0.12967799999999999</v>
      </c>
      <c r="L3" s="1">
        <v>-0.148283</v>
      </c>
      <c r="M3" s="1">
        <v>-0.148283</v>
      </c>
      <c r="N3" s="1">
        <v>-0.47403499999999998</v>
      </c>
      <c r="O3" s="1">
        <v>0.32392300000000002</v>
      </c>
      <c r="P3" s="1">
        <v>0.51561999999999997</v>
      </c>
      <c r="Q3" s="1">
        <v>0.136881</v>
      </c>
      <c r="R3" s="1">
        <v>0.29065800000000003</v>
      </c>
      <c r="S3" s="1">
        <v>0.29486200000000001</v>
      </c>
      <c r="T3" s="1">
        <v>0.25665399999999999</v>
      </c>
      <c r="U3" s="1">
        <v>0.13361400000000001</v>
      </c>
      <c r="V3" s="1">
        <v>0.17632900000000001</v>
      </c>
      <c r="W3" s="1">
        <v>0.42599199999999998</v>
      </c>
      <c r="X3" s="1">
        <v>9.8359999999999993E-3</v>
      </c>
      <c r="Y3" s="1">
        <v>4.5240000000000002E-2</v>
      </c>
      <c r="Z3" s="1">
        <v>-7.5830999999999996E-2</v>
      </c>
      <c r="AA3" s="1">
        <v>-0.46544099999999999</v>
      </c>
      <c r="AB3" s="1">
        <v>-0.37976199999999999</v>
      </c>
      <c r="AC3" s="1">
        <v>-2.4303999999999999E-2</v>
      </c>
      <c r="AD3" s="1">
        <v>-0.48920799999999998</v>
      </c>
      <c r="AE3" s="1">
        <v>0.24426899999999999</v>
      </c>
      <c r="AF3" s="1">
        <v>0.24593899999999999</v>
      </c>
      <c r="AG3" s="1">
        <v>0.246063</v>
      </c>
      <c r="AH3" s="1">
        <v>0.24571799999999999</v>
      </c>
      <c r="AI3" s="1">
        <v>0.23802300000000001</v>
      </c>
      <c r="AJ3" s="1">
        <v>0.27276800000000001</v>
      </c>
      <c r="AK3" s="1">
        <v>0.57014799999999999</v>
      </c>
      <c r="AL3" s="1">
        <v>-0.167381</v>
      </c>
      <c r="AM3" s="1">
        <v>-9.1600000000000004E-4</v>
      </c>
      <c r="AN3" s="1">
        <v>0.26341399999999998</v>
      </c>
      <c r="AO3" s="1">
        <v>0.23330799999999999</v>
      </c>
      <c r="AP3" s="1">
        <v>0.36277799999999999</v>
      </c>
      <c r="AQ3" s="1">
        <v>0.31348799999999999</v>
      </c>
      <c r="AR3" s="1">
        <v>-0.28409200000000001</v>
      </c>
      <c r="AS3" s="1">
        <v>8.3070000000000001E-3</v>
      </c>
      <c r="AT3" s="1">
        <v>0.23955299999999999</v>
      </c>
    </row>
    <row r="4" spans="1:46" x14ac:dyDescent="0.25">
      <c r="A4" s="1" t="s">
        <v>307</v>
      </c>
      <c r="B4" s="1">
        <v>0.241394</v>
      </c>
      <c r="C4" s="1">
        <v>1</v>
      </c>
      <c r="D4" s="1">
        <v>1.7960000000000001E-3</v>
      </c>
      <c r="E4" s="1">
        <v>-0.32888099999999998</v>
      </c>
      <c r="F4" s="1">
        <v>0.19182299999999999</v>
      </c>
      <c r="G4" s="1">
        <v>0.43210500000000002</v>
      </c>
      <c r="H4" s="1">
        <v>0.16203999999999999</v>
      </c>
      <c r="I4" s="1">
        <v>-0.62461199999999995</v>
      </c>
      <c r="J4" s="1">
        <v>0.207734</v>
      </c>
      <c r="K4" s="1">
        <v>-0.32119300000000001</v>
      </c>
      <c r="L4" s="1">
        <v>-0.34751300000000002</v>
      </c>
      <c r="M4" s="1">
        <v>-0.34751300000000002</v>
      </c>
      <c r="N4" s="1">
        <v>2.1900000000000001E-4</v>
      </c>
      <c r="O4" s="1">
        <v>0.164907</v>
      </c>
      <c r="P4" s="1">
        <v>0.14192399999999999</v>
      </c>
      <c r="Q4" s="1">
        <v>0.14351900000000001</v>
      </c>
      <c r="R4" s="1">
        <v>7.2842000000000004E-2</v>
      </c>
      <c r="S4" s="1">
        <v>-0.31488500000000003</v>
      </c>
      <c r="T4" s="1">
        <v>0.10550900000000001</v>
      </c>
      <c r="U4" s="1">
        <v>0.24837899999999999</v>
      </c>
      <c r="V4" s="1">
        <v>-0.34782299999999999</v>
      </c>
      <c r="W4" s="1">
        <v>5.0897999999999999E-2</v>
      </c>
      <c r="X4" s="1">
        <v>-0.26496399999999998</v>
      </c>
      <c r="Y4" s="1">
        <v>0.64472200000000002</v>
      </c>
      <c r="Z4" s="1">
        <v>0.54227899999999996</v>
      </c>
      <c r="AA4" s="1">
        <v>-0.31915199999999999</v>
      </c>
      <c r="AB4" s="1">
        <v>-0.31641200000000003</v>
      </c>
      <c r="AC4" s="1">
        <v>0.34544000000000002</v>
      </c>
      <c r="AD4" s="1">
        <v>-4.1778000000000003E-2</v>
      </c>
      <c r="AE4" s="1">
        <v>0.17633699999999999</v>
      </c>
      <c r="AF4" s="1">
        <v>0.17632800000000001</v>
      </c>
      <c r="AG4" s="1">
        <v>0.17002700000000001</v>
      </c>
      <c r="AH4" s="1">
        <v>0.16761100000000001</v>
      </c>
      <c r="AI4" s="1">
        <v>0.99988999999999995</v>
      </c>
      <c r="AJ4" s="1">
        <v>-0.25873400000000002</v>
      </c>
      <c r="AK4" s="1">
        <v>9.7313999999999998E-2</v>
      </c>
      <c r="AL4" s="1">
        <v>-0.14691199999999999</v>
      </c>
      <c r="AM4" s="1">
        <v>-0.125445</v>
      </c>
      <c r="AN4" s="1">
        <v>-0.112941</v>
      </c>
      <c r="AO4" s="1">
        <v>-8.8520000000000005E-3</v>
      </c>
      <c r="AP4" s="1">
        <v>0.21932499999999999</v>
      </c>
      <c r="AQ4" s="1">
        <v>-0.31056400000000001</v>
      </c>
      <c r="AR4" s="1">
        <v>-0.186087</v>
      </c>
      <c r="AS4" s="1">
        <v>-9.6417000000000003E-2</v>
      </c>
      <c r="AT4" s="1">
        <v>0.186165</v>
      </c>
    </row>
    <row r="5" spans="1:46" x14ac:dyDescent="0.25">
      <c r="A5" s="1" t="s">
        <v>306</v>
      </c>
      <c r="B5" s="1">
        <v>0.236953</v>
      </c>
      <c r="C5" s="1">
        <v>1.7960000000000001E-3</v>
      </c>
      <c r="D5" s="1">
        <v>1</v>
      </c>
      <c r="E5" s="1">
        <v>3.3649999999999999E-3</v>
      </c>
      <c r="F5" s="1">
        <v>0.78816200000000003</v>
      </c>
      <c r="G5" s="1">
        <v>0.39957900000000002</v>
      </c>
      <c r="H5" s="1">
        <v>0.80095400000000005</v>
      </c>
      <c r="I5" s="1">
        <v>-7.0304000000000005E-2</v>
      </c>
      <c r="J5" s="1">
        <v>0.76206300000000005</v>
      </c>
      <c r="K5" s="1">
        <v>0.206208</v>
      </c>
      <c r="L5" s="1">
        <v>0.227134</v>
      </c>
      <c r="M5" s="1">
        <v>0.227134</v>
      </c>
      <c r="N5" s="1">
        <v>-0.25635400000000003</v>
      </c>
      <c r="O5" s="1">
        <v>0.81347800000000003</v>
      </c>
      <c r="P5" s="1">
        <v>0.355209</v>
      </c>
      <c r="Q5" s="1">
        <v>0.56753900000000002</v>
      </c>
      <c r="R5" s="1">
        <v>0.89257600000000004</v>
      </c>
      <c r="S5" s="1">
        <v>0.32177499999999998</v>
      </c>
      <c r="T5" s="1">
        <v>0.833121</v>
      </c>
      <c r="U5" s="1">
        <v>0.50725100000000001</v>
      </c>
      <c r="V5" s="1">
        <v>0.20657600000000001</v>
      </c>
      <c r="W5" s="1">
        <v>0.30536600000000003</v>
      </c>
      <c r="X5" s="1">
        <v>0.16689999999999999</v>
      </c>
      <c r="Y5" s="1">
        <v>-8.9015999999999998E-2</v>
      </c>
      <c r="Z5" s="1">
        <v>-0.12780900000000001</v>
      </c>
      <c r="AA5" s="1">
        <v>-0.27437299999999998</v>
      </c>
      <c r="AB5" s="1">
        <v>-0.14579300000000001</v>
      </c>
      <c r="AC5" s="1">
        <v>-6.9294999999999995E-2</v>
      </c>
      <c r="AD5" s="1">
        <v>-0.49520599999999998</v>
      </c>
      <c r="AE5" s="1">
        <v>0.80735299999999999</v>
      </c>
      <c r="AF5" s="1">
        <v>0.80823</v>
      </c>
      <c r="AG5" s="1">
        <v>0.81478700000000004</v>
      </c>
      <c r="AH5" s="1">
        <v>0.816527</v>
      </c>
      <c r="AI5" s="1">
        <v>3.3199999999999999E-4</v>
      </c>
      <c r="AJ5" s="1">
        <v>0.28998800000000002</v>
      </c>
      <c r="AK5" s="1">
        <v>0.38589899999999999</v>
      </c>
      <c r="AL5" s="1">
        <v>0.42274400000000001</v>
      </c>
      <c r="AM5" s="1">
        <v>0.76007000000000002</v>
      </c>
      <c r="AN5" s="1">
        <v>0.28505599999999998</v>
      </c>
      <c r="AO5" s="1">
        <v>0.941751</v>
      </c>
      <c r="AP5" s="1">
        <v>0.15537400000000001</v>
      </c>
      <c r="AQ5" s="1">
        <v>0.24512600000000001</v>
      </c>
      <c r="AR5" s="1">
        <v>-0.17152400000000001</v>
      </c>
      <c r="AS5" s="1">
        <v>3.2990999999999999E-2</v>
      </c>
      <c r="AT5" s="1">
        <v>0.81717200000000001</v>
      </c>
    </row>
    <row r="6" spans="1:46" x14ac:dyDescent="0.25">
      <c r="A6" s="1" t="s">
        <v>305</v>
      </c>
      <c r="B6" s="1">
        <v>-0.21900500000000001</v>
      </c>
      <c r="C6" s="1">
        <v>-0.32888099999999998</v>
      </c>
      <c r="D6" s="1">
        <v>3.3649999999999999E-3</v>
      </c>
      <c r="E6" s="1">
        <v>1</v>
      </c>
      <c r="F6" s="1">
        <v>-0.26147900000000002</v>
      </c>
      <c r="G6" s="1">
        <v>-0.33313500000000001</v>
      </c>
      <c r="H6" s="1">
        <v>-0.21318200000000001</v>
      </c>
      <c r="I6" s="1">
        <v>0.53300700000000001</v>
      </c>
      <c r="J6" s="1">
        <v>-0.274258</v>
      </c>
      <c r="K6" s="1">
        <v>0.25164199999999998</v>
      </c>
      <c r="L6" s="1">
        <v>0.26280300000000001</v>
      </c>
      <c r="M6" s="1">
        <v>0.26280300000000001</v>
      </c>
      <c r="N6" s="1">
        <v>0.16972000000000001</v>
      </c>
      <c r="O6" s="1">
        <v>-0.22382299999999999</v>
      </c>
      <c r="P6" s="1">
        <v>-0.13309299999999999</v>
      </c>
      <c r="Q6" s="1">
        <v>-0.176033</v>
      </c>
      <c r="R6" s="1">
        <v>-0.19358900000000001</v>
      </c>
      <c r="S6" s="1">
        <v>0.142564</v>
      </c>
      <c r="T6" s="1">
        <v>-0.22018199999999999</v>
      </c>
      <c r="U6" s="1">
        <v>-0.24922800000000001</v>
      </c>
      <c r="V6" s="1">
        <v>0.242178</v>
      </c>
      <c r="W6" s="1">
        <v>-8.1851999999999994E-2</v>
      </c>
      <c r="X6" s="1">
        <v>0.31996799999999997</v>
      </c>
      <c r="Y6" s="1">
        <v>-0.450457</v>
      </c>
      <c r="Z6" s="1">
        <v>-0.402644</v>
      </c>
      <c r="AA6" s="1">
        <v>-0.15312600000000001</v>
      </c>
      <c r="AB6" s="1">
        <v>-6.4007999999999995E-2</v>
      </c>
      <c r="AC6" s="1">
        <v>-0.19023699999999999</v>
      </c>
      <c r="AD6" s="1">
        <v>0.12170499999999999</v>
      </c>
      <c r="AE6" s="1">
        <v>-0.25678400000000001</v>
      </c>
      <c r="AF6" s="1">
        <v>-0.25564799999999999</v>
      </c>
      <c r="AG6" s="1">
        <v>-0.25251200000000001</v>
      </c>
      <c r="AH6" s="1">
        <v>-0.25196200000000002</v>
      </c>
      <c r="AI6" s="1">
        <v>-0.326625</v>
      </c>
      <c r="AJ6" s="1">
        <v>-6.4601000000000006E-2</v>
      </c>
      <c r="AK6" s="1">
        <v>-0.31931999999999999</v>
      </c>
      <c r="AL6" s="1">
        <v>-0.15541099999999999</v>
      </c>
      <c r="AM6" s="1">
        <v>-4.0426999999999998E-2</v>
      </c>
      <c r="AN6" s="1">
        <v>-9.0315000000000006E-2</v>
      </c>
      <c r="AO6" s="1">
        <v>-6.1482000000000002E-2</v>
      </c>
      <c r="AP6" s="1">
        <v>-0.140072</v>
      </c>
      <c r="AQ6" s="1">
        <v>0.17752899999999999</v>
      </c>
      <c r="AR6" s="1">
        <v>0.47186</v>
      </c>
      <c r="AS6" s="1">
        <v>0.13358800000000001</v>
      </c>
      <c r="AT6" s="1">
        <v>-0.25958799999999999</v>
      </c>
    </row>
    <row r="7" spans="1:46" x14ac:dyDescent="0.25">
      <c r="A7" s="1" t="s">
        <v>304</v>
      </c>
      <c r="B7" s="1">
        <v>0.22048899999999999</v>
      </c>
      <c r="C7" s="1">
        <v>0.19182299999999999</v>
      </c>
      <c r="D7" s="1">
        <v>0.78816200000000003</v>
      </c>
      <c r="E7" s="1">
        <v>-0.26147900000000002</v>
      </c>
      <c r="F7" s="1">
        <v>1</v>
      </c>
      <c r="G7" s="1">
        <v>0.50613399999999997</v>
      </c>
      <c r="H7" s="1">
        <v>0.95048500000000002</v>
      </c>
      <c r="I7" s="1">
        <v>-0.32103100000000001</v>
      </c>
      <c r="J7" s="1">
        <v>0.99348099999999995</v>
      </c>
      <c r="K7" s="1">
        <v>0.116089</v>
      </c>
      <c r="L7" s="1">
        <v>0.124723</v>
      </c>
      <c r="M7" s="1">
        <v>0.124723</v>
      </c>
      <c r="N7" s="1">
        <v>-0.14740300000000001</v>
      </c>
      <c r="O7" s="1">
        <v>0.96689199999999997</v>
      </c>
      <c r="P7" s="1">
        <v>0.30217500000000003</v>
      </c>
      <c r="Q7" s="1">
        <v>0.87702899999999995</v>
      </c>
      <c r="R7" s="1">
        <v>0.92822300000000002</v>
      </c>
      <c r="S7" s="1">
        <v>7.4570999999999998E-2</v>
      </c>
      <c r="T7" s="1">
        <v>0.97236199999999995</v>
      </c>
      <c r="U7" s="1">
        <v>0.86959799999999998</v>
      </c>
      <c r="V7" s="1">
        <v>-6.4219999999999999E-2</v>
      </c>
      <c r="W7" s="1">
        <v>0.12887000000000001</v>
      </c>
      <c r="X7" s="1">
        <v>-0.101661</v>
      </c>
      <c r="Y7" s="1">
        <v>0.20669399999999999</v>
      </c>
      <c r="Z7" s="1">
        <v>0.17533399999999999</v>
      </c>
      <c r="AA7" s="1">
        <v>-0.141621</v>
      </c>
      <c r="AB7" s="1">
        <v>-7.4638999999999997E-2</v>
      </c>
      <c r="AC7" s="1">
        <v>0.19781299999999999</v>
      </c>
      <c r="AD7" s="1">
        <v>-0.40695900000000002</v>
      </c>
      <c r="AE7" s="1">
        <v>0.99338499999999996</v>
      </c>
      <c r="AF7" s="1">
        <v>0.99255300000000002</v>
      </c>
      <c r="AG7" s="1">
        <v>0.99179799999999996</v>
      </c>
      <c r="AH7" s="1">
        <v>0.99124900000000005</v>
      </c>
      <c r="AI7" s="1">
        <v>0.18843699999999999</v>
      </c>
      <c r="AJ7" s="1">
        <v>0.162305</v>
      </c>
      <c r="AK7" s="1">
        <v>0.55263600000000002</v>
      </c>
      <c r="AL7" s="1">
        <v>0.56905700000000004</v>
      </c>
      <c r="AM7" s="1">
        <v>0.73451299999999997</v>
      </c>
      <c r="AN7" s="1">
        <v>0.20128399999999999</v>
      </c>
      <c r="AO7" s="1">
        <v>0.78290599999999999</v>
      </c>
      <c r="AP7" s="1">
        <v>0.24254800000000001</v>
      </c>
      <c r="AQ7" s="1">
        <v>-8.064E-3</v>
      </c>
      <c r="AR7" s="1">
        <v>-0.24998999999999999</v>
      </c>
      <c r="AS7" s="1">
        <v>3.7830999999999997E-2</v>
      </c>
      <c r="AT7" s="1">
        <v>0.99263800000000002</v>
      </c>
    </row>
    <row r="8" spans="1:46" x14ac:dyDescent="0.25">
      <c r="A8" s="1" t="s">
        <v>303</v>
      </c>
      <c r="B8" s="1">
        <v>0.33702799999999999</v>
      </c>
      <c r="C8" s="1">
        <v>0.43210500000000002</v>
      </c>
      <c r="D8" s="1">
        <v>0.39957900000000002</v>
      </c>
      <c r="E8" s="1">
        <v>-0.33313500000000001</v>
      </c>
      <c r="F8" s="1">
        <v>0.50613399999999997</v>
      </c>
      <c r="G8" s="1">
        <v>1</v>
      </c>
      <c r="H8" s="1">
        <v>0.54616299999999995</v>
      </c>
      <c r="I8" s="1">
        <v>-0.25198300000000001</v>
      </c>
      <c r="J8" s="1">
        <v>0.51138899999999998</v>
      </c>
      <c r="K8" s="1">
        <v>-0.22353799999999999</v>
      </c>
      <c r="L8" s="1">
        <v>-0.223271</v>
      </c>
      <c r="M8" s="1">
        <v>-0.223271</v>
      </c>
      <c r="N8" s="1">
        <v>-0.28127799999999997</v>
      </c>
      <c r="O8" s="1">
        <v>0.55740999999999996</v>
      </c>
      <c r="P8" s="1">
        <v>0.56396800000000002</v>
      </c>
      <c r="Q8" s="1">
        <v>0.45338299999999998</v>
      </c>
      <c r="R8" s="1">
        <v>0.50829999999999997</v>
      </c>
      <c r="S8" s="1">
        <v>0.293541</v>
      </c>
      <c r="T8" s="1">
        <v>0.51327900000000004</v>
      </c>
      <c r="U8" s="1">
        <v>0.46534300000000001</v>
      </c>
      <c r="V8" s="1">
        <v>0.116218</v>
      </c>
      <c r="W8" s="1">
        <v>0.47389999999999999</v>
      </c>
      <c r="X8" s="1">
        <v>6.2401999999999999E-2</v>
      </c>
      <c r="Y8" s="1">
        <v>0.29838999999999999</v>
      </c>
      <c r="Z8" s="1">
        <v>7.2544999999999998E-2</v>
      </c>
      <c r="AA8" s="1">
        <v>-0.319826</v>
      </c>
      <c r="AB8" s="1">
        <v>-0.34694999999999998</v>
      </c>
      <c r="AC8" s="1">
        <v>9.3778E-2</v>
      </c>
      <c r="AD8" s="1">
        <v>-0.70540700000000001</v>
      </c>
      <c r="AE8" s="1">
        <v>0.52149000000000001</v>
      </c>
      <c r="AF8" s="1">
        <v>0.52059299999999997</v>
      </c>
      <c r="AG8" s="1">
        <v>0.51504799999999995</v>
      </c>
      <c r="AH8" s="1">
        <v>0.51353700000000002</v>
      </c>
      <c r="AI8" s="1">
        <v>0.43067</v>
      </c>
      <c r="AJ8" s="1">
        <v>0.52730699999999997</v>
      </c>
      <c r="AK8" s="1">
        <v>0.56911400000000001</v>
      </c>
      <c r="AL8" s="1">
        <v>0.12934200000000001</v>
      </c>
      <c r="AM8" s="1">
        <v>0.15304499999999999</v>
      </c>
      <c r="AN8" s="1">
        <v>0.40864699999999998</v>
      </c>
      <c r="AO8" s="1">
        <v>0.47267999999999999</v>
      </c>
      <c r="AP8" s="1">
        <v>0.56489599999999995</v>
      </c>
      <c r="AQ8" s="1">
        <v>0.20203399999999999</v>
      </c>
      <c r="AR8" s="1">
        <v>-0.41595599999999999</v>
      </c>
      <c r="AS8" s="1">
        <v>-0.18388499999999999</v>
      </c>
      <c r="AT8" s="1">
        <v>0.50931899999999997</v>
      </c>
    </row>
    <row r="9" spans="1:46" x14ac:dyDescent="0.25">
      <c r="A9" s="1" t="s">
        <v>302</v>
      </c>
      <c r="B9" s="1">
        <v>0.33756999999999998</v>
      </c>
      <c r="C9" s="1">
        <v>0.16203999999999999</v>
      </c>
      <c r="D9" s="1">
        <v>0.80095400000000005</v>
      </c>
      <c r="E9" s="1">
        <v>-0.21318200000000001</v>
      </c>
      <c r="F9" s="1">
        <v>0.95048500000000002</v>
      </c>
      <c r="G9" s="1">
        <v>0.54616299999999995</v>
      </c>
      <c r="H9" s="1">
        <v>1</v>
      </c>
      <c r="I9" s="1">
        <v>-0.24775700000000001</v>
      </c>
      <c r="J9" s="1">
        <v>0.953816</v>
      </c>
      <c r="K9" s="1">
        <v>0.11701</v>
      </c>
      <c r="L9" s="1">
        <v>0.120407</v>
      </c>
      <c r="M9" s="1">
        <v>0.120407</v>
      </c>
      <c r="N9" s="1">
        <v>-0.20985799999999999</v>
      </c>
      <c r="O9" s="1">
        <v>0.99472400000000005</v>
      </c>
      <c r="P9" s="1">
        <v>0.50030399999999997</v>
      </c>
      <c r="Q9" s="1">
        <v>0.82639499999999999</v>
      </c>
      <c r="R9" s="1">
        <v>0.95343</v>
      </c>
      <c r="S9" s="1">
        <v>0.25763900000000001</v>
      </c>
      <c r="T9" s="1">
        <v>0.96575500000000003</v>
      </c>
      <c r="U9" s="1">
        <v>0.78586299999999998</v>
      </c>
      <c r="V9" s="1">
        <v>6.6975000000000007E-2</v>
      </c>
      <c r="W9" s="1">
        <v>0.23586399999999999</v>
      </c>
      <c r="X9" s="1">
        <v>2.2696999999999998E-2</v>
      </c>
      <c r="Y9" s="1">
        <v>0.113443</v>
      </c>
      <c r="Z9" s="1">
        <v>4.1341000000000003E-2</v>
      </c>
      <c r="AA9" s="1">
        <v>-0.23718600000000001</v>
      </c>
      <c r="AB9" s="1">
        <v>-0.14399200000000001</v>
      </c>
      <c r="AC9" s="1">
        <v>6.3741999999999993E-2</v>
      </c>
      <c r="AD9" s="1">
        <v>-0.52446199999999998</v>
      </c>
      <c r="AE9" s="1">
        <v>0.96420899999999998</v>
      </c>
      <c r="AF9" s="1">
        <v>0.965279</v>
      </c>
      <c r="AG9" s="1">
        <v>0.96449099999999999</v>
      </c>
      <c r="AH9" s="1">
        <v>0.96435999999999999</v>
      </c>
      <c r="AI9" s="1">
        <v>0.158276</v>
      </c>
      <c r="AJ9" s="1">
        <v>0.28897600000000001</v>
      </c>
      <c r="AK9" s="1">
        <v>0.62627299999999997</v>
      </c>
      <c r="AL9" s="1">
        <v>0.441469</v>
      </c>
      <c r="AM9" s="1">
        <v>0.685137</v>
      </c>
      <c r="AN9" s="1">
        <v>0.31833699999999998</v>
      </c>
      <c r="AO9" s="1">
        <v>0.78854199999999997</v>
      </c>
      <c r="AP9" s="1">
        <v>0.32148500000000002</v>
      </c>
      <c r="AQ9" s="1">
        <v>9.7737000000000004E-2</v>
      </c>
      <c r="AR9" s="1">
        <v>-0.211145</v>
      </c>
      <c r="AS9" s="1">
        <v>7.0247000000000004E-2</v>
      </c>
      <c r="AT9" s="1">
        <v>0.95957000000000003</v>
      </c>
    </row>
    <row r="10" spans="1:46" x14ac:dyDescent="0.25">
      <c r="A10" s="1" t="s">
        <v>301</v>
      </c>
      <c r="B10" s="1">
        <v>2.6339000000000001E-2</v>
      </c>
      <c r="C10" s="1">
        <v>-0.62461199999999995</v>
      </c>
      <c r="D10" s="1">
        <v>-7.0304000000000005E-2</v>
      </c>
      <c r="E10" s="1">
        <v>0.53300700000000001</v>
      </c>
      <c r="F10" s="1">
        <v>-0.32103100000000001</v>
      </c>
      <c r="G10" s="1">
        <v>-0.25198300000000001</v>
      </c>
      <c r="H10" s="1">
        <v>-0.24775700000000001</v>
      </c>
      <c r="I10" s="1">
        <v>1</v>
      </c>
      <c r="J10" s="1">
        <v>-0.32963700000000001</v>
      </c>
      <c r="K10" s="1">
        <v>0.40394200000000002</v>
      </c>
      <c r="L10" s="1">
        <v>0.417153</v>
      </c>
      <c r="M10" s="1">
        <v>0.417153</v>
      </c>
      <c r="N10" s="1">
        <v>-6.2927999999999998E-2</v>
      </c>
      <c r="O10" s="1">
        <v>-0.25864100000000001</v>
      </c>
      <c r="P10" s="1">
        <v>-4.5100000000000001E-2</v>
      </c>
      <c r="Q10" s="1">
        <v>-0.27625</v>
      </c>
      <c r="R10" s="1">
        <v>-0.17316500000000001</v>
      </c>
      <c r="S10" s="1">
        <v>0.386239</v>
      </c>
      <c r="T10" s="1">
        <v>-0.224796</v>
      </c>
      <c r="U10" s="1">
        <v>-0.38491700000000001</v>
      </c>
      <c r="V10" s="1">
        <v>0.35277700000000001</v>
      </c>
      <c r="W10" s="1">
        <v>6.8849999999999996E-3</v>
      </c>
      <c r="X10" s="1">
        <v>0.30060900000000002</v>
      </c>
      <c r="Y10" s="1">
        <v>-0.63171500000000003</v>
      </c>
      <c r="Z10" s="1">
        <v>-0.59576499999999999</v>
      </c>
      <c r="AA10" s="1">
        <v>7.6839000000000005E-2</v>
      </c>
      <c r="AB10" s="1">
        <v>-4.1999999999999997E-3</v>
      </c>
      <c r="AC10" s="1">
        <v>-0.28634900000000002</v>
      </c>
      <c r="AD10" s="1">
        <v>-0.108518</v>
      </c>
      <c r="AE10" s="1">
        <v>-0.29824499999999998</v>
      </c>
      <c r="AF10" s="1">
        <v>-0.29398400000000002</v>
      </c>
      <c r="AG10" s="1">
        <v>-0.28884599999999999</v>
      </c>
      <c r="AH10" s="1">
        <v>-0.28667900000000002</v>
      </c>
      <c r="AI10" s="1">
        <v>-0.62392499999999995</v>
      </c>
      <c r="AJ10" s="1">
        <v>0.31989200000000001</v>
      </c>
      <c r="AK10" s="1">
        <v>-5.6061E-2</v>
      </c>
      <c r="AL10" s="1">
        <v>-0.11981600000000001</v>
      </c>
      <c r="AM10" s="1">
        <v>-9.2896999999999993E-2</v>
      </c>
      <c r="AN10" s="1">
        <v>0.217859</v>
      </c>
      <c r="AO10" s="1">
        <v>-6.4575999999999995E-2</v>
      </c>
      <c r="AP10" s="1">
        <v>6.6835000000000006E-2</v>
      </c>
      <c r="AQ10" s="1">
        <v>0.40755200000000003</v>
      </c>
      <c r="AR10" s="1">
        <v>0.19107299999999999</v>
      </c>
      <c r="AS10" s="1">
        <v>0.24299000000000001</v>
      </c>
      <c r="AT10" s="1">
        <v>-0.306365</v>
      </c>
    </row>
    <row r="11" spans="1:46" x14ac:dyDescent="0.25">
      <c r="A11" s="1" t="s">
        <v>300</v>
      </c>
      <c r="B11" s="1">
        <v>0.22705900000000001</v>
      </c>
      <c r="C11" s="1">
        <v>0.207734</v>
      </c>
      <c r="D11" s="1">
        <v>0.76206300000000005</v>
      </c>
      <c r="E11" s="1">
        <v>-0.274258</v>
      </c>
      <c r="F11" s="1">
        <v>0.99348099999999995</v>
      </c>
      <c r="G11" s="1">
        <v>0.51138899999999998</v>
      </c>
      <c r="H11" s="1">
        <v>0.953816</v>
      </c>
      <c r="I11" s="1">
        <v>-0.32963700000000001</v>
      </c>
      <c r="J11" s="1">
        <v>1</v>
      </c>
      <c r="K11" s="1">
        <v>0.101119</v>
      </c>
      <c r="L11" s="1">
        <v>0.106581</v>
      </c>
      <c r="M11" s="1">
        <v>0.106581</v>
      </c>
      <c r="N11" s="1">
        <v>-0.149835</v>
      </c>
      <c r="O11" s="1">
        <v>0.96604000000000001</v>
      </c>
      <c r="P11" s="1">
        <v>0.30215999999999998</v>
      </c>
      <c r="Q11" s="1">
        <v>0.897536</v>
      </c>
      <c r="R11" s="1">
        <v>0.92210800000000004</v>
      </c>
      <c r="S11" s="1">
        <v>7.0666999999999994E-2</v>
      </c>
      <c r="T11" s="1">
        <v>0.974854</v>
      </c>
      <c r="U11" s="1">
        <v>0.88839599999999996</v>
      </c>
      <c r="V11" s="1">
        <v>-7.3839000000000002E-2</v>
      </c>
      <c r="W11" s="1">
        <v>0.12091499999999999</v>
      </c>
      <c r="X11" s="1">
        <v>-0.110003</v>
      </c>
      <c r="Y11" s="1">
        <v>0.21272199999999999</v>
      </c>
      <c r="Z11" s="1">
        <v>0.171182</v>
      </c>
      <c r="AA11" s="1">
        <v>-0.151834</v>
      </c>
      <c r="AB11" s="1">
        <v>-7.5505000000000003E-2</v>
      </c>
      <c r="AC11" s="1">
        <v>0.20823</v>
      </c>
      <c r="AD11" s="1">
        <v>-0.40659800000000001</v>
      </c>
      <c r="AE11" s="1">
        <v>0.99625799999999998</v>
      </c>
      <c r="AF11" s="1">
        <v>0.99567799999999995</v>
      </c>
      <c r="AG11" s="1">
        <v>0.994143</v>
      </c>
      <c r="AH11" s="1">
        <v>0.99344900000000003</v>
      </c>
      <c r="AI11" s="1">
        <v>0.20397100000000001</v>
      </c>
      <c r="AJ11" s="1">
        <v>0.165132</v>
      </c>
      <c r="AK11" s="1">
        <v>0.56477999999999995</v>
      </c>
      <c r="AL11" s="1">
        <v>0.54701299999999997</v>
      </c>
      <c r="AM11" s="1">
        <v>0.71482100000000004</v>
      </c>
      <c r="AN11" s="1">
        <v>0.213949</v>
      </c>
      <c r="AO11" s="1">
        <v>0.75311499999999998</v>
      </c>
      <c r="AP11" s="1">
        <v>0.24670500000000001</v>
      </c>
      <c r="AQ11" s="1">
        <v>-1.9864E-2</v>
      </c>
      <c r="AR11" s="1">
        <v>-0.25629600000000002</v>
      </c>
      <c r="AS11" s="1">
        <v>4.5601999999999997E-2</v>
      </c>
      <c r="AT11" s="1">
        <v>0.99426199999999998</v>
      </c>
    </row>
    <row r="12" spans="1:46" x14ac:dyDescent="0.25">
      <c r="A12" s="1" t="s">
        <v>299</v>
      </c>
      <c r="B12" s="1">
        <v>-0.12967799999999999</v>
      </c>
      <c r="C12" s="1">
        <v>-0.32119300000000001</v>
      </c>
      <c r="D12" s="1">
        <v>0.206208</v>
      </c>
      <c r="E12" s="1">
        <v>0.25164199999999998</v>
      </c>
      <c r="F12" s="1">
        <v>0.116089</v>
      </c>
      <c r="G12" s="1">
        <v>-0.22353799999999999</v>
      </c>
      <c r="H12" s="1">
        <v>0.11701</v>
      </c>
      <c r="I12" s="1">
        <v>0.40394200000000002</v>
      </c>
      <c r="J12" s="1">
        <v>0.101119</v>
      </c>
      <c r="K12" s="1">
        <v>1</v>
      </c>
      <c r="L12" s="1">
        <v>0.99586399999999997</v>
      </c>
      <c r="M12" s="1">
        <v>0.99586399999999997</v>
      </c>
      <c r="N12" s="1">
        <v>0.113501</v>
      </c>
      <c r="O12" s="1">
        <v>0.121313</v>
      </c>
      <c r="P12" s="1">
        <v>5.6418999999999997E-2</v>
      </c>
      <c r="Q12" s="1">
        <v>0.13606499999999999</v>
      </c>
      <c r="R12" s="1">
        <v>0.168022</v>
      </c>
      <c r="S12" s="1">
        <v>0.21659700000000001</v>
      </c>
      <c r="T12" s="1">
        <v>0.151224</v>
      </c>
      <c r="U12" s="1">
        <v>4.7842999999999997E-2</v>
      </c>
      <c r="V12" s="1">
        <v>7.7432000000000001E-2</v>
      </c>
      <c r="W12" s="1">
        <v>-0.18148800000000001</v>
      </c>
      <c r="X12" s="1">
        <v>0.113764</v>
      </c>
      <c r="Y12" s="1">
        <v>-0.191438</v>
      </c>
      <c r="Z12" s="1">
        <v>-0.110619</v>
      </c>
      <c r="AA12" s="1">
        <v>0.10584499999999999</v>
      </c>
      <c r="AB12" s="1">
        <v>8.0999999999999996E-4</v>
      </c>
      <c r="AC12" s="1">
        <v>0.147202</v>
      </c>
      <c r="AD12" s="1">
        <v>5.8224999999999999E-2</v>
      </c>
      <c r="AE12" s="1">
        <v>0.11668100000000001</v>
      </c>
      <c r="AF12" s="1">
        <v>0.116837</v>
      </c>
      <c r="AG12" s="1">
        <v>0.12492300000000001</v>
      </c>
      <c r="AH12" s="1">
        <v>0.127052</v>
      </c>
      <c r="AI12" s="1">
        <v>-0.32034600000000002</v>
      </c>
      <c r="AJ12" s="1">
        <v>-1.8138000000000001E-2</v>
      </c>
      <c r="AK12" s="1">
        <v>3.1815000000000003E-2</v>
      </c>
      <c r="AL12" s="1">
        <v>0.17496</v>
      </c>
      <c r="AM12" s="1">
        <v>0.26747900000000002</v>
      </c>
      <c r="AN12" s="1">
        <v>5.7827000000000003E-2</v>
      </c>
      <c r="AO12" s="1">
        <v>0.14063400000000001</v>
      </c>
      <c r="AP12" s="1">
        <v>0.15993199999999999</v>
      </c>
      <c r="AQ12" s="1">
        <v>-8.4295999999999996E-2</v>
      </c>
      <c r="AR12" s="1">
        <v>0.113069</v>
      </c>
      <c r="AS12" s="1">
        <v>0.82794900000000005</v>
      </c>
      <c r="AT12" s="1">
        <v>0.11809799999999999</v>
      </c>
    </row>
    <row r="13" spans="1:46" x14ac:dyDescent="0.25">
      <c r="A13" s="1" t="s">
        <v>298</v>
      </c>
      <c r="B13" s="1">
        <v>-0.148283</v>
      </c>
      <c r="C13" s="1">
        <v>-0.34751300000000002</v>
      </c>
      <c r="D13" s="1">
        <v>0.227134</v>
      </c>
      <c r="E13" s="1">
        <v>0.26280300000000001</v>
      </c>
      <c r="F13" s="1">
        <v>0.124723</v>
      </c>
      <c r="G13" s="1">
        <v>-0.223271</v>
      </c>
      <c r="H13" s="1">
        <v>0.120407</v>
      </c>
      <c r="I13" s="1">
        <v>0.417153</v>
      </c>
      <c r="J13" s="1">
        <v>0.106581</v>
      </c>
      <c r="K13" s="1">
        <v>0.99586399999999997</v>
      </c>
      <c r="L13" s="1">
        <v>1</v>
      </c>
      <c r="M13" s="1">
        <v>1</v>
      </c>
      <c r="N13" s="1">
        <v>0.115467</v>
      </c>
      <c r="O13" s="1">
        <v>0.12690399999999999</v>
      </c>
      <c r="P13" s="1">
        <v>4.4318000000000003E-2</v>
      </c>
      <c r="Q13" s="1">
        <v>0.14608699999999999</v>
      </c>
      <c r="R13" s="1">
        <v>0.183249</v>
      </c>
      <c r="S13" s="1">
        <v>0.232104</v>
      </c>
      <c r="T13" s="1">
        <v>0.16284799999999999</v>
      </c>
      <c r="U13" s="1">
        <v>4.3513999999999997E-2</v>
      </c>
      <c r="V13" s="1">
        <v>6.8597000000000005E-2</v>
      </c>
      <c r="W13" s="1">
        <v>-0.185361</v>
      </c>
      <c r="X13" s="1">
        <v>0.10625</v>
      </c>
      <c r="Y13" s="1">
        <v>-0.208594</v>
      </c>
      <c r="Z13" s="1">
        <v>-0.119616</v>
      </c>
      <c r="AA13" s="1">
        <v>0.1171</v>
      </c>
      <c r="AB13" s="1">
        <v>1.7968000000000001E-2</v>
      </c>
      <c r="AC13" s="1">
        <v>0.11342000000000001</v>
      </c>
      <c r="AD13" s="1">
        <v>3.9487000000000001E-2</v>
      </c>
      <c r="AE13" s="1">
        <v>0.12470299999999999</v>
      </c>
      <c r="AF13" s="1">
        <v>0.124823</v>
      </c>
      <c r="AG13" s="1">
        <v>0.13422799999999999</v>
      </c>
      <c r="AH13" s="1">
        <v>0.136629</v>
      </c>
      <c r="AI13" s="1">
        <v>-0.34654600000000002</v>
      </c>
      <c r="AJ13" s="1">
        <v>-3.4129999999999998E-3</v>
      </c>
      <c r="AK13" s="1">
        <v>3.6403999999999999E-2</v>
      </c>
      <c r="AL13" s="1">
        <v>0.20045099999999999</v>
      </c>
      <c r="AM13" s="1">
        <v>0.302568</v>
      </c>
      <c r="AN13" s="1">
        <v>4.4424999999999999E-2</v>
      </c>
      <c r="AO13" s="1">
        <v>0.160194</v>
      </c>
      <c r="AP13" s="1">
        <v>0.145455</v>
      </c>
      <c r="AQ13" s="1">
        <v>-6.5806000000000003E-2</v>
      </c>
      <c r="AR13" s="1">
        <v>0.106215</v>
      </c>
      <c r="AS13" s="1">
        <v>0.77357699999999996</v>
      </c>
      <c r="AT13" s="1">
        <v>0.12695200000000001</v>
      </c>
    </row>
    <row r="14" spans="1:46" x14ac:dyDescent="0.25">
      <c r="A14" s="1" t="s">
        <v>297</v>
      </c>
      <c r="B14" s="1">
        <v>-0.148283</v>
      </c>
      <c r="C14" s="1">
        <v>-0.34751300000000002</v>
      </c>
      <c r="D14" s="1">
        <v>0.227134</v>
      </c>
      <c r="E14" s="1">
        <v>0.26280300000000001</v>
      </c>
      <c r="F14" s="1">
        <v>0.124723</v>
      </c>
      <c r="G14" s="1">
        <v>-0.223271</v>
      </c>
      <c r="H14" s="1">
        <v>0.120407</v>
      </c>
      <c r="I14" s="1">
        <v>0.417153</v>
      </c>
      <c r="J14" s="1">
        <v>0.106581</v>
      </c>
      <c r="K14" s="1">
        <v>0.99586399999999997</v>
      </c>
      <c r="L14" s="1">
        <v>1</v>
      </c>
      <c r="M14" s="1">
        <v>1</v>
      </c>
      <c r="N14" s="1">
        <v>0.115467</v>
      </c>
      <c r="O14" s="1">
        <v>0.12690399999999999</v>
      </c>
      <c r="P14" s="1">
        <v>4.4318000000000003E-2</v>
      </c>
      <c r="Q14" s="1">
        <v>0.14608699999999999</v>
      </c>
      <c r="R14" s="1">
        <v>0.183249</v>
      </c>
      <c r="S14" s="1">
        <v>0.232104</v>
      </c>
      <c r="T14" s="1">
        <v>0.16284799999999999</v>
      </c>
      <c r="U14" s="1">
        <v>4.3513999999999997E-2</v>
      </c>
      <c r="V14" s="1">
        <v>6.8597000000000005E-2</v>
      </c>
      <c r="W14" s="1">
        <v>-0.185361</v>
      </c>
      <c r="X14" s="1">
        <v>0.10625</v>
      </c>
      <c r="Y14" s="1">
        <v>-0.208594</v>
      </c>
      <c r="Z14" s="1">
        <v>-0.119616</v>
      </c>
      <c r="AA14" s="1">
        <v>0.1171</v>
      </c>
      <c r="AB14" s="1">
        <v>1.7968000000000001E-2</v>
      </c>
      <c r="AC14" s="1">
        <v>0.11342000000000001</v>
      </c>
      <c r="AD14" s="1">
        <v>3.9487000000000001E-2</v>
      </c>
      <c r="AE14" s="1">
        <v>0.12470299999999999</v>
      </c>
      <c r="AF14" s="1">
        <v>0.124823</v>
      </c>
      <c r="AG14" s="1">
        <v>0.13422799999999999</v>
      </c>
      <c r="AH14" s="1">
        <v>0.136629</v>
      </c>
      <c r="AI14" s="1">
        <v>-0.34654600000000002</v>
      </c>
      <c r="AJ14" s="1">
        <v>-3.4129999999999998E-3</v>
      </c>
      <c r="AK14" s="1">
        <v>3.6403999999999999E-2</v>
      </c>
      <c r="AL14" s="1">
        <v>0.20045099999999999</v>
      </c>
      <c r="AM14" s="1">
        <v>0.302568</v>
      </c>
      <c r="AN14" s="1">
        <v>4.4424999999999999E-2</v>
      </c>
      <c r="AO14" s="1">
        <v>0.160194</v>
      </c>
      <c r="AP14" s="1">
        <v>0.145455</v>
      </c>
      <c r="AQ14" s="1">
        <v>-6.5806000000000003E-2</v>
      </c>
      <c r="AR14" s="1">
        <v>0.106215</v>
      </c>
      <c r="AS14" s="1">
        <v>0.77357699999999996</v>
      </c>
      <c r="AT14" s="1">
        <v>0.12695200000000001</v>
      </c>
    </row>
    <row r="15" spans="1:46" x14ac:dyDescent="0.25">
      <c r="A15" s="1" t="s">
        <v>296</v>
      </c>
      <c r="B15" s="1">
        <v>-0.47403499999999998</v>
      </c>
      <c r="C15" s="1">
        <v>2.1900000000000001E-4</v>
      </c>
      <c r="D15" s="1">
        <v>-0.25635400000000003</v>
      </c>
      <c r="E15" s="1">
        <v>0.16972000000000001</v>
      </c>
      <c r="F15" s="1">
        <v>-0.14740300000000001</v>
      </c>
      <c r="G15" s="1">
        <v>-0.28127799999999997</v>
      </c>
      <c r="H15" s="1">
        <v>-0.20985799999999999</v>
      </c>
      <c r="I15" s="1">
        <v>-6.2927999999999998E-2</v>
      </c>
      <c r="J15" s="1">
        <v>-0.149835</v>
      </c>
      <c r="K15" s="1">
        <v>0.113501</v>
      </c>
      <c r="L15" s="1">
        <v>0.115467</v>
      </c>
      <c r="M15" s="1">
        <v>0.115467</v>
      </c>
      <c r="N15" s="1">
        <v>1</v>
      </c>
      <c r="O15" s="1">
        <v>-0.20378099999999999</v>
      </c>
      <c r="P15" s="1">
        <v>-0.52581299999999997</v>
      </c>
      <c r="Q15" s="1">
        <v>5.9708999999999998E-2</v>
      </c>
      <c r="R15" s="1">
        <v>-0.231986</v>
      </c>
      <c r="S15" s="1">
        <v>-0.45410200000000001</v>
      </c>
      <c r="T15" s="1">
        <v>-0.186663</v>
      </c>
      <c r="U15" s="1">
        <v>-3.0436999999999999E-2</v>
      </c>
      <c r="V15" s="1">
        <v>-0.54189799999999999</v>
      </c>
      <c r="W15" s="1">
        <v>-0.56044099999999997</v>
      </c>
      <c r="X15" s="1">
        <v>-0.44409799999999999</v>
      </c>
      <c r="Y15" s="1">
        <v>0.21032999999999999</v>
      </c>
      <c r="Z15" s="1">
        <v>0.39918900000000002</v>
      </c>
      <c r="AA15" s="1">
        <v>0.51627900000000004</v>
      </c>
      <c r="AB15" s="1">
        <v>0.54847400000000002</v>
      </c>
      <c r="AC15" s="1">
        <v>0.17866299999999999</v>
      </c>
      <c r="AD15" s="1">
        <v>0.61353500000000005</v>
      </c>
      <c r="AE15" s="1">
        <v>-0.17322000000000001</v>
      </c>
      <c r="AF15" s="1">
        <v>-0.17012099999999999</v>
      </c>
      <c r="AG15" s="1">
        <v>-0.169043</v>
      </c>
      <c r="AH15" s="1">
        <v>-0.16822899999999999</v>
      </c>
      <c r="AI15" s="1">
        <v>5.5000000000000003E-4</v>
      </c>
      <c r="AJ15" s="1">
        <v>-0.52790700000000002</v>
      </c>
      <c r="AK15" s="1">
        <v>-0.30558299999999999</v>
      </c>
      <c r="AL15" s="1">
        <v>-5.3115999999999997E-2</v>
      </c>
      <c r="AM15" s="1">
        <v>-2.1999000000000001E-2</v>
      </c>
      <c r="AN15" s="1">
        <v>-0.47569600000000001</v>
      </c>
      <c r="AO15" s="1">
        <v>-0.32727299999999998</v>
      </c>
      <c r="AP15" s="1">
        <v>-0.57905899999999999</v>
      </c>
      <c r="AQ15" s="1">
        <v>-0.47171000000000002</v>
      </c>
      <c r="AR15" s="1">
        <v>0.30260999999999999</v>
      </c>
      <c r="AS15" s="1">
        <v>8.0373E-2</v>
      </c>
      <c r="AT15" s="1">
        <v>-0.16649</v>
      </c>
    </row>
    <row r="16" spans="1:46" x14ac:dyDescent="0.25">
      <c r="A16" s="1" t="s">
        <v>295</v>
      </c>
      <c r="B16" s="1">
        <v>0.32392300000000002</v>
      </c>
      <c r="C16" s="1">
        <v>0.164907</v>
      </c>
      <c r="D16" s="1">
        <v>0.81347800000000003</v>
      </c>
      <c r="E16" s="1">
        <v>-0.22382299999999999</v>
      </c>
      <c r="F16" s="1">
        <v>0.96689199999999997</v>
      </c>
      <c r="G16" s="1">
        <v>0.55740999999999996</v>
      </c>
      <c r="H16" s="1">
        <v>0.99472400000000005</v>
      </c>
      <c r="I16" s="1">
        <v>-0.25864100000000001</v>
      </c>
      <c r="J16" s="1">
        <v>0.96604000000000001</v>
      </c>
      <c r="K16" s="1">
        <v>0.121313</v>
      </c>
      <c r="L16" s="1">
        <v>0.12690399999999999</v>
      </c>
      <c r="M16" s="1">
        <v>0.12690399999999999</v>
      </c>
      <c r="N16" s="1">
        <v>-0.20378099999999999</v>
      </c>
      <c r="O16" s="1">
        <v>1</v>
      </c>
      <c r="P16" s="1">
        <v>0.479769</v>
      </c>
      <c r="Q16" s="1">
        <v>0.84253500000000003</v>
      </c>
      <c r="R16" s="1">
        <v>0.95708499999999996</v>
      </c>
      <c r="S16" s="1">
        <v>0.23117299999999999</v>
      </c>
      <c r="T16" s="1">
        <v>0.97443599999999997</v>
      </c>
      <c r="U16" s="1">
        <v>0.804477</v>
      </c>
      <c r="V16" s="1">
        <v>4.5296999999999997E-2</v>
      </c>
      <c r="W16" s="1">
        <v>0.23755399999999999</v>
      </c>
      <c r="X16" s="1">
        <v>4.9870000000000001E-3</v>
      </c>
      <c r="Y16" s="1">
        <v>0.13392399999999999</v>
      </c>
      <c r="Z16" s="1">
        <v>6.2894000000000005E-2</v>
      </c>
      <c r="AA16" s="1">
        <v>-0.22943</v>
      </c>
      <c r="AB16" s="1">
        <v>-0.138379</v>
      </c>
      <c r="AC16" s="1">
        <v>8.8456000000000007E-2</v>
      </c>
      <c r="AD16" s="1">
        <v>-0.522038</v>
      </c>
      <c r="AE16" s="1">
        <v>0.97625899999999999</v>
      </c>
      <c r="AF16" s="1">
        <v>0.97687599999999997</v>
      </c>
      <c r="AG16" s="1">
        <v>0.97609800000000002</v>
      </c>
      <c r="AH16" s="1">
        <v>0.97590600000000005</v>
      </c>
      <c r="AI16" s="1">
        <v>0.16104599999999999</v>
      </c>
      <c r="AJ16" s="1">
        <v>0.27889399999999998</v>
      </c>
      <c r="AK16" s="1">
        <v>0.62567099999999998</v>
      </c>
      <c r="AL16" s="1">
        <v>0.45930399999999999</v>
      </c>
      <c r="AM16" s="1">
        <v>0.69874400000000003</v>
      </c>
      <c r="AN16" s="1">
        <v>0.30337799999999998</v>
      </c>
      <c r="AO16" s="1">
        <v>0.80721299999999996</v>
      </c>
      <c r="AP16" s="1">
        <v>0.31801800000000002</v>
      </c>
      <c r="AQ16" s="1">
        <v>8.1488000000000005E-2</v>
      </c>
      <c r="AR16" s="1">
        <v>-0.23728099999999999</v>
      </c>
      <c r="AS16" s="1">
        <v>6.0270999999999998E-2</v>
      </c>
      <c r="AT16" s="1">
        <v>0.97262499999999996</v>
      </c>
    </row>
    <row r="17" spans="1:46" x14ac:dyDescent="0.25">
      <c r="A17" s="1" t="s">
        <v>294</v>
      </c>
      <c r="B17" s="1">
        <v>0.51561999999999997</v>
      </c>
      <c r="C17" s="1">
        <v>0.14192399999999999</v>
      </c>
      <c r="D17" s="1">
        <v>0.355209</v>
      </c>
      <c r="E17" s="1">
        <v>-0.13309299999999999</v>
      </c>
      <c r="F17" s="1">
        <v>0.30217500000000003</v>
      </c>
      <c r="G17" s="1">
        <v>0.56396800000000002</v>
      </c>
      <c r="H17" s="1">
        <v>0.50030399999999997</v>
      </c>
      <c r="I17" s="1">
        <v>-4.5100000000000001E-2</v>
      </c>
      <c r="J17" s="1">
        <v>0.30215999999999998</v>
      </c>
      <c r="K17" s="1">
        <v>5.6418999999999997E-2</v>
      </c>
      <c r="L17" s="1">
        <v>4.4318000000000003E-2</v>
      </c>
      <c r="M17" s="1">
        <v>4.4318000000000003E-2</v>
      </c>
      <c r="N17" s="1">
        <v>-0.52581299999999997</v>
      </c>
      <c r="O17" s="1">
        <v>0.479769</v>
      </c>
      <c r="P17" s="1">
        <v>1</v>
      </c>
      <c r="Q17" s="1">
        <v>0.163302</v>
      </c>
      <c r="R17" s="1">
        <v>0.40327400000000002</v>
      </c>
      <c r="S17" s="1">
        <v>0.65742599999999995</v>
      </c>
      <c r="T17" s="1">
        <v>0.34094000000000002</v>
      </c>
      <c r="U17" s="1">
        <v>0.182589</v>
      </c>
      <c r="V17" s="1">
        <v>0.42935699999999999</v>
      </c>
      <c r="W17" s="1">
        <v>0.55135699999999999</v>
      </c>
      <c r="X17" s="1">
        <v>0.35103299999999998</v>
      </c>
      <c r="Y17" s="1">
        <v>1.2337000000000001E-2</v>
      </c>
      <c r="Z17" s="1">
        <v>-0.20319699999999999</v>
      </c>
      <c r="AA17" s="1">
        <v>-0.52128399999999997</v>
      </c>
      <c r="AB17" s="1">
        <v>-0.51834499999999994</v>
      </c>
      <c r="AC17" s="1">
        <v>-0.16914499999999999</v>
      </c>
      <c r="AD17" s="1">
        <v>-0.65032400000000001</v>
      </c>
      <c r="AE17" s="1">
        <v>0.32591199999999998</v>
      </c>
      <c r="AF17" s="1">
        <v>0.32542599999999999</v>
      </c>
      <c r="AG17" s="1">
        <v>0.32147599999999998</v>
      </c>
      <c r="AH17" s="1">
        <v>0.32041399999999998</v>
      </c>
      <c r="AI17" s="1">
        <v>0.13886999999999999</v>
      </c>
      <c r="AJ17" s="1">
        <v>0.53684299999999996</v>
      </c>
      <c r="AK17" s="1">
        <v>0.52125900000000003</v>
      </c>
      <c r="AL17" s="1">
        <v>-8.1474000000000005E-2</v>
      </c>
      <c r="AM17" s="1">
        <v>4.0280000000000003E-2</v>
      </c>
      <c r="AN17" s="1">
        <v>0.46196199999999998</v>
      </c>
      <c r="AO17" s="1">
        <v>0.37400899999999998</v>
      </c>
      <c r="AP17" s="1">
        <v>0.65175399999999994</v>
      </c>
      <c r="AQ17" s="1">
        <v>0.333895</v>
      </c>
      <c r="AR17" s="1">
        <v>-0.243315</v>
      </c>
      <c r="AS17" s="1">
        <v>0.11702899999999999</v>
      </c>
      <c r="AT17" s="1">
        <v>0.31626399999999999</v>
      </c>
    </row>
    <row r="18" spans="1:46" x14ac:dyDescent="0.25">
      <c r="A18" s="1" t="s">
        <v>293</v>
      </c>
      <c r="B18" s="1">
        <v>0.136881</v>
      </c>
      <c r="C18" s="1">
        <v>0.14351900000000001</v>
      </c>
      <c r="D18" s="1">
        <v>0.56753900000000002</v>
      </c>
      <c r="E18" s="1">
        <v>-0.176033</v>
      </c>
      <c r="F18" s="1">
        <v>0.87702899999999995</v>
      </c>
      <c r="G18" s="1">
        <v>0.45338299999999998</v>
      </c>
      <c r="H18" s="1">
        <v>0.82639499999999999</v>
      </c>
      <c r="I18" s="1">
        <v>-0.27625</v>
      </c>
      <c r="J18" s="1">
        <v>0.897536</v>
      </c>
      <c r="K18" s="1">
        <v>0.13606499999999999</v>
      </c>
      <c r="L18" s="1">
        <v>0.14608699999999999</v>
      </c>
      <c r="M18" s="1">
        <v>0.14608699999999999</v>
      </c>
      <c r="N18" s="1">
        <v>5.9708999999999998E-2</v>
      </c>
      <c r="O18" s="1">
        <v>0.84253500000000003</v>
      </c>
      <c r="P18" s="1">
        <v>0.163302</v>
      </c>
      <c r="Q18" s="1">
        <v>1</v>
      </c>
      <c r="R18" s="1">
        <v>0.76375300000000002</v>
      </c>
      <c r="S18" s="1">
        <v>-2.5835E-2</v>
      </c>
      <c r="T18" s="1">
        <v>0.86891300000000005</v>
      </c>
      <c r="U18" s="1">
        <v>0.92126799999999998</v>
      </c>
      <c r="V18" s="1">
        <v>-0.182675</v>
      </c>
      <c r="W18" s="1">
        <v>1.7503999999999999E-2</v>
      </c>
      <c r="X18" s="1">
        <v>-0.184061</v>
      </c>
      <c r="Y18" s="1">
        <v>0.21118200000000001</v>
      </c>
      <c r="Z18" s="1">
        <v>0.17841599999999999</v>
      </c>
      <c r="AA18" s="1">
        <v>-5.1739999999999998E-3</v>
      </c>
      <c r="AB18" s="1">
        <v>5.0899E-2</v>
      </c>
      <c r="AC18" s="1">
        <v>0.325878</v>
      </c>
      <c r="AD18" s="1">
        <v>-0.33788299999999999</v>
      </c>
      <c r="AE18" s="1">
        <v>0.88298399999999999</v>
      </c>
      <c r="AF18" s="1">
        <v>0.88097899999999996</v>
      </c>
      <c r="AG18" s="1">
        <v>0.88120600000000004</v>
      </c>
      <c r="AH18" s="1">
        <v>0.88049699999999997</v>
      </c>
      <c r="AI18" s="1">
        <v>0.139709</v>
      </c>
      <c r="AJ18" s="1">
        <v>0.106667</v>
      </c>
      <c r="AK18" s="1">
        <v>0.56216200000000005</v>
      </c>
      <c r="AL18" s="1">
        <v>0.573237</v>
      </c>
      <c r="AM18" s="1">
        <v>0.67013900000000004</v>
      </c>
      <c r="AN18" s="1">
        <v>0.13499800000000001</v>
      </c>
      <c r="AO18" s="1">
        <v>0.53617499999999996</v>
      </c>
      <c r="AP18" s="1">
        <v>0.173572</v>
      </c>
      <c r="AQ18" s="1">
        <v>-0.133189</v>
      </c>
      <c r="AR18" s="1">
        <v>-0.211561</v>
      </c>
      <c r="AS18" s="1">
        <v>4.6587000000000003E-2</v>
      </c>
      <c r="AT18" s="1">
        <v>0.87522699999999998</v>
      </c>
    </row>
    <row r="19" spans="1:46" x14ac:dyDescent="0.25">
      <c r="A19" s="1" t="s">
        <v>292</v>
      </c>
      <c r="B19" s="1">
        <v>0.29065800000000003</v>
      </c>
      <c r="C19" s="1">
        <v>7.2842000000000004E-2</v>
      </c>
      <c r="D19" s="1">
        <v>0.89257600000000004</v>
      </c>
      <c r="E19" s="1">
        <v>-0.19358900000000001</v>
      </c>
      <c r="F19" s="1">
        <v>0.92822300000000002</v>
      </c>
      <c r="G19" s="1">
        <v>0.50829999999999997</v>
      </c>
      <c r="H19" s="1">
        <v>0.95343</v>
      </c>
      <c r="I19" s="1">
        <v>-0.17316500000000001</v>
      </c>
      <c r="J19" s="1">
        <v>0.92210800000000004</v>
      </c>
      <c r="K19" s="1">
        <v>0.168022</v>
      </c>
      <c r="L19" s="1">
        <v>0.183249</v>
      </c>
      <c r="M19" s="1">
        <v>0.183249</v>
      </c>
      <c r="N19" s="1">
        <v>-0.231986</v>
      </c>
      <c r="O19" s="1">
        <v>0.95708499999999996</v>
      </c>
      <c r="P19" s="1">
        <v>0.40327400000000002</v>
      </c>
      <c r="Q19" s="1">
        <v>0.76375300000000002</v>
      </c>
      <c r="R19" s="1">
        <v>1</v>
      </c>
      <c r="S19" s="1">
        <v>0.32888899999999999</v>
      </c>
      <c r="T19" s="1">
        <v>0.96589700000000001</v>
      </c>
      <c r="U19" s="1">
        <v>0.67093800000000003</v>
      </c>
      <c r="V19" s="1">
        <v>8.8801000000000005E-2</v>
      </c>
      <c r="W19" s="1">
        <v>0.25209999999999999</v>
      </c>
      <c r="X19" s="1">
        <v>4.3593E-2</v>
      </c>
      <c r="Y19" s="1">
        <v>2.6297000000000001E-2</v>
      </c>
      <c r="Z19" s="1">
        <v>-2.0882000000000001E-2</v>
      </c>
      <c r="AA19" s="1">
        <v>-0.21721599999999999</v>
      </c>
      <c r="AB19" s="1">
        <v>-0.12628500000000001</v>
      </c>
      <c r="AC19" s="1">
        <v>-4.0212999999999999E-2</v>
      </c>
      <c r="AD19" s="1">
        <v>-0.54418599999999995</v>
      </c>
      <c r="AE19" s="1">
        <v>0.94719399999999998</v>
      </c>
      <c r="AF19" s="1">
        <v>0.95078300000000004</v>
      </c>
      <c r="AG19" s="1">
        <v>0.95363200000000004</v>
      </c>
      <c r="AH19" s="1">
        <v>0.955314</v>
      </c>
      <c r="AI19" s="1">
        <v>6.9554000000000005E-2</v>
      </c>
      <c r="AJ19" s="1">
        <v>0.32150099999999998</v>
      </c>
      <c r="AK19" s="1">
        <v>0.59556900000000002</v>
      </c>
      <c r="AL19" s="1">
        <v>0.48402099999999998</v>
      </c>
      <c r="AM19" s="1">
        <v>0.75360000000000005</v>
      </c>
      <c r="AN19" s="1">
        <v>0.308921</v>
      </c>
      <c r="AO19" s="1">
        <v>0.89340299999999995</v>
      </c>
      <c r="AP19" s="1">
        <v>0.25931300000000002</v>
      </c>
      <c r="AQ19" s="1">
        <v>0.15477199999999999</v>
      </c>
      <c r="AR19" s="1">
        <v>-0.23386999999999999</v>
      </c>
      <c r="AS19" s="1">
        <v>3.7673999999999999E-2</v>
      </c>
      <c r="AT19" s="1">
        <v>0.94790799999999997</v>
      </c>
    </row>
    <row r="20" spans="1:46" x14ac:dyDescent="0.25">
      <c r="A20" s="1" t="s">
        <v>291</v>
      </c>
      <c r="B20" s="1">
        <v>0.29486200000000001</v>
      </c>
      <c r="C20" s="1">
        <v>-0.31488500000000003</v>
      </c>
      <c r="D20" s="1">
        <v>0.32177499999999998</v>
      </c>
      <c r="E20" s="1">
        <v>0.142564</v>
      </c>
      <c r="F20" s="1">
        <v>7.4570999999999998E-2</v>
      </c>
      <c r="G20" s="1">
        <v>0.293541</v>
      </c>
      <c r="H20" s="1">
        <v>0.25763900000000001</v>
      </c>
      <c r="I20" s="1">
        <v>0.386239</v>
      </c>
      <c r="J20" s="1">
        <v>7.0666999999999994E-2</v>
      </c>
      <c r="K20" s="1">
        <v>0.21659700000000001</v>
      </c>
      <c r="L20" s="1">
        <v>0.232104</v>
      </c>
      <c r="M20" s="1">
        <v>0.232104</v>
      </c>
      <c r="N20" s="1">
        <v>-0.45410200000000001</v>
      </c>
      <c r="O20" s="1">
        <v>0.23117299999999999</v>
      </c>
      <c r="P20" s="1">
        <v>0.65742599999999995</v>
      </c>
      <c r="Q20" s="1">
        <v>-2.5835E-2</v>
      </c>
      <c r="R20" s="1">
        <v>0.32888899999999999</v>
      </c>
      <c r="S20" s="1">
        <v>1</v>
      </c>
      <c r="T20" s="1">
        <v>0.187836</v>
      </c>
      <c r="U20" s="1">
        <v>-0.131302</v>
      </c>
      <c r="V20" s="1">
        <v>0.60610900000000001</v>
      </c>
      <c r="W20" s="1">
        <v>0.45803199999999999</v>
      </c>
      <c r="X20" s="1">
        <v>0.496172</v>
      </c>
      <c r="Y20" s="1">
        <v>-0.45129399999999997</v>
      </c>
      <c r="Z20" s="1">
        <v>-0.575712</v>
      </c>
      <c r="AA20" s="1">
        <v>-0.31851200000000002</v>
      </c>
      <c r="AB20" s="1">
        <v>-0.38349800000000001</v>
      </c>
      <c r="AC20" s="1">
        <v>-0.487124</v>
      </c>
      <c r="AD20" s="1">
        <v>-0.621977</v>
      </c>
      <c r="AE20" s="1">
        <v>0.118204</v>
      </c>
      <c r="AF20" s="1">
        <v>0.12167699999999999</v>
      </c>
      <c r="AG20" s="1">
        <v>0.123656</v>
      </c>
      <c r="AH20" s="1">
        <v>0.12542</v>
      </c>
      <c r="AI20" s="1">
        <v>-0.315473</v>
      </c>
      <c r="AJ20" s="1">
        <v>0.67795700000000003</v>
      </c>
      <c r="AK20" s="1">
        <v>0.39128600000000002</v>
      </c>
      <c r="AL20" s="1">
        <v>-4.6148000000000002E-2</v>
      </c>
      <c r="AM20" s="1">
        <v>7.7414999999999998E-2</v>
      </c>
      <c r="AN20" s="1">
        <v>0.49375200000000002</v>
      </c>
      <c r="AO20" s="1">
        <v>0.36010999999999999</v>
      </c>
      <c r="AP20" s="1">
        <v>0.42105100000000001</v>
      </c>
      <c r="AQ20" s="1">
        <v>0.59586399999999995</v>
      </c>
      <c r="AR20" s="1">
        <v>-6.4273999999999998E-2</v>
      </c>
      <c r="AS20" s="1">
        <v>7.5053999999999996E-2</v>
      </c>
      <c r="AT20" s="1">
        <v>0.103131</v>
      </c>
    </row>
    <row r="21" spans="1:46" x14ac:dyDescent="0.25">
      <c r="A21" s="1" t="s">
        <v>290</v>
      </c>
      <c r="B21" s="1">
        <v>0.25665399999999999</v>
      </c>
      <c r="C21" s="1">
        <v>0.10550900000000001</v>
      </c>
      <c r="D21" s="1">
        <v>0.833121</v>
      </c>
      <c r="E21" s="1">
        <v>-0.22018199999999999</v>
      </c>
      <c r="F21" s="1">
        <v>0.97236199999999995</v>
      </c>
      <c r="G21" s="1">
        <v>0.51327900000000004</v>
      </c>
      <c r="H21" s="1">
        <v>0.96575500000000003</v>
      </c>
      <c r="I21" s="1">
        <v>-0.224796</v>
      </c>
      <c r="J21" s="1">
        <v>0.974854</v>
      </c>
      <c r="K21" s="1">
        <v>0.151224</v>
      </c>
      <c r="L21" s="1">
        <v>0.16284799999999999</v>
      </c>
      <c r="M21" s="1">
        <v>0.16284799999999999</v>
      </c>
      <c r="N21" s="1">
        <v>-0.186663</v>
      </c>
      <c r="O21" s="1">
        <v>0.97443599999999997</v>
      </c>
      <c r="P21" s="1">
        <v>0.34094000000000002</v>
      </c>
      <c r="Q21" s="1">
        <v>0.86891300000000005</v>
      </c>
      <c r="R21" s="1">
        <v>0.96589700000000001</v>
      </c>
      <c r="S21" s="1">
        <v>0.187836</v>
      </c>
      <c r="T21" s="1">
        <v>1</v>
      </c>
      <c r="U21" s="1">
        <v>0.80745299999999998</v>
      </c>
      <c r="V21" s="1">
        <v>2.9663999999999999E-2</v>
      </c>
      <c r="W21" s="1">
        <v>0.21681300000000001</v>
      </c>
      <c r="X21" s="1">
        <v>-9.3419999999999996E-3</v>
      </c>
      <c r="Y21" s="1">
        <v>6.9736999999999993E-2</v>
      </c>
      <c r="Z21" s="1">
        <v>2.5791000000000001E-2</v>
      </c>
      <c r="AA21" s="1">
        <v>-0.15728</v>
      </c>
      <c r="AB21" s="1">
        <v>-7.3798000000000002E-2</v>
      </c>
      <c r="AC21" s="1">
        <v>9.2392000000000002E-2</v>
      </c>
      <c r="AD21" s="1">
        <v>-0.515818</v>
      </c>
      <c r="AE21" s="1">
        <v>0.98751999999999995</v>
      </c>
      <c r="AF21" s="1">
        <v>0.98848899999999995</v>
      </c>
      <c r="AG21" s="1">
        <v>0.99023799999999995</v>
      </c>
      <c r="AH21" s="1">
        <v>0.990757</v>
      </c>
      <c r="AI21" s="1">
        <v>0.10191699999999999</v>
      </c>
      <c r="AJ21" s="1">
        <v>0.29170699999999999</v>
      </c>
      <c r="AK21" s="1">
        <v>0.60619999999999996</v>
      </c>
      <c r="AL21" s="1">
        <v>0.55283499999999997</v>
      </c>
      <c r="AM21" s="1">
        <v>0.77139000000000002</v>
      </c>
      <c r="AN21" s="1">
        <v>0.295317</v>
      </c>
      <c r="AO21" s="1">
        <v>0.81906800000000002</v>
      </c>
      <c r="AP21" s="1">
        <v>0.27275500000000003</v>
      </c>
      <c r="AQ21" s="1">
        <v>8.5612999999999995E-2</v>
      </c>
      <c r="AR21" s="1">
        <v>-0.23758399999999999</v>
      </c>
      <c r="AS21" s="1">
        <v>4.7448999999999998E-2</v>
      </c>
      <c r="AT21" s="1">
        <v>0.98409800000000003</v>
      </c>
    </row>
    <row r="22" spans="1:46" x14ac:dyDescent="0.25">
      <c r="A22" s="1" t="s">
        <v>289</v>
      </c>
      <c r="B22" s="1">
        <v>0.13361400000000001</v>
      </c>
      <c r="C22" s="1">
        <v>0.24837899999999999</v>
      </c>
      <c r="D22" s="1">
        <v>0.50725100000000001</v>
      </c>
      <c r="E22" s="1">
        <v>-0.24922800000000001</v>
      </c>
      <c r="F22" s="1">
        <v>0.86959799999999998</v>
      </c>
      <c r="G22" s="1">
        <v>0.46534300000000001</v>
      </c>
      <c r="H22" s="1">
        <v>0.78586299999999998</v>
      </c>
      <c r="I22" s="1">
        <v>-0.38491700000000001</v>
      </c>
      <c r="J22" s="1">
        <v>0.88839599999999996</v>
      </c>
      <c r="K22" s="1">
        <v>4.7842999999999997E-2</v>
      </c>
      <c r="L22" s="1">
        <v>4.3513999999999997E-2</v>
      </c>
      <c r="M22" s="1">
        <v>4.3513999999999997E-2</v>
      </c>
      <c r="N22" s="1">
        <v>-3.0436999999999999E-2</v>
      </c>
      <c r="O22" s="1">
        <v>0.804477</v>
      </c>
      <c r="P22" s="1">
        <v>0.182589</v>
      </c>
      <c r="Q22" s="1">
        <v>0.92126799999999998</v>
      </c>
      <c r="R22" s="1">
        <v>0.67093800000000003</v>
      </c>
      <c r="S22" s="1">
        <v>-0.131302</v>
      </c>
      <c r="T22" s="1">
        <v>0.80745299999999998</v>
      </c>
      <c r="U22" s="1">
        <v>1</v>
      </c>
      <c r="V22" s="1">
        <v>-0.162047</v>
      </c>
      <c r="W22" s="1">
        <v>3.7800000000000003E-4</v>
      </c>
      <c r="X22" s="1">
        <v>-0.18343899999999999</v>
      </c>
      <c r="Y22" s="1">
        <v>0.308724</v>
      </c>
      <c r="Z22" s="1">
        <v>0.249364</v>
      </c>
      <c r="AA22" s="1">
        <v>-3.3228000000000001E-2</v>
      </c>
      <c r="AB22" s="1">
        <v>-9.3400000000000004E-4</v>
      </c>
      <c r="AC22" s="1">
        <v>0.50780999999999998</v>
      </c>
      <c r="AD22" s="1">
        <v>-0.25472400000000001</v>
      </c>
      <c r="AE22" s="1">
        <v>0.859761</v>
      </c>
      <c r="AF22" s="1">
        <v>0.85331699999999999</v>
      </c>
      <c r="AG22" s="1">
        <v>0.84730700000000003</v>
      </c>
      <c r="AH22" s="1">
        <v>0.84381099999999998</v>
      </c>
      <c r="AI22" s="1">
        <v>0.24548900000000001</v>
      </c>
      <c r="AJ22" s="1">
        <v>4.9416000000000002E-2</v>
      </c>
      <c r="AK22" s="1">
        <v>0.47159400000000001</v>
      </c>
      <c r="AL22" s="1">
        <v>0.54083800000000004</v>
      </c>
      <c r="AM22" s="1">
        <v>0.55962999999999996</v>
      </c>
      <c r="AN22" s="1">
        <v>0.12411800000000001</v>
      </c>
      <c r="AO22" s="1">
        <v>0.48039399999999999</v>
      </c>
      <c r="AP22" s="1">
        <v>0.22187100000000001</v>
      </c>
      <c r="AQ22" s="1">
        <v>-0.180453</v>
      </c>
      <c r="AR22" s="1">
        <v>-0.21240700000000001</v>
      </c>
      <c r="AS22" s="1">
        <v>6.4929000000000001E-2</v>
      </c>
      <c r="AT22" s="1">
        <v>0.85006899999999996</v>
      </c>
    </row>
    <row r="23" spans="1:46" x14ac:dyDescent="0.25">
      <c r="A23" s="1" t="s">
        <v>288</v>
      </c>
      <c r="B23" s="1">
        <v>0.17632900000000001</v>
      </c>
      <c r="C23" s="1">
        <v>-0.34782299999999999</v>
      </c>
      <c r="D23" s="1">
        <v>0.20657600000000001</v>
      </c>
      <c r="E23" s="1">
        <v>0.242178</v>
      </c>
      <c r="F23" s="1">
        <v>-6.4219999999999999E-2</v>
      </c>
      <c r="G23" s="1">
        <v>0.116218</v>
      </c>
      <c r="H23" s="1">
        <v>6.6975000000000007E-2</v>
      </c>
      <c r="I23" s="1">
        <v>0.35277700000000001</v>
      </c>
      <c r="J23" s="1">
        <v>-7.3839000000000002E-2</v>
      </c>
      <c r="K23" s="1">
        <v>7.7432000000000001E-2</v>
      </c>
      <c r="L23" s="1">
        <v>6.8597000000000005E-2</v>
      </c>
      <c r="M23" s="1">
        <v>6.8597000000000005E-2</v>
      </c>
      <c r="N23" s="1">
        <v>-0.54189799999999999</v>
      </c>
      <c r="O23" s="1">
        <v>4.5296999999999997E-2</v>
      </c>
      <c r="P23" s="1">
        <v>0.42935699999999999</v>
      </c>
      <c r="Q23" s="1">
        <v>-0.182675</v>
      </c>
      <c r="R23" s="1">
        <v>8.8801000000000005E-2</v>
      </c>
      <c r="S23" s="1">
        <v>0.60610900000000001</v>
      </c>
      <c r="T23" s="1">
        <v>2.9663999999999999E-2</v>
      </c>
      <c r="U23" s="1">
        <v>-0.162047</v>
      </c>
      <c r="V23" s="1">
        <v>1</v>
      </c>
      <c r="W23" s="1">
        <v>0.62795500000000004</v>
      </c>
      <c r="X23" s="1">
        <v>0.91596999999999995</v>
      </c>
      <c r="Y23" s="1">
        <v>-0.59156299999999995</v>
      </c>
      <c r="Z23" s="1">
        <v>-0.70816599999999996</v>
      </c>
      <c r="AA23" s="1">
        <v>-0.25309399999999999</v>
      </c>
      <c r="AB23" s="1">
        <v>-0.286167</v>
      </c>
      <c r="AC23" s="1">
        <v>-0.38125300000000001</v>
      </c>
      <c r="AD23" s="1">
        <v>-0.49995899999999999</v>
      </c>
      <c r="AE23" s="1">
        <v>-2.7564999999999999E-2</v>
      </c>
      <c r="AF23" s="1">
        <v>-2.7916E-2</v>
      </c>
      <c r="AG23" s="1">
        <v>-2.9014999999999999E-2</v>
      </c>
      <c r="AH23" s="1">
        <v>-2.9482999999999999E-2</v>
      </c>
      <c r="AI23" s="1">
        <v>-0.346889</v>
      </c>
      <c r="AJ23" s="1">
        <v>0.60208600000000001</v>
      </c>
      <c r="AK23" s="1">
        <v>-2.0820000000000001E-3</v>
      </c>
      <c r="AL23" s="1">
        <v>-4.8350999999999998E-2</v>
      </c>
      <c r="AM23" s="1">
        <v>-7.2319999999999997E-3</v>
      </c>
      <c r="AN23" s="1">
        <v>0.46975</v>
      </c>
      <c r="AO23" s="1">
        <v>0.229017</v>
      </c>
      <c r="AP23" s="1">
        <v>0.31637100000000001</v>
      </c>
      <c r="AQ23" s="1">
        <v>0.69058200000000003</v>
      </c>
      <c r="AR23" s="1">
        <v>0.107491</v>
      </c>
      <c r="AS23" s="1">
        <v>0.11493100000000001</v>
      </c>
      <c r="AT23" s="1">
        <v>-4.1686000000000001E-2</v>
      </c>
    </row>
    <row r="24" spans="1:46" x14ac:dyDescent="0.25">
      <c r="A24" s="1" t="s">
        <v>287</v>
      </c>
      <c r="B24" s="1">
        <v>0.42599199999999998</v>
      </c>
      <c r="C24" s="1">
        <v>5.0897999999999999E-2</v>
      </c>
      <c r="D24" s="1">
        <v>0.30536600000000003</v>
      </c>
      <c r="E24" s="1">
        <v>-8.1851999999999994E-2</v>
      </c>
      <c r="F24" s="1">
        <v>0.12887000000000001</v>
      </c>
      <c r="G24" s="1">
        <v>0.47389999999999999</v>
      </c>
      <c r="H24" s="1">
        <v>0.23586399999999999</v>
      </c>
      <c r="I24" s="1">
        <v>6.8849999999999996E-3</v>
      </c>
      <c r="J24" s="1">
        <v>0.12091499999999999</v>
      </c>
      <c r="K24" s="1">
        <v>-0.18148800000000001</v>
      </c>
      <c r="L24" s="1">
        <v>-0.185361</v>
      </c>
      <c r="M24" s="1">
        <v>-0.185361</v>
      </c>
      <c r="N24" s="1">
        <v>-0.56044099999999997</v>
      </c>
      <c r="O24" s="1">
        <v>0.23755399999999999</v>
      </c>
      <c r="P24" s="1">
        <v>0.55135699999999999</v>
      </c>
      <c r="Q24" s="1">
        <v>1.7503999999999999E-2</v>
      </c>
      <c r="R24" s="1">
        <v>0.25209999999999999</v>
      </c>
      <c r="S24" s="1">
        <v>0.45803199999999999</v>
      </c>
      <c r="T24" s="1">
        <v>0.21681300000000001</v>
      </c>
      <c r="U24" s="1">
        <v>3.7800000000000003E-4</v>
      </c>
      <c r="V24" s="1">
        <v>0.62795500000000004</v>
      </c>
      <c r="W24" s="1">
        <v>1</v>
      </c>
      <c r="X24" s="1">
        <v>0.60351699999999997</v>
      </c>
      <c r="Y24" s="1">
        <v>-0.19700599999999999</v>
      </c>
      <c r="Z24" s="1">
        <v>-0.41857299999999997</v>
      </c>
      <c r="AA24" s="1">
        <v>-0.402536</v>
      </c>
      <c r="AB24" s="1">
        <v>-0.40107700000000002</v>
      </c>
      <c r="AC24" s="1">
        <v>-0.23910899999999999</v>
      </c>
      <c r="AD24" s="1">
        <v>-0.70001599999999997</v>
      </c>
      <c r="AE24" s="1">
        <v>0.16389999999999999</v>
      </c>
      <c r="AF24" s="1">
        <v>0.1648</v>
      </c>
      <c r="AG24" s="1">
        <v>0.16467699999999999</v>
      </c>
      <c r="AH24" s="1">
        <v>0.16461500000000001</v>
      </c>
      <c r="AI24" s="1">
        <v>4.7981999999999997E-2</v>
      </c>
      <c r="AJ24" s="1">
        <v>0.63483100000000003</v>
      </c>
      <c r="AK24" s="1">
        <v>0.337065</v>
      </c>
      <c r="AL24" s="1">
        <v>-6.9932999999999995E-2</v>
      </c>
      <c r="AM24" s="1">
        <v>2.9956E-2</v>
      </c>
      <c r="AN24" s="1">
        <v>0.46251199999999998</v>
      </c>
      <c r="AO24" s="1">
        <v>0.32544800000000002</v>
      </c>
      <c r="AP24" s="1">
        <v>0.46523500000000001</v>
      </c>
      <c r="AQ24" s="1">
        <v>0.44061</v>
      </c>
      <c r="AR24" s="1">
        <v>-0.15152499999999999</v>
      </c>
      <c r="AS24" s="1">
        <v>-0.124653</v>
      </c>
      <c r="AT24" s="1">
        <v>0.15162100000000001</v>
      </c>
    </row>
    <row r="25" spans="1:46" x14ac:dyDescent="0.25">
      <c r="A25" s="1" t="s">
        <v>286</v>
      </c>
      <c r="B25" s="1">
        <v>9.8359999999999993E-3</v>
      </c>
      <c r="C25" s="1">
        <v>-0.26496399999999998</v>
      </c>
      <c r="D25" s="1">
        <v>0.16689999999999999</v>
      </c>
      <c r="E25" s="1">
        <v>0.31996799999999997</v>
      </c>
      <c r="F25" s="1">
        <v>-0.101661</v>
      </c>
      <c r="G25" s="1">
        <v>6.2401999999999999E-2</v>
      </c>
      <c r="H25" s="1">
        <v>2.2696999999999998E-2</v>
      </c>
      <c r="I25" s="1">
        <v>0.30060900000000002</v>
      </c>
      <c r="J25" s="1">
        <v>-0.110003</v>
      </c>
      <c r="K25" s="1">
        <v>0.113764</v>
      </c>
      <c r="L25" s="1">
        <v>0.10625</v>
      </c>
      <c r="M25" s="1">
        <v>0.10625</v>
      </c>
      <c r="N25" s="1">
        <v>-0.44409799999999999</v>
      </c>
      <c r="O25" s="1">
        <v>4.9870000000000001E-3</v>
      </c>
      <c r="P25" s="1">
        <v>0.35103299999999998</v>
      </c>
      <c r="Q25" s="1">
        <v>-0.184061</v>
      </c>
      <c r="R25" s="1">
        <v>4.3593E-2</v>
      </c>
      <c r="S25" s="1">
        <v>0.496172</v>
      </c>
      <c r="T25" s="1">
        <v>-9.3419999999999996E-3</v>
      </c>
      <c r="U25" s="1">
        <v>-0.18343899999999999</v>
      </c>
      <c r="V25" s="1">
        <v>0.91596999999999995</v>
      </c>
      <c r="W25" s="1">
        <v>0.60351699999999997</v>
      </c>
      <c r="X25" s="1">
        <v>1</v>
      </c>
      <c r="Y25" s="1">
        <v>-0.60547200000000001</v>
      </c>
      <c r="Z25" s="1">
        <v>-0.71044600000000002</v>
      </c>
      <c r="AA25" s="1">
        <v>-0.226852</v>
      </c>
      <c r="AB25" s="1">
        <v>-0.25608599999999998</v>
      </c>
      <c r="AC25" s="1">
        <v>-0.33763900000000002</v>
      </c>
      <c r="AD25" s="1">
        <v>-0.435643</v>
      </c>
      <c r="AE25" s="1">
        <v>-6.6969000000000001E-2</v>
      </c>
      <c r="AF25" s="1">
        <v>-6.5688999999999997E-2</v>
      </c>
      <c r="AG25" s="1">
        <v>-6.6886000000000001E-2</v>
      </c>
      <c r="AH25" s="1">
        <v>-6.7170999999999995E-2</v>
      </c>
      <c r="AI25" s="1">
        <v>-0.26285500000000001</v>
      </c>
      <c r="AJ25" s="1">
        <v>0.50048099999999995</v>
      </c>
      <c r="AK25" s="1">
        <v>-9.6028000000000002E-2</v>
      </c>
      <c r="AL25" s="1">
        <v>-7.2786000000000003E-2</v>
      </c>
      <c r="AM25" s="1">
        <v>-1.0359E-2</v>
      </c>
      <c r="AN25" s="1">
        <v>0.38936999999999999</v>
      </c>
      <c r="AO25" s="1">
        <v>0.184174</v>
      </c>
      <c r="AP25" s="1">
        <v>0.26771299999999998</v>
      </c>
      <c r="AQ25" s="1">
        <v>0.56816599999999995</v>
      </c>
      <c r="AR25" s="1">
        <v>0.24513599999999999</v>
      </c>
      <c r="AS25" s="1">
        <v>0.135967</v>
      </c>
      <c r="AT25" s="1">
        <v>-7.7983999999999998E-2</v>
      </c>
    </row>
    <row r="26" spans="1:46" x14ac:dyDescent="0.25">
      <c r="A26" s="1" t="s">
        <v>285</v>
      </c>
      <c r="B26" s="1">
        <v>4.5240000000000002E-2</v>
      </c>
      <c r="C26" s="1">
        <v>0.64472200000000002</v>
      </c>
      <c r="D26" s="1">
        <v>-8.9015999999999998E-2</v>
      </c>
      <c r="E26" s="1">
        <v>-0.450457</v>
      </c>
      <c r="F26" s="1">
        <v>0.20669399999999999</v>
      </c>
      <c r="G26" s="1">
        <v>0.29838999999999999</v>
      </c>
      <c r="H26" s="1">
        <v>0.113443</v>
      </c>
      <c r="I26" s="1">
        <v>-0.63171500000000003</v>
      </c>
      <c r="J26" s="1">
        <v>0.21272199999999999</v>
      </c>
      <c r="K26" s="1">
        <v>-0.191438</v>
      </c>
      <c r="L26" s="1">
        <v>-0.208594</v>
      </c>
      <c r="M26" s="1">
        <v>-0.208594</v>
      </c>
      <c r="N26" s="1">
        <v>0.21032999999999999</v>
      </c>
      <c r="O26" s="1">
        <v>0.13392399999999999</v>
      </c>
      <c r="P26" s="1">
        <v>1.2337000000000001E-2</v>
      </c>
      <c r="Q26" s="1">
        <v>0.21118200000000001</v>
      </c>
      <c r="R26" s="1">
        <v>2.6297000000000001E-2</v>
      </c>
      <c r="S26" s="1">
        <v>-0.45129399999999997</v>
      </c>
      <c r="T26" s="1">
        <v>6.9736999999999993E-2</v>
      </c>
      <c r="U26" s="1">
        <v>0.308724</v>
      </c>
      <c r="V26" s="1">
        <v>-0.59156299999999995</v>
      </c>
      <c r="W26" s="1">
        <v>-0.19700599999999999</v>
      </c>
      <c r="X26" s="1">
        <v>-0.60547200000000001</v>
      </c>
      <c r="Y26" s="1">
        <v>1</v>
      </c>
      <c r="Z26" s="1">
        <v>0.91708299999999998</v>
      </c>
      <c r="AA26" s="1">
        <v>-8.8900000000000003E-4</v>
      </c>
      <c r="AB26" s="1">
        <v>-2.7687E-2</v>
      </c>
      <c r="AC26" s="1">
        <v>0.43767</v>
      </c>
      <c r="AD26" s="1">
        <v>0.24725</v>
      </c>
      <c r="AE26" s="1">
        <v>0.171454</v>
      </c>
      <c r="AF26" s="1">
        <v>0.16711899999999999</v>
      </c>
      <c r="AG26" s="1">
        <v>0.16419700000000001</v>
      </c>
      <c r="AH26" s="1">
        <v>0.162105</v>
      </c>
      <c r="AI26" s="1">
        <v>0.64020100000000002</v>
      </c>
      <c r="AJ26" s="1">
        <v>-0.48975800000000003</v>
      </c>
      <c r="AK26" s="1">
        <v>-8.0099999999999995E-4</v>
      </c>
      <c r="AL26" s="1">
        <v>3.3168999999999997E-2</v>
      </c>
      <c r="AM26" s="1">
        <v>-5.4891000000000002E-2</v>
      </c>
      <c r="AN26" s="1">
        <v>-0.32684400000000002</v>
      </c>
      <c r="AO26" s="1">
        <v>-9.2688999999999994E-2</v>
      </c>
      <c r="AP26" s="1">
        <v>1.1442000000000001E-2</v>
      </c>
      <c r="AQ26" s="1">
        <v>-0.59982400000000002</v>
      </c>
      <c r="AR26" s="1">
        <v>-0.214033</v>
      </c>
      <c r="AS26" s="1">
        <v>-4.7899999999999998E-2</v>
      </c>
      <c r="AT26" s="1">
        <v>0.18817999999999999</v>
      </c>
    </row>
    <row r="27" spans="1:46" x14ac:dyDescent="0.25">
      <c r="A27" s="1" t="s">
        <v>284</v>
      </c>
      <c r="B27" s="1">
        <v>-7.5830999999999996E-2</v>
      </c>
      <c r="C27" s="1">
        <v>0.54227899999999996</v>
      </c>
      <c r="D27" s="1">
        <v>-0.12780900000000001</v>
      </c>
      <c r="E27" s="1">
        <v>-0.402644</v>
      </c>
      <c r="F27" s="1">
        <v>0.17533399999999999</v>
      </c>
      <c r="G27" s="1">
        <v>7.2544999999999998E-2</v>
      </c>
      <c r="H27" s="1">
        <v>4.1341000000000003E-2</v>
      </c>
      <c r="I27" s="1">
        <v>-0.59576499999999999</v>
      </c>
      <c r="J27" s="1">
        <v>0.171182</v>
      </c>
      <c r="K27" s="1">
        <v>-0.110619</v>
      </c>
      <c r="L27" s="1">
        <v>-0.119616</v>
      </c>
      <c r="M27" s="1">
        <v>-0.119616</v>
      </c>
      <c r="N27" s="1">
        <v>0.39918900000000002</v>
      </c>
      <c r="O27" s="1">
        <v>6.2894000000000005E-2</v>
      </c>
      <c r="P27" s="1">
        <v>-0.20319699999999999</v>
      </c>
      <c r="Q27" s="1">
        <v>0.17841599999999999</v>
      </c>
      <c r="R27" s="1">
        <v>-2.0882000000000001E-2</v>
      </c>
      <c r="S27" s="1">
        <v>-0.575712</v>
      </c>
      <c r="T27" s="1">
        <v>2.5791000000000001E-2</v>
      </c>
      <c r="U27" s="1">
        <v>0.249364</v>
      </c>
      <c r="V27" s="1">
        <v>-0.70816599999999996</v>
      </c>
      <c r="W27" s="1">
        <v>-0.41857299999999997</v>
      </c>
      <c r="X27" s="1">
        <v>-0.71044600000000002</v>
      </c>
      <c r="Y27" s="1">
        <v>0.91708299999999998</v>
      </c>
      <c r="Z27" s="1">
        <v>1</v>
      </c>
      <c r="AA27" s="1">
        <v>0.13281000000000001</v>
      </c>
      <c r="AB27" s="1">
        <v>0.145758</v>
      </c>
      <c r="AC27" s="1">
        <v>0.382191</v>
      </c>
      <c r="AD27" s="1">
        <v>0.468671</v>
      </c>
      <c r="AE27" s="1">
        <v>0.126391</v>
      </c>
      <c r="AF27" s="1">
        <v>0.123017</v>
      </c>
      <c r="AG27" s="1">
        <v>0.12364700000000001</v>
      </c>
      <c r="AH27" s="1">
        <v>0.12256400000000001</v>
      </c>
      <c r="AI27" s="1">
        <v>0.53882799999999997</v>
      </c>
      <c r="AJ27" s="1">
        <v>-0.67838200000000004</v>
      </c>
      <c r="AK27" s="1">
        <v>-0.12543899999999999</v>
      </c>
      <c r="AL27" s="1">
        <v>0.10624</v>
      </c>
      <c r="AM27" s="1">
        <v>3.4118999999999997E-2</v>
      </c>
      <c r="AN27" s="1">
        <v>-0.48589199999999999</v>
      </c>
      <c r="AO27" s="1">
        <v>-0.14479400000000001</v>
      </c>
      <c r="AP27" s="1">
        <v>-0.24867600000000001</v>
      </c>
      <c r="AQ27" s="1">
        <v>-0.61300900000000003</v>
      </c>
      <c r="AR27" s="1">
        <v>-0.108746</v>
      </c>
      <c r="AS27" s="1">
        <v>-3.2642999999999998E-2</v>
      </c>
      <c r="AT27" s="1">
        <v>0.14951400000000001</v>
      </c>
    </row>
    <row r="28" spans="1:46" x14ac:dyDescent="0.25">
      <c r="A28" s="1" t="s">
        <v>283</v>
      </c>
      <c r="B28" s="1">
        <v>-0.46544099999999999</v>
      </c>
      <c r="C28" s="1">
        <v>-0.31915199999999999</v>
      </c>
      <c r="D28" s="1">
        <v>-0.27437299999999998</v>
      </c>
      <c r="E28" s="1">
        <v>-0.15312600000000001</v>
      </c>
      <c r="F28" s="1">
        <v>-0.141621</v>
      </c>
      <c r="G28" s="1">
        <v>-0.319826</v>
      </c>
      <c r="H28" s="1">
        <v>-0.23718600000000001</v>
      </c>
      <c r="I28" s="1">
        <v>7.6839000000000005E-2</v>
      </c>
      <c r="J28" s="1">
        <v>-0.151834</v>
      </c>
      <c r="K28" s="1">
        <v>0.10584499999999999</v>
      </c>
      <c r="L28" s="1">
        <v>0.1171</v>
      </c>
      <c r="M28" s="1">
        <v>0.1171</v>
      </c>
      <c r="N28" s="1">
        <v>0.51627900000000004</v>
      </c>
      <c r="O28" s="1">
        <v>-0.22943</v>
      </c>
      <c r="P28" s="1">
        <v>-0.52128399999999997</v>
      </c>
      <c r="Q28" s="1">
        <v>-5.1739999999999998E-3</v>
      </c>
      <c r="R28" s="1">
        <v>-0.21721599999999999</v>
      </c>
      <c r="S28" s="1">
        <v>-0.31851200000000002</v>
      </c>
      <c r="T28" s="1">
        <v>-0.15728</v>
      </c>
      <c r="U28" s="1">
        <v>-3.3228000000000001E-2</v>
      </c>
      <c r="V28" s="1">
        <v>-0.25309399999999999</v>
      </c>
      <c r="W28" s="1">
        <v>-0.402536</v>
      </c>
      <c r="X28" s="1">
        <v>-0.226852</v>
      </c>
      <c r="Y28" s="1">
        <v>-8.8900000000000003E-4</v>
      </c>
      <c r="Z28" s="1">
        <v>0.13281000000000001</v>
      </c>
      <c r="AA28" s="1">
        <v>1</v>
      </c>
      <c r="AB28" s="1">
        <v>0.74610500000000002</v>
      </c>
      <c r="AC28" s="1">
        <v>0.181952</v>
      </c>
      <c r="AD28" s="1">
        <v>0.39914300000000003</v>
      </c>
      <c r="AE28" s="1">
        <v>-0.16878399999999999</v>
      </c>
      <c r="AF28" s="1">
        <v>-0.169879</v>
      </c>
      <c r="AG28" s="1">
        <v>-0.16456699999999999</v>
      </c>
      <c r="AH28" s="1">
        <v>-0.163379</v>
      </c>
      <c r="AI28" s="1">
        <v>-0.31800600000000001</v>
      </c>
      <c r="AJ28" s="1">
        <v>-0.17811199999999999</v>
      </c>
      <c r="AK28" s="1">
        <v>-0.25391000000000002</v>
      </c>
      <c r="AL28" s="1">
        <v>0.40969899999999998</v>
      </c>
      <c r="AM28" s="1">
        <v>8.1432000000000004E-2</v>
      </c>
      <c r="AN28" s="1">
        <v>-0.29530600000000001</v>
      </c>
      <c r="AO28" s="1">
        <v>-0.27007900000000001</v>
      </c>
      <c r="AP28" s="1">
        <v>-0.30586099999999999</v>
      </c>
      <c r="AQ28" s="1">
        <v>-0.37570799999999999</v>
      </c>
      <c r="AR28" s="1">
        <v>0.1678</v>
      </c>
      <c r="AS28" s="1">
        <v>1.6933E-2</v>
      </c>
      <c r="AT28" s="1">
        <v>-0.17019699999999999</v>
      </c>
    </row>
    <row r="29" spans="1:46" x14ac:dyDescent="0.25">
      <c r="A29" s="1" t="s">
        <v>282</v>
      </c>
      <c r="B29" s="1">
        <v>-0.37976199999999999</v>
      </c>
      <c r="C29" s="1">
        <v>-0.31641200000000003</v>
      </c>
      <c r="D29" s="1">
        <v>-0.14579300000000001</v>
      </c>
      <c r="E29" s="1">
        <v>-6.4007999999999995E-2</v>
      </c>
      <c r="F29" s="1">
        <v>-7.4638999999999997E-2</v>
      </c>
      <c r="G29" s="1">
        <v>-0.34694999999999998</v>
      </c>
      <c r="H29" s="1">
        <v>-0.14399200000000001</v>
      </c>
      <c r="I29" s="1">
        <v>-4.1999999999999997E-3</v>
      </c>
      <c r="J29" s="1">
        <v>-7.5505000000000003E-2</v>
      </c>
      <c r="K29" s="1">
        <v>8.0999999999999996E-4</v>
      </c>
      <c r="L29" s="1">
        <v>1.7968000000000001E-2</v>
      </c>
      <c r="M29" s="1">
        <v>1.7968000000000001E-2</v>
      </c>
      <c r="N29" s="1">
        <v>0.54847400000000002</v>
      </c>
      <c r="O29" s="1">
        <v>-0.138379</v>
      </c>
      <c r="P29" s="1">
        <v>-0.51834499999999994</v>
      </c>
      <c r="Q29" s="1">
        <v>5.0899E-2</v>
      </c>
      <c r="R29" s="1">
        <v>-0.12628500000000001</v>
      </c>
      <c r="S29" s="1">
        <v>-0.38349800000000001</v>
      </c>
      <c r="T29" s="1">
        <v>-7.3798000000000002E-2</v>
      </c>
      <c r="U29" s="1">
        <v>-9.3400000000000004E-4</v>
      </c>
      <c r="V29" s="1">
        <v>-0.286167</v>
      </c>
      <c r="W29" s="1">
        <v>-0.40107700000000002</v>
      </c>
      <c r="X29" s="1">
        <v>-0.25608599999999998</v>
      </c>
      <c r="Y29" s="1">
        <v>-2.7687E-2</v>
      </c>
      <c r="Z29" s="1">
        <v>0.145758</v>
      </c>
      <c r="AA29" s="1">
        <v>0.74610500000000002</v>
      </c>
      <c r="AB29" s="1">
        <v>1</v>
      </c>
      <c r="AC29" s="1">
        <v>6.2343000000000003E-2</v>
      </c>
      <c r="AD29" s="1">
        <v>0.39438699999999999</v>
      </c>
      <c r="AE29" s="1">
        <v>-8.4834000000000007E-2</v>
      </c>
      <c r="AF29" s="1">
        <v>-8.5210999999999995E-2</v>
      </c>
      <c r="AG29" s="1">
        <v>-7.8780000000000003E-2</v>
      </c>
      <c r="AH29" s="1">
        <v>-7.7776999999999999E-2</v>
      </c>
      <c r="AI29" s="1">
        <v>-0.31528800000000001</v>
      </c>
      <c r="AJ29" s="1">
        <v>-0.27829100000000001</v>
      </c>
      <c r="AK29" s="1">
        <v>-0.21646799999999999</v>
      </c>
      <c r="AL29" s="1">
        <v>0.20338800000000001</v>
      </c>
      <c r="AM29" s="1">
        <v>0.32898699999999997</v>
      </c>
      <c r="AN29" s="1">
        <v>-0.28268599999999999</v>
      </c>
      <c r="AO29" s="1">
        <v>-0.22545999999999999</v>
      </c>
      <c r="AP29" s="1">
        <v>-0.49741000000000002</v>
      </c>
      <c r="AQ29" s="1">
        <v>-0.31112800000000002</v>
      </c>
      <c r="AR29" s="1">
        <v>0.13514799999999999</v>
      </c>
      <c r="AS29" s="1">
        <v>-0.10359699999999999</v>
      </c>
      <c r="AT29" s="1">
        <v>-8.0331E-2</v>
      </c>
    </row>
    <row r="30" spans="1:46" x14ac:dyDescent="0.25">
      <c r="A30" s="1" t="s">
        <v>281</v>
      </c>
      <c r="B30" s="1">
        <v>-2.4303999999999999E-2</v>
      </c>
      <c r="C30" s="1">
        <v>0.34544000000000002</v>
      </c>
      <c r="D30" s="1">
        <v>-6.9294999999999995E-2</v>
      </c>
      <c r="E30" s="1">
        <v>-0.19023699999999999</v>
      </c>
      <c r="F30" s="1">
        <v>0.19781299999999999</v>
      </c>
      <c r="G30" s="1">
        <v>9.3778E-2</v>
      </c>
      <c r="H30" s="1">
        <v>6.3741999999999993E-2</v>
      </c>
      <c r="I30" s="1">
        <v>-0.28634900000000002</v>
      </c>
      <c r="J30" s="1">
        <v>0.20823</v>
      </c>
      <c r="K30" s="1">
        <v>0.147202</v>
      </c>
      <c r="L30" s="1">
        <v>0.11342000000000001</v>
      </c>
      <c r="M30" s="1">
        <v>0.11342000000000001</v>
      </c>
      <c r="N30" s="1">
        <v>0.17866299999999999</v>
      </c>
      <c r="O30" s="1">
        <v>8.8456000000000007E-2</v>
      </c>
      <c r="P30" s="1">
        <v>-0.16914499999999999</v>
      </c>
      <c r="Q30" s="1">
        <v>0.325878</v>
      </c>
      <c r="R30" s="1">
        <v>-4.0212999999999999E-2</v>
      </c>
      <c r="S30" s="1">
        <v>-0.487124</v>
      </c>
      <c r="T30" s="1">
        <v>9.2392000000000002E-2</v>
      </c>
      <c r="U30" s="1">
        <v>0.50780999999999998</v>
      </c>
      <c r="V30" s="1">
        <v>-0.38125300000000001</v>
      </c>
      <c r="W30" s="1">
        <v>-0.23910899999999999</v>
      </c>
      <c r="X30" s="1">
        <v>-0.33763900000000002</v>
      </c>
      <c r="Y30" s="1">
        <v>0.43767</v>
      </c>
      <c r="Z30" s="1">
        <v>0.382191</v>
      </c>
      <c r="AA30" s="1">
        <v>0.181952</v>
      </c>
      <c r="AB30" s="1">
        <v>6.2343000000000003E-2</v>
      </c>
      <c r="AC30" s="1">
        <v>1</v>
      </c>
      <c r="AD30" s="1">
        <v>0.257467</v>
      </c>
      <c r="AE30" s="1">
        <v>0.16269500000000001</v>
      </c>
      <c r="AF30" s="1">
        <v>0.15598000000000001</v>
      </c>
      <c r="AG30" s="1">
        <v>0.147731</v>
      </c>
      <c r="AH30" s="1">
        <v>0.143758</v>
      </c>
      <c r="AI30" s="1">
        <v>0.345833</v>
      </c>
      <c r="AJ30" s="1">
        <v>-0.32232</v>
      </c>
      <c r="AK30" s="1">
        <v>4.5494E-2</v>
      </c>
      <c r="AL30" s="1">
        <v>0.24840000000000001</v>
      </c>
      <c r="AM30" s="1">
        <v>2.0119000000000001E-2</v>
      </c>
      <c r="AN30" s="1">
        <v>-0.17120099999999999</v>
      </c>
      <c r="AO30" s="1">
        <v>-9.7351999999999994E-2</v>
      </c>
      <c r="AP30" s="1">
        <v>0.158384</v>
      </c>
      <c r="AQ30" s="1">
        <v>-0.63531499999999996</v>
      </c>
      <c r="AR30" s="1">
        <v>-8.4573999999999996E-2</v>
      </c>
      <c r="AS30" s="1">
        <v>0.32806200000000002</v>
      </c>
      <c r="AT30" s="1">
        <v>0.158054</v>
      </c>
    </row>
    <row r="31" spans="1:46" x14ac:dyDescent="0.25">
      <c r="A31" s="1" t="s">
        <v>280</v>
      </c>
      <c r="B31" s="1">
        <v>-0.48920799999999998</v>
      </c>
      <c r="C31" s="1">
        <v>-4.1778000000000003E-2</v>
      </c>
      <c r="D31" s="1">
        <v>-0.49520599999999998</v>
      </c>
      <c r="E31" s="1">
        <v>0.12170499999999999</v>
      </c>
      <c r="F31" s="1">
        <v>-0.40695900000000002</v>
      </c>
      <c r="G31" s="1">
        <v>-0.70540700000000001</v>
      </c>
      <c r="H31" s="1">
        <v>-0.52446199999999998</v>
      </c>
      <c r="I31" s="1">
        <v>-0.108518</v>
      </c>
      <c r="J31" s="1">
        <v>-0.40659800000000001</v>
      </c>
      <c r="K31" s="1">
        <v>5.8224999999999999E-2</v>
      </c>
      <c r="L31" s="1">
        <v>3.9487000000000001E-2</v>
      </c>
      <c r="M31" s="1">
        <v>3.9487000000000001E-2</v>
      </c>
      <c r="N31" s="1">
        <v>0.61353500000000005</v>
      </c>
      <c r="O31" s="1">
        <v>-0.522038</v>
      </c>
      <c r="P31" s="1">
        <v>-0.65032400000000001</v>
      </c>
      <c r="Q31" s="1">
        <v>-0.33788299999999999</v>
      </c>
      <c r="R31" s="1">
        <v>-0.54418599999999995</v>
      </c>
      <c r="S31" s="1">
        <v>-0.621977</v>
      </c>
      <c r="T31" s="1">
        <v>-0.515818</v>
      </c>
      <c r="U31" s="1">
        <v>-0.25472400000000001</v>
      </c>
      <c r="V31" s="1">
        <v>-0.49995899999999999</v>
      </c>
      <c r="W31" s="1">
        <v>-0.70001599999999997</v>
      </c>
      <c r="X31" s="1">
        <v>-0.435643</v>
      </c>
      <c r="Y31" s="1">
        <v>0.24725</v>
      </c>
      <c r="Z31" s="1">
        <v>0.468671</v>
      </c>
      <c r="AA31" s="1">
        <v>0.39914300000000003</v>
      </c>
      <c r="AB31" s="1">
        <v>0.39438699999999999</v>
      </c>
      <c r="AC31" s="1">
        <v>0.257467</v>
      </c>
      <c r="AD31" s="1">
        <v>1</v>
      </c>
      <c r="AE31" s="1">
        <v>-0.44856800000000002</v>
      </c>
      <c r="AF31" s="1">
        <v>-0.44882</v>
      </c>
      <c r="AG31" s="1">
        <v>-0.45185599999999998</v>
      </c>
      <c r="AH31" s="1">
        <v>-0.452428</v>
      </c>
      <c r="AI31" s="1">
        <v>-4.2174000000000003E-2</v>
      </c>
      <c r="AJ31" s="1">
        <v>-0.84239699999999995</v>
      </c>
      <c r="AK31" s="1">
        <v>-0.68752500000000005</v>
      </c>
      <c r="AL31" s="1">
        <v>-0.13672400000000001</v>
      </c>
      <c r="AM31" s="1">
        <v>-0.27923900000000001</v>
      </c>
      <c r="AN31" s="1">
        <v>-0.64127400000000001</v>
      </c>
      <c r="AO31" s="1">
        <v>-0.52424300000000001</v>
      </c>
      <c r="AP31" s="1">
        <v>-0.670153</v>
      </c>
      <c r="AQ31" s="1">
        <v>-0.53079600000000005</v>
      </c>
      <c r="AR31" s="1">
        <v>0.37826599999999999</v>
      </c>
      <c r="AS31" s="1">
        <v>0.16539999999999999</v>
      </c>
      <c r="AT31" s="1">
        <v>-0.429344</v>
      </c>
    </row>
    <row r="32" spans="1:46" x14ac:dyDescent="0.25">
      <c r="A32" s="1" t="s">
        <v>279</v>
      </c>
      <c r="B32" s="1">
        <v>0.24426899999999999</v>
      </c>
      <c r="C32" s="1">
        <v>0.17633699999999999</v>
      </c>
      <c r="D32" s="1">
        <v>0.80735299999999999</v>
      </c>
      <c r="E32" s="1">
        <v>-0.25678400000000001</v>
      </c>
      <c r="F32" s="1">
        <v>0.99338499999999996</v>
      </c>
      <c r="G32" s="1">
        <v>0.52149000000000001</v>
      </c>
      <c r="H32" s="1">
        <v>0.96420899999999998</v>
      </c>
      <c r="I32" s="1">
        <v>-0.29824499999999998</v>
      </c>
      <c r="J32" s="1">
        <v>0.99625799999999998</v>
      </c>
      <c r="K32" s="1">
        <v>0.11668100000000001</v>
      </c>
      <c r="L32" s="1">
        <v>0.12470299999999999</v>
      </c>
      <c r="M32" s="1">
        <v>0.12470299999999999</v>
      </c>
      <c r="N32" s="1">
        <v>-0.17322000000000001</v>
      </c>
      <c r="O32" s="1">
        <v>0.97625899999999999</v>
      </c>
      <c r="P32" s="1">
        <v>0.32591199999999998</v>
      </c>
      <c r="Q32" s="1">
        <v>0.88298399999999999</v>
      </c>
      <c r="R32" s="1">
        <v>0.94719399999999998</v>
      </c>
      <c r="S32" s="1">
        <v>0.118204</v>
      </c>
      <c r="T32" s="1">
        <v>0.98751999999999995</v>
      </c>
      <c r="U32" s="1">
        <v>0.859761</v>
      </c>
      <c r="V32" s="1">
        <v>-2.7564999999999999E-2</v>
      </c>
      <c r="W32" s="1">
        <v>0.16389999999999999</v>
      </c>
      <c r="X32" s="1">
        <v>-6.6969000000000001E-2</v>
      </c>
      <c r="Y32" s="1">
        <v>0.171454</v>
      </c>
      <c r="Z32" s="1">
        <v>0.126391</v>
      </c>
      <c r="AA32" s="1">
        <v>-0.16878399999999999</v>
      </c>
      <c r="AB32" s="1">
        <v>-8.4834000000000007E-2</v>
      </c>
      <c r="AC32" s="1">
        <v>0.16269500000000001</v>
      </c>
      <c r="AD32" s="1">
        <v>-0.44856800000000002</v>
      </c>
      <c r="AE32" s="1">
        <v>1</v>
      </c>
      <c r="AF32" s="1">
        <v>0.99972499999999997</v>
      </c>
      <c r="AG32" s="1">
        <v>0.999394</v>
      </c>
      <c r="AH32" s="1">
        <v>0.99907999999999997</v>
      </c>
      <c r="AI32" s="1">
        <v>0.17265800000000001</v>
      </c>
      <c r="AJ32" s="1">
        <v>0.207097</v>
      </c>
      <c r="AK32" s="1">
        <v>0.57188099999999997</v>
      </c>
      <c r="AL32" s="1">
        <v>0.54502700000000004</v>
      </c>
      <c r="AM32" s="1">
        <v>0.74005100000000001</v>
      </c>
      <c r="AN32" s="1">
        <v>0.24465400000000001</v>
      </c>
      <c r="AO32" s="1">
        <v>0.79609799999999997</v>
      </c>
      <c r="AP32" s="1">
        <v>0.25090099999999999</v>
      </c>
      <c r="AQ32" s="1">
        <v>2.6873000000000001E-2</v>
      </c>
      <c r="AR32" s="1">
        <v>-0.25570900000000002</v>
      </c>
      <c r="AS32" s="1">
        <v>4.2049000000000003E-2</v>
      </c>
      <c r="AT32" s="1">
        <v>0.99864900000000001</v>
      </c>
    </row>
    <row r="33" spans="1:46" x14ac:dyDescent="0.25">
      <c r="A33" s="1" t="s">
        <v>278</v>
      </c>
      <c r="B33" s="1">
        <v>0.24593899999999999</v>
      </c>
      <c r="C33" s="1">
        <v>0.17632800000000001</v>
      </c>
      <c r="D33" s="1">
        <v>0.80823</v>
      </c>
      <c r="E33" s="1">
        <v>-0.25564799999999999</v>
      </c>
      <c r="F33" s="1">
        <v>0.99255300000000002</v>
      </c>
      <c r="G33" s="1">
        <v>0.52059299999999997</v>
      </c>
      <c r="H33" s="1">
        <v>0.965279</v>
      </c>
      <c r="I33" s="1">
        <v>-0.29398400000000002</v>
      </c>
      <c r="J33" s="1">
        <v>0.99567799999999995</v>
      </c>
      <c r="K33" s="1">
        <v>0.116837</v>
      </c>
      <c r="L33" s="1">
        <v>0.124823</v>
      </c>
      <c r="M33" s="1">
        <v>0.124823</v>
      </c>
      <c r="N33" s="1">
        <v>-0.17012099999999999</v>
      </c>
      <c r="O33" s="1">
        <v>0.97687599999999997</v>
      </c>
      <c r="P33" s="1">
        <v>0.32542599999999999</v>
      </c>
      <c r="Q33" s="1">
        <v>0.88097899999999996</v>
      </c>
      <c r="R33" s="1">
        <v>0.95078300000000004</v>
      </c>
      <c r="S33" s="1">
        <v>0.12167699999999999</v>
      </c>
      <c r="T33" s="1">
        <v>0.98848899999999995</v>
      </c>
      <c r="U33" s="1">
        <v>0.85331699999999999</v>
      </c>
      <c r="V33" s="1">
        <v>-2.7916E-2</v>
      </c>
      <c r="W33" s="1">
        <v>0.1648</v>
      </c>
      <c r="X33" s="1">
        <v>-6.5688999999999997E-2</v>
      </c>
      <c r="Y33" s="1">
        <v>0.16711899999999999</v>
      </c>
      <c r="Z33" s="1">
        <v>0.123017</v>
      </c>
      <c r="AA33" s="1">
        <v>-0.169879</v>
      </c>
      <c r="AB33" s="1">
        <v>-8.5210999999999995E-2</v>
      </c>
      <c r="AC33" s="1">
        <v>0.15598000000000001</v>
      </c>
      <c r="AD33" s="1">
        <v>-0.44882</v>
      </c>
      <c r="AE33" s="1">
        <v>0.99972499999999997</v>
      </c>
      <c r="AF33" s="1">
        <v>1</v>
      </c>
      <c r="AG33" s="1">
        <v>0.99962099999999998</v>
      </c>
      <c r="AH33" s="1">
        <v>0.99943199999999999</v>
      </c>
      <c r="AI33" s="1">
        <v>0.17257400000000001</v>
      </c>
      <c r="AJ33" s="1">
        <v>0.20746100000000001</v>
      </c>
      <c r="AK33" s="1">
        <v>0.57313899999999995</v>
      </c>
      <c r="AL33" s="1">
        <v>0.54174699999999998</v>
      </c>
      <c r="AM33" s="1">
        <v>0.73889099999999996</v>
      </c>
      <c r="AN33" s="1">
        <v>0.24150199999999999</v>
      </c>
      <c r="AO33" s="1">
        <v>0.79931700000000006</v>
      </c>
      <c r="AP33" s="1">
        <v>0.24962699999999999</v>
      </c>
      <c r="AQ33" s="1">
        <v>2.8967E-2</v>
      </c>
      <c r="AR33" s="1">
        <v>-0.25469599999999998</v>
      </c>
      <c r="AS33" s="1">
        <v>4.2354000000000003E-2</v>
      </c>
      <c r="AT33" s="1">
        <v>0.99860000000000004</v>
      </c>
    </row>
    <row r="34" spans="1:46" x14ac:dyDescent="0.25">
      <c r="A34" s="1" t="s">
        <v>277</v>
      </c>
      <c r="B34" s="1">
        <v>0.246063</v>
      </c>
      <c r="C34" s="1">
        <v>0.17002700000000001</v>
      </c>
      <c r="D34" s="1">
        <v>0.81478700000000004</v>
      </c>
      <c r="E34" s="1">
        <v>-0.25251200000000001</v>
      </c>
      <c r="F34" s="1">
        <v>0.99179799999999996</v>
      </c>
      <c r="G34" s="1">
        <v>0.51504799999999995</v>
      </c>
      <c r="H34" s="1">
        <v>0.96449099999999999</v>
      </c>
      <c r="I34" s="1">
        <v>-0.28884599999999999</v>
      </c>
      <c r="J34" s="1">
        <v>0.994143</v>
      </c>
      <c r="K34" s="1">
        <v>0.12492300000000001</v>
      </c>
      <c r="L34" s="1">
        <v>0.13422799999999999</v>
      </c>
      <c r="M34" s="1">
        <v>0.13422799999999999</v>
      </c>
      <c r="N34" s="1">
        <v>-0.169043</v>
      </c>
      <c r="O34" s="1">
        <v>0.97609800000000002</v>
      </c>
      <c r="P34" s="1">
        <v>0.32147599999999998</v>
      </c>
      <c r="Q34" s="1">
        <v>0.88120600000000004</v>
      </c>
      <c r="R34" s="1">
        <v>0.95363200000000004</v>
      </c>
      <c r="S34" s="1">
        <v>0.123656</v>
      </c>
      <c r="T34" s="1">
        <v>0.99023799999999995</v>
      </c>
      <c r="U34" s="1">
        <v>0.84730700000000003</v>
      </c>
      <c r="V34" s="1">
        <v>-2.9014999999999999E-2</v>
      </c>
      <c r="W34" s="1">
        <v>0.16467699999999999</v>
      </c>
      <c r="X34" s="1">
        <v>-6.6886000000000001E-2</v>
      </c>
      <c r="Y34" s="1">
        <v>0.16419700000000001</v>
      </c>
      <c r="Z34" s="1">
        <v>0.12364700000000001</v>
      </c>
      <c r="AA34" s="1">
        <v>-0.16456699999999999</v>
      </c>
      <c r="AB34" s="1">
        <v>-7.8780000000000003E-2</v>
      </c>
      <c r="AC34" s="1">
        <v>0.147731</v>
      </c>
      <c r="AD34" s="1">
        <v>-0.45185599999999998</v>
      </c>
      <c r="AE34" s="1">
        <v>0.999394</v>
      </c>
      <c r="AF34" s="1">
        <v>0.99962099999999998</v>
      </c>
      <c r="AG34" s="1">
        <v>1</v>
      </c>
      <c r="AH34" s="1">
        <v>0.99996099999999999</v>
      </c>
      <c r="AI34" s="1">
        <v>0.166273</v>
      </c>
      <c r="AJ34" s="1">
        <v>0.206452</v>
      </c>
      <c r="AK34" s="1">
        <v>0.57240999999999997</v>
      </c>
      <c r="AL34" s="1">
        <v>0.55083099999999996</v>
      </c>
      <c r="AM34" s="1">
        <v>0.75202100000000005</v>
      </c>
      <c r="AN34" s="1">
        <v>0.239093</v>
      </c>
      <c r="AO34" s="1">
        <v>0.80269199999999996</v>
      </c>
      <c r="AP34" s="1">
        <v>0.24464</v>
      </c>
      <c r="AQ34" s="1">
        <v>3.0587E-2</v>
      </c>
      <c r="AR34" s="1">
        <v>-0.25452799999999998</v>
      </c>
      <c r="AS34" s="1">
        <v>4.0689000000000003E-2</v>
      </c>
      <c r="AT34" s="1">
        <v>0.99883100000000002</v>
      </c>
    </row>
    <row r="35" spans="1:46" x14ac:dyDescent="0.25">
      <c r="A35" s="1" t="s">
        <v>276</v>
      </c>
      <c r="B35" s="1">
        <v>0.24571799999999999</v>
      </c>
      <c r="C35" s="1">
        <v>0.16761100000000001</v>
      </c>
      <c r="D35" s="1">
        <v>0.816527</v>
      </c>
      <c r="E35" s="1">
        <v>-0.25196200000000002</v>
      </c>
      <c r="F35" s="1">
        <v>0.99124900000000005</v>
      </c>
      <c r="G35" s="1">
        <v>0.51353700000000002</v>
      </c>
      <c r="H35" s="1">
        <v>0.96435999999999999</v>
      </c>
      <c r="I35" s="1">
        <v>-0.28667900000000002</v>
      </c>
      <c r="J35" s="1">
        <v>0.99344900000000003</v>
      </c>
      <c r="K35" s="1">
        <v>0.127052</v>
      </c>
      <c r="L35" s="1">
        <v>0.136629</v>
      </c>
      <c r="M35" s="1">
        <v>0.136629</v>
      </c>
      <c r="N35" s="1">
        <v>-0.16822899999999999</v>
      </c>
      <c r="O35" s="1">
        <v>0.97590600000000005</v>
      </c>
      <c r="P35" s="1">
        <v>0.32041399999999998</v>
      </c>
      <c r="Q35" s="1">
        <v>0.88049699999999997</v>
      </c>
      <c r="R35" s="1">
        <v>0.955314</v>
      </c>
      <c r="S35" s="1">
        <v>0.12542</v>
      </c>
      <c r="T35" s="1">
        <v>0.990757</v>
      </c>
      <c r="U35" s="1">
        <v>0.84381099999999998</v>
      </c>
      <c r="V35" s="1">
        <v>-2.9482999999999999E-2</v>
      </c>
      <c r="W35" s="1">
        <v>0.16461500000000001</v>
      </c>
      <c r="X35" s="1">
        <v>-6.7170999999999995E-2</v>
      </c>
      <c r="Y35" s="1">
        <v>0.162105</v>
      </c>
      <c r="Z35" s="1">
        <v>0.12256400000000001</v>
      </c>
      <c r="AA35" s="1">
        <v>-0.163379</v>
      </c>
      <c r="AB35" s="1">
        <v>-7.7776999999999999E-2</v>
      </c>
      <c r="AC35" s="1">
        <v>0.143758</v>
      </c>
      <c r="AD35" s="1">
        <v>-0.452428</v>
      </c>
      <c r="AE35" s="1">
        <v>0.99907999999999997</v>
      </c>
      <c r="AF35" s="1">
        <v>0.99943199999999999</v>
      </c>
      <c r="AG35" s="1">
        <v>0.99996099999999999</v>
      </c>
      <c r="AH35" s="1">
        <v>1</v>
      </c>
      <c r="AI35" s="1">
        <v>0.16383600000000001</v>
      </c>
      <c r="AJ35" s="1">
        <v>0.20699799999999999</v>
      </c>
      <c r="AK35" s="1">
        <v>0.57293899999999998</v>
      </c>
      <c r="AL35" s="1">
        <v>0.55231399999999997</v>
      </c>
      <c r="AM35" s="1">
        <v>0.75423399999999996</v>
      </c>
      <c r="AN35" s="1">
        <v>0.23857900000000001</v>
      </c>
      <c r="AO35" s="1">
        <v>0.80471700000000002</v>
      </c>
      <c r="AP35" s="1">
        <v>0.243202</v>
      </c>
      <c r="AQ35" s="1">
        <v>3.1271E-2</v>
      </c>
      <c r="AR35" s="1">
        <v>-0.25484200000000001</v>
      </c>
      <c r="AS35" s="1">
        <v>4.0709000000000002E-2</v>
      </c>
      <c r="AT35" s="1">
        <v>0.99866600000000005</v>
      </c>
    </row>
    <row r="36" spans="1:46" x14ac:dyDescent="0.25">
      <c r="A36" s="1" t="s">
        <v>275</v>
      </c>
      <c r="B36" s="1">
        <v>0.23802300000000001</v>
      </c>
      <c r="C36" s="1">
        <v>0.99988999999999995</v>
      </c>
      <c r="D36" s="1">
        <v>3.3199999999999999E-4</v>
      </c>
      <c r="E36" s="1">
        <v>-0.326625</v>
      </c>
      <c r="F36" s="1">
        <v>0.18843699999999999</v>
      </c>
      <c r="G36" s="1">
        <v>0.43067</v>
      </c>
      <c r="H36" s="1">
        <v>0.158276</v>
      </c>
      <c r="I36" s="1">
        <v>-0.62392499999999995</v>
      </c>
      <c r="J36" s="1">
        <v>0.20397100000000001</v>
      </c>
      <c r="K36" s="1">
        <v>-0.32034600000000002</v>
      </c>
      <c r="L36" s="1">
        <v>-0.34654600000000002</v>
      </c>
      <c r="M36" s="1">
        <v>-0.34654600000000002</v>
      </c>
      <c r="N36" s="1">
        <v>5.5000000000000003E-4</v>
      </c>
      <c r="O36" s="1">
        <v>0.16104599999999999</v>
      </c>
      <c r="P36" s="1">
        <v>0.13886999999999999</v>
      </c>
      <c r="Q36" s="1">
        <v>0.139709</v>
      </c>
      <c r="R36" s="1">
        <v>6.9554000000000005E-2</v>
      </c>
      <c r="S36" s="1">
        <v>-0.315473</v>
      </c>
      <c r="T36" s="1">
        <v>0.10191699999999999</v>
      </c>
      <c r="U36" s="1">
        <v>0.24548900000000001</v>
      </c>
      <c r="V36" s="1">
        <v>-0.346889</v>
      </c>
      <c r="W36" s="1">
        <v>4.7981999999999997E-2</v>
      </c>
      <c r="X36" s="1">
        <v>-0.26285500000000001</v>
      </c>
      <c r="Y36" s="1">
        <v>0.64020100000000002</v>
      </c>
      <c r="Z36" s="1">
        <v>0.53882799999999997</v>
      </c>
      <c r="AA36" s="1">
        <v>-0.31800600000000001</v>
      </c>
      <c r="AB36" s="1">
        <v>-0.31528800000000001</v>
      </c>
      <c r="AC36" s="1">
        <v>0.345833</v>
      </c>
      <c r="AD36" s="1">
        <v>-4.2174000000000003E-2</v>
      </c>
      <c r="AE36" s="1">
        <v>0.17265800000000001</v>
      </c>
      <c r="AF36" s="1">
        <v>0.17257400000000001</v>
      </c>
      <c r="AG36" s="1">
        <v>0.166273</v>
      </c>
      <c r="AH36" s="1">
        <v>0.16383600000000001</v>
      </c>
      <c r="AI36" s="1">
        <v>1</v>
      </c>
      <c r="AJ36" s="1">
        <v>-0.25697199999999998</v>
      </c>
      <c r="AK36" s="1">
        <v>9.5264000000000001E-2</v>
      </c>
      <c r="AL36" s="1">
        <v>-0.148037</v>
      </c>
      <c r="AM36" s="1">
        <v>-0.12669900000000001</v>
      </c>
      <c r="AN36" s="1">
        <v>-0.111077</v>
      </c>
      <c r="AO36" s="1">
        <v>-1.0732999999999999E-2</v>
      </c>
      <c r="AP36" s="1">
        <v>0.22006700000000001</v>
      </c>
      <c r="AQ36" s="1">
        <v>-0.309112</v>
      </c>
      <c r="AR36" s="1">
        <v>-0.18589800000000001</v>
      </c>
      <c r="AS36" s="1">
        <v>-9.6472000000000002E-2</v>
      </c>
      <c r="AT36" s="1">
        <v>0.18232100000000001</v>
      </c>
    </row>
    <row r="37" spans="1:46" x14ac:dyDescent="0.25">
      <c r="A37" s="1" t="s">
        <v>274</v>
      </c>
      <c r="B37" s="1">
        <v>0.27276800000000001</v>
      </c>
      <c r="C37" s="1">
        <v>-0.25873400000000002</v>
      </c>
      <c r="D37" s="1">
        <v>0.28998800000000002</v>
      </c>
      <c r="E37" s="1">
        <v>-6.4601000000000006E-2</v>
      </c>
      <c r="F37" s="1">
        <v>0.162305</v>
      </c>
      <c r="G37" s="1">
        <v>0.52730699999999997</v>
      </c>
      <c r="H37" s="1">
        <v>0.28897600000000001</v>
      </c>
      <c r="I37" s="1">
        <v>0.31989200000000001</v>
      </c>
      <c r="J37" s="1">
        <v>0.165132</v>
      </c>
      <c r="K37" s="1">
        <v>-1.8138000000000001E-2</v>
      </c>
      <c r="L37" s="1">
        <v>-3.4129999999999998E-3</v>
      </c>
      <c r="M37" s="1">
        <v>-3.4129999999999998E-3</v>
      </c>
      <c r="N37" s="1">
        <v>-0.52790700000000002</v>
      </c>
      <c r="O37" s="1">
        <v>0.27889399999999998</v>
      </c>
      <c r="P37" s="1">
        <v>0.53684299999999996</v>
      </c>
      <c r="Q37" s="1">
        <v>0.106667</v>
      </c>
      <c r="R37" s="1">
        <v>0.32150099999999998</v>
      </c>
      <c r="S37" s="1">
        <v>0.67795700000000003</v>
      </c>
      <c r="T37" s="1">
        <v>0.29170699999999999</v>
      </c>
      <c r="U37" s="1">
        <v>4.9416000000000002E-2</v>
      </c>
      <c r="V37" s="1">
        <v>0.60208600000000001</v>
      </c>
      <c r="W37" s="1">
        <v>0.63483100000000003</v>
      </c>
      <c r="X37" s="1">
        <v>0.50048099999999995</v>
      </c>
      <c r="Y37" s="1">
        <v>-0.48975800000000003</v>
      </c>
      <c r="Z37" s="1">
        <v>-0.67838200000000004</v>
      </c>
      <c r="AA37" s="1">
        <v>-0.17811199999999999</v>
      </c>
      <c r="AB37" s="1">
        <v>-0.27829100000000001</v>
      </c>
      <c r="AC37" s="1">
        <v>-0.32232</v>
      </c>
      <c r="AD37" s="1">
        <v>-0.84239699999999995</v>
      </c>
      <c r="AE37" s="1">
        <v>0.207097</v>
      </c>
      <c r="AF37" s="1">
        <v>0.20746100000000001</v>
      </c>
      <c r="AG37" s="1">
        <v>0.206452</v>
      </c>
      <c r="AH37" s="1">
        <v>0.20699799999999999</v>
      </c>
      <c r="AI37" s="1">
        <v>-0.25697199999999998</v>
      </c>
      <c r="AJ37" s="1">
        <v>1</v>
      </c>
      <c r="AK37" s="1">
        <v>0.50543300000000002</v>
      </c>
      <c r="AL37" s="1">
        <v>9.2582999999999999E-2</v>
      </c>
      <c r="AM37" s="1">
        <v>8.4556000000000006E-2</v>
      </c>
      <c r="AN37" s="1">
        <v>0.72559399999999996</v>
      </c>
      <c r="AO37" s="1">
        <v>0.35452</v>
      </c>
      <c r="AP37" s="1">
        <v>0.61443499999999995</v>
      </c>
      <c r="AQ37" s="1">
        <v>0.60017900000000002</v>
      </c>
      <c r="AR37" s="1">
        <v>-0.227212</v>
      </c>
      <c r="AS37" s="1">
        <v>-0.107394</v>
      </c>
      <c r="AT37" s="1">
        <v>0.17688300000000001</v>
      </c>
    </row>
    <row r="38" spans="1:46" x14ac:dyDescent="0.25">
      <c r="A38" s="1" t="s">
        <v>273</v>
      </c>
      <c r="B38" s="1">
        <v>0.57014799999999999</v>
      </c>
      <c r="C38" s="1">
        <v>9.7313999999999998E-2</v>
      </c>
      <c r="D38" s="1">
        <v>0.38589899999999999</v>
      </c>
      <c r="E38" s="1">
        <v>-0.31931999999999999</v>
      </c>
      <c r="F38" s="1">
        <v>0.55263600000000002</v>
      </c>
      <c r="G38" s="1">
        <v>0.56911400000000001</v>
      </c>
      <c r="H38" s="1">
        <v>0.62627299999999997</v>
      </c>
      <c r="I38" s="1">
        <v>-5.6061E-2</v>
      </c>
      <c r="J38" s="1">
        <v>0.56477999999999995</v>
      </c>
      <c r="K38" s="1">
        <v>3.1815000000000003E-2</v>
      </c>
      <c r="L38" s="1">
        <v>3.6403999999999999E-2</v>
      </c>
      <c r="M38" s="1">
        <v>3.6403999999999999E-2</v>
      </c>
      <c r="N38" s="1">
        <v>-0.30558299999999999</v>
      </c>
      <c r="O38" s="1">
        <v>0.62567099999999998</v>
      </c>
      <c r="P38" s="1">
        <v>0.52125900000000003</v>
      </c>
      <c r="Q38" s="1">
        <v>0.56216200000000005</v>
      </c>
      <c r="R38" s="1">
        <v>0.59556900000000002</v>
      </c>
      <c r="S38" s="1">
        <v>0.39128600000000002</v>
      </c>
      <c r="T38" s="1">
        <v>0.60619999999999996</v>
      </c>
      <c r="U38" s="1">
        <v>0.47159400000000001</v>
      </c>
      <c r="V38" s="1">
        <v>-2.0820000000000001E-3</v>
      </c>
      <c r="W38" s="1">
        <v>0.337065</v>
      </c>
      <c r="X38" s="1">
        <v>-9.6028000000000002E-2</v>
      </c>
      <c r="Y38" s="1">
        <v>-8.0099999999999995E-4</v>
      </c>
      <c r="Z38" s="1">
        <v>-0.12543899999999999</v>
      </c>
      <c r="AA38" s="1">
        <v>-0.25391000000000002</v>
      </c>
      <c r="AB38" s="1">
        <v>-0.21646799999999999</v>
      </c>
      <c r="AC38" s="1">
        <v>4.5494E-2</v>
      </c>
      <c r="AD38" s="1">
        <v>-0.68752500000000005</v>
      </c>
      <c r="AE38" s="1">
        <v>0.57188099999999997</v>
      </c>
      <c r="AF38" s="1">
        <v>0.57313899999999995</v>
      </c>
      <c r="AG38" s="1">
        <v>0.57240999999999997</v>
      </c>
      <c r="AH38" s="1">
        <v>0.57293899999999998</v>
      </c>
      <c r="AI38" s="1">
        <v>9.5264000000000001E-2</v>
      </c>
      <c r="AJ38" s="1">
        <v>0.50543300000000002</v>
      </c>
      <c r="AK38" s="1">
        <v>1</v>
      </c>
      <c r="AL38" s="1">
        <v>0.16887199999999999</v>
      </c>
      <c r="AM38" s="1">
        <v>0.29076999999999997</v>
      </c>
      <c r="AN38" s="1">
        <v>0.468754</v>
      </c>
      <c r="AO38" s="1">
        <v>0.41033500000000001</v>
      </c>
      <c r="AP38" s="1">
        <v>0.536354</v>
      </c>
      <c r="AQ38" s="1">
        <v>8.2798999999999998E-2</v>
      </c>
      <c r="AR38" s="1">
        <v>-0.48749599999999998</v>
      </c>
      <c r="AS38" s="1">
        <v>-5.1089999999999998E-3</v>
      </c>
      <c r="AT38" s="1">
        <v>0.55087900000000001</v>
      </c>
    </row>
    <row r="39" spans="1:46" x14ac:dyDescent="0.25">
      <c r="A39" s="1" t="s">
        <v>272</v>
      </c>
      <c r="B39" s="1">
        <v>-0.167381</v>
      </c>
      <c r="C39" s="1">
        <v>-0.14691199999999999</v>
      </c>
      <c r="D39" s="1">
        <v>0.42274400000000001</v>
      </c>
      <c r="E39" s="1">
        <v>-0.15541099999999999</v>
      </c>
      <c r="F39" s="1">
        <v>0.56905700000000004</v>
      </c>
      <c r="G39" s="1">
        <v>0.12934200000000001</v>
      </c>
      <c r="H39" s="1">
        <v>0.441469</v>
      </c>
      <c r="I39" s="1">
        <v>-0.11981600000000001</v>
      </c>
      <c r="J39" s="1">
        <v>0.54701299999999997</v>
      </c>
      <c r="K39" s="1">
        <v>0.17496</v>
      </c>
      <c r="L39" s="1">
        <v>0.20045099999999999</v>
      </c>
      <c r="M39" s="1">
        <v>0.20045099999999999</v>
      </c>
      <c r="N39" s="1">
        <v>-5.3115999999999997E-2</v>
      </c>
      <c r="O39" s="1">
        <v>0.45930399999999999</v>
      </c>
      <c r="P39" s="1">
        <v>-8.1474000000000005E-2</v>
      </c>
      <c r="Q39" s="1">
        <v>0.573237</v>
      </c>
      <c r="R39" s="1">
        <v>0.48402099999999998</v>
      </c>
      <c r="S39" s="1">
        <v>-4.6148000000000002E-2</v>
      </c>
      <c r="T39" s="1">
        <v>0.55283499999999997</v>
      </c>
      <c r="U39" s="1">
        <v>0.54083800000000004</v>
      </c>
      <c r="V39" s="1">
        <v>-4.8350999999999998E-2</v>
      </c>
      <c r="W39" s="1">
        <v>-6.9932999999999995E-2</v>
      </c>
      <c r="X39" s="1">
        <v>-7.2786000000000003E-2</v>
      </c>
      <c r="Y39" s="1">
        <v>3.3168999999999997E-2</v>
      </c>
      <c r="Z39" s="1">
        <v>0.10624</v>
      </c>
      <c r="AA39" s="1">
        <v>0.40969899999999998</v>
      </c>
      <c r="AB39" s="1">
        <v>0.20338800000000001</v>
      </c>
      <c r="AC39" s="1">
        <v>0.24840000000000001</v>
      </c>
      <c r="AD39" s="1">
        <v>-0.13672400000000001</v>
      </c>
      <c r="AE39" s="1">
        <v>0.54502700000000004</v>
      </c>
      <c r="AF39" s="1">
        <v>0.54174699999999998</v>
      </c>
      <c r="AG39" s="1">
        <v>0.55083099999999996</v>
      </c>
      <c r="AH39" s="1">
        <v>0.55231399999999997</v>
      </c>
      <c r="AI39" s="1">
        <v>-0.148037</v>
      </c>
      <c r="AJ39" s="1">
        <v>9.2582999999999999E-2</v>
      </c>
      <c r="AK39" s="1">
        <v>0.16887199999999999</v>
      </c>
      <c r="AL39" s="1">
        <v>1</v>
      </c>
      <c r="AM39" s="1">
        <v>0.67412799999999995</v>
      </c>
      <c r="AN39" s="1">
        <v>-1.2435E-2</v>
      </c>
      <c r="AO39" s="1">
        <v>0.45832000000000001</v>
      </c>
      <c r="AP39" s="1">
        <v>0.10410800000000001</v>
      </c>
      <c r="AQ39" s="1">
        <v>-0.11472499999999999</v>
      </c>
      <c r="AR39" s="1">
        <v>-3.2626000000000002E-2</v>
      </c>
      <c r="AS39" s="1">
        <v>-1.6909E-2</v>
      </c>
      <c r="AT39" s="1">
        <v>0.54581000000000002</v>
      </c>
    </row>
    <row r="40" spans="1:46" x14ac:dyDescent="0.25">
      <c r="A40" s="1" t="s">
        <v>271</v>
      </c>
      <c r="B40" s="1">
        <v>-9.1600000000000004E-4</v>
      </c>
      <c r="C40" s="1">
        <v>-0.125445</v>
      </c>
      <c r="D40" s="1">
        <v>0.76007000000000002</v>
      </c>
      <c r="E40" s="1">
        <v>-4.0426999999999998E-2</v>
      </c>
      <c r="F40" s="1">
        <v>0.73451299999999997</v>
      </c>
      <c r="G40" s="1">
        <v>0.15304499999999999</v>
      </c>
      <c r="H40" s="1">
        <v>0.685137</v>
      </c>
      <c r="I40" s="1">
        <v>-9.2896999999999993E-2</v>
      </c>
      <c r="J40" s="1">
        <v>0.71482100000000004</v>
      </c>
      <c r="K40" s="1">
        <v>0.26747900000000002</v>
      </c>
      <c r="L40" s="1">
        <v>0.302568</v>
      </c>
      <c r="M40" s="1">
        <v>0.302568</v>
      </c>
      <c r="N40" s="1">
        <v>-2.1999000000000001E-2</v>
      </c>
      <c r="O40" s="1">
        <v>0.69874400000000003</v>
      </c>
      <c r="P40" s="1">
        <v>4.0280000000000003E-2</v>
      </c>
      <c r="Q40" s="1">
        <v>0.67013900000000004</v>
      </c>
      <c r="R40" s="1">
        <v>0.75360000000000005</v>
      </c>
      <c r="S40" s="1">
        <v>7.7414999999999998E-2</v>
      </c>
      <c r="T40" s="1">
        <v>0.77139000000000002</v>
      </c>
      <c r="U40" s="1">
        <v>0.55962999999999996</v>
      </c>
      <c r="V40" s="1">
        <v>-7.2319999999999997E-3</v>
      </c>
      <c r="W40" s="1">
        <v>2.9956E-2</v>
      </c>
      <c r="X40" s="1">
        <v>-1.0359E-2</v>
      </c>
      <c r="Y40" s="1">
        <v>-5.4891000000000002E-2</v>
      </c>
      <c r="Z40" s="1">
        <v>3.4118999999999997E-2</v>
      </c>
      <c r="AA40" s="1">
        <v>8.1432000000000004E-2</v>
      </c>
      <c r="AB40" s="1">
        <v>0.32898699999999997</v>
      </c>
      <c r="AC40" s="1">
        <v>2.0119000000000001E-2</v>
      </c>
      <c r="AD40" s="1">
        <v>-0.27923900000000001</v>
      </c>
      <c r="AE40" s="1">
        <v>0.74005100000000001</v>
      </c>
      <c r="AF40" s="1">
        <v>0.73889099999999996</v>
      </c>
      <c r="AG40" s="1">
        <v>0.75202100000000005</v>
      </c>
      <c r="AH40" s="1">
        <v>0.75423399999999996</v>
      </c>
      <c r="AI40" s="1">
        <v>-0.12669900000000001</v>
      </c>
      <c r="AJ40" s="1">
        <v>8.4556000000000006E-2</v>
      </c>
      <c r="AK40" s="1">
        <v>0.29076999999999997</v>
      </c>
      <c r="AL40" s="1">
        <v>0.67412799999999995</v>
      </c>
      <c r="AM40" s="1">
        <v>1</v>
      </c>
      <c r="AN40" s="1">
        <v>8.9712E-2</v>
      </c>
      <c r="AO40" s="1">
        <v>0.66994399999999998</v>
      </c>
      <c r="AP40" s="1">
        <v>-2.7564000000000002E-2</v>
      </c>
      <c r="AQ40" s="1">
        <v>3.5538E-2</v>
      </c>
      <c r="AR40" s="1">
        <v>-5.1846000000000003E-2</v>
      </c>
      <c r="AS40" s="1">
        <v>-2.8839999999999998E-3</v>
      </c>
      <c r="AT40" s="1">
        <v>0.74910500000000002</v>
      </c>
    </row>
    <row r="41" spans="1:46" x14ac:dyDescent="0.25">
      <c r="A41" s="1" t="s">
        <v>270</v>
      </c>
      <c r="B41" s="1">
        <v>0.26341399999999998</v>
      </c>
      <c r="C41" s="1">
        <v>-0.112941</v>
      </c>
      <c r="D41" s="1">
        <v>0.28505599999999998</v>
      </c>
      <c r="E41" s="1">
        <v>-9.0315000000000006E-2</v>
      </c>
      <c r="F41" s="1">
        <v>0.20128399999999999</v>
      </c>
      <c r="G41" s="1">
        <v>0.40864699999999998</v>
      </c>
      <c r="H41" s="1">
        <v>0.31833699999999998</v>
      </c>
      <c r="I41" s="1">
        <v>0.217859</v>
      </c>
      <c r="J41" s="1">
        <v>0.213949</v>
      </c>
      <c r="K41" s="1">
        <v>5.7827000000000003E-2</v>
      </c>
      <c r="L41" s="1">
        <v>4.4424999999999999E-2</v>
      </c>
      <c r="M41" s="1">
        <v>4.4424999999999999E-2</v>
      </c>
      <c r="N41" s="1">
        <v>-0.47569600000000001</v>
      </c>
      <c r="O41" s="1">
        <v>0.30337799999999998</v>
      </c>
      <c r="P41" s="1">
        <v>0.46196199999999998</v>
      </c>
      <c r="Q41" s="1">
        <v>0.13499800000000001</v>
      </c>
      <c r="R41" s="1">
        <v>0.308921</v>
      </c>
      <c r="S41" s="1">
        <v>0.49375200000000002</v>
      </c>
      <c r="T41" s="1">
        <v>0.295317</v>
      </c>
      <c r="U41" s="1">
        <v>0.12411800000000001</v>
      </c>
      <c r="V41" s="1">
        <v>0.46975</v>
      </c>
      <c r="W41" s="1">
        <v>0.46251199999999998</v>
      </c>
      <c r="X41" s="1">
        <v>0.38936999999999999</v>
      </c>
      <c r="Y41" s="1">
        <v>-0.32684400000000002</v>
      </c>
      <c r="Z41" s="1">
        <v>-0.48589199999999999</v>
      </c>
      <c r="AA41" s="1">
        <v>-0.29530600000000001</v>
      </c>
      <c r="AB41" s="1">
        <v>-0.28268599999999999</v>
      </c>
      <c r="AC41" s="1">
        <v>-0.17120099999999999</v>
      </c>
      <c r="AD41" s="1">
        <v>-0.64127400000000001</v>
      </c>
      <c r="AE41" s="1">
        <v>0.24465400000000001</v>
      </c>
      <c r="AF41" s="1">
        <v>0.24150199999999999</v>
      </c>
      <c r="AG41" s="1">
        <v>0.239093</v>
      </c>
      <c r="AH41" s="1">
        <v>0.23857900000000001</v>
      </c>
      <c r="AI41" s="1">
        <v>-0.111077</v>
      </c>
      <c r="AJ41" s="1">
        <v>0.72559399999999996</v>
      </c>
      <c r="AK41" s="1">
        <v>0.468754</v>
      </c>
      <c r="AL41" s="1">
        <v>-1.2435E-2</v>
      </c>
      <c r="AM41" s="1">
        <v>8.9712E-2</v>
      </c>
      <c r="AN41" s="1">
        <v>1</v>
      </c>
      <c r="AO41" s="1">
        <v>0.31213200000000002</v>
      </c>
      <c r="AP41" s="1">
        <v>0.45727200000000001</v>
      </c>
      <c r="AQ41" s="1">
        <v>0.43859300000000001</v>
      </c>
      <c r="AR41" s="1">
        <v>-0.26408999999999999</v>
      </c>
      <c r="AS41" s="1">
        <v>0.128247</v>
      </c>
      <c r="AT41" s="1">
        <v>0.217887</v>
      </c>
    </row>
    <row r="42" spans="1:46" x14ac:dyDescent="0.25">
      <c r="A42" s="1" t="s">
        <v>269</v>
      </c>
      <c r="B42" s="1">
        <v>0.23330799999999999</v>
      </c>
      <c r="C42" s="1">
        <v>-8.8520000000000005E-3</v>
      </c>
      <c r="D42" s="1">
        <v>0.941751</v>
      </c>
      <c r="E42" s="1">
        <v>-6.1482000000000002E-2</v>
      </c>
      <c r="F42" s="1">
        <v>0.78290599999999999</v>
      </c>
      <c r="G42" s="1">
        <v>0.47267999999999999</v>
      </c>
      <c r="H42" s="1">
        <v>0.78854199999999997</v>
      </c>
      <c r="I42" s="1">
        <v>-6.4575999999999995E-2</v>
      </c>
      <c r="J42" s="1">
        <v>0.75311499999999998</v>
      </c>
      <c r="K42" s="1">
        <v>0.14063400000000001</v>
      </c>
      <c r="L42" s="1">
        <v>0.160194</v>
      </c>
      <c r="M42" s="1">
        <v>0.160194</v>
      </c>
      <c r="N42" s="1">
        <v>-0.32727299999999998</v>
      </c>
      <c r="O42" s="1">
        <v>0.80721299999999996</v>
      </c>
      <c r="P42" s="1">
        <v>0.37400899999999998</v>
      </c>
      <c r="Q42" s="1">
        <v>0.53617499999999996</v>
      </c>
      <c r="R42" s="1">
        <v>0.89340299999999995</v>
      </c>
      <c r="S42" s="1">
        <v>0.36010999999999999</v>
      </c>
      <c r="T42" s="1">
        <v>0.81906800000000002</v>
      </c>
      <c r="U42" s="1">
        <v>0.48039399999999999</v>
      </c>
      <c r="V42" s="1">
        <v>0.229017</v>
      </c>
      <c r="W42" s="1">
        <v>0.32544800000000002</v>
      </c>
      <c r="X42" s="1">
        <v>0.184174</v>
      </c>
      <c r="Y42" s="1">
        <v>-9.2688999999999994E-2</v>
      </c>
      <c r="Z42" s="1">
        <v>-0.14479400000000001</v>
      </c>
      <c r="AA42" s="1">
        <v>-0.27007900000000001</v>
      </c>
      <c r="AB42" s="1">
        <v>-0.22545999999999999</v>
      </c>
      <c r="AC42" s="1">
        <v>-9.7351999999999994E-2</v>
      </c>
      <c r="AD42" s="1">
        <v>-0.52424300000000001</v>
      </c>
      <c r="AE42" s="1">
        <v>0.79609799999999997</v>
      </c>
      <c r="AF42" s="1">
        <v>0.79931700000000006</v>
      </c>
      <c r="AG42" s="1">
        <v>0.80269199999999996</v>
      </c>
      <c r="AH42" s="1">
        <v>0.80471700000000002</v>
      </c>
      <c r="AI42" s="1">
        <v>-1.0732999999999999E-2</v>
      </c>
      <c r="AJ42" s="1">
        <v>0.35452</v>
      </c>
      <c r="AK42" s="1">
        <v>0.41033500000000001</v>
      </c>
      <c r="AL42" s="1">
        <v>0.45832000000000001</v>
      </c>
      <c r="AM42" s="1">
        <v>0.66994399999999998</v>
      </c>
      <c r="AN42" s="1">
        <v>0.31213200000000002</v>
      </c>
      <c r="AO42" s="1">
        <v>1</v>
      </c>
      <c r="AP42" s="1">
        <v>0.237513</v>
      </c>
      <c r="AQ42" s="1">
        <v>0.27762199999999998</v>
      </c>
      <c r="AR42" s="1">
        <v>-0.20341500000000001</v>
      </c>
      <c r="AS42" s="1">
        <v>-1.1157E-2</v>
      </c>
      <c r="AT42" s="1">
        <v>0.80289999999999995</v>
      </c>
    </row>
    <row r="43" spans="1:46" x14ac:dyDescent="0.25">
      <c r="A43" s="1" t="s">
        <v>268</v>
      </c>
      <c r="B43" s="1">
        <v>0.36277799999999999</v>
      </c>
      <c r="C43" s="1">
        <v>0.21932499999999999</v>
      </c>
      <c r="D43" s="1">
        <v>0.15537400000000001</v>
      </c>
      <c r="E43" s="1">
        <v>-0.140072</v>
      </c>
      <c r="F43" s="1">
        <v>0.24254800000000001</v>
      </c>
      <c r="G43" s="1">
        <v>0.56489599999999995</v>
      </c>
      <c r="H43" s="1">
        <v>0.32148500000000002</v>
      </c>
      <c r="I43" s="1">
        <v>6.6835000000000006E-2</v>
      </c>
      <c r="J43" s="1">
        <v>0.24670500000000001</v>
      </c>
      <c r="K43" s="1">
        <v>0.15993199999999999</v>
      </c>
      <c r="L43" s="1">
        <v>0.145455</v>
      </c>
      <c r="M43" s="1">
        <v>0.145455</v>
      </c>
      <c r="N43" s="1">
        <v>-0.57905899999999999</v>
      </c>
      <c r="O43" s="1">
        <v>0.31801800000000002</v>
      </c>
      <c r="P43" s="1">
        <v>0.65175399999999994</v>
      </c>
      <c r="Q43" s="1">
        <v>0.173572</v>
      </c>
      <c r="R43" s="1">
        <v>0.25931300000000002</v>
      </c>
      <c r="S43" s="1">
        <v>0.42105100000000001</v>
      </c>
      <c r="T43" s="1">
        <v>0.27275500000000003</v>
      </c>
      <c r="U43" s="1">
        <v>0.22187100000000001</v>
      </c>
      <c r="V43" s="1">
        <v>0.31637100000000001</v>
      </c>
      <c r="W43" s="1">
        <v>0.46523500000000001</v>
      </c>
      <c r="X43" s="1">
        <v>0.26771299999999998</v>
      </c>
      <c r="Y43" s="1">
        <v>1.1442000000000001E-2</v>
      </c>
      <c r="Z43" s="1">
        <v>-0.24867600000000001</v>
      </c>
      <c r="AA43" s="1">
        <v>-0.30586099999999999</v>
      </c>
      <c r="AB43" s="1">
        <v>-0.49741000000000002</v>
      </c>
      <c r="AC43" s="1">
        <v>0.158384</v>
      </c>
      <c r="AD43" s="1">
        <v>-0.670153</v>
      </c>
      <c r="AE43" s="1">
        <v>0.25090099999999999</v>
      </c>
      <c r="AF43" s="1">
        <v>0.24962699999999999</v>
      </c>
      <c r="AG43" s="1">
        <v>0.24464</v>
      </c>
      <c r="AH43" s="1">
        <v>0.243202</v>
      </c>
      <c r="AI43" s="1">
        <v>0.22006700000000001</v>
      </c>
      <c r="AJ43" s="1">
        <v>0.61443499999999995</v>
      </c>
      <c r="AK43" s="1">
        <v>0.536354</v>
      </c>
      <c r="AL43" s="1">
        <v>0.10410800000000001</v>
      </c>
      <c r="AM43" s="1">
        <v>-2.7564000000000002E-2</v>
      </c>
      <c r="AN43" s="1">
        <v>0.45727200000000001</v>
      </c>
      <c r="AO43" s="1">
        <v>0.237513</v>
      </c>
      <c r="AP43" s="1">
        <v>1</v>
      </c>
      <c r="AQ43" s="1">
        <v>9.6125000000000002E-2</v>
      </c>
      <c r="AR43" s="1">
        <v>-0.34119300000000002</v>
      </c>
      <c r="AS43" s="1">
        <v>0.21609800000000001</v>
      </c>
      <c r="AT43" s="1">
        <v>0.22874700000000001</v>
      </c>
    </row>
    <row r="44" spans="1:46" x14ac:dyDescent="0.25">
      <c r="A44" s="1" t="s">
        <v>267</v>
      </c>
      <c r="B44" s="1">
        <v>0.31348799999999999</v>
      </c>
      <c r="C44" s="1">
        <v>-0.31056400000000001</v>
      </c>
      <c r="D44" s="1">
        <v>0.24512600000000001</v>
      </c>
      <c r="E44" s="1">
        <v>0.17752899999999999</v>
      </c>
      <c r="F44" s="1">
        <v>-8.064E-3</v>
      </c>
      <c r="G44" s="1">
        <v>0.20203399999999999</v>
      </c>
      <c r="H44" s="1">
        <v>9.7737000000000004E-2</v>
      </c>
      <c r="I44" s="1">
        <v>0.40755200000000003</v>
      </c>
      <c r="J44" s="1">
        <v>-1.9864E-2</v>
      </c>
      <c r="K44" s="1">
        <v>-8.4295999999999996E-2</v>
      </c>
      <c r="L44" s="1">
        <v>-6.5806000000000003E-2</v>
      </c>
      <c r="M44" s="1">
        <v>-6.5806000000000003E-2</v>
      </c>
      <c r="N44" s="1">
        <v>-0.47171000000000002</v>
      </c>
      <c r="O44" s="1">
        <v>8.1488000000000005E-2</v>
      </c>
      <c r="P44" s="1">
        <v>0.333895</v>
      </c>
      <c r="Q44" s="1">
        <v>-0.133189</v>
      </c>
      <c r="R44" s="1">
        <v>0.15477199999999999</v>
      </c>
      <c r="S44" s="1">
        <v>0.59586399999999995</v>
      </c>
      <c r="T44" s="1">
        <v>8.5612999999999995E-2</v>
      </c>
      <c r="U44" s="1">
        <v>-0.180453</v>
      </c>
      <c r="V44" s="1">
        <v>0.69058200000000003</v>
      </c>
      <c r="W44" s="1">
        <v>0.44061</v>
      </c>
      <c r="X44" s="1">
        <v>0.56816599999999995</v>
      </c>
      <c r="Y44" s="1">
        <v>-0.59982400000000002</v>
      </c>
      <c r="Z44" s="1">
        <v>-0.61300900000000003</v>
      </c>
      <c r="AA44" s="1">
        <v>-0.37570799999999999</v>
      </c>
      <c r="AB44" s="1">
        <v>-0.31112800000000002</v>
      </c>
      <c r="AC44" s="1">
        <v>-0.63531499999999996</v>
      </c>
      <c r="AD44" s="1">
        <v>-0.53079600000000005</v>
      </c>
      <c r="AE44" s="1">
        <v>2.6873000000000001E-2</v>
      </c>
      <c r="AF44" s="1">
        <v>2.8967E-2</v>
      </c>
      <c r="AG44" s="1">
        <v>3.0587E-2</v>
      </c>
      <c r="AH44" s="1">
        <v>3.1271E-2</v>
      </c>
      <c r="AI44" s="1">
        <v>-0.309112</v>
      </c>
      <c r="AJ44" s="1">
        <v>0.60017900000000002</v>
      </c>
      <c r="AK44" s="1">
        <v>8.2798999999999998E-2</v>
      </c>
      <c r="AL44" s="1">
        <v>-0.11472499999999999</v>
      </c>
      <c r="AM44" s="1">
        <v>3.5538E-2</v>
      </c>
      <c r="AN44" s="1">
        <v>0.43859300000000001</v>
      </c>
      <c r="AO44" s="1">
        <v>0.27762199999999998</v>
      </c>
      <c r="AP44" s="1">
        <v>9.6125000000000002E-2</v>
      </c>
      <c r="AQ44" s="1">
        <v>1</v>
      </c>
      <c r="AR44" s="1">
        <v>6.0559000000000002E-2</v>
      </c>
      <c r="AS44" s="1">
        <v>-0.18312700000000001</v>
      </c>
      <c r="AT44" s="1">
        <v>1.7028999999999999E-2</v>
      </c>
    </row>
    <row r="45" spans="1:46" x14ac:dyDescent="0.25">
      <c r="A45" s="1" t="s">
        <v>266</v>
      </c>
      <c r="B45" s="1">
        <v>-0.28409200000000001</v>
      </c>
      <c r="C45" s="1">
        <v>-0.186087</v>
      </c>
      <c r="D45" s="1">
        <v>-0.17152400000000001</v>
      </c>
      <c r="E45" s="1">
        <v>0.47186</v>
      </c>
      <c r="F45" s="1">
        <v>-0.24998999999999999</v>
      </c>
      <c r="G45" s="1">
        <v>-0.41595599999999999</v>
      </c>
      <c r="H45" s="1">
        <v>-0.211145</v>
      </c>
      <c r="I45" s="1">
        <v>0.19107299999999999</v>
      </c>
      <c r="J45" s="1">
        <v>-0.25629600000000002</v>
      </c>
      <c r="K45" s="1">
        <v>0.113069</v>
      </c>
      <c r="L45" s="1">
        <v>0.106215</v>
      </c>
      <c r="M45" s="1">
        <v>0.106215</v>
      </c>
      <c r="N45" s="1">
        <v>0.30260999999999999</v>
      </c>
      <c r="O45" s="1">
        <v>-0.23728099999999999</v>
      </c>
      <c r="P45" s="1">
        <v>-0.243315</v>
      </c>
      <c r="Q45" s="1">
        <v>-0.211561</v>
      </c>
      <c r="R45" s="1">
        <v>-0.23386999999999999</v>
      </c>
      <c r="S45" s="1">
        <v>-6.4273999999999998E-2</v>
      </c>
      <c r="T45" s="1">
        <v>-0.23758399999999999</v>
      </c>
      <c r="U45" s="1">
        <v>-0.21240700000000001</v>
      </c>
      <c r="V45" s="1">
        <v>0.107491</v>
      </c>
      <c r="W45" s="1">
        <v>-0.15152499999999999</v>
      </c>
      <c r="X45" s="1">
        <v>0.24513599999999999</v>
      </c>
      <c r="Y45" s="1">
        <v>-0.214033</v>
      </c>
      <c r="Z45" s="1">
        <v>-0.108746</v>
      </c>
      <c r="AA45" s="1">
        <v>0.1678</v>
      </c>
      <c r="AB45" s="1">
        <v>0.13514799999999999</v>
      </c>
      <c r="AC45" s="1">
        <v>-8.4573999999999996E-2</v>
      </c>
      <c r="AD45" s="1">
        <v>0.37826599999999999</v>
      </c>
      <c r="AE45" s="1">
        <v>-0.25570900000000002</v>
      </c>
      <c r="AF45" s="1">
        <v>-0.25469599999999998</v>
      </c>
      <c r="AG45" s="1">
        <v>-0.25452799999999998</v>
      </c>
      <c r="AH45" s="1">
        <v>-0.25484200000000001</v>
      </c>
      <c r="AI45" s="1">
        <v>-0.18589800000000001</v>
      </c>
      <c r="AJ45" s="1">
        <v>-0.227212</v>
      </c>
      <c r="AK45" s="1">
        <v>-0.48749599999999998</v>
      </c>
      <c r="AL45" s="1">
        <v>-3.2626000000000002E-2</v>
      </c>
      <c r="AM45" s="1">
        <v>-5.1846000000000003E-2</v>
      </c>
      <c r="AN45" s="1">
        <v>-0.26408999999999999</v>
      </c>
      <c r="AO45" s="1">
        <v>-0.20341500000000001</v>
      </c>
      <c r="AP45" s="1">
        <v>-0.34119300000000002</v>
      </c>
      <c r="AQ45" s="1">
        <v>6.0559000000000002E-2</v>
      </c>
      <c r="AR45" s="1">
        <v>1</v>
      </c>
      <c r="AS45" s="1">
        <v>0.133799</v>
      </c>
      <c r="AT45" s="1">
        <v>-0.25670900000000002</v>
      </c>
    </row>
    <row r="46" spans="1:46" x14ac:dyDescent="0.25">
      <c r="A46" s="1" t="s">
        <v>265</v>
      </c>
      <c r="B46" s="1">
        <v>8.3070000000000001E-3</v>
      </c>
      <c r="C46" s="1">
        <v>-9.6417000000000003E-2</v>
      </c>
      <c r="D46" s="1">
        <v>3.2990999999999999E-2</v>
      </c>
      <c r="E46" s="1">
        <v>0.13358800000000001</v>
      </c>
      <c r="F46" s="1">
        <v>3.7830999999999997E-2</v>
      </c>
      <c r="G46" s="1">
        <v>-0.18388499999999999</v>
      </c>
      <c r="H46" s="1">
        <v>7.0247000000000004E-2</v>
      </c>
      <c r="I46" s="1">
        <v>0.24299000000000001</v>
      </c>
      <c r="J46" s="1">
        <v>4.5601999999999997E-2</v>
      </c>
      <c r="K46" s="1">
        <v>0.82794900000000005</v>
      </c>
      <c r="L46" s="1">
        <v>0.77357699999999996</v>
      </c>
      <c r="M46" s="1">
        <v>0.77357699999999996</v>
      </c>
      <c r="N46" s="1">
        <v>8.0373E-2</v>
      </c>
      <c r="O46" s="1">
        <v>6.0270999999999998E-2</v>
      </c>
      <c r="P46" s="1">
        <v>0.11702899999999999</v>
      </c>
      <c r="Q46" s="1">
        <v>4.6587000000000003E-2</v>
      </c>
      <c r="R46" s="1">
        <v>3.7673999999999999E-2</v>
      </c>
      <c r="S46" s="1">
        <v>7.5053999999999996E-2</v>
      </c>
      <c r="T46" s="1">
        <v>4.7448999999999998E-2</v>
      </c>
      <c r="U46" s="1">
        <v>6.4929000000000001E-2</v>
      </c>
      <c r="V46" s="1">
        <v>0.11493100000000001</v>
      </c>
      <c r="W46" s="1">
        <v>-0.124653</v>
      </c>
      <c r="X46" s="1">
        <v>0.135967</v>
      </c>
      <c r="Y46" s="1">
        <v>-4.7899999999999998E-2</v>
      </c>
      <c r="Z46" s="1">
        <v>-3.2642999999999998E-2</v>
      </c>
      <c r="AA46" s="1">
        <v>1.6933E-2</v>
      </c>
      <c r="AB46" s="1">
        <v>-0.10359699999999999</v>
      </c>
      <c r="AC46" s="1">
        <v>0.32806200000000002</v>
      </c>
      <c r="AD46" s="1">
        <v>0.16539999999999999</v>
      </c>
      <c r="AE46" s="1">
        <v>4.2049000000000003E-2</v>
      </c>
      <c r="AF46" s="1">
        <v>4.2354000000000003E-2</v>
      </c>
      <c r="AG46" s="1">
        <v>4.0689000000000003E-2</v>
      </c>
      <c r="AH46" s="1">
        <v>4.0709000000000002E-2</v>
      </c>
      <c r="AI46" s="1">
        <v>-9.6472000000000002E-2</v>
      </c>
      <c r="AJ46" s="1">
        <v>-0.107394</v>
      </c>
      <c r="AK46" s="1">
        <v>-5.1089999999999998E-3</v>
      </c>
      <c r="AL46" s="1">
        <v>-1.6909E-2</v>
      </c>
      <c r="AM46" s="1">
        <v>-2.8839999999999998E-3</v>
      </c>
      <c r="AN46" s="1">
        <v>0.128247</v>
      </c>
      <c r="AO46" s="1">
        <v>-1.1157E-2</v>
      </c>
      <c r="AP46" s="1">
        <v>0.21609800000000001</v>
      </c>
      <c r="AQ46" s="1">
        <v>-0.18312700000000001</v>
      </c>
      <c r="AR46" s="1">
        <v>0.133799</v>
      </c>
      <c r="AS46" s="1">
        <v>1</v>
      </c>
      <c r="AT46" s="1">
        <v>3.8030000000000001E-2</v>
      </c>
    </row>
    <row r="47" spans="1:46" x14ac:dyDescent="0.25">
      <c r="A47" s="1" t="s">
        <v>264</v>
      </c>
      <c r="B47" s="1">
        <v>0.23955299999999999</v>
      </c>
      <c r="C47" s="1">
        <v>0.186165</v>
      </c>
      <c r="D47" s="1">
        <v>0.81717200000000001</v>
      </c>
      <c r="E47" s="1">
        <v>-0.25958799999999999</v>
      </c>
      <c r="F47" s="1">
        <v>0.99263800000000002</v>
      </c>
      <c r="G47" s="1">
        <v>0.50931899999999997</v>
      </c>
      <c r="H47" s="1">
        <v>0.95957000000000003</v>
      </c>
      <c r="I47" s="1">
        <v>-0.306365</v>
      </c>
      <c r="J47" s="1">
        <v>0.99426199999999998</v>
      </c>
      <c r="K47" s="1">
        <v>0.11809799999999999</v>
      </c>
      <c r="L47" s="1">
        <v>0.12695200000000001</v>
      </c>
      <c r="M47" s="1">
        <v>0.12695200000000001</v>
      </c>
      <c r="N47" s="1">
        <v>-0.16649</v>
      </c>
      <c r="O47" s="1">
        <v>0.97262499999999996</v>
      </c>
      <c r="P47" s="1">
        <v>0.31626399999999999</v>
      </c>
      <c r="Q47" s="1">
        <v>0.87522699999999998</v>
      </c>
      <c r="R47" s="1">
        <v>0.94790799999999997</v>
      </c>
      <c r="S47" s="1">
        <v>0.103131</v>
      </c>
      <c r="T47" s="1">
        <v>0.98409800000000003</v>
      </c>
      <c r="U47" s="1">
        <v>0.85006899999999996</v>
      </c>
      <c r="V47" s="1">
        <v>-4.1686000000000001E-2</v>
      </c>
      <c r="W47" s="1">
        <v>0.15162100000000001</v>
      </c>
      <c r="X47" s="1">
        <v>-7.7983999999999998E-2</v>
      </c>
      <c r="Y47" s="1">
        <v>0.18817999999999999</v>
      </c>
      <c r="Z47" s="1">
        <v>0.14951400000000001</v>
      </c>
      <c r="AA47" s="1">
        <v>-0.17019699999999999</v>
      </c>
      <c r="AB47" s="1">
        <v>-8.0331E-2</v>
      </c>
      <c r="AC47" s="1">
        <v>0.158054</v>
      </c>
      <c r="AD47" s="1">
        <v>-0.429344</v>
      </c>
      <c r="AE47" s="1">
        <v>0.99864900000000001</v>
      </c>
      <c r="AF47" s="1">
        <v>0.99860000000000004</v>
      </c>
      <c r="AG47" s="1">
        <v>0.99883100000000002</v>
      </c>
      <c r="AH47" s="1">
        <v>0.99866600000000005</v>
      </c>
      <c r="AI47" s="1">
        <v>0.18232100000000001</v>
      </c>
      <c r="AJ47" s="1">
        <v>0.17688300000000001</v>
      </c>
      <c r="AK47" s="1">
        <v>0.55087900000000001</v>
      </c>
      <c r="AL47" s="1">
        <v>0.54581000000000002</v>
      </c>
      <c r="AM47" s="1">
        <v>0.74910500000000002</v>
      </c>
      <c r="AN47" s="1">
        <v>0.217887</v>
      </c>
      <c r="AO47" s="1">
        <v>0.80289999999999995</v>
      </c>
      <c r="AP47" s="1">
        <v>0.22874700000000001</v>
      </c>
      <c r="AQ47" s="1">
        <v>1.7028999999999999E-2</v>
      </c>
      <c r="AR47" s="1">
        <v>-0.25670900000000002</v>
      </c>
      <c r="AS47" s="1">
        <v>3.8030000000000001E-2</v>
      </c>
      <c r="AT47" s="1">
        <v>1</v>
      </c>
    </row>
  </sheetData>
  <conditionalFormatting sqref="A1:XFD1048576">
    <cfRule type="cellIs" dxfId="6" priority="1" operator="between">
      <formula>-1</formula>
      <formula>-0.25</formula>
    </cfRule>
    <cfRule type="cellIs" dxfId="5" priority="2" operator="between">
      <formula>0.25</formula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1"/>
  <sheetViews>
    <sheetView workbookViewId="0">
      <pane ySplit="1" topLeftCell="A2" activePane="bottomLeft" state="frozen"/>
      <selection pane="bottomLeft" activeCell="P18" sqref="P18"/>
    </sheetView>
  </sheetViews>
  <sheetFormatPr defaultColWidth="8.85546875" defaultRowHeight="15" x14ac:dyDescent="0.25"/>
  <cols>
    <col min="1" max="1" width="16.28515625" customWidth="1"/>
    <col min="2" max="4" width="8.85546875" style="17"/>
    <col min="5" max="5" width="8.85546875" style="21"/>
    <col min="6" max="6" width="12.42578125" style="21" customWidth="1"/>
    <col min="7" max="7" width="15.85546875" style="21" customWidth="1"/>
    <col min="8" max="8" width="8.85546875" style="1"/>
    <col min="9" max="9" width="8.85546875" style="23"/>
    <col min="10" max="10" width="15.85546875" style="1" customWidth="1"/>
    <col min="11" max="11" width="10.85546875" customWidth="1"/>
    <col min="14" max="14" width="8.85546875" style="53"/>
    <col min="15" max="15" width="8.85546875" style="23"/>
    <col min="19" max="19" width="8.85546875" style="25"/>
    <col min="27" max="27" width="8.85546875" style="22"/>
    <col min="37" max="37" width="8.85546875" style="28"/>
    <col min="44" max="44" width="8.85546875" style="46"/>
    <col min="45" max="45" width="12.7109375" style="46" customWidth="1"/>
    <col min="46" max="46" width="21.28515625" style="52" customWidth="1"/>
    <col min="47" max="47" width="8.85546875" style="46"/>
  </cols>
  <sheetData>
    <row r="1" spans="1:48" s="13" customFormat="1" ht="45" x14ac:dyDescent="0.25">
      <c r="A1" s="13" t="s">
        <v>52</v>
      </c>
      <c r="B1" s="15" t="str">
        <f>VLOOKUP($A1,'Main Data_CLEAN'!$A$1:$D$52,2,0)</f>
        <v>Pop2010</v>
      </c>
      <c r="C1" s="15" t="str">
        <f>VLOOKUP($A1,'Main Data_CLEAN'!$A$1:$D$52,3,0)</f>
        <v>IntUse2010</v>
      </c>
      <c r="D1" s="15" t="str">
        <f>VLOOKUP($A1,'Main Data_CLEAN'!$A$1:$D$52,4,0)</f>
        <v>FaceUse2010</v>
      </c>
      <c r="E1" s="20" t="str">
        <f>VLOOKUP($A1,'Main Data_CLEAN'!$G$1:$J$51,2,0)</f>
        <v>Pop2015</v>
      </c>
      <c r="F1" s="20" t="str">
        <f>VLOOKUP($A1,'Main Data_CLEAN'!$G$1:$J$51,3,0)</f>
        <v>LandAream2</v>
      </c>
      <c r="G1" s="20" t="str">
        <f>VLOOKUP($A1,'Main Data_CLEAN'!$G$1:$J$51,4,0)</f>
        <v>LandAreak2</v>
      </c>
      <c r="H1" s="3" t="str">
        <f>VLOOKUP($A1,'Main Data_CLEAN'!$L$1:$M$53,2,0)</f>
        <v>VehiclesPer1000</v>
      </c>
      <c r="I1" s="24" t="str">
        <f>VLOOKUP($A1,'Main Data_CLEAN'!$O$1:$P$53,2,0)</f>
        <v>GiniCoeff</v>
      </c>
      <c r="J1" s="3" t="str">
        <f>VLOOKUP($A1,'Main Data_CLEAN'!$R$1:$V$53,2,0)</f>
        <v>PovRate1</v>
      </c>
      <c r="K1" s="3" t="str">
        <f>VLOOKUP($A1,'Main Data_CLEAN'!$R$1:$V$53,3,0)</f>
        <v>NPov000s</v>
      </c>
      <c r="L1" s="3" t="str">
        <f>VLOOKUP($A1,'Main Data_CLEAN'!$R$1:$V$53,4,0)</f>
        <v>Rovrate2</v>
      </c>
      <c r="M1" s="3" t="str">
        <f>VLOOKUP($A1,'Main Data_CLEAN'!$R$1:$V$53,5,0)</f>
        <v>PovRate3</v>
      </c>
      <c r="N1" s="18" t="str">
        <f>VLOOKUP($A1,'Main Data_CLEAN'!$X$1:$AD$53,2,0)</f>
        <v>Pop2010x</v>
      </c>
      <c r="O1" s="50" t="str">
        <f>VLOOKUP($A1,'Main Data_CLEAN'!$X$1:$AD$53,3,0)</f>
        <v>Densitym2</v>
      </c>
      <c r="P1" s="3" t="str">
        <f>VLOOKUP($A1,'Main Data_CLEAN'!$X$1:$AD$53,4,0)</f>
        <v>Murd</v>
      </c>
      <c r="Q1" s="3" t="str">
        <f>VLOOKUP($A1,'Main Data_CLEAN'!$X$1:$AD$53,5,0)</f>
        <v>GunMurd</v>
      </c>
      <c r="R1" s="3" t="str">
        <f>VLOOKUP($A1,'Main Data_CLEAN'!$X$1:$AD$53,6,0)</f>
        <v>GunOwnPC</v>
      </c>
      <c r="S1" s="26" t="str">
        <f>VLOOKUP($A1,'Main Data_CLEAN'!$X$1:$AD$53,7,0)</f>
        <v>murd/pop2010x</v>
      </c>
      <c r="T1" s="3" t="str">
        <f>VLOOKUP($A1,'Main Data_CLEAN'!$AF$1:$AG$53,2,0)</f>
        <v>V_Relig</v>
      </c>
      <c r="U1" s="3" t="str">
        <f>VLOOKUP($A1,'Main Data_CLEAN'!$AI$1:$AL$53,2,0)</f>
        <v>EmitCO2</v>
      </c>
      <c r="V1" s="3" t="str">
        <f>VLOOKUP($A1,'Main Data_CLEAN'!$AI$1:$AL$53,3,0)</f>
        <v>Pop2014</v>
      </c>
      <c r="W1" s="3" t="str">
        <f>VLOOKUP($A1,'Main Data_CLEAN'!$AI$1:$AL$53,4,0)</f>
        <v>EmitRate</v>
      </c>
      <c r="X1" s="3" t="str">
        <f>VLOOKUP($A1,'Main Data_CLEAN'!$AN$1:$AQ$53,2,0)</f>
        <v>ObeseAd</v>
      </c>
      <c r="Y1" s="3" t="str">
        <f>VLOOKUP($A1,'Main Data_CLEAN'!$AN$1:$AQ$53,3,0)</f>
        <v>OverweAd</v>
      </c>
      <c r="Z1" s="3" t="str">
        <f>VLOOKUP($A1,'Main Data_CLEAN'!$AN$1:$AQ$53,4,0)</f>
        <v>ObeseCh</v>
      </c>
      <c r="AA1" s="29" t="str">
        <f>VLOOKUP($A1,'Main Data_CLEAN'!$AS$1:$AV$53,2,0)</f>
        <v>pHigh</v>
      </c>
      <c r="AB1" s="3" t="str">
        <f>VLOOKUP($A1,'Main Data_CLEAN'!$AS$1:$AV$53,3,0)</f>
        <v>pBatDeg</v>
      </c>
      <c r="AC1" s="3" t="str">
        <f>VLOOKUP($A1,'Main Data_CLEAN'!$AS$1:$AV$53,4,0)</f>
        <v>pAdDeg</v>
      </c>
      <c r="AD1" s="18" t="str">
        <f>VLOOKUP($A1,'Main Data_CLEAN'!$AX$1:$AZ$53,2,0)</f>
        <v>NinJail</v>
      </c>
      <c r="AE1" s="18" t="str">
        <f>VLOOKUP($A1,'Main Data_CLEAN'!$AX$1:$AZ$53,3,0)</f>
        <v>NJailper100k</v>
      </c>
      <c r="AF1" s="18" t="str">
        <f>VLOOKUP($A1,'Main Data_CLEAN'!$BB$1:$BG$53,2,0)</f>
        <v>pcRenew</v>
      </c>
      <c r="AG1" s="18" t="str">
        <f>VLOOKUP($A1,'Main Data_CLEAN'!$BB$1:$BG$53,3,0)</f>
        <v>pcRenewNOhydro</v>
      </c>
      <c r="AH1" s="18" t="str">
        <f>VLOOKUP($A1,'Main Data_CLEAN'!$BB$1:$BG$53,4,0)</f>
        <v>RenElec</v>
      </c>
      <c r="AI1" s="18" t="str">
        <f>VLOOKUP($A1,'Main Data_CLEAN'!$BB$1:$BG$53,5,0)</f>
        <v>RenElecNOhydro</v>
      </c>
      <c r="AJ1" s="18" t="str">
        <f>VLOOKUP($A1,'Main Data_CLEAN'!$BB$1:$BG$53,6,0)</f>
        <v>TotalElec</v>
      </c>
      <c r="AK1" s="31" t="str">
        <f>VLOOKUP($A1,'Main Data_CLEAN'!$BI$1:$BM$53,2,0)</f>
        <v>pcUnion</v>
      </c>
      <c r="AL1" s="18" t="str">
        <f>VLOOKUP($A1,'Main Data_CLEAN'!$BI$1:$BM$53,3,0)</f>
        <v>Nunion</v>
      </c>
      <c r="AM1" s="18" t="str">
        <f>VLOOKUP($A1,'Main Data_CLEAN'!$BI$1:$BM$53,4,0)</f>
        <v>WorkPop</v>
      </c>
      <c r="AN1" s="18" t="str">
        <f>VLOOKUP($A1,'Main Data_CLEAN'!$BI$1:$BM$53,5,0)</f>
        <v>RIght2Work</v>
      </c>
      <c r="AO1" s="18" t="str">
        <f>VLOOKUP($A1,'Main Data_CLEAN'!$BO$1:$BP$53,2,0)</f>
        <v>Nbillionaires</v>
      </c>
      <c r="AP1" s="18" t="str">
        <f>VLOOKUP($A1,'Main Data_CLEAN'!$BR$1:$BT$53,2,0)</f>
        <v>Collectivism</v>
      </c>
      <c r="AQ1" s="18" t="str">
        <f>VLOOKUP($A1,'Main Data_CLEAN'!$BR$1:$BT$53,3,0)</f>
        <v>Ln(Firms per capita)</v>
      </c>
      <c r="AR1" s="44" t="s">
        <v>257</v>
      </c>
      <c r="AS1" s="45" t="s">
        <v>213</v>
      </c>
      <c r="AT1" s="51" t="s">
        <v>217</v>
      </c>
      <c r="AU1" s="44" t="s">
        <v>258</v>
      </c>
    </row>
    <row r="2" spans="1:48" x14ac:dyDescent="0.25">
      <c r="A2" s="1" t="s">
        <v>1</v>
      </c>
      <c r="B2" s="16">
        <f>VLOOKUP($A2,'Main Data_CLEAN'!$A$1:$D$52,2,0)</f>
        <v>4758191</v>
      </c>
      <c r="C2" s="16">
        <f>VLOOKUP($A2,'Main Data_CLEAN'!$A$1:$D$52,3,0)</f>
        <v>3092273</v>
      </c>
      <c r="D2" s="16">
        <f>VLOOKUP($A2,'Main Data_CLEAN'!$A$1:$D$52,4,0)</f>
        <v>1599260</v>
      </c>
      <c r="E2" s="21">
        <f>VLOOKUP($A2,'Main Data_CLEAN'!$G$1:$J$51,2,0)</f>
        <v>4855071</v>
      </c>
      <c r="F2" s="21">
        <f>VLOOKUP($A2,'Main Data_CLEAN'!$G$1:$J$51,3,0)</f>
        <v>50645</v>
      </c>
      <c r="G2" s="21">
        <f>VLOOKUP($A2,'Main Data_CLEAN'!$G$1:$J$51,4,0)</f>
        <v>131169.9</v>
      </c>
      <c r="H2" s="14">
        <f>VLOOKUP($A2,'Main Data_CLEAN'!$L$1:$P$53,2,0)</f>
        <v>1030</v>
      </c>
      <c r="I2" s="24">
        <f>VLOOKUP($A2,'Main Data_CLEAN'!$O$1:$P$53,2,0)</f>
        <v>0.47199999999999998</v>
      </c>
      <c r="J2" s="14">
        <f>VLOOKUP($A2,'Main Data_CLEAN'!$R$1:$V$53,2,0)</f>
        <v>0.192</v>
      </c>
      <c r="K2" s="14">
        <f>VLOOKUP($A2,'Main Data_CLEAN'!$R$1:$V$53,3,0)</f>
        <v>905</v>
      </c>
      <c r="L2" s="14">
        <f>VLOOKUP($A2,'Main Data_CLEAN'!$R$1:$V$53,4,0)</f>
        <v>0.16800000000000001</v>
      </c>
      <c r="M2" s="14">
        <f>VLOOKUP($A2,'Main Data_CLEAN'!$R$1:$V$53,5,0)</f>
        <v>0.13500000000000001</v>
      </c>
      <c r="N2" s="19">
        <f>VLOOKUP($A2,'Main Data_CLEAN'!$X$1:$AD$53,2,0)</f>
        <v>4779736</v>
      </c>
      <c r="O2" s="24">
        <f>VLOOKUP($A2,'Main Data_CLEAN'!$X$1:$AD$53,3,0)</f>
        <v>94.65</v>
      </c>
      <c r="P2" s="14">
        <f>VLOOKUP($A2,'Main Data_CLEAN'!$X$1:$AD$53,4,0)</f>
        <v>199</v>
      </c>
      <c r="Q2" s="14">
        <f>VLOOKUP($A2,'Main Data_CLEAN'!$X$1:$AD$53,5,0)</f>
        <v>135</v>
      </c>
      <c r="R2" s="14">
        <f>VLOOKUP($A2,'Main Data_CLEAN'!$X$1:$AD$53,6,0)</f>
        <v>0.48899999999999999</v>
      </c>
      <c r="S2" s="27">
        <f>VLOOKUP($A2,'Main Data_CLEAN'!$X$1:$AD$53,7,0)</f>
        <v>4.1634098619672719E-5</v>
      </c>
      <c r="T2" s="14">
        <f>VLOOKUP($A2,'Main Data_CLEAN'!$AF$1:$AG$53,2,0)</f>
        <v>56</v>
      </c>
      <c r="U2" s="14">
        <f>VLOOKUP($A2,'Main Data_CLEAN'!$AI$1:$AL$53,2,0)</f>
        <v>121</v>
      </c>
      <c r="V2" s="14">
        <f>VLOOKUP($A2,'Main Data_CLEAN'!$AI$1:$AL$53,3,0)</f>
        <v>4849377</v>
      </c>
      <c r="W2" s="14">
        <f>VLOOKUP($A2,'Main Data_CLEAN'!$AI$1:$AL$53,4,0)</f>
        <v>25.05</v>
      </c>
      <c r="X2" s="14">
        <f>VLOOKUP($A2,'Main Data_CLEAN'!$AN$1:$AQ$53,2,0)</f>
        <v>0.30099999999999999</v>
      </c>
      <c r="Y2" s="14">
        <f>VLOOKUP($A2,'Main Data_CLEAN'!$AN$1:$AQ$53,3,0)</f>
        <v>0.65400000000000003</v>
      </c>
      <c r="Z2" s="14">
        <f>VLOOKUP($A2,'Main Data_CLEAN'!$AN$1:$AQ$53,4,0)</f>
        <v>0.16700000000000001</v>
      </c>
      <c r="AA2" s="30">
        <f>VLOOKUP($A2,'Main Data_CLEAN'!$AS$1:$AV$53,2,0)</f>
        <v>0.82099999999999995</v>
      </c>
      <c r="AB2" s="14">
        <f>VLOOKUP($A2,'Main Data_CLEAN'!$AS$1:$AV$53,3,0)</f>
        <v>0.22</v>
      </c>
      <c r="AC2" s="14">
        <f>VLOOKUP($A2,'Main Data_CLEAN'!$AS$1:$AV$53,4,0)</f>
        <v>7.6999999999999999E-2</v>
      </c>
      <c r="AD2" s="19">
        <f>VLOOKUP($A2,'Main Data_CLEAN'!$AX$1:$AZ$53,2,0)</f>
        <v>46000</v>
      </c>
      <c r="AE2" s="19">
        <f>VLOOKUP($A2,'Main Data_CLEAN'!$AX$1:$AZ$53,3,0)</f>
        <v>1230</v>
      </c>
      <c r="AF2" s="19">
        <f>VLOOKUP($A2,'Main Data_CLEAN'!$BB$1:$BG$53,2,0)</f>
        <v>8.8000000000000007</v>
      </c>
      <c r="AG2" s="19">
        <f>VLOOKUP($A2,'Main Data_CLEAN'!$BB$1:$BG$53,3,0)</f>
        <v>2.1800000000000002</v>
      </c>
      <c r="AH2" s="19">
        <f>VLOOKUP($A2,'Main Data_CLEAN'!$BB$1:$BG$53,4,0)</f>
        <v>13462</v>
      </c>
      <c r="AI2" s="19">
        <f>VLOOKUP($A2,'Main Data_CLEAN'!$BB$1:$BG$53,5,0)</f>
        <v>3329</v>
      </c>
      <c r="AJ2" s="19">
        <f>VLOOKUP($A2,'Main Data_CLEAN'!$BB$1:$BG$53,6,0)</f>
        <v>152967</v>
      </c>
      <c r="AK2" s="32">
        <f>VLOOKUP($A2,'Main Data_CLEAN'!$BI$1:$BM$53,2,0)</f>
        <v>10.199999999999999</v>
      </c>
      <c r="AL2" s="19">
        <f>VLOOKUP($A2,'Main Data_CLEAN'!$BI$1:$BM$53,3,0)</f>
        <v>190000</v>
      </c>
      <c r="AM2" s="19">
        <f>VLOOKUP($A2,'Main Data_CLEAN'!$BI$1:$BM$53,4,0)</f>
        <v>1863000</v>
      </c>
      <c r="AN2" s="19" t="str">
        <f>VLOOKUP($A2,'Main Data_CLEAN'!$BI$1:$BM$53,5,0)</f>
        <v>Yes</v>
      </c>
      <c r="AO2" s="19">
        <f>VLOOKUP($A2,'Main Data_CLEAN'!$BO$1:$BP$53,2,0)</f>
        <v>0</v>
      </c>
      <c r="AP2" s="19">
        <f>VLOOKUP($A2,'Main Data_CLEAN'!$BR$1:$BT$53,2,0)</f>
        <v>57</v>
      </c>
      <c r="AQ2" s="19">
        <f>VLOOKUP($A2,'Main Data_CLEAN'!$BR$1:$BT$53,3,0)</f>
        <v>-2.2266645771832692</v>
      </c>
      <c r="AR2" s="46">
        <f>VLOOKUP(A2,'land&amp;related_info.'!$F$4:$G$55,2,0)</f>
        <v>52419.02</v>
      </c>
      <c r="AS2" s="46">
        <f>VLOOKUP(A2,'land&amp;related_info.'!$N$4:$O$55,2,0)</f>
        <v>1675.01</v>
      </c>
      <c r="AT2" s="52">
        <f>VLOOKUP(A2,'land&amp;related_info.'!$R$2:$S$56,2,0)</f>
        <v>94.4</v>
      </c>
      <c r="AU2" s="46">
        <f>VLOOKUP(A2,'Unemployment Rates for States'!$B$4:$C$55,2,0)</f>
        <v>6.1</v>
      </c>
      <c r="AV2">
        <f>(1-(AM2/B2))</f>
        <v>0.608464645492373</v>
      </c>
    </row>
    <row r="3" spans="1:48" x14ac:dyDescent="0.25">
      <c r="A3" s="1" t="s">
        <v>2</v>
      </c>
      <c r="B3" s="16">
        <f>VLOOKUP($A3,'Main Data_CLEAN'!$A$1:$D$52,2,0)</f>
        <v>705813</v>
      </c>
      <c r="C3" s="16">
        <f>VLOOKUP($A3,'Main Data_CLEAN'!$A$1:$D$52,3,0)</f>
        <v>593193</v>
      </c>
      <c r="D3" s="16">
        <f>VLOOKUP($A3,'Main Data_CLEAN'!$A$1:$D$52,4,0)</f>
        <v>336440</v>
      </c>
      <c r="E3" s="21">
        <f>VLOOKUP($A3,'Main Data_CLEAN'!$G$1:$J$51,2,0)</f>
        <v>740405</v>
      </c>
      <c r="F3" s="21">
        <f>VLOOKUP($A3,'Main Data_CLEAN'!$G$1:$J$51,3,0)</f>
        <v>570641</v>
      </c>
      <c r="G3" s="21">
        <f>VLOOKUP($A3,'Main Data_CLEAN'!$G$1:$J$51,4,0)</f>
        <v>1477953.4</v>
      </c>
      <c r="H3" s="14">
        <f>VLOOKUP($A3,'Main Data_CLEAN'!$L$1:$P$53,2,0)</f>
        <v>960</v>
      </c>
      <c r="I3" s="24">
        <f>VLOOKUP($A3,'Main Data_CLEAN'!$O$1:$P$53,2,0)</f>
        <v>0.42199999999999999</v>
      </c>
      <c r="J3" s="14">
        <f>VLOOKUP($A3,'Main Data_CLEAN'!$R$1:$V$53,2,0)</f>
        <v>0.114</v>
      </c>
      <c r="K3" s="14">
        <f>VLOOKUP($A3,'Main Data_CLEAN'!$R$1:$V$53,3,0)</f>
        <v>81</v>
      </c>
      <c r="L3" s="14">
        <f>VLOOKUP($A3,'Main Data_CLEAN'!$R$1:$V$53,4,0)</f>
        <v>0.121</v>
      </c>
      <c r="M3" s="14">
        <f>VLOOKUP($A3,'Main Data_CLEAN'!$R$1:$V$53,5,0)</f>
        <v>0.125</v>
      </c>
      <c r="N3" s="19">
        <f>VLOOKUP($A3,'Main Data_CLEAN'!$X$1:$AD$53,2,0)</f>
        <v>710231</v>
      </c>
      <c r="O3" s="24">
        <f>VLOOKUP($A3,'Main Data_CLEAN'!$X$1:$AD$53,3,0)</f>
        <v>1.264</v>
      </c>
      <c r="P3" s="14">
        <f>VLOOKUP($A3,'Main Data_CLEAN'!$X$1:$AD$53,4,0)</f>
        <v>31</v>
      </c>
      <c r="Q3" s="14">
        <f>VLOOKUP($A3,'Main Data_CLEAN'!$X$1:$AD$53,5,0)</f>
        <v>19</v>
      </c>
      <c r="R3" s="14">
        <f>VLOOKUP($A3,'Main Data_CLEAN'!$X$1:$AD$53,6,0)</f>
        <v>0.61699999999999999</v>
      </c>
      <c r="S3" s="27">
        <f>VLOOKUP($A3,'Main Data_CLEAN'!$X$1:$AD$53,7,0)</f>
        <v>4.3647770936498123E-5</v>
      </c>
      <c r="T3" s="14">
        <f>VLOOKUP($A3,'Main Data_CLEAN'!$AF$1:$AG$53,2,0)</f>
        <v>28</v>
      </c>
      <c r="U3" s="14">
        <f>VLOOKUP($A3,'Main Data_CLEAN'!$AI$1:$AL$53,2,0)</f>
        <v>35</v>
      </c>
      <c r="V3" s="14">
        <f>VLOOKUP($A3,'Main Data_CLEAN'!$AI$1:$AL$53,3,0)</f>
        <v>736732</v>
      </c>
      <c r="W3" s="14">
        <f>VLOOKUP($A3,'Main Data_CLEAN'!$AI$1:$AL$53,4,0)</f>
        <v>47.17</v>
      </c>
      <c r="X3" s="14">
        <f>VLOOKUP($A3,'Main Data_CLEAN'!$AN$1:$AQ$53,2,0)</f>
        <v>0.27300000000000002</v>
      </c>
      <c r="Y3" s="14">
        <f>VLOOKUP($A3,'Main Data_CLEAN'!$AN$1:$AQ$53,3,0)</f>
        <v>0.64500000000000002</v>
      </c>
      <c r="Z3" s="14">
        <f>VLOOKUP($A3,'Main Data_CLEAN'!$AN$1:$AQ$53,4,0)</f>
        <v>0.111</v>
      </c>
      <c r="AA3" s="30">
        <f>VLOOKUP($A3,'Main Data_CLEAN'!$AS$1:$AV$53,2,0)</f>
        <v>0.91400000000000003</v>
      </c>
      <c r="AB3" s="14">
        <f>VLOOKUP($A3,'Main Data_CLEAN'!$AS$1:$AV$53,3,0)</f>
        <v>0.26600000000000001</v>
      </c>
      <c r="AC3" s="14">
        <f>VLOOKUP($A3,'Main Data_CLEAN'!$AS$1:$AV$53,4,0)</f>
        <v>0.09</v>
      </c>
      <c r="AD3" s="19">
        <f>VLOOKUP($A3,'Main Data_CLEAN'!$AX$1:$AZ$53,2,0)</f>
        <v>5100</v>
      </c>
      <c r="AE3" s="19">
        <f>VLOOKUP($A3,'Main Data_CLEAN'!$AX$1:$AZ$53,3,0)</f>
        <v>940</v>
      </c>
      <c r="AF3" s="19">
        <f>VLOOKUP($A3,'Main Data_CLEAN'!$BB$1:$BG$53,2,0)</f>
        <v>29</v>
      </c>
      <c r="AG3" s="19">
        <f>VLOOKUP($A3,'Main Data_CLEAN'!$BB$1:$BG$53,3,0)</f>
        <v>3.57</v>
      </c>
      <c r="AH3" s="19">
        <f>VLOOKUP($A3,'Main Data_CLEAN'!$BB$1:$BG$53,4,0)</f>
        <v>1759</v>
      </c>
      <c r="AI3" s="19">
        <f>VLOOKUP($A3,'Main Data_CLEAN'!$BB$1:$BG$53,5,0)</f>
        <v>217</v>
      </c>
      <c r="AJ3" s="19">
        <f>VLOOKUP($A3,'Main Data_CLEAN'!$BB$1:$BG$53,6,0)</f>
        <v>6073</v>
      </c>
      <c r="AK3" s="32">
        <f>VLOOKUP($A3,'Main Data_CLEAN'!$BI$1:$BM$53,2,0)</f>
        <v>19.600000000000001</v>
      </c>
      <c r="AL3" s="19">
        <f>VLOOKUP($A3,'Main Data_CLEAN'!$BI$1:$BM$53,3,0)</f>
        <v>60000</v>
      </c>
      <c r="AM3" s="19">
        <f>VLOOKUP($A3,'Main Data_CLEAN'!$BI$1:$BM$53,4,0)</f>
        <v>304000</v>
      </c>
      <c r="AN3" s="19" t="str">
        <f>VLOOKUP($A3,'Main Data_CLEAN'!$BI$1:$BM$53,5,0)</f>
        <v>No</v>
      </c>
      <c r="AO3" s="19">
        <f>VLOOKUP($A3,'Main Data_CLEAN'!$BO$1:$BP$53,2,0)</f>
        <v>0</v>
      </c>
      <c r="AP3" s="19">
        <f>VLOOKUP($A3,'Main Data_CLEAN'!$BR$1:$BT$53,2,0)</f>
        <v>48</v>
      </c>
      <c r="AQ3" s="19">
        <f>VLOOKUP($A3,'Main Data_CLEAN'!$BR$1:$BT$53,3,0)</f>
        <v>-1.9640745748395996</v>
      </c>
      <c r="AR3" s="46">
        <f>VLOOKUP(A3,'land&amp;related_info.'!$F$4:$G$55,2,0)</f>
        <v>663267.26</v>
      </c>
      <c r="AS3" s="46">
        <f>VLOOKUP(A3,'land&amp;related_info.'!$N$4:$O$55,2,0)</f>
        <v>91316</v>
      </c>
      <c r="AT3" s="52">
        <f>VLOOKUP(A3,'land&amp;related_info.'!$R$2:$S$56,2,0)</f>
        <v>1.2</v>
      </c>
      <c r="AU3" s="46">
        <f>VLOOKUP(A3,'Unemployment Rates for States'!$B$4:$C$55,2,0)</f>
        <v>6.5</v>
      </c>
      <c r="AV3" s="1">
        <f t="shared" ref="AV3:AV51" si="0">(1-(AM3/B3))</f>
        <v>0.56929101617567257</v>
      </c>
    </row>
    <row r="4" spans="1:48" x14ac:dyDescent="0.25">
      <c r="A4" s="1" t="s">
        <v>3</v>
      </c>
      <c r="B4" s="16">
        <f>VLOOKUP($A4,'Main Data_CLEAN'!$A$1:$D$52,2,0)</f>
        <v>6665093</v>
      </c>
      <c r="C4" s="16">
        <f>VLOOKUP($A4,'Main Data_CLEAN'!$A$1:$D$52,3,0)</f>
        <v>5230474</v>
      </c>
      <c r="D4" s="16">
        <f>VLOOKUP($A4,'Main Data_CLEAN'!$A$1:$D$52,4,0)</f>
        <v>2448140</v>
      </c>
      <c r="E4" s="21">
        <f>VLOOKUP($A4,'Main Data_CLEAN'!$G$1:$J$51,2,0)</f>
        <v>6826302</v>
      </c>
      <c r="F4" s="21">
        <f>VLOOKUP($A4,'Main Data_CLEAN'!$G$1:$J$51,3,0)</f>
        <v>113594</v>
      </c>
      <c r="G4" s="21">
        <f>VLOOKUP($A4,'Main Data_CLEAN'!$G$1:$J$51,4,0)</f>
        <v>294207.09999999998</v>
      </c>
      <c r="H4" s="14">
        <f>VLOOKUP($A4,'Main Data_CLEAN'!$L$1:$P$53,2,0)</f>
        <v>660</v>
      </c>
      <c r="I4" s="24">
        <f>VLOOKUP($A4,'Main Data_CLEAN'!$O$1:$P$53,2,0)</f>
        <v>0.45500000000000002</v>
      </c>
      <c r="J4" s="14">
        <f>VLOOKUP($A4,'Main Data_CLEAN'!$R$1:$V$53,2,0)</f>
        <v>0.182</v>
      </c>
      <c r="K4" s="14">
        <f>VLOOKUP($A4,'Main Data_CLEAN'!$R$1:$V$53,3,0)</f>
        <v>1195</v>
      </c>
      <c r="L4" s="14">
        <f>VLOOKUP($A4,'Main Data_CLEAN'!$R$1:$V$53,4,0)</f>
        <v>0.21299999999999999</v>
      </c>
      <c r="M4" s="14">
        <f>VLOOKUP($A4,'Main Data_CLEAN'!$R$1:$V$53,5,0)</f>
        <v>0.188</v>
      </c>
      <c r="N4" s="19">
        <f>VLOOKUP($A4,'Main Data_CLEAN'!$X$1:$AD$53,2,0)</f>
        <v>6392017</v>
      </c>
      <c r="O4" s="24">
        <f>VLOOKUP($A4,'Main Data_CLEAN'!$X$1:$AD$53,3,0)</f>
        <v>57.05</v>
      </c>
      <c r="P4" s="14">
        <f>VLOOKUP($A4,'Main Data_CLEAN'!$X$1:$AD$53,4,0)</f>
        <v>352</v>
      </c>
      <c r="Q4" s="14">
        <f>VLOOKUP($A4,'Main Data_CLEAN'!$X$1:$AD$53,5,0)</f>
        <v>232</v>
      </c>
      <c r="R4" s="14">
        <f>VLOOKUP($A4,'Main Data_CLEAN'!$X$1:$AD$53,6,0)</f>
        <v>0.32300000000000001</v>
      </c>
      <c r="S4" s="27">
        <f>VLOOKUP($A4,'Main Data_CLEAN'!$X$1:$AD$53,7,0)</f>
        <v>5.5068689585775508E-5</v>
      </c>
      <c r="T4" s="14">
        <f>VLOOKUP($A4,'Main Data_CLEAN'!$AF$1:$AG$53,2,0)</f>
        <v>35</v>
      </c>
      <c r="U4" s="14">
        <f>VLOOKUP($A4,'Main Data_CLEAN'!$AI$1:$AL$53,2,0)</f>
        <v>93</v>
      </c>
      <c r="V4" s="14">
        <f>VLOOKUP($A4,'Main Data_CLEAN'!$AI$1:$AL$53,3,0)</f>
        <v>6731484</v>
      </c>
      <c r="W4" s="14">
        <f>VLOOKUP($A4,'Main Data_CLEAN'!$AI$1:$AL$53,4,0)</f>
        <v>13.79</v>
      </c>
      <c r="X4" s="14">
        <f>VLOOKUP($A4,'Main Data_CLEAN'!$AN$1:$AQ$53,2,0)</f>
        <v>0.23300000000000001</v>
      </c>
      <c r="Y4" s="14">
        <f>VLOOKUP($A4,'Main Data_CLEAN'!$AN$1:$AQ$53,3,0)</f>
        <v>0.59499999999999997</v>
      </c>
      <c r="Z4" s="14">
        <f>VLOOKUP($A4,'Main Data_CLEAN'!$AN$1:$AQ$53,4,0)</f>
        <v>0.122</v>
      </c>
      <c r="AA4" s="30">
        <f>VLOOKUP($A4,'Main Data_CLEAN'!$AS$1:$AV$53,2,0)</f>
        <v>0.84199999999999997</v>
      </c>
      <c r="AB4" s="14">
        <f>VLOOKUP($A4,'Main Data_CLEAN'!$AS$1:$AV$53,3,0)</f>
        <v>0.25600000000000001</v>
      </c>
      <c r="AC4" s="14">
        <f>VLOOKUP($A4,'Main Data_CLEAN'!$AS$1:$AV$53,4,0)</f>
        <v>9.2999999999999999E-2</v>
      </c>
      <c r="AD4" s="19">
        <f>VLOOKUP($A4,'Main Data_CLEAN'!$AX$1:$AZ$53,2,0)</f>
        <v>55200</v>
      </c>
      <c r="AE4" s="19">
        <f>VLOOKUP($A4,'Main Data_CLEAN'!$AX$1:$AZ$53,3,0)</f>
        <v>1090</v>
      </c>
      <c r="AF4" s="19">
        <f>VLOOKUP($A4,'Main Data_CLEAN'!$BB$1:$BG$53,2,0)</f>
        <v>9.5</v>
      </c>
      <c r="AG4" s="19">
        <f>VLOOKUP($A4,'Main Data_CLEAN'!$BB$1:$BG$53,3,0)</f>
        <v>3.7</v>
      </c>
      <c r="AH4" s="19">
        <f>VLOOKUP($A4,'Main Data_CLEAN'!$BB$1:$BG$53,4,0)</f>
        <v>10734</v>
      </c>
      <c r="AI4" s="19">
        <f>VLOOKUP($A4,'Main Data_CLEAN'!$BB$1:$BG$53,5,0)</f>
        <v>4199</v>
      </c>
      <c r="AJ4" s="19">
        <f>VLOOKUP($A4,'Main Data_CLEAN'!$BB$1:$BG$53,6,0)</f>
        <v>113351</v>
      </c>
      <c r="AK4" s="32">
        <f>VLOOKUP($A4,'Main Data_CLEAN'!$BI$1:$BM$53,2,0)</f>
        <v>5.2</v>
      </c>
      <c r="AL4" s="19">
        <f>VLOOKUP($A4,'Main Data_CLEAN'!$BI$1:$BM$53,3,0)</f>
        <v>138000</v>
      </c>
      <c r="AM4" s="19">
        <f>VLOOKUP($A4,'Main Data_CLEAN'!$BI$1:$BM$53,4,0)</f>
        <v>2661000</v>
      </c>
      <c r="AN4" s="19" t="str">
        <f>VLOOKUP($A4,'Main Data_CLEAN'!$BI$1:$BM$53,5,0)</f>
        <v>Yes</v>
      </c>
      <c r="AO4" s="19">
        <f>VLOOKUP($A4,'Main Data_CLEAN'!$BO$1:$BP$53,2,0)</f>
        <v>9</v>
      </c>
      <c r="AP4" s="19">
        <f>VLOOKUP($A4,'Main Data_CLEAN'!$BR$1:$BT$53,2,0)</f>
        <v>49</v>
      </c>
      <c r="AQ4" s="19">
        <f>VLOOKUP($A4,'Main Data_CLEAN'!$BR$1:$BT$53,3,0)</f>
        <v>-2.2856616475828186</v>
      </c>
      <c r="AR4" s="46">
        <f>VLOOKUP(A4,'land&amp;related_info.'!$F$4:$G$55,2,0)</f>
        <v>113998.3</v>
      </c>
      <c r="AS4" s="46">
        <f>VLOOKUP(A4,'land&amp;related_info.'!$N$4:$O$55,2,0)</f>
        <v>363.73</v>
      </c>
      <c r="AT4" s="52">
        <f>VLOOKUP(A4,'land&amp;related_info.'!$R$2:$S$56,2,0)</f>
        <v>56.3</v>
      </c>
      <c r="AU4" s="46">
        <f>VLOOKUP(A4,'Unemployment Rates for States'!$B$4:$C$55,2,0)</f>
        <v>6.1</v>
      </c>
      <c r="AV4" s="1">
        <f t="shared" si="0"/>
        <v>0.60075575839676953</v>
      </c>
    </row>
    <row r="5" spans="1:48" x14ac:dyDescent="0.25">
      <c r="A5" s="1" t="s">
        <v>4</v>
      </c>
      <c r="B5" s="16">
        <f>VLOOKUP($A5,'Main Data_CLEAN'!$A$1:$D$52,2,0)</f>
        <v>2919815</v>
      </c>
      <c r="C5" s="16">
        <f>VLOOKUP($A5,'Main Data_CLEAN'!$A$1:$D$52,3,0)</f>
        <v>1949869</v>
      </c>
      <c r="D5" s="16">
        <f>VLOOKUP($A5,'Main Data_CLEAN'!$A$1:$D$52,4,0)</f>
        <v>989820</v>
      </c>
      <c r="E5" s="21">
        <f>VLOOKUP($A5,'Main Data_CLEAN'!$G$1:$J$51,2,0)</f>
        <v>2977410</v>
      </c>
      <c r="F5" s="21">
        <f>VLOOKUP($A5,'Main Data_CLEAN'!$G$1:$J$51,3,0)</f>
        <v>52035</v>
      </c>
      <c r="G5" s="21">
        <f>VLOOKUP($A5,'Main Data_CLEAN'!$G$1:$J$51,4,0)</f>
        <v>134770</v>
      </c>
      <c r="H5" s="14">
        <f>VLOOKUP($A5,'Main Data_CLEAN'!$L$1:$P$53,2,0)</f>
        <v>700</v>
      </c>
      <c r="I5" s="24">
        <f>VLOOKUP($A5,'Main Data_CLEAN'!$O$1:$P$53,2,0)</f>
        <v>0.45800000000000002</v>
      </c>
      <c r="J5" s="14">
        <f>VLOOKUP($A5,'Main Data_CLEAN'!$R$1:$V$53,2,0)</f>
        <v>0.187</v>
      </c>
      <c r="K5" s="14">
        <f>VLOOKUP($A5,'Main Data_CLEAN'!$R$1:$V$53,3,0)</f>
        <v>539</v>
      </c>
      <c r="L5" s="14">
        <f>VLOOKUP($A5,'Main Data_CLEAN'!$R$1:$V$53,4,0)</f>
        <v>0.191</v>
      </c>
      <c r="M5" s="14">
        <f>VLOOKUP($A5,'Main Data_CLEAN'!$R$1:$V$53,5,0)</f>
        <v>0.16500000000000001</v>
      </c>
      <c r="N5" s="19">
        <f>VLOOKUP($A5,'Main Data_CLEAN'!$X$1:$AD$53,2,0)</f>
        <v>2915918</v>
      </c>
      <c r="O5" s="24">
        <f>VLOOKUP($A5,'Main Data_CLEAN'!$X$1:$AD$53,3,0)</f>
        <v>56.43</v>
      </c>
      <c r="P5" s="14">
        <f>VLOOKUP($A5,'Main Data_CLEAN'!$X$1:$AD$53,4,0)</f>
        <v>130</v>
      </c>
      <c r="Q5" s="14">
        <f>VLOOKUP($A5,'Main Data_CLEAN'!$X$1:$AD$53,5,0)</f>
        <v>93</v>
      </c>
      <c r="R5" s="14">
        <f>VLOOKUP($A5,'Main Data_CLEAN'!$X$1:$AD$53,6,0)</f>
        <v>0.57899999999999996</v>
      </c>
      <c r="S5" s="27">
        <f>VLOOKUP($A5,'Main Data_CLEAN'!$X$1:$AD$53,7,0)</f>
        <v>4.4582872357864657E-5</v>
      </c>
      <c r="T5" s="14">
        <f>VLOOKUP($A5,'Main Data_CLEAN'!$AF$1:$AG$53,2,0)</f>
        <v>54</v>
      </c>
      <c r="U5" s="14">
        <f>VLOOKUP($A5,'Main Data_CLEAN'!$AI$1:$AL$53,2,0)</f>
        <v>69</v>
      </c>
      <c r="V5" s="14">
        <f>VLOOKUP($A5,'Main Data_CLEAN'!$AI$1:$AL$53,3,0)</f>
        <v>2966369</v>
      </c>
      <c r="W5" s="14">
        <f>VLOOKUP($A5,'Main Data_CLEAN'!$AI$1:$AL$53,4,0)</f>
        <v>23.13</v>
      </c>
      <c r="X5" s="14">
        <f>VLOOKUP($A5,'Main Data_CLEAN'!$AN$1:$AQ$53,2,0)</f>
        <v>0.28100000000000003</v>
      </c>
      <c r="Y5" s="14">
        <f>VLOOKUP($A5,'Main Data_CLEAN'!$AN$1:$AQ$53,3,0)</f>
        <v>0.64700000000000002</v>
      </c>
      <c r="Z5" s="14">
        <f>VLOOKUP($A5,'Main Data_CLEAN'!$AN$1:$AQ$53,4,0)</f>
        <v>0.16400000000000001</v>
      </c>
      <c r="AA5" s="30">
        <f>VLOOKUP($A5,'Main Data_CLEAN'!$AS$1:$AV$53,2,0)</f>
        <v>0.82399999999999995</v>
      </c>
      <c r="AB5" s="14">
        <f>VLOOKUP($A5,'Main Data_CLEAN'!$AS$1:$AV$53,3,0)</f>
        <v>0.189</v>
      </c>
      <c r="AC5" s="14">
        <f>VLOOKUP($A5,'Main Data_CLEAN'!$AS$1:$AV$53,4,0)</f>
        <v>6.0999999999999999E-2</v>
      </c>
      <c r="AD5" s="19">
        <f>VLOOKUP($A5,'Main Data_CLEAN'!$AX$1:$AZ$53,2,0)</f>
        <v>22800</v>
      </c>
      <c r="AE5" s="19">
        <f>VLOOKUP($A5,'Main Data_CLEAN'!$AX$1:$AZ$53,3,0)</f>
        <v>1010</v>
      </c>
      <c r="AF5" s="19">
        <f>VLOOKUP($A5,'Main Data_CLEAN'!$BB$1:$BG$53,2,0)</f>
        <v>9.3000000000000007</v>
      </c>
      <c r="AG5" s="19">
        <f>VLOOKUP($A5,'Main Data_CLEAN'!$BB$1:$BG$53,3,0)</f>
        <v>2.69</v>
      </c>
      <c r="AH5" s="19">
        <f>VLOOKUP($A5,'Main Data_CLEAN'!$BB$1:$BG$53,4,0)</f>
        <v>5159</v>
      </c>
      <c r="AI5" s="19">
        <f>VLOOKUP($A5,'Main Data_CLEAN'!$BB$1:$BG$53,5,0)</f>
        <v>1496</v>
      </c>
      <c r="AJ5" s="19">
        <f>VLOOKUP($A5,'Main Data_CLEAN'!$BB$1:$BG$53,6,0)</f>
        <v>55682</v>
      </c>
      <c r="AK5" s="32">
        <f>VLOOKUP($A5,'Main Data_CLEAN'!$BI$1:$BM$53,2,0)</f>
        <v>5.0999999999999996</v>
      </c>
      <c r="AL5" s="19">
        <f>VLOOKUP($A5,'Main Data_CLEAN'!$BI$1:$BM$53,3,0)</f>
        <v>58000</v>
      </c>
      <c r="AM5" s="19">
        <f>VLOOKUP($A5,'Main Data_CLEAN'!$BI$1:$BM$53,4,0)</f>
        <v>1155000</v>
      </c>
      <c r="AN5" s="19" t="str">
        <f>VLOOKUP($A5,'Main Data_CLEAN'!$BI$1:$BM$53,5,0)</f>
        <v>Yes</v>
      </c>
      <c r="AO5" s="19">
        <f>VLOOKUP($A5,'Main Data_CLEAN'!$BO$1:$BP$53,2,0)</f>
        <v>5</v>
      </c>
      <c r="AP5" s="19">
        <f>VLOOKUP($A5,'Main Data_CLEAN'!$BR$1:$BT$53,2,0)</f>
        <v>54</v>
      </c>
      <c r="AQ5" s="19">
        <f>VLOOKUP($A5,'Main Data_CLEAN'!$BR$1:$BT$53,3,0)</f>
        <v>-2.1130696440136929</v>
      </c>
      <c r="AR5" s="46">
        <f>VLOOKUP(A5,'land&amp;related_info.'!$F$4:$G$55,2,0)</f>
        <v>53178.62</v>
      </c>
      <c r="AS5" s="46">
        <f>VLOOKUP(A5,'land&amp;related_info.'!$N$4:$O$55,2,0)</f>
        <v>1110.45</v>
      </c>
      <c r="AT5" s="52">
        <f>VLOOKUP(A5,'land&amp;related_info.'!$R$2:$S$56,2,0)</f>
        <v>56</v>
      </c>
      <c r="AU5" s="46">
        <f>VLOOKUP(A5,'Unemployment Rates for States'!$B$4:$C$55,2,0)</f>
        <v>5.2</v>
      </c>
      <c r="AV5" s="1">
        <f t="shared" si="0"/>
        <v>0.60442699280605106</v>
      </c>
    </row>
    <row r="6" spans="1:48" x14ac:dyDescent="0.25">
      <c r="A6" s="1" t="s">
        <v>5</v>
      </c>
      <c r="B6" s="16">
        <f>VLOOKUP($A6,'Main Data_CLEAN'!$A$1:$D$52,2,0)</f>
        <v>37350092</v>
      </c>
      <c r="C6" s="16">
        <f>VLOOKUP($A6,'Main Data_CLEAN'!$A$1:$D$52,3,0)</f>
        <v>29758896</v>
      </c>
      <c r="D6" s="16">
        <f>VLOOKUP($A6,'Main Data_CLEAN'!$A$1:$D$52,4,0)</f>
        <v>16673720</v>
      </c>
      <c r="E6" s="21">
        <f>VLOOKUP($A6,'Main Data_CLEAN'!$G$1:$J$51,2,0)</f>
        <v>39141723</v>
      </c>
      <c r="F6" s="21">
        <f>VLOOKUP($A6,'Main Data_CLEAN'!$G$1:$J$51,3,0)</f>
        <v>155779</v>
      </c>
      <c r="G6" s="21">
        <f>VLOOKUP($A6,'Main Data_CLEAN'!$G$1:$J$51,4,0)</f>
        <v>403465.8</v>
      </c>
      <c r="H6" s="14">
        <f>VLOOKUP($A6,'Main Data_CLEAN'!$L$1:$P$53,2,0)</f>
        <v>840</v>
      </c>
      <c r="I6" s="24">
        <f>VLOOKUP($A6,'Main Data_CLEAN'!$O$1:$P$53,2,0)</f>
        <v>0.47099999999999997</v>
      </c>
      <c r="J6" s="14">
        <f>VLOOKUP($A6,'Main Data_CLEAN'!$R$1:$V$53,2,0)</f>
        <v>0.16400000000000001</v>
      </c>
      <c r="K6" s="14">
        <f>VLOOKUP($A6,'Main Data_CLEAN'!$R$1:$V$53,3,0)</f>
        <v>6253</v>
      </c>
      <c r="L6" s="14">
        <f>VLOOKUP($A6,'Main Data_CLEAN'!$R$1:$V$53,4,0)</f>
        <v>0.155</v>
      </c>
      <c r="M6" s="14">
        <f>VLOOKUP($A6,'Main Data_CLEAN'!$R$1:$V$53,5,0)</f>
        <v>0.23799999999999999</v>
      </c>
      <c r="N6" s="19">
        <f>VLOOKUP($A6,'Main Data_CLEAN'!$X$1:$AD$53,2,0)</f>
        <v>37253956</v>
      </c>
      <c r="O6" s="24">
        <f>VLOOKUP($A6,'Main Data_CLEAN'!$X$1:$AD$53,3,0)</f>
        <v>244.2</v>
      </c>
      <c r="P6" s="14">
        <f>VLOOKUP($A6,'Main Data_CLEAN'!$X$1:$AD$53,4,0)</f>
        <v>1811</v>
      </c>
      <c r="Q6" s="14">
        <f>VLOOKUP($A6,'Main Data_CLEAN'!$X$1:$AD$53,5,0)</f>
        <v>1257</v>
      </c>
      <c r="R6" s="14">
        <f>VLOOKUP($A6,'Main Data_CLEAN'!$X$1:$AD$53,6,0)</f>
        <v>0.20100000000000001</v>
      </c>
      <c r="S6" s="27">
        <f>VLOOKUP($A6,'Main Data_CLEAN'!$X$1:$AD$53,7,0)</f>
        <v>4.8612286974301467E-5</v>
      </c>
      <c r="T6" s="14">
        <f>VLOOKUP($A6,'Main Data_CLEAN'!$AF$1:$AG$53,2,0)</f>
        <v>35</v>
      </c>
      <c r="U6" s="14">
        <f>VLOOKUP($A6,'Main Data_CLEAN'!$AI$1:$AL$53,2,0)</f>
        <v>359</v>
      </c>
      <c r="V6" s="14">
        <f>VLOOKUP($A6,'Main Data_CLEAN'!$AI$1:$AL$53,3,0)</f>
        <v>38802500</v>
      </c>
      <c r="W6" s="14">
        <f>VLOOKUP($A6,'Main Data_CLEAN'!$AI$1:$AL$53,4,0)</f>
        <v>9.26</v>
      </c>
      <c r="X6" s="14">
        <f>VLOOKUP($A6,'Main Data_CLEAN'!$AN$1:$AQ$53,2,0)</f>
        <v>0.23100000000000001</v>
      </c>
      <c r="Y6" s="14">
        <f>VLOOKUP($A6,'Main Data_CLEAN'!$AN$1:$AQ$53,3,0)</f>
        <v>0.59399999999999997</v>
      </c>
      <c r="Z6" s="14">
        <f>VLOOKUP($A6,'Main Data_CLEAN'!$AN$1:$AQ$53,4,0)</f>
        <v>0.13200000000000001</v>
      </c>
      <c r="AA6" s="30">
        <f>VLOOKUP($A6,'Main Data_CLEAN'!$AS$1:$AV$53,2,0)</f>
        <v>0.80600000000000005</v>
      </c>
      <c r="AB6" s="14">
        <f>VLOOKUP($A6,'Main Data_CLEAN'!$AS$1:$AV$53,3,0)</f>
        <v>0.29899999999999999</v>
      </c>
      <c r="AC6" s="14">
        <f>VLOOKUP($A6,'Main Data_CLEAN'!$AS$1:$AV$53,4,0)</f>
        <v>0.107</v>
      </c>
      <c r="AD6" s="19">
        <f>VLOOKUP($A6,'Main Data_CLEAN'!$AX$1:$AZ$53,2,0)</f>
        <v>218800</v>
      </c>
      <c r="AE6" s="19">
        <f>VLOOKUP($A6,'Main Data_CLEAN'!$AX$1:$AZ$53,3,0)</f>
        <v>750</v>
      </c>
      <c r="AF6" s="19">
        <f>VLOOKUP($A6,'Main Data_CLEAN'!$BB$1:$BG$53,2,0)</f>
        <v>30.5</v>
      </c>
      <c r="AG6" s="19">
        <f>VLOOKUP($A6,'Main Data_CLEAN'!$BB$1:$BG$53,3,0)</f>
        <v>23.5</v>
      </c>
      <c r="AH6" s="19">
        <f>VLOOKUP($A6,'Main Data_CLEAN'!$BB$1:$BG$53,4,0)</f>
        <v>60359</v>
      </c>
      <c r="AI6" s="19">
        <f>VLOOKUP($A6,'Main Data_CLEAN'!$BB$1:$BG$53,5,0)</f>
        <v>46498</v>
      </c>
      <c r="AJ6" s="19">
        <f>VLOOKUP($A6,'Main Data_CLEAN'!$BB$1:$BG$53,6,0)</f>
        <v>197994</v>
      </c>
      <c r="AK6" s="32">
        <f>VLOOKUP($A6,'Main Data_CLEAN'!$BI$1:$BM$53,2,0)</f>
        <v>15.9</v>
      </c>
      <c r="AL6" s="19">
        <f>VLOOKUP($A6,'Main Data_CLEAN'!$BI$1:$BM$53,3,0)</f>
        <v>2486000</v>
      </c>
      <c r="AM6" s="19">
        <f>VLOOKUP($A6,'Main Data_CLEAN'!$BI$1:$BM$53,4,0)</f>
        <v>15657000</v>
      </c>
      <c r="AN6" s="19" t="str">
        <f>VLOOKUP($A6,'Main Data_CLEAN'!$BI$1:$BM$53,5,0)</f>
        <v>No</v>
      </c>
      <c r="AO6" s="19">
        <f>VLOOKUP($A6,'Main Data_CLEAN'!$BO$1:$BP$53,2,0)</f>
        <v>124</v>
      </c>
      <c r="AP6" s="19">
        <f>VLOOKUP($A6,'Main Data_CLEAN'!$BR$1:$BT$53,2,0)</f>
        <v>60</v>
      </c>
      <c r="AQ6" s="19">
        <f>VLOOKUP($A6,'Main Data_CLEAN'!$BR$1:$BT$53,3,0)</f>
        <v>-2.0674819455797642</v>
      </c>
      <c r="AR6" s="46">
        <f>VLOOKUP(A6,'land&amp;related_info.'!$F$4:$G$55,2,0)</f>
        <v>163695.57</v>
      </c>
      <c r="AS6" s="46">
        <f>VLOOKUP(A6,'land&amp;related_info.'!$N$4:$O$55,2,0)</f>
        <v>7736.23</v>
      </c>
      <c r="AT6" s="52">
        <f>VLOOKUP(A6,'land&amp;related_info.'!$R$2:$S$56,2,0)</f>
        <v>239.1</v>
      </c>
      <c r="AU6" s="46">
        <f>VLOOKUP(A6,'Unemployment Rates for States'!$B$4:$C$55,2,0)</f>
        <v>6.2</v>
      </c>
      <c r="AV6" s="1">
        <f t="shared" si="0"/>
        <v>0.58080424540855213</v>
      </c>
    </row>
    <row r="7" spans="1:48" x14ac:dyDescent="0.25">
      <c r="A7" s="1" t="s">
        <v>6</v>
      </c>
      <c r="B7" s="16">
        <f>VLOOKUP($A7,'Main Data_CLEAN'!$A$1:$D$52,2,0)</f>
        <v>5077553</v>
      </c>
      <c r="C7" s="16">
        <f>VLOOKUP($A7,'Main Data_CLEAN'!$A$1:$D$52,3,0)</f>
        <v>4058749</v>
      </c>
      <c r="D7" s="16">
        <f>VLOOKUP($A7,'Main Data_CLEAN'!$A$1:$D$52,4,0)</f>
        <v>2369420</v>
      </c>
      <c r="E7" s="21">
        <f>VLOOKUP($A7,'Main Data_CLEAN'!$G$1:$J$51,2,0)</f>
        <v>5450364</v>
      </c>
      <c r="F7" s="21">
        <f>VLOOKUP($A7,'Main Data_CLEAN'!$G$1:$J$51,3,0)</f>
        <v>103642</v>
      </c>
      <c r="G7" s="21">
        <f>VLOOKUP($A7,'Main Data_CLEAN'!$G$1:$J$51,4,0)</f>
        <v>268431.5</v>
      </c>
      <c r="H7" s="14">
        <f>VLOOKUP($A7,'Main Data_CLEAN'!$L$1:$P$53,2,0)</f>
        <v>340</v>
      </c>
      <c r="I7" s="24">
        <f>VLOOKUP($A7,'Main Data_CLEAN'!$O$1:$P$53,2,0)</f>
        <v>0.45700000000000002</v>
      </c>
      <c r="J7" s="14">
        <f>VLOOKUP($A7,'Main Data_CLEAN'!$R$1:$V$53,2,0)</f>
        <v>0.121</v>
      </c>
      <c r="K7" s="14">
        <f>VLOOKUP($A7,'Main Data_CLEAN'!$R$1:$V$53,3,0)</f>
        <v>632</v>
      </c>
      <c r="L7" s="14">
        <f>VLOOKUP($A7,'Main Data_CLEAN'!$R$1:$V$53,4,0)</f>
        <v>0.124</v>
      </c>
      <c r="M7" s="14">
        <f>VLOOKUP($A7,'Main Data_CLEAN'!$R$1:$V$53,5,0)</f>
        <v>0.13700000000000001</v>
      </c>
      <c r="N7" s="19">
        <f>VLOOKUP($A7,'Main Data_CLEAN'!$X$1:$AD$53,2,0)</f>
        <v>5029196</v>
      </c>
      <c r="O7" s="24">
        <f>VLOOKUP($A7,'Main Data_CLEAN'!$X$1:$AD$53,3,0)</f>
        <v>49.33</v>
      </c>
      <c r="P7" s="14">
        <f>VLOOKUP($A7,'Main Data_CLEAN'!$X$1:$AD$53,4,0)</f>
        <v>117</v>
      </c>
      <c r="Q7" s="14">
        <f>VLOOKUP($A7,'Main Data_CLEAN'!$X$1:$AD$53,5,0)</f>
        <v>65</v>
      </c>
      <c r="R7" s="14">
        <f>VLOOKUP($A7,'Main Data_CLEAN'!$X$1:$AD$53,6,0)</f>
        <v>0.34300000000000003</v>
      </c>
      <c r="S7" s="27">
        <f>VLOOKUP($A7,'Main Data_CLEAN'!$X$1:$AD$53,7,0)</f>
        <v>2.3264155940631464E-5</v>
      </c>
      <c r="T7" s="14">
        <f>VLOOKUP($A7,'Main Data_CLEAN'!$AF$1:$AG$53,2,0)</f>
        <v>33</v>
      </c>
      <c r="U7" s="14">
        <f>VLOOKUP($A7,'Main Data_CLEAN'!$AI$1:$AL$53,2,0)</f>
        <v>91</v>
      </c>
      <c r="V7" s="14">
        <f>VLOOKUP($A7,'Main Data_CLEAN'!$AI$1:$AL$53,3,0)</f>
        <v>5355866</v>
      </c>
      <c r="W7" s="14">
        <f>VLOOKUP($A7,'Main Data_CLEAN'!$AI$1:$AL$53,4,0)</f>
        <v>16.95</v>
      </c>
      <c r="X7" s="14">
        <f>VLOOKUP($A7,'Main Data_CLEAN'!$AN$1:$AQ$53,2,0)</f>
        <v>0.21</v>
      </c>
      <c r="Y7" s="14">
        <f>VLOOKUP($A7,'Main Data_CLEAN'!$AN$1:$AQ$53,3,0)</f>
        <v>0.55000000000000004</v>
      </c>
      <c r="Z7" s="14">
        <f>VLOOKUP($A7,'Main Data_CLEAN'!$AN$1:$AQ$53,4,0)</f>
        <v>9.9000000000000005E-2</v>
      </c>
      <c r="AA7" s="30">
        <f>VLOOKUP($A7,'Main Data_CLEAN'!$AS$1:$AV$53,2,0)</f>
        <v>0.89300000000000002</v>
      </c>
      <c r="AB7" s="14">
        <f>VLOOKUP($A7,'Main Data_CLEAN'!$AS$1:$AV$53,3,0)</f>
        <v>0.35899999999999999</v>
      </c>
      <c r="AC7" s="14">
        <f>VLOOKUP($A7,'Main Data_CLEAN'!$AS$1:$AV$53,4,0)</f>
        <v>0.127</v>
      </c>
      <c r="AD7" s="19">
        <f>VLOOKUP($A7,'Main Data_CLEAN'!$AX$1:$AZ$53,2,0)</f>
        <v>32100</v>
      </c>
      <c r="AE7" s="19">
        <f>VLOOKUP($A7,'Main Data_CLEAN'!$AX$1:$AZ$53,3,0)</f>
        <v>790</v>
      </c>
      <c r="AF7" s="19">
        <f>VLOOKUP($A7,'Main Data_CLEAN'!$BB$1:$BG$53,2,0)</f>
        <v>17.8</v>
      </c>
      <c r="AG7" s="19">
        <f>VLOOKUP($A7,'Main Data_CLEAN'!$BB$1:$BG$53,3,0)</f>
        <v>15</v>
      </c>
      <c r="AH7" s="19">
        <f>VLOOKUP($A7,'Main Data_CLEAN'!$BB$1:$BG$53,4,0)</f>
        <v>9354</v>
      </c>
      <c r="AI7" s="19">
        <f>VLOOKUP($A7,'Main Data_CLEAN'!$BB$1:$BG$53,5,0)</f>
        <v>7862</v>
      </c>
      <c r="AJ7" s="19">
        <f>VLOOKUP($A7,'Main Data_CLEAN'!$BB$1:$BG$53,6,0)</f>
        <v>52515</v>
      </c>
      <c r="AK7" s="32">
        <f>VLOOKUP($A7,'Main Data_CLEAN'!$BI$1:$BM$53,2,0)</f>
        <v>8.4</v>
      </c>
      <c r="AL7" s="19">
        <f>VLOOKUP($A7,'Main Data_CLEAN'!$BI$1:$BM$53,3,0)</f>
        <v>194000</v>
      </c>
      <c r="AM7" s="19">
        <f>VLOOKUP($A7,'Main Data_CLEAN'!$BI$1:$BM$53,4,0)</f>
        <v>2310000</v>
      </c>
      <c r="AN7" s="19" t="str">
        <f>VLOOKUP($A7,'Main Data_CLEAN'!$BI$1:$BM$53,5,0)</f>
        <v>No</v>
      </c>
      <c r="AO7" s="19">
        <f>VLOOKUP($A7,'Main Data_CLEAN'!$BO$1:$BP$53,2,0)</f>
        <v>10</v>
      </c>
      <c r="AP7" s="19">
        <f>VLOOKUP($A7,'Main Data_CLEAN'!$BR$1:$BT$53,2,0)</f>
        <v>36</v>
      </c>
      <c r="AQ7" s="19">
        <f>VLOOKUP($A7,'Main Data_CLEAN'!$BR$1:$BT$53,3,0)</f>
        <v>-1.8993788096789983</v>
      </c>
      <c r="AR7" s="46">
        <f>VLOOKUP(A7,'land&amp;related_info.'!$F$4:$G$55,2,0)</f>
        <v>104093.57</v>
      </c>
      <c r="AS7" s="46">
        <f>VLOOKUP(A7,'land&amp;related_info.'!$N$4:$O$55,2,0)</f>
        <v>376.04</v>
      </c>
      <c r="AT7" s="52">
        <f>VLOOKUP(A7,'land&amp;related_info.'!$R$2:$S$56,2,0)</f>
        <v>48.5</v>
      </c>
      <c r="AU7" s="46">
        <f>VLOOKUP(A7,'Unemployment Rates for States'!$B$4:$C$55,2,0)</f>
        <v>3.9</v>
      </c>
      <c r="AV7" s="1">
        <f t="shared" si="0"/>
        <v>0.54505644746593485</v>
      </c>
    </row>
    <row r="8" spans="1:48" x14ac:dyDescent="0.25">
      <c r="A8" s="1" t="s">
        <v>7</v>
      </c>
      <c r="B8" s="16">
        <f>VLOOKUP($A8,'Main Data_CLEAN'!$A$1:$D$52,2,0)</f>
        <v>3555261</v>
      </c>
      <c r="C8" s="16">
        <f>VLOOKUP($A8,'Main Data_CLEAN'!$A$1:$D$52,3,0)</f>
        <v>3074229</v>
      </c>
      <c r="D8" s="16">
        <f>VLOOKUP($A8,'Main Data_CLEAN'!$A$1:$D$52,4,0)</f>
        <v>1398220</v>
      </c>
      <c r="E8" s="21">
        <f>VLOOKUP($A8,'Main Data_CLEAN'!$G$1:$J$51,2,0)</f>
        <v>3590615</v>
      </c>
      <c r="F8" s="21">
        <f>VLOOKUP($A8,'Main Data_CLEAN'!$G$1:$J$51,3,0)</f>
        <v>4842</v>
      </c>
      <c r="G8" s="21">
        <f>VLOOKUP($A8,'Main Data_CLEAN'!$G$1:$J$51,4,0)</f>
        <v>12540.7</v>
      </c>
      <c r="H8" s="14">
        <f>VLOOKUP($A8,'Main Data_CLEAN'!$L$1:$P$53,2,0)</f>
        <v>860</v>
      </c>
      <c r="I8" s="24">
        <f>VLOOKUP($A8,'Main Data_CLEAN'!$O$1:$P$53,2,0)</f>
        <v>0.48599999999999999</v>
      </c>
      <c r="J8" s="14">
        <f>VLOOKUP($A8,'Main Data_CLEAN'!$R$1:$V$53,2,0)</f>
        <v>0.108</v>
      </c>
      <c r="K8" s="14">
        <f>VLOOKUP($A8,'Main Data_CLEAN'!$R$1:$V$53,3,0)</f>
        <v>376</v>
      </c>
      <c r="L8" s="14">
        <f>VLOOKUP($A8,'Main Data_CLEAN'!$R$1:$V$53,4,0)</f>
        <v>0.106</v>
      </c>
      <c r="M8" s="14">
        <f>VLOOKUP($A8,'Main Data_CLEAN'!$R$1:$V$53,5,0)</f>
        <v>0.125</v>
      </c>
      <c r="N8" s="19">
        <f>VLOOKUP($A8,'Main Data_CLEAN'!$X$1:$AD$53,2,0)</f>
        <v>3574097</v>
      </c>
      <c r="O8" s="24">
        <f>VLOOKUP($A8,'Main Data_CLEAN'!$X$1:$AD$53,3,0)</f>
        <v>741.4</v>
      </c>
      <c r="P8" s="14">
        <f>VLOOKUP($A8,'Main Data_CLEAN'!$X$1:$AD$53,4,0)</f>
        <v>131</v>
      </c>
      <c r="Q8" s="14">
        <f>VLOOKUP($A8,'Main Data_CLEAN'!$X$1:$AD$53,5,0)</f>
        <v>97</v>
      </c>
      <c r="R8" s="14">
        <f>VLOOKUP($A8,'Main Data_CLEAN'!$X$1:$AD$53,6,0)</f>
        <v>0.16600000000000001</v>
      </c>
      <c r="S8" s="27">
        <f>VLOOKUP($A8,'Main Data_CLEAN'!$X$1:$AD$53,7,0)</f>
        <v>3.6652614632451218E-5</v>
      </c>
      <c r="T8" s="14">
        <f>VLOOKUP($A8,'Main Data_CLEAN'!$AF$1:$AG$53,2,0)</f>
        <v>31</v>
      </c>
      <c r="U8" s="14">
        <f>VLOOKUP($A8,'Main Data_CLEAN'!$AI$1:$AL$53,2,0)</f>
        <v>35</v>
      </c>
      <c r="V8" s="14">
        <f>VLOOKUP($A8,'Main Data_CLEAN'!$AI$1:$AL$53,3,0)</f>
        <v>3596677</v>
      </c>
      <c r="W8" s="14">
        <f>VLOOKUP($A8,'Main Data_CLEAN'!$AI$1:$AL$53,4,0)</f>
        <v>9.77</v>
      </c>
      <c r="X8" s="14">
        <f>VLOOKUP($A8,'Main Data_CLEAN'!$AN$1:$AQ$53,2,0)</f>
        <v>0.20799999999999999</v>
      </c>
      <c r="Y8" s="14">
        <f>VLOOKUP($A8,'Main Data_CLEAN'!$AN$1:$AQ$53,3,0)</f>
        <v>0.58699999999999997</v>
      </c>
      <c r="Z8" s="14">
        <f>VLOOKUP($A8,'Main Data_CLEAN'!$AN$1:$AQ$53,4,0)</f>
        <v>0.123</v>
      </c>
      <c r="AA8" s="30">
        <f>VLOOKUP($A8,'Main Data_CLEAN'!$AS$1:$AV$53,2,0)</f>
        <v>0.88600000000000001</v>
      </c>
      <c r="AB8" s="14">
        <f>VLOOKUP($A8,'Main Data_CLEAN'!$AS$1:$AV$53,3,0)</f>
        <v>0.35599999999999998</v>
      </c>
      <c r="AC8" s="14">
        <f>VLOOKUP($A8,'Main Data_CLEAN'!$AS$1:$AV$53,4,0)</f>
        <v>0.155</v>
      </c>
      <c r="AD8" s="19">
        <f>VLOOKUP($A8,'Main Data_CLEAN'!$AX$1:$AZ$53,2,0)</f>
        <v>17600</v>
      </c>
      <c r="AE8" s="19">
        <f>VLOOKUP($A8,'Main Data_CLEAN'!$AX$1:$AZ$53,3,0)</f>
        <v>620</v>
      </c>
      <c r="AF8" s="19">
        <f>VLOOKUP($A8,'Main Data_CLEAN'!$BB$1:$BG$53,2,0)</f>
        <v>3.42</v>
      </c>
      <c r="AG8" s="19">
        <f>VLOOKUP($A8,'Main Data_CLEAN'!$BB$1:$BG$53,3,0)</f>
        <v>2.2000000000000002</v>
      </c>
      <c r="AH8" s="19">
        <f>VLOOKUP($A8,'Main Data_CLEAN'!$BB$1:$BG$53,4,0)</f>
        <v>1289</v>
      </c>
      <c r="AI8" s="19">
        <f>VLOOKUP($A8,'Main Data_CLEAN'!$BB$1:$BG$53,5,0)</f>
        <v>829</v>
      </c>
      <c r="AJ8" s="19">
        <f>VLOOKUP($A8,'Main Data_CLEAN'!$BB$1:$BG$53,6,0)</f>
        <v>37649</v>
      </c>
      <c r="AK8" s="32">
        <f>VLOOKUP($A8,'Main Data_CLEAN'!$BI$1:$BM$53,2,0)</f>
        <v>17</v>
      </c>
      <c r="AL8" s="19">
        <f>VLOOKUP($A8,'Main Data_CLEAN'!$BI$1:$BM$53,3,0)</f>
        <v>269000</v>
      </c>
      <c r="AM8" s="19">
        <f>VLOOKUP($A8,'Main Data_CLEAN'!$BI$1:$BM$53,4,0)</f>
        <v>1587000</v>
      </c>
      <c r="AN8" s="19" t="str">
        <f>VLOOKUP($A8,'Main Data_CLEAN'!$BI$1:$BM$53,5,0)</f>
        <v>No</v>
      </c>
      <c r="AO8" s="19">
        <f>VLOOKUP($A8,'Main Data_CLEAN'!$BO$1:$BP$53,2,0)</f>
        <v>12</v>
      </c>
      <c r="AP8" s="19">
        <f>VLOOKUP($A8,'Main Data_CLEAN'!$BR$1:$BT$53,2,0)</f>
        <v>50</v>
      </c>
      <c r="AQ8" s="19">
        <f>VLOOKUP($A8,'Main Data_CLEAN'!$BR$1:$BT$53,3,0)</f>
        <v>-1.9944896706340087</v>
      </c>
      <c r="AR8" s="46">
        <f>VLOOKUP(A8,'land&amp;related_info.'!$F$4:$G$55,2,0)</f>
        <v>5543.33</v>
      </c>
      <c r="AS8" s="46">
        <f>VLOOKUP(A8,'land&amp;related_info.'!$N$4:$O$55,2,0)</f>
        <v>698.53</v>
      </c>
      <c r="AT8" s="52">
        <f>VLOOKUP(A8,'land&amp;related_info.'!$R$2:$S$56,2,0)</f>
        <v>738.1</v>
      </c>
      <c r="AU8" s="46">
        <f>VLOOKUP(A8,'Unemployment Rates for States'!$B$4:$C$55,2,0)</f>
        <v>5.6</v>
      </c>
      <c r="AV8" s="1">
        <f t="shared" si="0"/>
        <v>0.55361927014641121</v>
      </c>
    </row>
    <row r="9" spans="1:48" x14ac:dyDescent="0.25">
      <c r="A9" s="1" t="s">
        <v>8</v>
      </c>
      <c r="B9" s="16">
        <f>VLOOKUP($A9,'Main Data_CLEAN'!$A$1:$D$52,2,0)</f>
        <v>894424</v>
      </c>
      <c r="C9" s="16">
        <f>VLOOKUP($A9,'Main Data_CLEAN'!$A$1:$D$52,3,0)</f>
        <v>719500</v>
      </c>
      <c r="D9" s="16">
        <f>VLOOKUP($A9,'Main Data_CLEAN'!$A$1:$D$52,4,0)</f>
        <v>216140</v>
      </c>
      <c r="E9" s="21">
        <f>VLOOKUP($A9,'Main Data_CLEAN'!$G$1:$J$51,2,0)</f>
        <v>945913</v>
      </c>
      <c r="F9" s="21">
        <f>VLOOKUP($A9,'Main Data_CLEAN'!$G$1:$J$51,3,0)</f>
        <v>1949</v>
      </c>
      <c r="G9" s="21">
        <f>VLOOKUP($A9,'Main Data_CLEAN'!$G$1:$J$51,4,0)</f>
        <v>5047.8999999999996</v>
      </c>
      <c r="H9" s="14">
        <f>VLOOKUP($A9,'Main Data_CLEAN'!$L$1:$P$53,2,0)</f>
        <v>950</v>
      </c>
      <c r="I9" s="24">
        <f>VLOOKUP($A9,'Main Data_CLEAN'!$O$1:$P$53,2,0)</f>
        <v>0.44</v>
      </c>
      <c r="J9" s="14">
        <f>VLOOKUP($A9,'Main Data_CLEAN'!$R$1:$V$53,2,0)</f>
        <v>0.13</v>
      </c>
      <c r="K9" s="14">
        <f>VLOOKUP($A9,'Main Data_CLEAN'!$R$1:$V$53,3,0)</f>
        <v>118</v>
      </c>
      <c r="L9" s="14">
        <f>VLOOKUP($A9,'Main Data_CLEAN'!$R$1:$V$53,4,0)</f>
        <v>0.124</v>
      </c>
      <c r="M9" s="14">
        <f>VLOOKUP($A9,'Main Data_CLEAN'!$R$1:$V$53,5,0)</f>
        <v>0.13900000000000001</v>
      </c>
      <c r="N9" s="19">
        <f>VLOOKUP($A9,'Main Data_CLEAN'!$X$1:$AD$53,2,0)</f>
        <v>897934</v>
      </c>
      <c r="O9" s="24">
        <f>VLOOKUP($A9,'Main Data_CLEAN'!$X$1:$AD$53,3,0)</f>
        <v>470.7</v>
      </c>
      <c r="P9" s="14">
        <f>VLOOKUP($A9,'Main Data_CLEAN'!$X$1:$AD$53,4,0)</f>
        <v>48</v>
      </c>
      <c r="Q9" s="14">
        <f>VLOOKUP($A9,'Main Data_CLEAN'!$X$1:$AD$53,5,0)</f>
        <v>38</v>
      </c>
      <c r="R9" s="14">
        <f>VLOOKUP($A9,'Main Data_CLEAN'!$X$1:$AD$53,6,0)</f>
        <v>5.1999999999999998E-2</v>
      </c>
      <c r="S9" s="27">
        <f>VLOOKUP($A9,'Main Data_CLEAN'!$X$1:$AD$53,7,0)</f>
        <v>5.3456044653615967E-5</v>
      </c>
      <c r="T9" s="14">
        <f>VLOOKUP($A9,'Main Data_CLEAN'!$AF$1:$AG$53,2,0)</f>
        <v>33</v>
      </c>
      <c r="U9" s="14">
        <f>VLOOKUP($A9,'Main Data_CLEAN'!$AI$1:$AL$53,2,0)</f>
        <v>13</v>
      </c>
      <c r="V9" s="14">
        <f>VLOOKUP($A9,'Main Data_CLEAN'!$AI$1:$AL$53,3,0)</f>
        <v>935614</v>
      </c>
      <c r="W9" s="14">
        <f>VLOOKUP($A9,'Main Data_CLEAN'!$AI$1:$AL$53,4,0)</f>
        <v>14.24</v>
      </c>
      <c r="X9" s="14">
        <f>VLOOKUP($A9,'Main Data_CLEAN'!$AN$1:$AQ$53,2,0)</f>
        <v>0.25900000000000001</v>
      </c>
      <c r="Y9" s="14">
        <f>VLOOKUP($A9,'Main Data_CLEAN'!$AN$1:$AQ$53,3,0)</f>
        <v>0.63900000000000001</v>
      </c>
      <c r="Z9" s="14">
        <f>VLOOKUP($A9,'Main Data_CLEAN'!$AN$1:$AQ$53,4,0)</f>
        <v>0.22800000000000001</v>
      </c>
      <c r="AA9" s="30">
        <f>VLOOKUP($A9,'Main Data_CLEAN'!$AS$1:$AV$53,2,0)</f>
        <v>0.874</v>
      </c>
      <c r="AB9" s="14">
        <f>VLOOKUP($A9,'Main Data_CLEAN'!$AS$1:$AV$53,3,0)</f>
        <v>0.28699999999999998</v>
      </c>
      <c r="AC9" s="14">
        <f>VLOOKUP($A9,'Main Data_CLEAN'!$AS$1:$AV$53,4,0)</f>
        <v>0.114</v>
      </c>
      <c r="AD9" s="19">
        <f>VLOOKUP($A9,'Main Data_CLEAN'!$AX$1:$AZ$53,2,0)</f>
        <v>7000</v>
      </c>
      <c r="AE9" s="19">
        <f>VLOOKUP($A9,'Main Data_CLEAN'!$AX$1:$AZ$53,3,0)</f>
        <v>960</v>
      </c>
      <c r="AF9" s="19">
        <f>VLOOKUP($A9,'Main Data_CLEAN'!$BB$1:$BG$53,2,0)</f>
        <v>1.86</v>
      </c>
      <c r="AG9" s="19">
        <f>VLOOKUP($A9,'Main Data_CLEAN'!$BB$1:$BG$53,3,0)</f>
        <v>1.86</v>
      </c>
      <c r="AH9" s="19">
        <f>VLOOKUP($A9,'Main Data_CLEAN'!$BB$1:$BG$53,4,0)</f>
        <v>144</v>
      </c>
      <c r="AI9" s="19">
        <f>VLOOKUP($A9,'Main Data_CLEAN'!$BB$1:$BG$53,5,0)</f>
        <v>144</v>
      </c>
      <c r="AJ9" s="19">
        <f>VLOOKUP($A9,'Main Data_CLEAN'!$BB$1:$BG$53,6,0)</f>
        <v>7729</v>
      </c>
      <c r="AK9" s="32">
        <f>VLOOKUP($A9,'Main Data_CLEAN'!$BI$1:$BM$53,2,0)</f>
        <v>9.1999999999999993</v>
      </c>
      <c r="AL9" s="19">
        <f>VLOOKUP($A9,'Main Data_CLEAN'!$BI$1:$BM$53,3,0)</f>
        <v>38000</v>
      </c>
      <c r="AM9" s="19">
        <f>VLOOKUP($A9,'Main Data_CLEAN'!$BI$1:$BM$53,4,0)</f>
        <v>412000</v>
      </c>
      <c r="AN9" s="19" t="str">
        <f>VLOOKUP($A9,'Main Data_CLEAN'!$BI$1:$BM$53,5,0)</f>
        <v>No</v>
      </c>
      <c r="AO9" s="19">
        <f>VLOOKUP($A9,'Main Data_CLEAN'!$BO$1:$BP$53,2,0)</f>
        <v>0</v>
      </c>
      <c r="AP9" s="19">
        <f>VLOOKUP($A9,'Main Data_CLEAN'!$BR$1:$BT$53,2,0)</f>
        <v>55</v>
      </c>
      <c r="AQ9" s="19">
        <f>VLOOKUP($A9,'Main Data_CLEAN'!$BR$1:$BT$53,3,0)</f>
        <v>-2.1311264535706163</v>
      </c>
      <c r="AR9" s="46">
        <f>VLOOKUP(A9,'land&amp;related_info.'!$F$4:$G$55,2,0)</f>
        <v>2489.27</v>
      </c>
      <c r="AS9" s="46">
        <f>VLOOKUP(A9,'land&amp;related_info.'!$N$4:$O$55,2,0)</f>
        <v>535.71</v>
      </c>
      <c r="AT9" s="52">
        <f>VLOOKUP(A9,'land&amp;related_info.'!$R$2:$S$56,2,0)</f>
        <v>460.8</v>
      </c>
      <c r="AU9" s="46">
        <f>VLOOKUP(A9,'Unemployment Rates for States'!$B$4:$C$55,2,0)</f>
        <v>4.9000000000000004</v>
      </c>
      <c r="AV9" s="1">
        <f t="shared" si="0"/>
        <v>0.53936835326422372</v>
      </c>
    </row>
    <row r="10" spans="1:48" x14ac:dyDescent="0.25">
      <c r="A10" s="1" t="s">
        <v>10</v>
      </c>
      <c r="B10" s="16">
        <f>VLOOKUP($A10,'Main Data_CLEAN'!$A$1:$D$52,2,0)</f>
        <v>18732783</v>
      </c>
      <c r="C10" s="16">
        <f>VLOOKUP($A10,'Main Data_CLEAN'!$A$1:$D$52,3,0)</f>
        <v>14764418</v>
      </c>
      <c r="D10" s="16">
        <f>VLOOKUP($A10,'Main Data_CLEAN'!$A$1:$D$52,4,0)</f>
        <v>7839520</v>
      </c>
      <c r="E10" s="21">
        <f>VLOOKUP($A10,'Main Data_CLEAN'!$G$1:$J$51,2,0)</f>
        <v>20267012</v>
      </c>
      <c r="F10" s="21">
        <f>VLOOKUP($A10,'Main Data_CLEAN'!$G$1:$J$51,3,0)</f>
        <v>53625</v>
      </c>
      <c r="G10" s="21">
        <f>VLOOKUP($A10,'Main Data_CLEAN'!$G$1:$J$51,4,0)</f>
        <v>138888.1</v>
      </c>
      <c r="H10" s="14">
        <f>VLOOKUP($A10,'Main Data_CLEAN'!$L$1:$P$53,2,0)</f>
        <v>710</v>
      </c>
      <c r="I10" s="24">
        <f>VLOOKUP($A10,'Main Data_CLEAN'!$O$1:$P$53,2,0)</f>
        <v>0.47399999999999998</v>
      </c>
      <c r="J10" s="14">
        <f>VLOOKUP($A10,'Main Data_CLEAN'!$R$1:$V$53,2,0)</f>
        <v>0.16600000000000001</v>
      </c>
      <c r="K10" s="14">
        <f>VLOOKUP($A10,'Main Data_CLEAN'!$R$1:$V$53,3,0)</f>
        <v>3231</v>
      </c>
      <c r="L10" s="14">
        <f>VLOOKUP($A10,'Main Data_CLEAN'!$R$1:$V$53,4,0)</f>
        <v>0.14599999999999999</v>
      </c>
      <c r="M10" s="14">
        <f>VLOOKUP($A10,'Main Data_CLEAN'!$R$1:$V$53,5,0)</f>
        <v>0.19500000000000001</v>
      </c>
      <c r="N10" s="19">
        <f>VLOOKUP($A10,'Main Data_CLEAN'!$X$1:$AD$53,2,0)</f>
        <v>19687653</v>
      </c>
      <c r="O10" s="24">
        <f>VLOOKUP($A10,'Main Data_CLEAN'!$X$1:$AD$53,3,0)</f>
        <v>360.2</v>
      </c>
      <c r="P10" s="14">
        <f>VLOOKUP($A10,'Main Data_CLEAN'!$X$1:$AD$53,4,0)</f>
        <v>987</v>
      </c>
      <c r="Q10" s="14">
        <f>VLOOKUP($A10,'Main Data_CLEAN'!$X$1:$AD$53,5,0)</f>
        <v>669</v>
      </c>
      <c r="R10" s="14">
        <f>VLOOKUP($A10,'Main Data_CLEAN'!$X$1:$AD$53,6,0)</f>
        <v>0.32500000000000001</v>
      </c>
      <c r="S10" s="27">
        <f>VLOOKUP($A10,'Main Data_CLEAN'!$X$1:$AD$53,7,0)</f>
        <v>5.0132943728742072E-5</v>
      </c>
      <c r="T10" s="14">
        <f>VLOOKUP($A10,'Main Data_CLEAN'!$AF$1:$AG$53,2,0)</f>
        <v>39</v>
      </c>
      <c r="U10" s="14">
        <f>VLOOKUP($A10,'Main Data_CLEAN'!$AI$1:$AL$53,2,0)</f>
        <v>227</v>
      </c>
      <c r="V10" s="14">
        <f>VLOOKUP($A10,'Main Data_CLEAN'!$AI$1:$AL$53,3,0)</f>
        <v>19893297</v>
      </c>
      <c r="W10" s="14">
        <f>VLOOKUP($A10,'Main Data_CLEAN'!$AI$1:$AL$53,4,0)</f>
        <v>11.41</v>
      </c>
      <c r="X10" s="14">
        <f>VLOOKUP($A10,'Main Data_CLEAN'!$AN$1:$AQ$53,2,0)</f>
        <v>0.23300000000000001</v>
      </c>
      <c r="Y10" s="14">
        <f>VLOOKUP($A10,'Main Data_CLEAN'!$AN$1:$AQ$53,3,0)</f>
        <v>0.60799999999999998</v>
      </c>
      <c r="Z10" s="14">
        <f>VLOOKUP($A10,'Main Data_CLEAN'!$AN$1:$AQ$53,4,0)</f>
        <v>0.14399999999999999</v>
      </c>
      <c r="AA10" s="30">
        <f>VLOOKUP($A10,'Main Data_CLEAN'!$AS$1:$AV$53,2,0)</f>
        <v>0.85299999999999998</v>
      </c>
      <c r="AB10" s="14">
        <f>VLOOKUP($A10,'Main Data_CLEAN'!$AS$1:$AV$53,3,0)</f>
        <v>0.253</v>
      </c>
      <c r="AC10" s="14">
        <f>VLOOKUP($A10,'Main Data_CLEAN'!$AS$1:$AV$53,4,0)</f>
        <v>0.09</v>
      </c>
      <c r="AD10" s="19">
        <f>VLOOKUP($A10,'Main Data_CLEAN'!$AX$1:$AZ$53,2,0)</f>
        <v>154500</v>
      </c>
      <c r="AE10" s="19">
        <f>VLOOKUP($A10,'Main Data_CLEAN'!$AX$1:$AZ$53,3,0)</f>
        <v>990</v>
      </c>
      <c r="AF10" s="19">
        <f>VLOOKUP($A10,'Main Data_CLEAN'!$BB$1:$BG$53,2,0)</f>
        <v>2.2000000000000002</v>
      </c>
      <c r="AG10" s="19">
        <f>VLOOKUP($A10,'Main Data_CLEAN'!$BB$1:$BG$53,3,0)</f>
        <v>2.1</v>
      </c>
      <c r="AH10" s="19">
        <f>VLOOKUP($A10,'Main Data_CLEAN'!$BB$1:$BG$53,4,0)</f>
        <v>5215</v>
      </c>
      <c r="AI10" s="19">
        <f>VLOOKUP($A10,'Main Data_CLEAN'!$BB$1:$BG$53,5,0)</f>
        <v>4992</v>
      </c>
      <c r="AJ10" s="19">
        <f>VLOOKUP($A10,'Main Data_CLEAN'!$BB$1:$BG$53,6,0)</f>
        <v>237338</v>
      </c>
      <c r="AK10" s="32">
        <f>VLOOKUP($A10,'Main Data_CLEAN'!$BI$1:$BM$53,2,0)</f>
        <v>6.8</v>
      </c>
      <c r="AL10" s="19">
        <f>VLOOKUP($A10,'Main Data_CLEAN'!$BI$1:$BM$53,3,0)</f>
        <v>546000</v>
      </c>
      <c r="AM10" s="19">
        <f>VLOOKUP($A10,'Main Data_CLEAN'!$BI$1:$BM$53,4,0)</f>
        <v>7994000</v>
      </c>
      <c r="AN10" s="19" t="str">
        <f>VLOOKUP($A10,'Main Data_CLEAN'!$BI$1:$BM$53,5,0)</f>
        <v>Yes</v>
      </c>
      <c r="AO10" s="19">
        <f>VLOOKUP($A10,'Main Data_CLEAN'!$BO$1:$BP$53,2,0)</f>
        <v>44</v>
      </c>
      <c r="AP10" s="19">
        <f>VLOOKUP($A10,'Main Data_CLEAN'!$BR$1:$BT$53,2,0)</f>
        <v>54</v>
      </c>
      <c r="AQ10" s="19">
        <f>VLOOKUP($A10,'Main Data_CLEAN'!$BR$1:$BT$53,3,0)</f>
        <v>-1.9694085091953935</v>
      </c>
      <c r="AR10" s="46">
        <f>VLOOKUP(A10,'land&amp;related_info.'!$F$4:$G$55,2,0)</f>
        <v>65754.59</v>
      </c>
      <c r="AS10" s="46">
        <f>VLOOKUP(A10,'land&amp;related_info.'!$N$4:$O$55,2,0)</f>
        <v>11827.77</v>
      </c>
      <c r="AT10" s="52">
        <f>VLOOKUP(A10,'land&amp;related_info.'!$R$2:$S$56,2,0)</f>
        <v>350.6</v>
      </c>
      <c r="AU10" s="46">
        <f>VLOOKUP(A10,'Unemployment Rates for States'!$B$4:$C$55,2,0)</f>
        <v>5.4</v>
      </c>
      <c r="AV10" s="1">
        <f t="shared" si="0"/>
        <v>0.57326148495928231</v>
      </c>
    </row>
    <row r="11" spans="1:48" x14ac:dyDescent="0.25">
      <c r="A11" s="1" t="s">
        <v>11</v>
      </c>
      <c r="B11" s="16">
        <f>VLOOKUP($A11,'Main Data_CLEAN'!$A$1:$D$52,2,0)</f>
        <v>9932505</v>
      </c>
      <c r="C11" s="16">
        <f>VLOOKUP($A11,'Main Data_CLEAN'!$A$1:$D$52,3,0)</f>
        <v>7597608</v>
      </c>
      <c r="D11" s="16">
        <f>VLOOKUP($A11,'Main Data_CLEAN'!$A$1:$D$52,4,0)</f>
        <v>4841900</v>
      </c>
      <c r="E11" s="21">
        <f>VLOOKUP($A11,'Main Data_CLEAN'!$G$1:$J$51,2,0)</f>
        <v>10216414</v>
      </c>
      <c r="F11" s="21">
        <f>VLOOKUP($A11,'Main Data_CLEAN'!$G$1:$J$51,3,0)</f>
        <v>57513</v>
      </c>
      <c r="G11" s="21">
        <f>VLOOKUP($A11,'Main Data_CLEAN'!$G$1:$J$51,4,0)</f>
        <v>148958</v>
      </c>
      <c r="H11" s="14">
        <f>VLOOKUP($A11,'Main Data_CLEAN'!$L$1:$P$53,2,0)</f>
        <v>820</v>
      </c>
      <c r="I11" s="24">
        <f>VLOOKUP($A11,'Main Data_CLEAN'!$O$1:$P$53,2,0)</f>
        <v>0.46800000000000003</v>
      </c>
      <c r="J11" s="14">
        <f>VLOOKUP($A11,'Main Data_CLEAN'!$R$1:$V$53,2,0)</f>
        <v>0.184</v>
      </c>
      <c r="K11" s="14">
        <f>VLOOKUP($A11,'Main Data_CLEAN'!$R$1:$V$53,3,0)</f>
        <v>1298</v>
      </c>
      <c r="L11" s="14">
        <f>VLOOKUP($A11,'Main Data_CLEAN'!$R$1:$V$53,4,0)</f>
        <v>0.185</v>
      </c>
      <c r="M11" s="14">
        <f>VLOOKUP($A11,'Main Data_CLEAN'!$R$1:$V$53,5,0)</f>
        <v>0.182</v>
      </c>
      <c r="N11" s="19">
        <f>VLOOKUP($A11,'Main Data_CLEAN'!$X$1:$AD$53,2,0)</f>
        <v>9920000</v>
      </c>
      <c r="O11" s="24">
        <f>VLOOKUP($A11,'Main Data_CLEAN'!$X$1:$AD$53,3,0)</f>
        <v>165</v>
      </c>
      <c r="P11" s="14">
        <f>VLOOKUP($A11,'Main Data_CLEAN'!$X$1:$AD$53,4,0)</f>
        <v>527</v>
      </c>
      <c r="Q11" s="14">
        <f>VLOOKUP($A11,'Main Data_CLEAN'!$X$1:$AD$53,5,0)</f>
        <v>376</v>
      </c>
      <c r="R11" s="14">
        <f>VLOOKUP($A11,'Main Data_CLEAN'!$X$1:$AD$53,6,0)</f>
        <v>0.316</v>
      </c>
      <c r="S11" s="27">
        <f>VLOOKUP($A11,'Main Data_CLEAN'!$X$1:$AD$53,7,0)</f>
        <v>5.3124999999999997E-5</v>
      </c>
      <c r="T11" s="14">
        <f>VLOOKUP($A11,'Main Data_CLEAN'!$AF$1:$AG$53,2,0)</f>
        <v>48</v>
      </c>
      <c r="U11" s="14">
        <f>VLOOKUP($A11,'Main Data_CLEAN'!$AI$1:$AL$53,2,0)</f>
        <v>139</v>
      </c>
      <c r="V11" s="14">
        <f>VLOOKUP($A11,'Main Data_CLEAN'!$AI$1:$AL$53,3,0)</f>
        <v>10097343</v>
      </c>
      <c r="W11" s="14">
        <f>VLOOKUP($A11,'Main Data_CLEAN'!$AI$1:$AL$53,4,0)</f>
        <v>13.76</v>
      </c>
      <c r="X11" s="14">
        <f>VLOOKUP($A11,'Main Data_CLEAN'!$AN$1:$AQ$53,2,0)</f>
        <v>0.27500000000000002</v>
      </c>
      <c r="Y11" s="14">
        <f>VLOOKUP($A11,'Main Data_CLEAN'!$AN$1:$AQ$53,3,0)</f>
        <v>0.63300000000000001</v>
      </c>
      <c r="Z11" s="14">
        <f>VLOOKUP($A11,'Main Data_CLEAN'!$AN$1:$AQ$53,4,0)</f>
        <v>0.16400000000000001</v>
      </c>
      <c r="AA11" s="30">
        <f>VLOOKUP($A11,'Main Data_CLEAN'!$AS$1:$AV$53,2,0)</f>
        <v>0.83899999999999997</v>
      </c>
      <c r="AB11" s="14">
        <f>VLOOKUP($A11,'Main Data_CLEAN'!$AS$1:$AV$53,3,0)</f>
        <v>0.27500000000000002</v>
      </c>
      <c r="AC11" s="14">
        <f>VLOOKUP($A11,'Main Data_CLEAN'!$AS$1:$AV$53,4,0)</f>
        <v>9.9000000000000005E-2</v>
      </c>
      <c r="AD11" s="19">
        <f>VLOOKUP($A11,'Main Data_CLEAN'!$AX$1:$AZ$53,2,0)</f>
        <v>91600</v>
      </c>
      <c r="AE11" s="19">
        <f>VLOOKUP($A11,'Main Data_CLEAN'!$AX$1:$AZ$53,3,0)</f>
        <v>1220</v>
      </c>
      <c r="AF11" s="19">
        <f>VLOOKUP($A11,'Main Data_CLEAN'!$BB$1:$BG$53,2,0)</f>
        <v>5.9</v>
      </c>
      <c r="AG11" s="19">
        <f>VLOOKUP($A11,'Main Data_CLEAN'!$BB$1:$BG$53,3,0)</f>
        <v>3.53</v>
      </c>
      <c r="AH11" s="19">
        <f>VLOOKUP($A11,'Main Data_CLEAN'!$BB$1:$BG$53,4,0)</f>
        <v>7546</v>
      </c>
      <c r="AI11" s="19">
        <f>VLOOKUP($A11,'Main Data_CLEAN'!$BB$1:$BG$53,5,0)</f>
        <v>4525</v>
      </c>
      <c r="AJ11" s="19">
        <f>VLOOKUP($A11,'Main Data_CLEAN'!$BB$1:$BG$53,6,0)</f>
        <v>128259</v>
      </c>
      <c r="AK11" s="32">
        <f>VLOOKUP($A11,'Main Data_CLEAN'!$BI$1:$BM$53,2,0)</f>
        <v>4</v>
      </c>
      <c r="AL11" s="19">
        <f>VLOOKUP($A11,'Main Data_CLEAN'!$BI$1:$BM$53,3,0)</f>
        <v>162000</v>
      </c>
      <c r="AM11" s="19">
        <f>VLOOKUP($A11,'Main Data_CLEAN'!$BI$1:$BM$53,4,0)</f>
        <v>4016000</v>
      </c>
      <c r="AN11" s="19" t="str">
        <f>VLOOKUP($A11,'Main Data_CLEAN'!$BI$1:$BM$53,5,0)</f>
        <v>Yes</v>
      </c>
      <c r="AO11" s="19">
        <f>VLOOKUP($A11,'Main Data_CLEAN'!$BO$1:$BP$53,2,0)</f>
        <v>9</v>
      </c>
      <c r="AP11" s="19">
        <f>VLOOKUP($A11,'Main Data_CLEAN'!$BR$1:$BT$53,2,0)</f>
        <v>60</v>
      </c>
      <c r="AQ11" s="19">
        <f>VLOOKUP($A11,'Main Data_CLEAN'!$BR$1:$BT$53,3,0)</f>
        <v>-2.1848528884141922</v>
      </c>
      <c r="AR11" s="46">
        <f>VLOOKUP(A11,'land&amp;related_info.'!$F$4:$G$55,2,0)</f>
        <v>59424.77</v>
      </c>
      <c r="AS11" s="46">
        <f>VLOOKUP(A11,'land&amp;related_info.'!$N$4:$O$55,2,0)</f>
        <v>1518.63</v>
      </c>
      <c r="AT11" s="52">
        <f>VLOOKUP(A11,'land&amp;related_info.'!$R$2:$S$56,2,0)</f>
        <v>168.4</v>
      </c>
      <c r="AU11" s="46">
        <f>VLOOKUP(A11,'Unemployment Rates for States'!$B$4:$C$55,2,0)</f>
        <v>5.9</v>
      </c>
      <c r="AV11" s="1">
        <f t="shared" si="0"/>
        <v>0.59567098128820473</v>
      </c>
    </row>
    <row r="12" spans="1:48" x14ac:dyDescent="0.25">
      <c r="A12" s="1" t="s">
        <v>12</v>
      </c>
      <c r="B12" s="16">
        <f>VLOOKUP($A12,'Main Data_CLEAN'!$A$1:$D$52,2,0)</f>
        <v>1308789</v>
      </c>
      <c r="C12" s="16">
        <f>VLOOKUP($A12,'Main Data_CLEAN'!$A$1:$D$52,3,0)</f>
        <v>1081506</v>
      </c>
      <c r="D12" s="16">
        <f>VLOOKUP($A12,'Main Data_CLEAN'!$A$1:$D$52,4,0)</f>
        <v>597100</v>
      </c>
      <c r="E12" s="21">
        <f>VLOOKUP($A12,'Main Data_CLEAN'!$G$1:$J$51,2,0)</f>
        <v>1432002</v>
      </c>
      <c r="F12" s="21">
        <f>VLOOKUP($A12,'Main Data_CLEAN'!$G$1:$J$51,3,0)</f>
        <v>6423</v>
      </c>
      <c r="G12" s="21">
        <f>VLOOKUP($A12,'Main Data_CLEAN'!$G$1:$J$51,4,0)</f>
        <v>16635.5</v>
      </c>
      <c r="H12" s="14">
        <f>VLOOKUP($A12,'Main Data_CLEAN'!$L$1:$P$53,2,0)</f>
        <v>760</v>
      </c>
      <c r="I12" s="24">
        <f>VLOOKUP($A12,'Main Data_CLEAN'!$O$1:$P$53,2,0)</f>
        <v>0.433</v>
      </c>
      <c r="J12" s="14">
        <f>VLOOKUP($A12,'Main Data_CLEAN'!$R$1:$V$53,2,0)</f>
        <v>0.115</v>
      </c>
      <c r="K12" s="14">
        <f>VLOOKUP($A12,'Main Data_CLEAN'!$R$1:$V$53,3,0)</f>
        <v>158</v>
      </c>
      <c r="L12" s="14">
        <f>VLOOKUP($A12,'Main Data_CLEAN'!$R$1:$V$53,4,0)</f>
        <v>0.126</v>
      </c>
      <c r="M12" s="14">
        <f>VLOOKUP($A12,'Main Data_CLEAN'!$R$1:$V$53,5,0)</f>
        <v>0.17299999999999999</v>
      </c>
      <c r="N12" s="19">
        <f>VLOOKUP($A12,'Main Data_CLEAN'!$X$1:$AD$53,2,0)</f>
        <v>1360301</v>
      </c>
      <c r="O12" s="24">
        <f>VLOOKUP($A12,'Main Data_CLEAN'!$X$1:$AD$53,3,0)</f>
        <v>216.8</v>
      </c>
      <c r="P12" s="14">
        <f>VLOOKUP($A12,'Main Data_CLEAN'!$X$1:$AD$53,4,0)</f>
        <v>24</v>
      </c>
      <c r="Q12" s="14">
        <f>VLOOKUP($A12,'Main Data_CLEAN'!$X$1:$AD$53,5,0)</f>
        <v>7</v>
      </c>
      <c r="R12" s="14">
        <f>VLOOKUP($A12,'Main Data_CLEAN'!$X$1:$AD$53,6,0)</f>
        <v>0.45100000000000001</v>
      </c>
      <c r="S12" s="27">
        <f>VLOOKUP($A12,'Main Data_CLEAN'!$X$1:$AD$53,7,0)</f>
        <v>1.7643153978420953E-5</v>
      </c>
      <c r="T12" s="14">
        <f>VLOOKUP($A12,'Main Data_CLEAN'!$AF$1:$AG$53,2,0)</f>
        <v>33</v>
      </c>
      <c r="U12" s="14">
        <f>VLOOKUP($A12,'Main Data_CLEAN'!$AI$1:$AL$53,2,0)</f>
        <v>18</v>
      </c>
      <c r="V12" s="14">
        <f>VLOOKUP($A12,'Main Data_CLEAN'!$AI$1:$AL$53,3,0)</f>
        <v>1419561</v>
      </c>
      <c r="W12" s="14">
        <f>VLOOKUP($A12,'Main Data_CLEAN'!$AI$1:$AL$53,4,0)</f>
        <v>12.82</v>
      </c>
      <c r="X12" s="14">
        <f>VLOOKUP($A12,'Main Data_CLEAN'!$AN$1:$AQ$53,2,0)</f>
        <v>0.20699999999999999</v>
      </c>
      <c r="Y12" s="14">
        <f>VLOOKUP($A12,'Main Data_CLEAN'!$AN$1:$AQ$53,3,0)</f>
        <v>0.55300000000000005</v>
      </c>
      <c r="Z12" s="14">
        <f>VLOOKUP($A12,'Main Data_CLEAN'!$AN$1:$AQ$53,4,0)</f>
        <v>0.13300000000000001</v>
      </c>
      <c r="AA12" s="30">
        <f>VLOOKUP($A12,'Main Data_CLEAN'!$AS$1:$AV$53,2,0)</f>
        <v>0.90400000000000003</v>
      </c>
      <c r="AB12" s="14">
        <f>VLOOKUP($A12,'Main Data_CLEAN'!$AS$1:$AV$53,3,0)</f>
        <v>0.29599999999999999</v>
      </c>
      <c r="AC12" s="14">
        <f>VLOOKUP($A12,'Main Data_CLEAN'!$AS$1:$AV$53,4,0)</f>
        <v>9.9000000000000005E-2</v>
      </c>
      <c r="AD12" s="19">
        <f>VLOOKUP($A12,'Main Data_CLEAN'!$AX$1:$AZ$53,2,0)</f>
        <v>5600</v>
      </c>
      <c r="AE12" s="19">
        <f>VLOOKUP($A12,'Main Data_CLEAN'!$AX$1:$AZ$53,3,0)</f>
        <v>510</v>
      </c>
      <c r="AF12" s="19">
        <f>VLOOKUP($A12,'Main Data_CLEAN'!$BB$1:$BG$53,2,0)</f>
        <v>13.7</v>
      </c>
      <c r="AG12" s="19">
        <f>VLOOKUP($A12,'Main Data_CLEAN'!$BB$1:$BG$53,3,0)</f>
        <v>12.6</v>
      </c>
      <c r="AH12" s="19">
        <f>VLOOKUP($A12,'Main Data_CLEAN'!$BB$1:$BG$53,4,0)</f>
        <v>1358</v>
      </c>
      <c r="AI12" s="19">
        <f>VLOOKUP($A12,'Main Data_CLEAN'!$BB$1:$BG$53,5,0)</f>
        <v>1248</v>
      </c>
      <c r="AJ12" s="19">
        <f>VLOOKUP($A12,'Main Data_CLEAN'!$BB$1:$BG$53,6,0)</f>
        <v>9930</v>
      </c>
      <c r="AK12" s="32">
        <f>VLOOKUP($A12,'Main Data_CLEAN'!$BI$1:$BM$53,2,0)</f>
        <v>20.399999999999999</v>
      </c>
      <c r="AL12" s="19">
        <f>VLOOKUP($A12,'Main Data_CLEAN'!$BI$1:$BM$53,3,0)</f>
        <v>119000</v>
      </c>
      <c r="AM12" s="19">
        <f>VLOOKUP($A12,'Main Data_CLEAN'!$BI$1:$BM$53,4,0)</f>
        <v>583000</v>
      </c>
      <c r="AN12" s="19" t="str">
        <f>VLOOKUP($A12,'Main Data_CLEAN'!$BI$1:$BM$53,5,0)</f>
        <v>No</v>
      </c>
      <c r="AO12" s="19">
        <f>VLOOKUP($A12,'Main Data_CLEAN'!$BO$1:$BP$53,2,0)</f>
        <v>1</v>
      </c>
      <c r="AP12" s="19">
        <f>VLOOKUP($A12,'Main Data_CLEAN'!$BR$1:$BT$53,2,0)</f>
        <v>91</v>
      </c>
      <c r="AQ12" s="19">
        <f>VLOOKUP($A12,'Main Data_CLEAN'!$BR$1:$BT$53,3,0)</f>
        <v>-2.0972403046331878</v>
      </c>
      <c r="AR12" s="46">
        <f>VLOOKUP(A12,'land&amp;related_info.'!$F$4:$G$55,2,0)</f>
        <v>10930.98</v>
      </c>
      <c r="AS12" s="46">
        <f>VLOOKUP(A12,'land&amp;related_info.'!$N$4:$O$55,2,0)</f>
        <v>4508.3599999999997</v>
      </c>
      <c r="AT12" s="52">
        <f>VLOOKUP(A12,'land&amp;related_info.'!$R$2:$S$56,2,0)</f>
        <v>211.8</v>
      </c>
      <c r="AU12" s="46">
        <f>VLOOKUP(A12,'Unemployment Rates for States'!$B$4:$C$55,2,0)</f>
        <v>3.6</v>
      </c>
      <c r="AV12" s="1">
        <f t="shared" si="0"/>
        <v>0.55455004588210932</v>
      </c>
    </row>
    <row r="13" spans="1:48" x14ac:dyDescent="0.25">
      <c r="A13" s="1" t="s">
        <v>13</v>
      </c>
      <c r="B13" s="16">
        <f>VLOOKUP($A13,'Main Data_CLEAN'!$A$1:$D$52,2,0)</f>
        <v>1562046</v>
      </c>
      <c r="C13" s="16">
        <f>VLOOKUP($A13,'Main Data_CLEAN'!$A$1:$D$52,3,0)</f>
        <v>1284500</v>
      </c>
      <c r="D13" s="16">
        <f>VLOOKUP($A13,'Main Data_CLEAN'!$A$1:$D$52,4,0)</f>
        <v>518060</v>
      </c>
      <c r="E13" s="21">
        <f>VLOOKUP($A13,'Main Data_CLEAN'!$G$1:$J$51,2,0)</f>
        <v>1650501</v>
      </c>
      <c r="F13" s="21">
        <f>VLOOKUP($A13,'Main Data_CLEAN'!$G$1:$J$51,3,0)</f>
        <v>82643</v>
      </c>
      <c r="G13" s="21">
        <f>VLOOKUP($A13,'Main Data_CLEAN'!$G$1:$J$51,4,0)</f>
        <v>214044.4</v>
      </c>
      <c r="H13" s="14">
        <f>VLOOKUP($A13,'Main Data_CLEAN'!$L$1:$P$53,2,0)</f>
        <v>790</v>
      </c>
      <c r="I13" s="24">
        <f>VLOOKUP($A13,'Main Data_CLEAN'!$O$1:$P$53,2,0)</f>
        <v>0.433</v>
      </c>
      <c r="J13" s="14">
        <f>VLOOKUP($A13,'Main Data_CLEAN'!$R$1:$V$53,2,0)</f>
        <v>0.14799999999999999</v>
      </c>
      <c r="K13" s="14">
        <f>VLOOKUP($A13,'Main Data_CLEAN'!$R$1:$V$53,3,0)</f>
        <v>237</v>
      </c>
      <c r="L13" s="14">
        <f>VLOOKUP($A13,'Main Data_CLEAN'!$R$1:$V$53,4,0)</f>
        <v>0.13900000000000001</v>
      </c>
      <c r="M13" s="14">
        <f>VLOOKUP($A13,'Main Data_CLEAN'!$R$1:$V$53,5,0)</f>
        <v>0.11799999999999999</v>
      </c>
      <c r="N13" s="19">
        <f>VLOOKUP($A13,'Main Data_CLEAN'!$X$1:$AD$53,2,0)</f>
        <v>1567582</v>
      </c>
      <c r="O13" s="24">
        <f>VLOOKUP($A13,'Main Data_CLEAN'!$X$1:$AD$53,3,0)</f>
        <v>19.5</v>
      </c>
      <c r="P13" s="14">
        <f>VLOOKUP($A13,'Main Data_CLEAN'!$X$1:$AD$53,4,0)</f>
        <v>21</v>
      </c>
      <c r="Q13" s="14">
        <f>VLOOKUP($A13,'Main Data_CLEAN'!$X$1:$AD$53,5,0)</f>
        <v>12</v>
      </c>
      <c r="R13" s="14">
        <f>VLOOKUP($A13,'Main Data_CLEAN'!$X$1:$AD$53,6,0)</f>
        <v>0.56899999999999995</v>
      </c>
      <c r="S13" s="27">
        <f>VLOOKUP($A13,'Main Data_CLEAN'!$X$1:$AD$53,7,0)</f>
        <v>1.3396428384607632E-5</v>
      </c>
      <c r="T13" s="14">
        <f>VLOOKUP($A13,'Main Data_CLEAN'!$AF$1:$AG$53,2,0)</f>
        <v>42</v>
      </c>
      <c r="U13" s="14">
        <f>VLOOKUP($A13,'Main Data_CLEAN'!$AI$1:$AL$53,2,0)</f>
        <v>17</v>
      </c>
      <c r="V13" s="14">
        <f>VLOOKUP($A13,'Main Data_CLEAN'!$AI$1:$AL$53,3,0)</f>
        <v>1634464</v>
      </c>
      <c r="W13" s="14">
        <f>VLOOKUP($A13,'Main Data_CLEAN'!$AI$1:$AL$53,4,0)</f>
        <v>10.18</v>
      </c>
      <c r="X13" s="14">
        <f>VLOOKUP($A13,'Main Data_CLEAN'!$AN$1:$AQ$53,2,0)</f>
        <v>0.246</v>
      </c>
      <c r="Y13" s="14">
        <f>VLOOKUP($A13,'Main Data_CLEAN'!$AN$1:$AQ$53,3,0)</f>
        <v>0.61399999999999999</v>
      </c>
      <c r="Z13" s="14">
        <f>VLOOKUP($A13,'Main Data_CLEAN'!$AN$1:$AQ$53,4,0)</f>
        <v>0.10100000000000001</v>
      </c>
      <c r="AA13" s="30">
        <f>VLOOKUP($A13,'Main Data_CLEAN'!$AS$1:$AV$53,2,0)</f>
        <v>0.88400000000000001</v>
      </c>
      <c r="AB13" s="14">
        <f>VLOOKUP($A13,'Main Data_CLEAN'!$AS$1:$AV$53,3,0)</f>
        <v>0.23899999999999999</v>
      </c>
      <c r="AC13" s="14">
        <f>VLOOKUP($A13,'Main Data_CLEAN'!$AS$1:$AV$53,4,0)</f>
        <v>7.4999999999999997E-2</v>
      </c>
      <c r="AD13" s="19">
        <f>VLOOKUP($A13,'Main Data_CLEAN'!$AX$1:$AZ$53,2,0)</f>
        <v>10200</v>
      </c>
      <c r="AE13" s="19">
        <f>VLOOKUP($A13,'Main Data_CLEAN'!$AX$1:$AZ$53,3,0)</f>
        <v>860</v>
      </c>
      <c r="AF13" s="19">
        <f>VLOOKUP($A13,'Main Data_CLEAN'!$BB$1:$BG$53,2,0)</f>
        <v>74.599999999999994</v>
      </c>
      <c r="AG13" s="19">
        <f>VLOOKUP($A13,'Main Data_CLEAN'!$BB$1:$BG$53,3,0)</f>
        <v>20.8</v>
      </c>
      <c r="AH13" s="19">
        <f>VLOOKUP($A13,'Main Data_CLEAN'!$BB$1:$BG$53,4,0)</f>
        <v>11314</v>
      </c>
      <c r="AI13" s="19">
        <f>VLOOKUP($A13,'Main Data_CLEAN'!$BB$1:$BG$53,5,0)</f>
        <v>3152</v>
      </c>
      <c r="AJ13" s="19">
        <f>VLOOKUP($A13,'Main Data_CLEAN'!$BB$1:$BG$53,6,0)</f>
        <v>15170</v>
      </c>
      <c r="AK13" s="32">
        <f>VLOOKUP($A13,'Main Data_CLEAN'!$BI$1:$BM$53,2,0)</f>
        <v>6.8</v>
      </c>
      <c r="AL13" s="19">
        <f>VLOOKUP($A13,'Main Data_CLEAN'!$BI$1:$BM$53,3,0)</f>
        <v>46000</v>
      </c>
      <c r="AM13" s="19">
        <f>VLOOKUP($A13,'Main Data_CLEAN'!$BI$1:$BM$53,4,0)</f>
        <v>679000</v>
      </c>
      <c r="AN13" s="19" t="str">
        <f>VLOOKUP($A13,'Main Data_CLEAN'!$BI$1:$BM$53,5,0)</f>
        <v>Yes</v>
      </c>
      <c r="AO13" s="19">
        <f>VLOOKUP($A13,'Main Data_CLEAN'!$BO$1:$BP$53,2,0)</f>
        <v>3</v>
      </c>
      <c r="AP13" s="19">
        <f>VLOOKUP($A13,'Main Data_CLEAN'!$BR$1:$BT$53,2,0)</f>
        <v>42</v>
      </c>
      <c r="AQ13" s="19">
        <f>VLOOKUP($A13,'Main Data_CLEAN'!$BR$1:$BT$53,3,0)</f>
        <v>-2.0053278743166394</v>
      </c>
      <c r="AR13" s="46">
        <f>VLOOKUP(A13,'land&amp;related_info.'!$F$4:$G$55,2,0)</f>
        <v>83570.080000000002</v>
      </c>
      <c r="AS13" s="46">
        <f>VLOOKUP(A13,'land&amp;related_info.'!$N$4:$O$55,2,0)</f>
        <v>822.87</v>
      </c>
      <c r="AT13" s="52">
        <f>VLOOKUP(A13,'land&amp;related_info.'!$R$2:$S$56,2,0)</f>
        <v>19</v>
      </c>
      <c r="AU13" s="46">
        <f>VLOOKUP(A13,'Unemployment Rates for States'!$B$4:$C$55,2,0)</f>
        <v>4.0999999999999996</v>
      </c>
      <c r="AV13" s="1">
        <f t="shared" si="0"/>
        <v>0.56531369754795957</v>
      </c>
    </row>
    <row r="14" spans="1:48" x14ac:dyDescent="0.25">
      <c r="A14" s="1" t="s">
        <v>14</v>
      </c>
      <c r="B14" s="16">
        <f>VLOOKUP($A14,'Main Data_CLEAN'!$A$1:$D$52,2,0)</f>
        <v>13046084</v>
      </c>
      <c r="C14" s="16">
        <f>VLOOKUP($A14,'Main Data_CLEAN'!$A$1:$D$52,3,0)</f>
        <v>10243294</v>
      </c>
      <c r="D14" s="16">
        <f>VLOOKUP($A14,'Main Data_CLEAN'!$A$1:$D$52,4,0)</f>
        <v>7152340</v>
      </c>
      <c r="E14" s="21">
        <f>VLOOKUP($A14,'Main Data_CLEAN'!$G$1:$J$51,2,0)</f>
        <v>12856670</v>
      </c>
      <c r="F14" s="21">
        <f>VLOOKUP($A14,'Main Data_CLEAN'!$G$1:$J$51,3,0)</f>
        <v>55519</v>
      </c>
      <c r="G14" s="21">
        <f>VLOOKUP($A14,'Main Data_CLEAN'!$G$1:$J$51,4,0)</f>
        <v>143793.5</v>
      </c>
      <c r="H14" s="14">
        <f>VLOOKUP($A14,'Main Data_CLEAN'!$L$1:$P$53,2,0)</f>
        <v>750</v>
      </c>
      <c r="I14" s="24">
        <f>VLOOKUP($A14,'Main Data_CLEAN'!$O$1:$P$53,2,0)</f>
        <v>0.46500000000000002</v>
      </c>
      <c r="J14" s="14">
        <f>VLOOKUP($A14,'Main Data_CLEAN'!$R$1:$V$53,2,0)</f>
        <v>0.14299999999999999</v>
      </c>
      <c r="K14" s="14">
        <f>VLOOKUP($A14,'Main Data_CLEAN'!$R$1:$V$53,3,0)</f>
        <v>1802</v>
      </c>
      <c r="L14" s="14">
        <f>VLOOKUP($A14,'Main Data_CLEAN'!$R$1:$V$53,4,0)</f>
        <v>0.13300000000000001</v>
      </c>
      <c r="M14" s="14">
        <f>VLOOKUP($A14,'Main Data_CLEAN'!$R$1:$V$53,5,0)</f>
        <v>0.152</v>
      </c>
      <c r="N14" s="19">
        <f>VLOOKUP($A14,'Main Data_CLEAN'!$X$1:$AD$53,2,0)</f>
        <v>12830632</v>
      </c>
      <c r="O14" s="24">
        <f>VLOOKUP($A14,'Main Data_CLEAN'!$X$1:$AD$53,3,0)</f>
        <v>231.9</v>
      </c>
      <c r="P14" s="14">
        <f>VLOOKUP($A14,'Main Data_CLEAN'!$X$1:$AD$53,4,0)</f>
        <v>706</v>
      </c>
      <c r="Q14" s="14">
        <f>VLOOKUP($A14,'Main Data_CLEAN'!$X$1:$AD$53,5,0)</f>
        <v>364</v>
      </c>
      <c r="R14" s="14">
        <f>VLOOKUP($A14,'Main Data_CLEAN'!$X$1:$AD$53,6,0)</f>
        <v>0.26200000000000001</v>
      </c>
      <c r="S14" s="27">
        <f>VLOOKUP($A14,'Main Data_CLEAN'!$X$1:$AD$53,7,0)</f>
        <v>5.5024569327528061E-5</v>
      </c>
      <c r="T14" s="14">
        <f>VLOOKUP($A14,'Main Data_CLEAN'!$AF$1:$AG$53,2,0)</f>
        <v>39</v>
      </c>
      <c r="U14" s="14">
        <f>VLOOKUP($A14,'Main Data_CLEAN'!$AI$1:$AL$53,2,0)</f>
        <v>233</v>
      </c>
      <c r="V14" s="14">
        <f>VLOOKUP($A14,'Main Data_CLEAN'!$AI$1:$AL$53,3,0)</f>
        <v>12880580</v>
      </c>
      <c r="W14" s="14">
        <f>VLOOKUP($A14,'Main Data_CLEAN'!$AI$1:$AL$53,4,0)</f>
        <v>18.12</v>
      </c>
      <c r="X14" s="14">
        <f>VLOOKUP($A14,'Main Data_CLEAN'!$AN$1:$AQ$53,2,0)</f>
        <v>0.253</v>
      </c>
      <c r="Y14" s="14">
        <f>VLOOKUP($A14,'Main Data_CLEAN'!$AN$1:$AQ$53,3,0)</f>
        <v>0.61799999999999999</v>
      </c>
      <c r="Z14" s="14">
        <f>VLOOKUP($A14,'Main Data_CLEAN'!$AN$1:$AQ$53,4,0)</f>
        <v>0.158</v>
      </c>
      <c r="AA14" s="30">
        <f>VLOOKUP($A14,'Main Data_CLEAN'!$AS$1:$AV$53,2,0)</f>
        <v>0.86399999999999999</v>
      </c>
      <c r="AB14" s="14">
        <f>VLOOKUP($A14,'Main Data_CLEAN'!$AS$1:$AV$53,3,0)</f>
        <v>0.30599999999999999</v>
      </c>
      <c r="AC14" s="14">
        <f>VLOOKUP($A14,'Main Data_CLEAN'!$AS$1:$AV$53,4,0)</f>
        <v>0.11700000000000001</v>
      </c>
      <c r="AD14" s="19">
        <f>VLOOKUP($A14,'Main Data_CLEAN'!$AX$1:$AZ$53,2,0)</f>
        <v>69300</v>
      </c>
      <c r="AE14" s="19">
        <f>VLOOKUP($A14,'Main Data_CLEAN'!$AX$1:$AZ$53,3,0)</f>
        <v>700</v>
      </c>
      <c r="AF14" s="19">
        <f>VLOOKUP($A14,'Main Data_CLEAN'!$BB$1:$BG$53,2,0)</f>
        <v>5.9</v>
      </c>
      <c r="AG14" s="19">
        <f>VLOOKUP($A14,'Main Data_CLEAN'!$BB$1:$BG$53,3,0)</f>
        <v>5.9</v>
      </c>
      <c r="AH14" s="19">
        <f>VLOOKUP($A14,'Main Data_CLEAN'!$BB$1:$BG$53,4,0)</f>
        <v>11492</v>
      </c>
      <c r="AI14" s="19">
        <f>VLOOKUP($A14,'Main Data_CLEAN'!$BB$1:$BG$53,5,0)</f>
        <v>11359</v>
      </c>
      <c r="AJ14" s="19">
        <f>VLOOKUP($A14,'Main Data_CLEAN'!$BB$1:$BG$53,6,0)</f>
        <v>194103</v>
      </c>
      <c r="AK14" s="32">
        <f>VLOOKUP($A14,'Main Data_CLEAN'!$BI$1:$BM$53,2,0)</f>
        <v>15.2</v>
      </c>
      <c r="AL14" s="19">
        <f>VLOOKUP($A14,'Main Data_CLEAN'!$BI$1:$BM$53,3,0)</f>
        <v>847000</v>
      </c>
      <c r="AM14" s="19">
        <f>VLOOKUP($A14,'Main Data_CLEAN'!$BI$1:$BM$53,4,0)</f>
        <v>5566000</v>
      </c>
      <c r="AN14" s="19" t="str">
        <f>VLOOKUP($A14,'Main Data_CLEAN'!$BI$1:$BM$53,5,0)</f>
        <v>No</v>
      </c>
      <c r="AO14" s="19">
        <f>VLOOKUP($A14,'Main Data_CLEAN'!$BO$1:$BP$53,2,0)</f>
        <v>17</v>
      </c>
      <c r="AP14" s="19">
        <f>VLOOKUP($A14,'Main Data_CLEAN'!$BR$1:$BT$53,2,0)</f>
        <v>52</v>
      </c>
      <c r="AQ14" s="19">
        <f>VLOOKUP($A14,'Main Data_CLEAN'!$BR$1:$BT$53,3,0)</f>
        <v>-2.1324525470107019</v>
      </c>
      <c r="AR14" s="46">
        <f>VLOOKUP(A14,'land&amp;related_info.'!$F$4:$G$55,2,0)</f>
        <v>57914.38</v>
      </c>
      <c r="AS14" s="46">
        <f>VLOOKUP(A14,'land&amp;related_info.'!$N$4:$O$55,2,0)</f>
        <v>2330.79</v>
      </c>
      <c r="AT14" s="52">
        <f>VLOOKUP(A14,'land&amp;related_info.'!$R$2:$S$56,2,0)</f>
        <v>231.1</v>
      </c>
      <c r="AU14" s="46">
        <f>VLOOKUP(A14,'Unemployment Rates for States'!$B$4:$C$55,2,0)</f>
        <v>5.9</v>
      </c>
      <c r="AV14" s="1">
        <f t="shared" si="0"/>
        <v>0.5733585649149584</v>
      </c>
    </row>
    <row r="15" spans="1:48" x14ac:dyDescent="0.25">
      <c r="A15" s="1" t="s">
        <v>15</v>
      </c>
      <c r="B15" s="16">
        <f>VLOOKUP($A15,'Main Data_CLEAN'!$A$1:$D$52,2,0)</f>
        <v>6490613</v>
      </c>
      <c r="C15" s="16">
        <f>VLOOKUP($A15,'Main Data_CLEAN'!$A$1:$D$52,3,0)</f>
        <v>4770355</v>
      </c>
      <c r="D15" s="16">
        <f>VLOOKUP($A15,'Main Data_CLEAN'!$A$1:$D$52,4,0)</f>
        <v>2225460</v>
      </c>
      <c r="E15" s="21">
        <f>VLOOKUP($A15,'Main Data_CLEAN'!$G$1:$J$51,2,0)</f>
        <v>6622886</v>
      </c>
      <c r="F15" s="21">
        <f>VLOOKUP($A15,'Main Data_CLEAN'!$G$1:$J$51,3,0)</f>
        <v>35826</v>
      </c>
      <c r="G15" s="21">
        <f>VLOOKUP($A15,'Main Data_CLEAN'!$G$1:$J$51,4,0)</f>
        <v>92788.9</v>
      </c>
      <c r="H15" s="14">
        <f>VLOOKUP($A15,'Main Data_CLEAN'!$L$1:$P$53,2,0)</f>
        <v>610</v>
      </c>
      <c r="I15" s="24">
        <f>VLOOKUP($A15,'Main Data_CLEAN'!$O$1:$P$53,2,0)</f>
        <v>0.44</v>
      </c>
      <c r="J15" s="14">
        <f>VLOOKUP($A15,'Main Data_CLEAN'!$R$1:$V$53,2,0)</f>
        <v>0.152</v>
      </c>
      <c r="K15" s="14">
        <f>VLOOKUP($A15,'Main Data_CLEAN'!$R$1:$V$53,3,0)</f>
        <v>968</v>
      </c>
      <c r="L15" s="14">
        <f>VLOOKUP($A15,'Main Data_CLEAN'!$R$1:$V$53,4,0)</f>
        <v>0.16400000000000001</v>
      </c>
      <c r="M15" s="14">
        <f>VLOOKUP($A15,'Main Data_CLEAN'!$R$1:$V$53,5,0)</f>
        <v>0.14199999999999999</v>
      </c>
      <c r="N15" s="19">
        <f>VLOOKUP($A15,'Main Data_CLEAN'!$X$1:$AD$53,2,0)</f>
        <v>6483802</v>
      </c>
      <c r="O15" s="24">
        <f>VLOOKUP($A15,'Main Data_CLEAN'!$X$1:$AD$53,3,0)</f>
        <v>182.5</v>
      </c>
      <c r="P15" s="14">
        <f>VLOOKUP($A15,'Main Data_CLEAN'!$X$1:$AD$53,4,0)</f>
        <v>198</v>
      </c>
      <c r="Q15" s="14">
        <f>VLOOKUP($A15,'Main Data_CLEAN'!$X$1:$AD$53,5,0)</f>
        <v>142</v>
      </c>
      <c r="R15" s="14">
        <f>VLOOKUP($A15,'Main Data_CLEAN'!$X$1:$AD$53,6,0)</f>
        <v>0.33800000000000002</v>
      </c>
      <c r="S15" s="27">
        <f>VLOOKUP($A15,'Main Data_CLEAN'!$X$1:$AD$53,7,0)</f>
        <v>3.0537638256072596E-5</v>
      </c>
      <c r="T15" s="14">
        <f>VLOOKUP($A15,'Main Data_CLEAN'!$AF$1:$AG$53,2,0)</f>
        <v>45</v>
      </c>
      <c r="U15" s="14">
        <f>VLOOKUP($A15,'Main Data_CLEAN'!$AI$1:$AL$53,2,0)</f>
        <v>203</v>
      </c>
      <c r="V15" s="14">
        <f>VLOOKUP($A15,'Main Data_CLEAN'!$AI$1:$AL$53,3,0)</f>
        <v>6596855</v>
      </c>
      <c r="W15" s="14">
        <f>VLOOKUP($A15,'Main Data_CLEAN'!$AI$1:$AL$53,4,0)</f>
        <v>30.81</v>
      </c>
      <c r="X15" s="14">
        <f>VLOOKUP($A15,'Main Data_CLEAN'!$AN$1:$AQ$53,2,0)</f>
        <v>0.27500000000000002</v>
      </c>
      <c r="Y15" s="14">
        <f>VLOOKUP($A15,'Main Data_CLEAN'!$AN$1:$AQ$53,3,0)</f>
        <v>0.628</v>
      </c>
      <c r="Z15" s="14">
        <f>VLOOKUP($A15,'Main Data_CLEAN'!$AN$1:$AQ$53,4,0)</f>
        <v>0.156</v>
      </c>
      <c r="AA15" s="30">
        <f>VLOOKUP($A15,'Main Data_CLEAN'!$AS$1:$AV$53,2,0)</f>
        <v>0.86599999999999999</v>
      </c>
      <c r="AB15" s="14">
        <f>VLOOKUP($A15,'Main Data_CLEAN'!$AS$1:$AV$53,3,0)</f>
        <v>0.22500000000000001</v>
      </c>
      <c r="AC15" s="14">
        <f>VLOOKUP($A15,'Main Data_CLEAN'!$AS$1:$AV$53,4,0)</f>
        <v>8.1000000000000003E-2</v>
      </c>
      <c r="AD15" s="19">
        <f>VLOOKUP($A15,'Main Data_CLEAN'!$AX$1:$AZ$53,2,0)</f>
        <v>45400</v>
      </c>
      <c r="AE15" s="19">
        <f>VLOOKUP($A15,'Main Data_CLEAN'!$AX$1:$AZ$53,3,0)</f>
        <v>910</v>
      </c>
      <c r="AF15" s="19">
        <f>VLOOKUP($A15,'Main Data_CLEAN'!$BB$1:$BG$53,2,0)</f>
        <v>5.3</v>
      </c>
      <c r="AG15" s="19">
        <f>VLOOKUP($A15,'Main Data_CLEAN'!$BB$1:$BG$53,3,0)</f>
        <v>4.9400000000000004</v>
      </c>
      <c r="AH15" s="19">
        <f>VLOOKUP($A15,'Main Data_CLEAN'!$BB$1:$BG$53,4,0)</f>
        <v>5513</v>
      </c>
      <c r="AI15" s="19">
        <f>VLOOKUP($A15,'Main Data_CLEAN'!$BB$1:$BG$53,5,0)</f>
        <v>5131</v>
      </c>
      <c r="AJ15" s="19">
        <f>VLOOKUP($A15,'Main Data_CLEAN'!$BB$1:$BG$53,6,0)</f>
        <v>103840</v>
      </c>
      <c r="AK15" s="32">
        <f>VLOOKUP($A15,'Main Data_CLEAN'!$BI$1:$BM$53,2,0)</f>
        <v>10</v>
      </c>
      <c r="AL15" s="19">
        <f>VLOOKUP($A15,'Main Data_CLEAN'!$BI$1:$BM$53,3,0)</f>
        <v>283000</v>
      </c>
      <c r="AM15" s="19">
        <f>VLOOKUP($A15,'Main Data_CLEAN'!$BI$1:$BM$53,4,0)</f>
        <v>2828000</v>
      </c>
      <c r="AN15" s="19" t="str">
        <f>VLOOKUP($A15,'Main Data_CLEAN'!$BI$1:$BM$53,5,0)</f>
        <v>Yes</v>
      </c>
      <c r="AO15" s="19">
        <f>VLOOKUP($A15,'Main Data_CLEAN'!$BO$1:$BP$53,2,0)</f>
        <v>4</v>
      </c>
      <c r="AP15" s="19">
        <f>VLOOKUP($A15,'Main Data_CLEAN'!$BR$1:$BT$53,2,0)</f>
        <v>57</v>
      </c>
      <c r="AQ15" s="19">
        <f>VLOOKUP($A15,'Main Data_CLEAN'!$BR$1:$BT$53,3,0)</f>
        <v>-2.2090638340483317</v>
      </c>
      <c r="AR15" s="46">
        <f>VLOOKUP(A15,'land&amp;related_info.'!$F$4:$G$55,2,0)</f>
        <v>36417.730000000003</v>
      </c>
      <c r="AS15" s="46">
        <f>VLOOKUP(A15,'land&amp;related_info.'!$N$4:$O$55,2,0)</f>
        <v>550.83000000000004</v>
      </c>
      <c r="AT15" s="52">
        <f>VLOOKUP(A15,'land&amp;related_info.'!$R$2:$S$56,2,0)</f>
        <v>181</v>
      </c>
      <c r="AU15" s="46">
        <f>VLOOKUP(A15,'Unemployment Rates for States'!$B$4:$C$55,2,0)</f>
        <v>4.8</v>
      </c>
      <c r="AV15" s="1">
        <f t="shared" si="0"/>
        <v>0.56429385021106637</v>
      </c>
    </row>
    <row r="16" spans="1:48" x14ac:dyDescent="0.25">
      <c r="A16" s="1" t="s">
        <v>16</v>
      </c>
      <c r="B16" s="16">
        <f>VLOOKUP($A16,'Main Data_CLEAN'!$A$1:$D$52,2,0)</f>
        <v>3039465</v>
      </c>
      <c r="C16" s="16">
        <f>VLOOKUP($A16,'Main Data_CLEAN'!$A$1:$D$52,3,0)</f>
        <v>2354728</v>
      </c>
      <c r="D16" s="16">
        <f>VLOOKUP($A16,'Main Data_CLEAN'!$A$1:$D$52,4,0)</f>
        <v>922240</v>
      </c>
      <c r="E16" s="21">
        <f>VLOOKUP($A16,'Main Data_CLEAN'!$G$1:$J$51,2,0)</f>
        <v>3123628</v>
      </c>
      <c r="F16" s="21">
        <f>VLOOKUP($A16,'Main Data_CLEAN'!$G$1:$J$51,3,0)</f>
        <v>55857</v>
      </c>
      <c r="G16" s="21">
        <f>VLOOKUP($A16,'Main Data_CLEAN'!$G$1:$J$51,4,0)</f>
        <v>144669</v>
      </c>
      <c r="H16" s="14">
        <f>VLOOKUP($A16,'Main Data_CLEAN'!$L$1:$P$53,2,0)</f>
        <v>1050</v>
      </c>
      <c r="I16" s="24">
        <f>VLOOKUP($A16,'Main Data_CLEAN'!$O$1:$P$53,2,0)</f>
        <v>0.42699999999999999</v>
      </c>
      <c r="J16" s="14">
        <f>VLOOKUP($A16,'Main Data_CLEAN'!$R$1:$V$53,2,0)</f>
        <v>0.123</v>
      </c>
      <c r="K16" s="14">
        <f>VLOOKUP($A16,'Main Data_CLEAN'!$R$1:$V$53,3,0)</f>
        <v>368</v>
      </c>
      <c r="L16" s="14">
        <f>VLOOKUP($A16,'Main Data_CLEAN'!$R$1:$V$53,4,0)</f>
        <v>0.109</v>
      </c>
      <c r="M16" s="14">
        <f>VLOOKUP($A16,'Main Data_CLEAN'!$R$1:$V$53,5,0)</f>
        <v>8.5999999999999993E-2</v>
      </c>
      <c r="N16" s="19">
        <f>VLOOKUP($A16,'Main Data_CLEAN'!$X$1:$AD$53,2,0)</f>
        <v>3046355</v>
      </c>
      <c r="O16" s="24">
        <f>VLOOKUP($A16,'Main Data_CLEAN'!$X$1:$AD$53,3,0)</f>
        <v>54.81</v>
      </c>
      <c r="P16" s="14">
        <f>VLOOKUP($A16,'Main Data_CLEAN'!$X$1:$AD$53,4,0)</f>
        <v>38</v>
      </c>
      <c r="Q16" s="14">
        <f>VLOOKUP($A16,'Main Data_CLEAN'!$X$1:$AD$53,5,0)</f>
        <v>21</v>
      </c>
      <c r="R16" s="14">
        <f>VLOOKUP($A16,'Main Data_CLEAN'!$X$1:$AD$53,6,0)</f>
        <v>0.33800000000000002</v>
      </c>
      <c r="S16" s="27">
        <f>VLOOKUP($A16,'Main Data_CLEAN'!$X$1:$AD$53,7,0)</f>
        <v>1.2473923754782354E-5</v>
      </c>
      <c r="T16" s="14">
        <f>VLOOKUP($A16,'Main Data_CLEAN'!$AF$1:$AG$53,2,0)</f>
        <v>41</v>
      </c>
      <c r="U16" s="14">
        <f>VLOOKUP($A16,'Main Data_CLEAN'!$AI$1:$AL$53,2,0)</f>
        <v>83</v>
      </c>
      <c r="V16" s="14">
        <f>VLOOKUP($A16,'Main Data_CLEAN'!$AI$1:$AL$53,3,0)</f>
        <v>3107126</v>
      </c>
      <c r="W16" s="14">
        <f>VLOOKUP($A16,'Main Data_CLEAN'!$AI$1:$AL$53,4,0)</f>
        <v>26.78</v>
      </c>
      <c r="X16" s="14">
        <f>VLOOKUP($A16,'Main Data_CLEAN'!$AN$1:$AQ$53,2,0)</f>
        <v>0.26300000000000001</v>
      </c>
      <c r="Y16" s="14">
        <f>VLOOKUP($A16,'Main Data_CLEAN'!$AN$1:$AQ$53,3,0)</f>
        <v>0.63400000000000001</v>
      </c>
      <c r="Z16" s="14">
        <f>VLOOKUP($A16,'Main Data_CLEAN'!$AN$1:$AQ$53,4,0)</f>
        <v>0.125</v>
      </c>
      <c r="AA16" s="30">
        <f>VLOOKUP($A16,'Main Data_CLEAN'!$AS$1:$AV$53,2,0)</f>
        <v>0.91400000000000003</v>
      </c>
      <c r="AB16" s="14">
        <f>VLOOKUP($A16,'Main Data_CLEAN'!$AS$1:$AV$53,3,0)</f>
        <v>0.251</v>
      </c>
      <c r="AC16" s="14">
        <f>VLOOKUP($A16,'Main Data_CLEAN'!$AS$1:$AV$53,4,0)</f>
        <v>7.3999999999999996E-2</v>
      </c>
      <c r="AD16" s="19">
        <f>VLOOKUP($A16,'Main Data_CLEAN'!$AX$1:$AZ$53,2,0)</f>
        <v>12700</v>
      </c>
      <c r="AE16" s="19">
        <f>VLOOKUP($A16,'Main Data_CLEAN'!$AX$1:$AZ$53,3,0)</f>
        <v>530</v>
      </c>
      <c r="AF16" s="19">
        <f>VLOOKUP($A16,'Main Data_CLEAN'!$BB$1:$BG$53,2,0)</f>
        <v>33.1</v>
      </c>
      <c r="AG16" s="19">
        <f>VLOOKUP($A16,'Main Data_CLEAN'!$BB$1:$BG$53,3,0)</f>
        <v>31.7</v>
      </c>
      <c r="AH16" s="19">
        <f>VLOOKUP($A16,'Main Data_CLEAN'!$BB$1:$BG$53,4,0)</f>
        <v>18945</v>
      </c>
      <c r="AI16" s="19">
        <f>VLOOKUP($A16,'Main Data_CLEAN'!$BB$1:$BG$53,5,0)</f>
        <v>18139</v>
      </c>
      <c r="AJ16" s="19">
        <f>VLOOKUP($A16,'Main Data_CLEAN'!$BB$1:$BG$53,6,0)</f>
        <v>57172</v>
      </c>
      <c r="AK16" s="32">
        <f>VLOOKUP($A16,'Main Data_CLEAN'!$BI$1:$BM$53,2,0)</f>
        <v>9.6</v>
      </c>
      <c r="AL16" s="19">
        <f>VLOOKUP($A16,'Main Data_CLEAN'!$BI$1:$BM$53,3,0)</f>
        <v>138000</v>
      </c>
      <c r="AM16" s="19">
        <f>VLOOKUP($A16,'Main Data_CLEAN'!$BI$1:$BM$53,4,0)</f>
        <v>1435000</v>
      </c>
      <c r="AN16" s="19" t="str">
        <f>VLOOKUP($A16,'Main Data_CLEAN'!$BI$1:$BM$53,5,0)</f>
        <v>Yes</v>
      </c>
      <c r="AO16" s="19">
        <f>VLOOKUP($A16,'Main Data_CLEAN'!$BO$1:$BP$53,2,0)</f>
        <v>1</v>
      </c>
      <c r="AP16" s="19">
        <f>VLOOKUP($A16,'Main Data_CLEAN'!$BR$1:$BT$53,2,0)</f>
        <v>39</v>
      </c>
      <c r="AQ16" s="19">
        <f>VLOOKUP($A16,'Main Data_CLEAN'!$BR$1:$BT$53,3,0)</f>
        <v>-2.0494603831717852</v>
      </c>
      <c r="AR16" s="46">
        <f>VLOOKUP(A16,'land&amp;related_info.'!$F$4:$G$55,2,0)</f>
        <v>56271.55</v>
      </c>
      <c r="AS16" s="46">
        <f>VLOOKUP(A16,'land&amp;related_info.'!$N$4:$O$55,2,0)</f>
        <v>402.2</v>
      </c>
      <c r="AT16" s="52">
        <f>VLOOKUP(A16,'land&amp;related_info.'!$R$2:$S$56,2,0)</f>
        <v>54.5</v>
      </c>
      <c r="AU16" s="46">
        <f>VLOOKUP(A16,'Unemployment Rates for States'!$B$4:$C$55,2,0)</f>
        <v>3.7</v>
      </c>
      <c r="AV16" s="1">
        <f t="shared" si="0"/>
        <v>0.52787743895718497</v>
      </c>
    </row>
    <row r="17" spans="1:48" x14ac:dyDescent="0.25">
      <c r="A17" s="1" t="s">
        <v>17</v>
      </c>
      <c r="B17" s="16">
        <f>VLOOKUP($A17,'Main Data_CLEAN'!$A$1:$D$52,2,0)</f>
        <v>2848369</v>
      </c>
      <c r="C17" s="16">
        <f>VLOOKUP($A17,'Main Data_CLEAN'!$A$1:$D$52,3,0)</f>
        <v>2248721</v>
      </c>
      <c r="D17" s="16">
        <f>VLOOKUP($A17,'Main Data_CLEAN'!$A$1:$D$52,4,0)</f>
        <v>1312240</v>
      </c>
      <c r="E17" s="21">
        <f>VLOOKUP($A17,'Main Data_CLEAN'!$G$1:$J$51,2,0)</f>
        <v>2905831</v>
      </c>
      <c r="F17" s="21">
        <f>VLOOKUP($A17,'Main Data_CLEAN'!$G$1:$J$51,3,0)</f>
        <v>81759</v>
      </c>
      <c r="G17" s="21">
        <f>VLOOKUP($A17,'Main Data_CLEAN'!$G$1:$J$51,4,0)</f>
        <v>211754.8</v>
      </c>
      <c r="H17" s="14">
        <f>VLOOKUP($A17,'Main Data_CLEAN'!$L$1:$P$53,2,0)</f>
        <v>830</v>
      </c>
      <c r="I17" s="24">
        <f>VLOOKUP($A17,'Main Data_CLEAN'!$O$1:$P$53,2,0)</f>
        <v>0.44500000000000001</v>
      </c>
      <c r="J17" s="14">
        <f>VLOOKUP($A17,'Main Data_CLEAN'!$R$1:$V$53,2,0)</f>
        <v>0.13500000000000001</v>
      </c>
      <c r="K17" s="14">
        <f>VLOOKUP($A17,'Main Data_CLEAN'!$R$1:$V$53,3,0)</f>
        <v>381</v>
      </c>
      <c r="L17" s="14">
        <f>VLOOKUP($A17,'Main Data_CLEAN'!$R$1:$V$53,4,0)</f>
        <v>0.13900000000000001</v>
      </c>
      <c r="M17" s="14">
        <f>VLOOKUP($A17,'Main Data_CLEAN'!$R$1:$V$53,5,0)</f>
        <v>0.115</v>
      </c>
      <c r="N17" s="19">
        <f>VLOOKUP($A17,'Main Data_CLEAN'!$X$1:$AD$53,2,0)</f>
        <v>2853118</v>
      </c>
      <c r="O17" s="24">
        <f>VLOOKUP($A17,'Main Data_CLEAN'!$X$1:$AD$53,3,0)</f>
        <v>35.090000000000003</v>
      </c>
      <c r="P17" s="14">
        <f>VLOOKUP($A17,'Main Data_CLEAN'!$X$1:$AD$53,4,0)</f>
        <v>100</v>
      </c>
      <c r="Q17" s="14">
        <f>VLOOKUP($A17,'Main Data_CLEAN'!$X$1:$AD$53,5,0)</f>
        <v>63</v>
      </c>
      <c r="R17" s="14">
        <f>VLOOKUP($A17,'Main Data_CLEAN'!$X$1:$AD$53,6,0)</f>
        <v>0.32200000000000001</v>
      </c>
      <c r="S17" s="27">
        <f>VLOOKUP($A17,'Main Data_CLEAN'!$X$1:$AD$53,7,0)</f>
        <v>3.5049374053228783E-5</v>
      </c>
      <c r="T17" s="14">
        <f>VLOOKUP($A17,'Main Data_CLEAN'!$AF$1:$AG$53,2,0)</f>
        <v>45</v>
      </c>
      <c r="U17" s="14">
        <f>VLOOKUP($A17,'Main Data_CLEAN'!$AI$1:$AL$53,2,0)</f>
        <v>70</v>
      </c>
      <c r="V17" s="14">
        <f>VLOOKUP($A17,'Main Data_CLEAN'!$AI$1:$AL$53,3,0)</f>
        <v>2904021</v>
      </c>
      <c r="W17" s="14">
        <f>VLOOKUP($A17,'Main Data_CLEAN'!$AI$1:$AL$53,4,0)</f>
        <v>23.97</v>
      </c>
      <c r="X17" s="14">
        <f>VLOOKUP($A17,'Main Data_CLEAN'!$AN$1:$AQ$53,2,0)</f>
        <v>0.25800000000000001</v>
      </c>
      <c r="Y17" s="14">
        <f>VLOOKUP($A17,'Main Data_CLEAN'!$AN$1:$AQ$53,3,0)</f>
        <v>0.623</v>
      </c>
      <c r="Z17" s="14">
        <f>VLOOKUP($A17,'Main Data_CLEAN'!$AN$1:$AQ$53,4,0)</f>
        <v>0.14000000000000001</v>
      </c>
      <c r="AA17" s="30">
        <f>VLOOKUP($A17,'Main Data_CLEAN'!$AS$1:$AV$53,2,0)</f>
        <v>0.89700000000000002</v>
      </c>
      <c r="AB17" s="14">
        <f>VLOOKUP($A17,'Main Data_CLEAN'!$AS$1:$AV$53,3,0)</f>
        <v>0.29499999999999998</v>
      </c>
      <c r="AC17" s="14">
        <f>VLOOKUP($A17,'Main Data_CLEAN'!$AS$1:$AV$53,4,0)</f>
        <v>0.10199999999999999</v>
      </c>
      <c r="AD17" s="19">
        <f>VLOOKUP($A17,'Main Data_CLEAN'!$AX$1:$AZ$53,2,0)</f>
        <v>16600</v>
      </c>
      <c r="AE17" s="19">
        <f>VLOOKUP($A17,'Main Data_CLEAN'!$AX$1:$AZ$53,3,0)</f>
        <v>760</v>
      </c>
      <c r="AF17" s="19">
        <f>VLOOKUP($A17,'Main Data_CLEAN'!$BB$1:$BG$53,2,0)</f>
        <v>24</v>
      </c>
      <c r="AG17" s="19">
        <f>VLOOKUP($A17,'Main Data_CLEAN'!$BB$1:$BG$53,3,0)</f>
        <v>24</v>
      </c>
      <c r="AH17" s="19">
        <f>VLOOKUP($A17,'Main Data_CLEAN'!$BB$1:$BG$53,4,0)</f>
        <v>10997</v>
      </c>
      <c r="AI17" s="19">
        <f>VLOOKUP($A17,'Main Data_CLEAN'!$BB$1:$BG$53,5,0)</f>
        <v>10997</v>
      </c>
      <c r="AJ17" s="19">
        <f>VLOOKUP($A17,'Main Data_CLEAN'!$BB$1:$BG$53,6,0)</f>
        <v>45781</v>
      </c>
      <c r="AK17" s="32">
        <f>VLOOKUP($A17,'Main Data_CLEAN'!$BI$1:$BM$53,2,0)</f>
        <v>8.6999999999999993</v>
      </c>
      <c r="AL17" s="19">
        <f>VLOOKUP($A17,'Main Data_CLEAN'!$BI$1:$BM$53,3,0)</f>
        <v>110000</v>
      </c>
      <c r="AM17" s="19">
        <f>VLOOKUP($A17,'Main Data_CLEAN'!$BI$1:$BM$53,4,0)</f>
        <v>1255000</v>
      </c>
      <c r="AN17" s="19" t="str">
        <f>VLOOKUP($A17,'Main Data_CLEAN'!$BI$1:$BM$53,5,0)</f>
        <v>Yes</v>
      </c>
      <c r="AO17" s="19">
        <f>VLOOKUP($A17,'Main Data_CLEAN'!$BO$1:$BP$53,2,0)</f>
        <v>2</v>
      </c>
      <c r="AP17" s="19">
        <f>VLOOKUP($A17,'Main Data_CLEAN'!$BR$1:$BT$53,2,0)</f>
        <v>38</v>
      </c>
      <c r="AQ17" s="19">
        <f>VLOOKUP($A17,'Main Data_CLEAN'!$BR$1:$BT$53,3,0)</f>
        <v>-2.0537616890406261</v>
      </c>
      <c r="AR17" s="46">
        <f>VLOOKUP(A17,'land&amp;related_info.'!$F$4:$G$55,2,0)</f>
        <v>82276.84</v>
      </c>
      <c r="AS17" s="46">
        <f>VLOOKUP(A17,'land&amp;related_info.'!$N$4:$O$55,2,0)</f>
        <v>461.96</v>
      </c>
      <c r="AT17" s="52">
        <f>VLOOKUP(A17,'land&amp;related_info.'!$R$2:$S$56,2,0)</f>
        <v>34.9</v>
      </c>
      <c r="AU17" s="46">
        <f>VLOOKUP(A17,'Unemployment Rates for States'!$B$4:$C$55,2,0)</f>
        <v>4.2</v>
      </c>
      <c r="AV17" s="1">
        <f t="shared" si="0"/>
        <v>0.55939697419821655</v>
      </c>
    </row>
    <row r="18" spans="1:48" x14ac:dyDescent="0.25">
      <c r="A18" s="1" t="s">
        <v>18</v>
      </c>
      <c r="B18" s="16">
        <f>VLOOKUP($A18,'Main Data_CLEAN'!$A$1:$D$52,2,0)</f>
        <v>4359450</v>
      </c>
      <c r="C18" s="16">
        <f>VLOOKUP($A18,'Main Data_CLEAN'!$A$1:$D$52,3,0)</f>
        <v>2997542</v>
      </c>
      <c r="D18" s="16">
        <f>VLOOKUP($A18,'Main Data_CLEAN'!$A$1:$D$52,4,0)</f>
        <v>1598020</v>
      </c>
      <c r="E18" s="21">
        <f>VLOOKUP($A18,'Main Data_CLEAN'!$G$1:$J$51,2,0)</f>
        <v>4420211</v>
      </c>
      <c r="F18" s="21">
        <f>VLOOKUP($A18,'Main Data_CLEAN'!$G$1:$J$51,3,0)</f>
        <v>39486</v>
      </c>
      <c r="G18" s="21">
        <f>VLOOKUP($A18,'Main Data_CLEAN'!$G$1:$J$51,4,0)</f>
        <v>102268.3</v>
      </c>
      <c r="H18" s="14">
        <f>VLOOKUP($A18,'Main Data_CLEAN'!$L$1:$P$53,2,0)</f>
        <v>840</v>
      </c>
      <c r="I18" s="24">
        <f>VLOOKUP($A18,'Main Data_CLEAN'!$O$1:$P$53,2,0)</f>
        <v>0.46600000000000003</v>
      </c>
      <c r="J18" s="14">
        <f>VLOOKUP($A18,'Main Data_CLEAN'!$R$1:$V$53,2,0)</f>
        <v>0.19</v>
      </c>
      <c r="K18" s="14">
        <f>VLOOKUP($A18,'Main Data_CLEAN'!$R$1:$V$53,3,0)</f>
        <v>812</v>
      </c>
      <c r="L18" s="14">
        <f>VLOOKUP($A18,'Main Data_CLEAN'!$R$1:$V$53,4,0)</f>
        <v>0.17100000000000001</v>
      </c>
      <c r="M18" s="14">
        <f>VLOOKUP($A18,'Main Data_CLEAN'!$R$1:$V$53,5,0)</f>
        <v>0.13600000000000001</v>
      </c>
      <c r="N18" s="19">
        <f>VLOOKUP($A18,'Main Data_CLEAN'!$X$1:$AD$53,2,0)</f>
        <v>4339367</v>
      </c>
      <c r="O18" s="24">
        <f>VLOOKUP($A18,'Main Data_CLEAN'!$X$1:$AD$53,3,0)</f>
        <v>110</v>
      </c>
      <c r="P18" s="14">
        <f>VLOOKUP($A18,'Main Data_CLEAN'!$X$1:$AD$53,4,0)</f>
        <v>180</v>
      </c>
      <c r="Q18" s="14">
        <f>VLOOKUP($A18,'Main Data_CLEAN'!$X$1:$AD$53,5,0)</f>
        <v>116</v>
      </c>
      <c r="R18" s="14">
        <f>VLOOKUP($A18,'Main Data_CLEAN'!$X$1:$AD$53,6,0)</f>
        <v>0.42399999999999999</v>
      </c>
      <c r="S18" s="27">
        <f>VLOOKUP($A18,'Main Data_CLEAN'!$X$1:$AD$53,7,0)</f>
        <v>4.1480704443758733E-5</v>
      </c>
      <c r="T18" s="14">
        <f>VLOOKUP($A18,'Main Data_CLEAN'!$AF$1:$AG$53,2,0)</f>
        <v>47</v>
      </c>
      <c r="U18" s="14">
        <f>VLOOKUP($A18,'Main Data_CLEAN'!$AI$1:$AL$53,2,0)</f>
        <v>138</v>
      </c>
      <c r="V18" s="14">
        <f>VLOOKUP($A18,'Main Data_CLEAN'!$AI$1:$AL$53,3,0)</f>
        <v>4413457</v>
      </c>
      <c r="W18" s="14">
        <f>VLOOKUP($A18,'Main Data_CLEAN'!$AI$1:$AL$53,4,0)</f>
        <v>31.19</v>
      </c>
      <c r="X18" s="14">
        <f>VLOOKUP($A18,'Main Data_CLEAN'!$AN$1:$AQ$53,2,0)</f>
        <v>0.28399999999999997</v>
      </c>
      <c r="Y18" s="14">
        <f>VLOOKUP($A18,'Main Data_CLEAN'!$AN$1:$AQ$53,3,0)</f>
        <v>0.66800000000000004</v>
      </c>
      <c r="Z18" s="14">
        <f>VLOOKUP($A18,'Main Data_CLEAN'!$AN$1:$AQ$53,4,0)</f>
        <v>0.20599999999999999</v>
      </c>
      <c r="AA18" s="30">
        <f>VLOOKUP($A18,'Main Data_CLEAN'!$AS$1:$AV$53,2,0)</f>
        <v>0.81699999999999995</v>
      </c>
      <c r="AB18" s="14">
        <f>VLOOKUP($A18,'Main Data_CLEAN'!$AS$1:$AV$53,3,0)</f>
        <v>0.21</v>
      </c>
      <c r="AC18" s="14">
        <f>VLOOKUP($A18,'Main Data_CLEAN'!$AS$1:$AV$53,4,0)</f>
        <v>8.5000000000000006E-2</v>
      </c>
      <c r="AD18" s="19">
        <f>VLOOKUP($A18,'Main Data_CLEAN'!$AX$1:$AZ$53,2,0)</f>
        <v>32100</v>
      </c>
      <c r="AE18" s="19">
        <f>VLOOKUP($A18,'Main Data_CLEAN'!$AX$1:$AZ$53,3,0)</f>
        <v>950</v>
      </c>
      <c r="AF18" s="19">
        <f>VLOOKUP($A18,'Main Data_CLEAN'!$BB$1:$BG$53,2,0)</f>
        <v>4.6399999999999997</v>
      </c>
      <c r="AG18" s="19">
        <f>VLOOKUP($A18,'Main Data_CLEAN'!$BB$1:$BG$53,3,0)</f>
        <v>0.53</v>
      </c>
      <c r="AH18" s="19">
        <f>VLOOKUP($A18,'Main Data_CLEAN'!$BB$1:$BG$53,4,0)</f>
        <v>3858</v>
      </c>
      <c r="AI18" s="19">
        <f>VLOOKUP($A18,'Main Data_CLEAN'!$BB$1:$BG$53,5,0)</f>
        <v>438</v>
      </c>
      <c r="AJ18" s="19">
        <f>VLOOKUP($A18,'Main Data_CLEAN'!$BB$1:$BG$53,6,0)</f>
        <v>83232</v>
      </c>
      <c r="AK18" s="32">
        <f>VLOOKUP($A18,'Main Data_CLEAN'!$BI$1:$BM$53,2,0)</f>
        <v>11</v>
      </c>
      <c r="AL18" s="19">
        <f>VLOOKUP($A18,'Main Data_CLEAN'!$BI$1:$BM$53,3,0)</f>
        <v>187000</v>
      </c>
      <c r="AM18" s="19">
        <f>VLOOKUP($A18,'Main Data_CLEAN'!$BI$1:$BM$53,4,0)</f>
        <v>1705000</v>
      </c>
      <c r="AN18" s="19" t="str">
        <f>VLOOKUP($A18,'Main Data_CLEAN'!$BI$1:$BM$53,5,0)</f>
        <v>No</v>
      </c>
      <c r="AO18" s="19">
        <f>VLOOKUP($A18,'Main Data_CLEAN'!$BO$1:$BP$53,2,0)</f>
        <v>1</v>
      </c>
      <c r="AP18" s="19">
        <f>VLOOKUP($A18,'Main Data_CLEAN'!$BR$1:$BT$53,2,0)</f>
        <v>53</v>
      </c>
      <c r="AQ18" s="19">
        <f>VLOOKUP($A18,'Main Data_CLEAN'!$BR$1:$BT$53,3,0)</f>
        <v>-2.1834892332759384</v>
      </c>
      <c r="AR18" s="46">
        <f>VLOOKUP(A18,'land&amp;related_info.'!$F$4:$G$55,2,0)</f>
        <v>40409.019999999997</v>
      </c>
      <c r="AS18" s="46">
        <f>VLOOKUP(A18,'land&amp;related_info.'!$N$4:$O$55,2,0)</f>
        <v>680.85</v>
      </c>
      <c r="AT18" s="52">
        <f>VLOOKUP(A18,'land&amp;related_info.'!$R$2:$S$56,2,0)</f>
        <v>109.9</v>
      </c>
      <c r="AU18" s="46">
        <f>VLOOKUP(A18,'Unemployment Rates for States'!$B$4:$C$55,2,0)</f>
        <v>5.4</v>
      </c>
      <c r="AV18" s="1">
        <f t="shared" si="0"/>
        <v>0.60889561756643618</v>
      </c>
    </row>
    <row r="19" spans="1:48" x14ac:dyDescent="0.25">
      <c r="A19" s="1" t="s">
        <v>19</v>
      </c>
      <c r="B19" s="16">
        <f>VLOOKUP($A19,'Main Data_CLEAN'!$A$1:$D$52,2,0)</f>
        <v>4539283</v>
      </c>
      <c r="C19" s="16">
        <f>VLOOKUP($A19,'Main Data_CLEAN'!$A$1:$D$52,3,0)</f>
        <v>3071973</v>
      </c>
      <c r="D19" s="16">
        <f>VLOOKUP($A19,'Main Data_CLEAN'!$A$1:$D$52,4,0)</f>
        <v>1643860</v>
      </c>
      <c r="E19" s="21">
        <f>VLOOKUP($A19,'Main Data_CLEAN'!$G$1:$J$51,2,0)</f>
        <v>4668245</v>
      </c>
      <c r="F19" s="21">
        <f>VLOOKUP($A19,'Main Data_CLEAN'!$G$1:$J$51,3,0)</f>
        <v>43204</v>
      </c>
      <c r="G19" s="21">
        <f>VLOOKUP($A19,'Main Data_CLEAN'!$G$1:$J$51,4,0)</f>
        <v>111897.8</v>
      </c>
      <c r="H19" s="14">
        <f>VLOOKUP($A19,'Main Data_CLEAN'!$L$1:$P$53,2,0)</f>
        <v>910</v>
      </c>
      <c r="I19" s="24">
        <f>VLOOKUP($A19,'Main Data_CLEAN'!$O$1:$P$53,2,0)</f>
        <v>0.47499999999999998</v>
      </c>
      <c r="J19" s="14">
        <f>VLOOKUP($A19,'Main Data_CLEAN'!$R$1:$V$53,2,0)</f>
        <v>0.19900000000000001</v>
      </c>
      <c r="K19" s="14">
        <f>VLOOKUP($A19,'Main Data_CLEAN'!$R$1:$V$53,3,0)</f>
        <v>898</v>
      </c>
      <c r="L19" s="14">
        <f>VLOOKUP($A19,'Main Data_CLEAN'!$R$1:$V$53,4,0)</f>
        <v>0.14299999999999999</v>
      </c>
      <c r="M19" s="14">
        <f>VLOOKUP($A19,'Main Data_CLEAN'!$R$1:$V$53,5,0)</f>
        <v>0.185</v>
      </c>
      <c r="N19" s="19">
        <f>VLOOKUP($A19,'Main Data_CLEAN'!$X$1:$AD$53,2,0)</f>
        <v>4533372</v>
      </c>
      <c r="O19" s="24">
        <f>VLOOKUP($A19,'Main Data_CLEAN'!$X$1:$AD$53,3,0)</f>
        <v>105</v>
      </c>
      <c r="P19" s="14">
        <f>VLOOKUP($A19,'Main Data_CLEAN'!$X$1:$AD$53,4,0)</f>
        <v>437</v>
      </c>
      <c r="Q19" s="14">
        <f>VLOOKUP($A19,'Main Data_CLEAN'!$X$1:$AD$53,5,0)</f>
        <v>351</v>
      </c>
      <c r="R19" s="14">
        <f>VLOOKUP($A19,'Main Data_CLEAN'!$X$1:$AD$53,6,0)</f>
        <v>0.44500000000000001</v>
      </c>
      <c r="S19" s="27">
        <f>VLOOKUP($A19,'Main Data_CLEAN'!$X$1:$AD$53,7,0)</f>
        <v>9.6396236620334712E-5</v>
      </c>
      <c r="T19" s="14">
        <f>VLOOKUP($A19,'Main Data_CLEAN'!$AF$1:$AG$53,2,0)</f>
        <v>54</v>
      </c>
      <c r="U19" s="14">
        <f>VLOOKUP($A19,'Main Data_CLEAN'!$AI$1:$AL$53,2,0)</f>
        <v>207</v>
      </c>
      <c r="V19" s="14">
        <f>VLOOKUP($A19,'Main Data_CLEAN'!$AI$1:$AL$53,3,0)</f>
        <v>4649676</v>
      </c>
      <c r="W19" s="14">
        <f>VLOOKUP($A19,'Main Data_CLEAN'!$AI$1:$AL$53,4,0)</f>
        <v>44.5</v>
      </c>
      <c r="X19" s="14">
        <f>VLOOKUP($A19,'Main Data_CLEAN'!$AN$1:$AQ$53,2,0)</f>
        <v>0.29499999999999998</v>
      </c>
      <c r="Y19" s="14">
        <f>VLOOKUP($A19,'Main Data_CLEAN'!$AN$1:$AQ$53,3,0)</f>
        <v>0.64200000000000002</v>
      </c>
      <c r="Z19" s="14">
        <f>VLOOKUP($A19,'Main Data_CLEAN'!$AN$1:$AQ$53,4,0)</f>
        <v>0.17199999999999999</v>
      </c>
      <c r="AA19" s="30">
        <f>VLOOKUP($A19,'Main Data_CLEAN'!$AS$1:$AV$53,2,0)</f>
        <v>0.82199999999999995</v>
      </c>
      <c r="AB19" s="14">
        <f>VLOOKUP($A19,'Main Data_CLEAN'!$AS$1:$AV$53,3,0)</f>
        <v>0.214</v>
      </c>
      <c r="AC19" s="14">
        <f>VLOOKUP($A19,'Main Data_CLEAN'!$AS$1:$AV$53,4,0)</f>
        <v>6.9000000000000006E-2</v>
      </c>
      <c r="AD19" s="19">
        <f>VLOOKUP($A19,'Main Data_CLEAN'!$AX$1:$AZ$53,2,0)</f>
        <v>50100</v>
      </c>
      <c r="AE19" s="19">
        <f>VLOOKUP($A19,'Main Data_CLEAN'!$AX$1:$AZ$53,3,0)</f>
        <v>1420</v>
      </c>
      <c r="AF19" s="19">
        <f>VLOOKUP($A19,'Main Data_CLEAN'!$BB$1:$BG$53,2,0)</f>
        <v>3.46</v>
      </c>
      <c r="AG19" s="19">
        <f>VLOOKUP($A19,'Main Data_CLEAN'!$BB$1:$BG$53,3,0)</f>
        <v>2.54</v>
      </c>
      <c r="AH19" s="19">
        <f>VLOOKUP($A19,'Main Data_CLEAN'!$BB$1:$BG$53,4,0)</f>
        <v>3728</v>
      </c>
      <c r="AI19" s="19">
        <f>VLOOKUP($A19,'Main Data_CLEAN'!$BB$1:$BG$53,5,0)</f>
        <v>2729</v>
      </c>
      <c r="AJ19" s="19">
        <f>VLOOKUP($A19,'Main Data_CLEAN'!$BB$1:$BG$53,6,0)</f>
        <v>107643</v>
      </c>
      <c r="AK19" s="32">
        <f>VLOOKUP($A19,'Main Data_CLEAN'!$BI$1:$BM$53,2,0)</f>
        <v>5.8</v>
      </c>
      <c r="AL19" s="19">
        <f>VLOOKUP($A19,'Main Data_CLEAN'!$BI$1:$BM$53,3,0)</f>
        <v>107000</v>
      </c>
      <c r="AM19" s="19">
        <f>VLOOKUP($A19,'Main Data_CLEAN'!$BI$1:$BM$53,4,0)</f>
        <v>1847000</v>
      </c>
      <c r="AN19" s="19" t="str">
        <f>VLOOKUP($A19,'Main Data_CLEAN'!$BI$1:$BM$53,5,0)</f>
        <v>Yes</v>
      </c>
      <c r="AO19" s="19">
        <f>VLOOKUP($A19,'Main Data_CLEAN'!$BO$1:$BP$53,2,0)</f>
        <v>1</v>
      </c>
      <c r="AP19" s="19">
        <f>VLOOKUP($A19,'Main Data_CLEAN'!$BR$1:$BT$53,2,0)</f>
        <v>72</v>
      </c>
      <c r="AQ19" s="19">
        <f>VLOOKUP($A19,'Main Data_CLEAN'!$BR$1:$BT$53,3,0)</f>
        <v>-2.0961723530275993</v>
      </c>
      <c r="AR19" s="46">
        <f>VLOOKUP(A19,'land&amp;related_info.'!$F$4:$G$55,2,0)</f>
        <v>51839.7</v>
      </c>
      <c r="AS19" s="46">
        <f>VLOOKUP(A19,'land&amp;related_info.'!$N$4:$O$55,2,0)</f>
        <v>8277.85</v>
      </c>
      <c r="AT19" s="52">
        <f>VLOOKUP(A19,'land&amp;related_info.'!$R$2:$S$56,2,0)</f>
        <v>104.9</v>
      </c>
      <c r="AU19" s="46">
        <f>VLOOKUP(A19,'Unemployment Rates for States'!$B$4:$C$55,2,0)</f>
        <v>6.3</v>
      </c>
      <c r="AV19" s="1">
        <f t="shared" si="0"/>
        <v>0.59310754583928782</v>
      </c>
    </row>
    <row r="20" spans="1:48" x14ac:dyDescent="0.25">
      <c r="A20" s="1" t="s">
        <v>20</v>
      </c>
      <c r="B20" s="16">
        <f>VLOOKUP($A20,'Main Data_CLEAN'!$A$1:$D$52,2,0)</f>
        <v>1332155</v>
      </c>
      <c r="C20" s="16">
        <f>VLOOKUP($A20,'Main Data_CLEAN'!$A$1:$D$52,3,0)</f>
        <v>1102933</v>
      </c>
      <c r="D20" s="16">
        <f>VLOOKUP($A20,'Main Data_CLEAN'!$A$1:$D$52,4,0)</f>
        <v>536480</v>
      </c>
      <c r="E20" s="21">
        <f>VLOOKUP($A20,'Main Data_CLEAN'!$G$1:$J$51,2,0)</f>
        <v>1327696</v>
      </c>
      <c r="F20" s="21">
        <f>VLOOKUP($A20,'Main Data_CLEAN'!$G$1:$J$51,3,0)</f>
        <v>30843</v>
      </c>
      <c r="G20" s="21">
        <f>VLOOKUP($A20,'Main Data_CLEAN'!$G$1:$J$51,4,0)</f>
        <v>79883</v>
      </c>
      <c r="H20" s="14">
        <f>VLOOKUP($A20,'Main Data_CLEAN'!$L$1:$P$53,2,0)</f>
        <v>780</v>
      </c>
      <c r="I20" s="24">
        <f>VLOOKUP($A20,'Main Data_CLEAN'!$O$1:$P$53,2,0)</f>
        <v>0.437</v>
      </c>
      <c r="J20" s="14">
        <f>VLOOKUP($A20,'Main Data_CLEAN'!$R$1:$V$53,2,0)</f>
        <v>0.14000000000000001</v>
      </c>
      <c r="K20" s="14">
        <f>VLOOKUP($A20,'Main Data_CLEAN'!$R$1:$V$53,3,0)</f>
        <v>181</v>
      </c>
      <c r="L20" s="14">
        <f>VLOOKUP($A20,'Main Data_CLEAN'!$R$1:$V$53,4,0)</f>
        <v>0.11600000000000001</v>
      </c>
      <c r="M20" s="14">
        <f>VLOOKUP($A20,'Main Data_CLEAN'!$R$1:$V$53,5,0)</f>
        <v>0.112</v>
      </c>
      <c r="N20" s="19">
        <f>VLOOKUP($A20,'Main Data_CLEAN'!$X$1:$AD$53,2,0)</f>
        <v>1328361</v>
      </c>
      <c r="O20" s="24">
        <f>VLOOKUP($A20,'Main Data_CLEAN'!$X$1:$AD$53,3,0)</f>
        <v>43.04</v>
      </c>
      <c r="P20" s="14">
        <f>VLOOKUP($A20,'Main Data_CLEAN'!$X$1:$AD$53,4,0)</f>
        <v>24</v>
      </c>
      <c r="Q20" s="14">
        <f>VLOOKUP($A20,'Main Data_CLEAN'!$X$1:$AD$53,5,0)</f>
        <v>11</v>
      </c>
      <c r="R20" s="14">
        <f>VLOOKUP($A20,'Main Data_CLEAN'!$X$1:$AD$53,6,0)</f>
        <v>0.22600000000000001</v>
      </c>
      <c r="S20" s="27">
        <f>VLOOKUP($A20,'Main Data_CLEAN'!$X$1:$AD$53,7,0)</f>
        <v>1.806737776854334E-5</v>
      </c>
      <c r="T20" s="14">
        <f>VLOOKUP($A20,'Main Data_CLEAN'!$AF$1:$AG$53,2,0)</f>
        <v>25</v>
      </c>
      <c r="U20" s="14">
        <f>VLOOKUP($A20,'Main Data_CLEAN'!$AI$1:$AL$53,2,0)</f>
        <v>17</v>
      </c>
      <c r="V20" s="14">
        <f>VLOOKUP($A20,'Main Data_CLEAN'!$AI$1:$AL$53,3,0)</f>
        <v>1330089</v>
      </c>
      <c r="W20" s="14">
        <f>VLOOKUP($A20,'Main Data_CLEAN'!$AI$1:$AL$53,4,0)</f>
        <v>12.52</v>
      </c>
      <c r="X20" s="14">
        <f>VLOOKUP($A20,'Main Data_CLEAN'!$AN$1:$AQ$53,2,0)</f>
        <v>0.23699999999999999</v>
      </c>
      <c r="Y20" s="14">
        <f>VLOOKUP($A20,'Main Data_CLEAN'!$AN$1:$AQ$53,3,0)</f>
        <v>0.60799999999999998</v>
      </c>
      <c r="Z20" s="14">
        <f>VLOOKUP($A20,'Main Data_CLEAN'!$AN$1:$AQ$53,4,0)</f>
        <v>0.127</v>
      </c>
      <c r="AA20" s="30">
        <f>VLOOKUP($A20,'Main Data_CLEAN'!$AS$1:$AV$53,2,0)</f>
        <v>0.90200000000000002</v>
      </c>
      <c r="AB20" s="14">
        <f>VLOOKUP($A20,'Main Data_CLEAN'!$AS$1:$AV$53,3,0)</f>
        <v>0.26900000000000002</v>
      </c>
      <c r="AC20" s="14">
        <f>VLOOKUP($A20,'Main Data_CLEAN'!$AS$1:$AV$53,4,0)</f>
        <v>9.6000000000000002E-2</v>
      </c>
      <c r="AD20" s="19">
        <f>VLOOKUP($A20,'Main Data_CLEAN'!$AX$1:$AZ$53,2,0)</f>
        <v>3800</v>
      </c>
      <c r="AE20" s="19">
        <f>VLOOKUP($A20,'Main Data_CLEAN'!$AX$1:$AZ$53,3,0)</f>
        <v>350</v>
      </c>
      <c r="AF20" s="19">
        <f>VLOOKUP($A20,'Main Data_CLEAN'!$BB$1:$BG$53,2,0)</f>
        <v>66.3</v>
      </c>
      <c r="AG20" s="19">
        <f>VLOOKUP($A20,'Main Data_CLEAN'!$BB$1:$BG$53,3,0)</f>
        <v>36.6</v>
      </c>
      <c r="AH20" s="19">
        <f>VLOOKUP($A20,'Main Data_CLEAN'!$BB$1:$BG$53,4,0)</f>
        <v>8059</v>
      </c>
      <c r="AI20" s="19">
        <f>VLOOKUP($A20,'Main Data_CLEAN'!$BB$1:$BG$53,5,0)</f>
        <v>4444</v>
      </c>
      <c r="AJ20" s="19">
        <f>VLOOKUP($A20,'Main Data_CLEAN'!$BB$1:$BG$53,6,0)</f>
        <v>12157</v>
      </c>
      <c r="AK20" s="32">
        <f>VLOOKUP($A20,'Main Data_CLEAN'!$BI$1:$BM$53,2,0)</f>
        <v>11.6</v>
      </c>
      <c r="AL20" s="19">
        <f>VLOOKUP($A20,'Main Data_CLEAN'!$BI$1:$BM$53,3,0)</f>
        <v>64000</v>
      </c>
      <c r="AM20" s="19">
        <f>VLOOKUP($A20,'Main Data_CLEAN'!$BI$1:$BM$53,4,0)</f>
        <v>549000</v>
      </c>
      <c r="AN20" s="19" t="str">
        <f>VLOOKUP($A20,'Main Data_CLEAN'!$BI$1:$BM$53,5,0)</f>
        <v>No</v>
      </c>
      <c r="AO20" s="19">
        <f>VLOOKUP($A20,'Main Data_CLEAN'!$BO$1:$BP$53,2,0)</f>
        <v>1</v>
      </c>
      <c r="AP20" s="19">
        <f>VLOOKUP($A20,'Main Data_CLEAN'!$BR$1:$BT$53,2,0)</f>
        <v>45</v>
      </c>
      <c r="AQ20" s="19">
        <f>VLOOKUP($A20,'Main Data_CLEAN'!$BR$1:$BT$53,3,0)</f>
        <v>-1.8345038449049869</v>
      </c>
      <c r="AR20" s="46">
        <f>VLOOKUP(A20,'land&amp;related_info.'!$F$4:$G$55,2,0)</f>
        <v>35384.65</v>
      </c>
      <c r="AS20" s="46">
        <f>VLOOKUP(A20,'land&amp;related_info.'!$N$4:$O$55,2,0)</f>
        <v>4523.1000000000004</v>
      </c>
      <c r="AT20" s="52">
        <f>VLOOKUP(A20,'land&amp;related_info.'!$R$2:$S$56,2,0)</f>
        <v>43.1</v>
      </c>
      <c r="AU20" s="46">
        <f>VLOOKUP(A20,'Unemployment Rates for States'!$B$4:$C$55,2,0)</f>
        <v>4.4000000000000004</v>
      </c>
      <c r="AV20" s="1">
        <f t="shared" si="0"/>
        <v>0.58788579407050978</v>
      </c>
    </row>
    <row r="21" spans="1:48" x14ac:dyDescent="0.25">
      <c r="A21" s="1" t="s">
        <v>21</v>
      </c>
      <c r="B21" s="16">
        <f>VLOOKUP($A21,'Main Data_CLEAN'!$A$1:$D$52,2,0)</f>
        <v>5759373</v>
      </c>
      <c r="C21" s="16">
        <f>VLOOKUP($A21,'Main Data_CLEAN'!$A$1:$D$52,3,0)</f>
        <v>4737650</v>
      </c>
      <c r="D21" s="16">
        <f>VLOOKUP($A21,'Main Data_CLEAN'!$A$1:$D$52,4,0)</f>
        <v>2363480</v>
      </c>
      <c r="E21" s="21">
        <f>VLOOKUP($A21,'Main Data_CLEAN'!$G$1:$J$51,2,0)</f>
        <v>6005953</v>
      </c>
      <c r="F21" s="21">
        <f>VLOOKUP($A21,'Main Data_CLEAN'!$G$1:$J$51,3,0)</f>
        <v>9707</v>
      </c>
      <c r="G21" s="21">
        <f>VLOOKUP($A21,'Main Data_CLEAN'!$G$1:$J$51,4,0)</f>
        <v>25141</v>
      </c>
      <c r="H21" s="14">
        <f>VLOOKUP($A21,'Main Data_CLEAN'!$L$1:$P$53,2,0)</f>
        <v>790</v>
      </c>
      <c r="I21" s="24">
        <f>VLOOKUP($A21,'Main Data_CLEAN'!$O$1:$P$53,2,0)</f>
        <v>0.443</v>
      </c>
      <c r="J21" s="14">
        <f>VLOOKUP($A21,'Main Data_CLEAN'!$R$1:$V$53,2,0)</f>
        <v>0.104</v>
      </c>
      <c r="K21" s="14">
        <f>VLOOKUP($A21,'Main Data_CLEAN'!$R$1:$V$53,3,0)</f>
        <v>604</v>
      </c>
      <c r="L21" s="14">
        <f>VLOOKUP($A21,'Main Data_CLEAN'!$R$1:$V$53,4,0)</f>
        <v>9.6000000000000002E-2</v>
      </c>
      <c r="M21" s="14">
        <f>VLOOKUP($A21,'Main Data_CLEAN'!$R$1:$V$53,5,0)</f>
        <v>0.10100000000000001</v>
      </c>
      <c r="N21" s="19">
        <f>VLOOKUP($A21,'Main Data_CLEAN'!$X$1:$AD$53,2,0)</f>
        <v>5773552</v>
      </c>
      <c r="O21" s="24">
        <f>VLOOKUP($A21,'Main Data_CLEAN'!$X$1:$AD$53,3,0)</f>
        <v>606.20000000000005</v>
      </c>
      <c r="P21" s="14">
        <f>VLOOKUP($A21,'Main Data_CLEAN'!$X$1:$AD$53,4,0)</f>
        <v>424</v>
      </c>
      <c r="Q21" s="14">
        <f>VLOOKUP($A21,'Main Data_CLEAN'!$X$1:$AD$53,5,0)</f>
        <v>293</v>
      </c>
      <c r="R21" s="14">
        <f>VLOOKUP($A21,'Main Data_CLEAN'!$X$1:$AD$53,6,0)</f>
        <v>0.20699999999999999</v>
      </c>
      <c r="S21" s="27">
        <f>VLOOKUP($A21,'Main Data_CLEAN'!$X$1:$AD$53,7,0)</f>
        <v>7.3438327047197291E-5</v>
      </c>
      <c r="T21" s="14">
        <f>VLOOKUP($A21,'Main Data_CLEAN'!$AF$1:$AG$53,2,0)</f>
        <v>28</v>
      </c>
      <c r="U21" s="14">
        <f>VLOOKUP($A21,'Main Data_CLEAN'!$AI$1:$AL$53,2,0)</f>
        <v>62</v>
      </c>
      <c r="V21" s="14">
        <f>VLOOKUP($A21,'Main Data_CLEAN'!$AI$1:$AL$53,3,0)</f>
        <v>5976407</v>
      </c>
      <c r="W21" s="14">
        <f>VLOOKUP($A21,'Main Data_CLEAN'!$AI$1:$AL$53,4,0)</f>
        <v>10.38</v>
      </c>
      <c r="X21" s="14">
        <f>VLOOKUP($A21,'Main Data_CLEAN'!$AN$1:$AQ$53,2,0)</f>
        <v>0.252</v>
      </c>
      <c r="Y21" s="14">
        <f>VLOOKUP($A21,'Main Data_CLEAN'!$AN$1:$AQ$53,3,0)</f>
        <v>0.61499999999999999</v>
      </c>
      <c r="Z21" s="14">
        <f>VLOOKUP($A21,'Main Data_CLEAN'!$AN$1:$AQ$53,4,0)</f>
        <v>0.13300000000000001</v>
      </c>
      <c r="AA21" s="30">
        <f>VLOOKUP($A21,'Main Data_CLEAN'!$AS$1:$AV$53,2,0)</f>
        <v>0.89</v>
      </c>
      <c r="AB21" s="14">
        <f>VLOOKUP($A21,'Main Data_CLEAN'!$AS$1:$AV$53,3,0)</f>
        <v>0.373</v>
      </c>
      <c r="AC21" s="14">
        <f>VLOOKUP($A21,'Main Data_CLEAN'!$AS$1:$AV$53,4,0)</f>
        <v>0.16</v>
      </c>
      <c r="AD21" s="19">
        <f>VLOOKUP($A21,'Main Data_CLEAN'!$AX$1:$AZ$53,2,0)</f>
        <v>32700</v>
      </c>
      <c r="AE21" s="19">
        <f>VLOOKUP($A21,'Main Data_CLEAN'!$AX$1:$AZ$53,3,0)</f>
        <v>710</v>
      </c>
      <c r="AF21" s="19">
        <f>VLOOKUP($A21,'Main Data_CLEAN'!$BB$1:$BG$53,2,0)</f>
        <v>7.5</v>
      </c>
      <c r="AG21" s="19">
        <f>VLOOKUP($A21,'Main Data_CLEAN'!$BB$1:$BG$53,3,0)</f>
        <v>3.07</v>
      </c>
      <c r="AH21" s="19">
        <f>VLOOKUP($A21,'Main Data_CLEAN'!$BB$1:$BG$53,4,0)</f>
        <v>2743</v>
      </c>
      <c r="AI21" s="19">
        <f>VLOOKUP($A21,'Main Data_CLEAN'!$BB$1:$BG$53,5,0)</f>
        <v>1116</v>
      </c>
      <c r="AJ21" s="19">
        <f>VLOOKUP($A21,'Main Data_CLEAN'!$BB$1:$BG$53,6,0)</f>
        <v>36390</v>
      </c>
      <c r="AK21" s="32">
        <f>VLOOKUP($A21,'Main Data_CLEAN'!$BI$1:$BM$53,2,0)</f>
        <v>10.4</v>
      </c>
      <c r="AL21" s="19">
        <f>VLOOKUP($A21,'Main Data_CLEAN'!$BI$1:$BM$53,3,0)</f>
        <v>287000</v>
      </c>
      <c r="AM21" s="19">
        <f>VLOOKUP($A21,'Main Data_CLEAN'!$BI$1:$BM$53,4,0)</f>
        <v>2757000</v>
      </c>
      <c r="AN21" s="19" t="str">
        <f>VLOOKUP($A21,'Main Data_CLEAN'!$BI$1:$BM$53,5,0)</f>
        <v>No</v>
      </c>
      <c r="AO21" s="19">
        <f>VLOOKUP($A21,'Main Data_CLEAN'!$BO$1:$BP$53,2,0)</f>
        <v>8</v>
      </c>
      <c r="AP21" s="19">
        <f>VLOOKUP($A21,'Main Data_CLEAN'!$BR$1:$BT$53,2,0)</f>
        <v>63</v>
      </c>
      <c r="AQ21" s="19">
        <f>VLOOKUP($A21,'Main Data_CLEAN'!$BR$1:$BT$53,3,0)</f>
        <v>-2.095185865040841</v>
      </c>
      <c r="AR21" s="46">
        <f>VLOOKUP(A21,'land&amp;related_info.'!$F$4:$G$55,2,0)</f>
        <v>12406.68</v>
      </c>
      <c r="AS21" s="46">
        <f>VLOOKUP(A21,'land&amp;related_info.'!$N$4:$O$55,2,0)</f>
        <v>2632.86</v>
      </c>
      <c r="AT21" s="52">
        <f>VLOOKUP(A21,'land&amp;related_info.'!$R$2:$S$56,2,0)</f>
        <v>594.79999999999995</v>
      </c>
      <c r="AU21" s="46">
        <f>VLOOKUP(A21,'Unemployment Rates for States'!$B$4:$C$55,2,0)</f>
        <v>5.2</v>
      </c>
      <c r="AV21" s="1">
        <f t="shared" si="0"/>
        <v>0.52130205840114885</v>
      </c>
    </row>
    <row r="22" spans="1:48" x14ac:dyDescent="0.25">
      <c r="A22" s="1" t="s">
        <v>53</v>
      </c>
      <c r="B22" s="16">
        <f>VLOOKUP($A22,'Main Data_CLEAN'!$A$1:$D$52,2,0)</f>
        <v>6662878</v>
      </c>
      <c r="C22" s="16">
        <f>VLOOKUP($A22,'Main Data_CLEAN'!$A$1:$D$52,3,0)</f>
        <v>5745853</v>
      </c>
      <c r="D22" s="16">
        <f>VLOOKUP($A22,'Main Data_CLEAN'!$A$1:$D$52,4,0)</f>
        <v>3148580</v>
      </c>
      <c r="E22" s="21">
        <f>VLOOKUP($A22,'Main Data_CLEAN'!$G$1:$J$51,2,0)</f>
        <v>6794239</v>
      </c>
      <c r="F22" s="21">
        <f>VLOOKUP($A22,'Main Data_CLEAN'!$G$1:$J$51,3,0)</f>
        <v>7800</v>
      </c>
      <c r="G22" s="21">
        <f>VLOOKUP($A22,'Main Data_CLEAN'!$G$1:$J$51,4,0)</f>
        <v>20201.900000000001</v>
      </c>
      <c r="H22" s="14">
        <f>VLOOKUP($A22,'Main Data_CLEAN'!$L$1:$P$53,2,0)</f>
        <v>820</v>
      </c>
      <c r="I22" s="24">
        <f>VLOOKUP($A22,'Main Data_CLEAN'!$O$1:$P$53,2,0)</f>
        <v>0.47499999999999998</v>
      </c>
      <c r="J22" s="14">
        <f>VLOOKUP($A22,'Main Data_CLEAN'!$R$1:$V$53,2,0)</f>
        <v>0.11700000000000001</v>
      </c>
      <c r="K22" s="14">
        <f>VLOOKUP($A22,'Main Data_CLEAN'!$R$1:$V$53,3,0)</f>
        <v>760</v>
      </c>
      <c r="L22" s="14">
        <f>VLOOKUP($A22,'Main Data_CLEAN'!$R$1:$V$53,4,0)</f>
        <v>0.109</v>
      </c>
      <c r="M22" s="14">
        <f>VLOOKUP($A22,'Main Data_CLEAN'!$R$1:$V$53,5,0)</f>
        <v>0.13800000000000001</v>
      </c>
      <c r="N22" s="19">
        <f>VLOOKUP($A22,'Main Data_CLEAN'!$X$1:$AD$53,2,0)</f>
        <v>6547629</v>
      </c>
      <c r="O22" s="24">
        <f>VLOOKUP($A22,'Main Data_CLEAN'!$X$1:$AD$53,3,0)</f>
        <v>852.1</v>
      </c>
      <c r="P22" s="14">
        <f>VLOOKUP($A22,'Main Data_CLEAN'!$X$1:$AD$53,4,0)</f>
        <v>209</v>
      </c>
      <c r="Q22" s="14">
        <f>VLOOKUP($A22,'Main Data_CLEAN'!$X$1:$AD$53,5,0)</f>
        <v>118</v>
      </c>
      <c r="R22" s="14">
        <f>VLOOKUP($A22,'Main Data_CLEAN'!$X$1:$AD$53,6,0)</f>
        <v>0.22600000000000001</v>
      </c>
      <c r="S22" s="27">
        <f>VLOOKUP($A22,'Main Data_CLEAN'!$X$1:$AD$53,7,0)</f>
        <v>3.1919951481673748E-5</v>
      </c>
      <c r="T22" s="14">
        <f>VLOOKUP($A22,'Main Data_CLEAN'!$AF$1:$AG$53,2,0)</f>
        <v>28</v>
      </c>
      <c r="U22" s="14">
        <f>VLOOKUP($A22,'Main Data_CLEAN'!$AI$1:$AL$53,2,0)</f>
        <v>64</v>
      </c>
      <c r="V22" s="14">
        <f>VLOOKUP($A22,'Main Data_CLEAN'!$AI$1:$AL$53,3,0)</f>
        <v>6745408</v>
      </c>
      <c r="W22" s="14">
        <f>VLOOKUP($A22,'Main Data_CLEAN'!$AI$1:$AL$53,4,0)</f>
        <v>9.49</v>
      </c>
      <c r="X22" s="14">
        <f>VLOOKUP($A22,'Main Data_CLEAN'!$AN$1:$AQ$53,2,0)</f>
        <v>0.20899999999999999</v>
      </c>
      <c r="Y22" s="14">
        <f>VLOOKUP($A22,'Main Data_CLEAN'!$AN$1:$AQ$53,3,0)</f>
        <v>0.56799999999999995</v>
      </c>
      <c r="Z22" s="14">
        <f>VLOOKUP($A22,'Main Data_CLEAN'!$AN$1:$AQ$53,4,0)</f>
        <v>0.13600000000000001</v>
      </c>
      <c r="AA22" s="30">
        <f>VLOOKUP($A22,'Main Data_CLEAN'!$AS$1:$AV$53,2,0)</f>
        <v>0.89</v>
      </c>
      <c r="AB22" s="14">
        <f>VLOOKUP($A22,'Main Data_CLEAN'!$AS$1:$AV$53,3,0)</f>
        <v>0.38200000000000001</v>
      </c>
      <c r="AC22" s="14">
        <f>VLOOKUP($A22,'Main Data_CLEAN'!$AS$1:$AV$53,4,0)</f>
        <v>0.16400000000000001</v>
      </c>
      <c r="AD22" s="19">
        <f>VLOOKUP($A22,'Main Data_CLEAN'!$AX$1:$AZ$53,2,0)</f>
        <v>21400</v>
      </c>
      <c r="AE22" s="19">
        <f>VLOOKUP($A22,'Main Data_CLEAN'!$AX$1:$AZ$53,3,0)</f>
        <v>400</v>
      </c>
      <c r="AF22" s="19">
        <f>VLOOKUP($A22,'Main Data_CLEAN'!$BB$1:$BG$53,2,0)</f>
        <v>9.4</v>
      </c>
      <c r="AG22" s="19">
        <f>VLOOKUP($A22,'Main Data_CLEAN'!$BB$1:$BG$53,3,0)</f>
        <v>6.6</v>
      </c>
      <c r="AH22" s="19">
        <f>VLOOKUP($A22,'Main Data_CLEAN'!$BB$1:$BG$53,4,0)</f>
        <v>3036</v>
      </c>
      <c r="AI22" s="19">
        <f>VLOOKUP($A22,'Main Data_CLEAN'!$BB$1:$BG$53,5,0)</f>
        <v>2120</v>
      </c>
      <c r="AJ22" s="19">
        <f>VLOOKUP($A22,'Main Data_CLEAN'!$BB$1:$BG$53,6,0)</f>
        <v>32291</v>
      </c>
      <c r="AK22" s="32">
        <f>VLOOKUP($A22,'Main Data_CLEAN'!$BI$1:$BM$53,2,0)</f>
        <v>12.9</v>
      </c>
      <c r="AL22" s="19">
        <f>VLOOKUP($A22,'Main Data_CLEAN'!$BI$1:$BM$53,3,0)</f>
        <v>402000</v>
      </c>
      <c r="AM22" s="19">
        <f>VLOOKUP($A22,'Main Data_CLEAN'!$BI$1:$BM$53,4,0)</f>
        <v>3103000</v>
      </c>
      <c r="AN22" s="19" t="str">
        <f>VLOOKUP($A22,'Main Data_CLEAN'!$BI$1:$BM$53,5,0)</f>
        <v>No</v>
      </c>
      <c r="AO22" s="19">
        <f>VLOOKUP($A22,'Main Data_CLEAN'!$BO$1:$BP$53,2,0)</f>
        <v>10</v>
      </c>
      <c r="AP22" s="19">
        <f>VLOOKUP($A22,'Main Data_CLEAN'!$BR$1:$BT$53,2,0)</f>
        <v>46</v>
      </c>
      <c r="AQ22" s="19">
        <f>VLOOKUP($A22,'Main Data_CLEAN'!$BR$1:$BT$53,3,0)</f>
        <v>-1.9923642640386008</v>
      </c>
      <c r="AR22" s="46">
        <f>VLOOKUP(A22,'land&amp;related_info.'!$F$4:$G$55,2,0)</f>
        <v>10554.57</v>
      </c>
      <c r="AS22" s="46">
        <f>VLOOKUP(A22,'land&amp;related_info.'!$N$4:$O$55,2,0)</f>
        <v>2714.55</v>
      </c>
      <c r="AT22" s="52">
        <f>VLOOKUP(A22,'land&amp;related_info.'!$R$2:$S$56,2,0)</f>
        <v>839.4</v>
      </c>
      <c r="AU22" s="46">
        <f>VLOOKUP(A22,'Unemployment Rates for States'!$B$4:$C$55,2,0)</f>
        <v>5</v>
      </c>
      <c r="AV22" s="1">
        <f t="shared" si="0"/>
        <v>0.53428533435551429</v>
      </c>
    </row>
    <row r="23" spans="1:48" x14ac:dyDescent="0.25">
      <c r="A23" s="1" t="s">
        <v>23</v>
      </c>
      <c r="B23" s="16">
        <f>VLOOKUP($A23,'Main Data_CLEAN'!$A$1:$D$52,2,0)</f>
        <v>10074498</v>
      </c>
      <c r="C23" s="16">
        <f>VLOOKUP($A23,'Main Data_CLEAN'!$A$1:$D$52,3,0)</f>
        <v>7899843</v>
      </c>
      <c r="D23" s="16">
        <f>VLOOKUP($A23,'Main Data_CLEAN'!$A$1:$D$52,4,0)</f>
        <v>3921020</v>
      </c>
      <c r="E23" s="21">
        <f>VLOOKUP($A23,'Main Data_CLEAN'!$G$1:$J$51,2,0)</f>
        <v>9925454</v>
      </c>
      <c r="F23" s="21">
        <f>VLOOKUP($A23,'Main Data_CLEAN'!$G$1:$J$51,3,0)</f>
        <v>56539</v>
      </c>
      <c r="G23" s="21">
        <f>VLOOKUP($A23,'Main Data_CLEAN'!$G$1:$J$51,4,0)</f>
        <v>146435.29999999999</v>
      </c>
      <c r="H23" s="14">
        <f>VLOOKUP($A23,'Main Data_CLEAN'!$L$1:$P$53,2,0)</f>
        <v>870</v>
      </c>
      <c r="I23" s="24">
        <f>VLOOKUP($A23,'Main Data_CLEAN'!$O$1:$P$53,2,0)</f>
        <v>0.45100000000000001</v>
      </c>
      <c r="J23" s="14">
        <f>VLOOKUP($A23,'Main Data_CLEAN'!$R$1:$V$53,2,0)</f>
        <v>0.16200000000000001</v>
      </c>
      <c r="K23" s="14">
        <f>VLOOKUP($A23,'Main Data_CLEAN'!$R$1:$V$53,3,0)</f>
        <v>1567</v>
      </c>
      <c r="L23" s="14">
        <f>VLOOKUP($A23,'Main Data_CLEAN'!$R$1:$V$53,4,0)</f>
        <v>0.27600000000000002</v>
      </c>
      <c r="M23" s="14">
        <f>VLOOKUP($A23,'Main Data_CLEAN'!$R$1:$V$53,5,0)</f>
        <v>0.13500000000000001</v>
      </c>
      <c r="N23" s="19">
        <f>VLOOKUP($A23,'Main Data_CLEAN'!$X$1:$AD$53,2,0)</f>
        <v>9883640</v>
      </c>
      <c r="O23" s="24">
        <f>VLOOKUP($A23,'Main Data_CLEAN'!$X$1:$AD$53,3,0)</f>
        <v>174.8</v>
      </c>
      <c r="P23" s="14">
        <f>VLOOKUP($A23,'Main Data_CLEAN'!$X$1:$AD$53,4,0)</f>
        <v>558</v>
      </c>
      <c r="Q23" s="14">
        <f>VLOOKUP($A23,'Main Data_CLEAN'!$X$1:$AD$53,5,0)</f>
        <v>413</v>
      </c>
      <c r="R23" s="14">
        <f>VLOOKUP($A23,'Main Data_CLEAN'!$X$1:$AD$53,6,0)</f>
        <v>0.28799999999999998</v>
      </c>
      <c r="S23" s="27">
        <f>VLOOKUP($A23,'Main Data_CLEAN'!$X$1:$AD$53,7,0)</f>
        <v>5.6456932870885624E-5</v>
      </c>
      <c r="T23" s="14">
        <f>VLOOKUP($A23,'Main Data_CLEAN'!$AF$1:$AG$53,2,0)</f>
        <v>37</v>
      </c>
      <c r="U23" s="14">
        <f>VLOOKUP($A23,'Main Data_CLEAN'!$AI$1:$AL$53,2,0)</f>
        <v>162</v>
      </c>
      <c r="V23" s="14">
        <f>VLOOKUP($A23,'Main Data_CLEAN'!$AI$1:$AL$53,3,0)</f>
        <v>9909877</v>
      </c>
      <c r="W23" s="14">
        <f>VLOOKUP($A23,'Main Data_CLEAN'!$AI$1:$AL$53,4,0)</f>
        <v>16.309999999999999</v>
      </c>
      <c r="X23" s="14">
        <f>VLOOKUP($A23,'Main Data_CLEAN'!$AN$1:$AQ$53,2,0)</f>
        <v>0.27700000000000002</v>
      </c>
      <c r="Y23" s="14">
        <f>VLOOKUP($A23,'Main Data_CLEAN'!$AN$1:$AQ$53,3,0)</f>
        <v>0.63900000000000001</v>
      </c>
      <c r="Z23" s="14">
        <f>VLOOKUP($A23,'Main Data_CLEAN'!$AN$1:$AQ$53,4,0)</f>
        <v>0.14499999999999999</v>
      </c>
      <c r="AA23" s="30">
        <f>VLOOKUP($A23,'Main Data_CLEAN'!$AS$1:$AV$53,2,0)</f>
        <v>0.879</v>
      </c>
      <c r="AB23" s="14">
        <f>VLOOKUP($A23,'Main Data_CLEAN'!$AS$1:$AV$53,3,0)</f>
        <v>0.246</v>
      </c>
      <c r="AC23" s="14">
        <f>VLOOKUP($A23,'Main Data_CLEAN'!$AS$1:$AV$53,4,0)</f>
        <v>9.4E-2</v>
      </c>
      <c r="AD23" s="19">
        <f>VLOOKUP($A23,'Main Data_CLEAN'!$AX$1:$AZ$53,2,0)</f>
        <v>60200</v>
      </c>
      <c r="AE23" s="19">
        <f>VLOOKUP($A23,'Main Data_CLEAN'!$AX$1:$AZ$53,3,0)</f>
        <v>790</v>
      </c>
      <c r="AF23" s="19">
        <f>VLOOKUP($A23,'Main Data_CLEAN'!$BB$1:$BG$53,2,0)</f>
        <v>7.7</v>
      </c>
      <c r="AG23" s="19">
        <f>VLOOKUP($A23,'Main Data_CLEAN'!$BB$1:$BG$53,3,0)</f>
        <v>6.4</v>
      </c>
      <c r="AH23" s="19">
        <f>VLOOKUP($A23,'Main Data_CLEAN'!$BB$1:$BG$53,4,0)</f>
        <v>8802</v>
      </c>
      <c r="AI23" s="19">
        <f>VLOOKUP($A23,'Main Data_CLEAN'!$BB$1:$BG$53,5,0)</f>
        <v>7330</v>
      </c>
      <c r="AJ23" s="19">
        <f>VLOOKUP($A23,'Main Data_CLEAN'!$BB$1:$BG$53,6,0)</f>
        <v>114160</v>
      </c>
      <c r="AK23" s="32">
        <f>VLOOKUP($A23,'Main Data_CLEAN'!$BI$1:$BM$53,2,0)</f>
        <v>15.2</v>
      </c>
      <c r="AL23" s="19">
        <f>VLOOKUP($A23,'Main Data_CLEAN'!$BI$1:$BM$53,3,0)</f>
        <v>621000</v>
      </c>
      <c r="AM23" s="19">
        <f>VLOOKUP($A23,'Main Data_CLEAN'!$BI$1:$BM$53,4,0)</f>
        <v>4083000</v>
      </c>
      <c r="AN23" s="19" t="str">
        <f>VLOOKUP($A23,'Main Data_CLEAN'!$BI$1:$BM$53,5,0)</f>
        <v>Yes</v>
      </c>
      <c r="AO23" s="19">
        <f>VLOOKUP($A23,'Main Data_CLEAN'!$BO$1:$BP$53,2,0)</f>
        <v>11</v>
      </c>
      <c r="AP23" s="19">
        <f>VLOOKUP($A23,'Main Data_CLEAN'!$BR$1:$BT$53,2,0)</f>
        <v>46</v>
      </c>
      <c r="AQ23" s="19">
        <f>VLOOKUP($A23,'Main Data_CLEAN'!$BR$1:$BT$53,3,0)</f>
        <v>-2.1566283893805012</v>
      </c>
      <c r="AR23" s="46">
        <f>VLOOKUP(A23,'land&amp;related_info.'!$F$4:$G$55,2,0)</f>
        <v>96716.11</v>
      </c>
      <c r="AS23" s="46">
        <f>VLOOKUP(A23,'land&amp;related_info.'!$N$4:$O$55,2,0)</f>
        <v>39912.28</v>
      </c>
      <c r="AT23" s="52">
        <f>VLOOKUP(A23,'land&amp;related_info.'!$R$2:$S$56,2,0)</f>
        <v>174.8</v>
      </c>
      <c r="AU23" s="46">
        <f>VLOOKUP(A23,'Unemployment Rates for States'!$B$4:$C$55,2,0)</f>
        <v>5.4</v>
      </c>
      <c r="AV23" s="1">
        <f t="shared" si="0"/>
        <v>0.59471926045347367</v>
      </c>
    </row>
    <row r="24" spans="1:48" x14ac:dyDescent="0.25">
      <c r="A24" s="1" t="s">
        <v>24</v>
      </c>
      <c r="B24" s="16">
        <f>VLOOKUP($A24,'Main Data_CLEAN'!$A$1:$D$52,2,0)</f>
        <v>5321556</v>
      </c>
      <c r="C24" s="16">
        <f>VLOOKUP($A24,'Main Data_CLEAN'!$A$1:$D$52,3,0)</f>
        <v>4370006</v>
      </c>
      <c r="D24" s="16">
        <f>VLOOKUP($A24,'Main Data_CLEAN'!$A$1:$D$52,4,0)</f>
        <v>2274240</v>
      </c>
      <c r="E24" s="21">
        <f>VLOOKUP($A24,'Main Data_CLEAN'!$G$1:$J$51,2,0)</f>
        <v>5486049</v>
      </c>
      <c r="F24" s="21">
        <f>VLOOKUP($A24,'Main Data_CLEAN'!$G$1:$J$51,3,0)</f>
        <v>79627</v>
      </c>
      <c r="G24" s="21">
        <f>VLOOKUP($A24,'Main Data_CLEAN'!$G$1:$J$51,4,0)</f>
        <v>206233</v>
      </c>
      <c r="H24" s="14">
        <f>VLOOKUP($A24,'Main Data_CLEAN'!$L$1:$P$53,2,0)</f>
        <v>870</v>
      </c>
      <c r="I24" s="24">
        <f>VLOOKUP($A24,'Main Data_CLEAN'!$O$1:$P$53,2,0)</f>
        <v>0.44</v>
      </c>
      <c r="J24" s="14">
        <f>VLOOKUP($A24,'Main Data_CLEAN'!$R$1:$V$53,2,0)</f>
        <v>0.114</v>
      </c>
      <c r="K24" s="14">
        <f>VLOOKUP($A24,'Main Data_CLEAN'!$R$1:$V$53,3,0)</f>
        <v>607</v>
      </c>
      <c r="L24" s="14">
        <f>VLOOKUP($A24,'Main Data_CLEAN'!$R$1:$V$53,4,0)</f>
        <v>0.121</v>
      </c>
      <c r="M24" s="14">
        <f>VLOOKUP($A24,'Main Data_CLEAN'!$R$1:$V$53,5,0)</f>
        <v>9.7000000000000003E-2</v>
      </c>
      <c r="N24" s="19">
        <f>VLOOKUP($A24,'Main Data_CLEAN'!$X$1:$AD$53,2,0)</f>
        <v>5303925</v>
      </c>
      <c r="O24" s="24">
        <f>VLOOKUP($A24,'Main Data_CLEAN'!$X$1:$AD$53,3,0)</f>
        <v>67.14</v>
      </c>
      <c r="P24" s="14">
        <f>VLOOKUP($A24,'Main Data_CLEAN'!$X$1:$AD$53,4,0)</f>
        <v>91</v>
      </c>
      <c r="Q24" s="14">
        <f>VLOOKUP($A24,'Main Data_CLEAN'!$X$1:$AD$53,5,0)</f>
        <v>53</v>
      </c>
      <c r="R24" s="14">
        <f>VLOOKUP($A24,'Main Data_CLEAN'!$X$1:$AD$53,6,0)</f>
        <v>0.36699999999999999</v>
      </c>
      <c r="S24" s="27">
        <f>VLOOKUP($A24,'Main Data_CLEAN'!$X$1:$AD$53,7,0)</f>
        <v>1.7157105351225745E-5</v>
      </c>
      <c r="T24" s="14">
        <f>VLOOKUP($A24,'Main Data_CLEAN'!$AF$1:$AG$53,2,0)</f>
        <v>40</v>
      </c>
      <c r="U24" s="14">
        <f>VLOOKUP($A24,'Main Data_CLEAN'!$AI$1:$AL$53,2,0)</f>
        <v>94</v>
      </c>
      <c r="V24" s="14">
        <f>VLOOKUP($A24,'Main Data_CLEAN'!$AI$1:$AL$53,3,0)</f>
        <v>5457173</v>
      </c>
      <c r="W24" s="14">
        <f>VLOOKUP($A24,'Main Data_CLEAN'!$AI$1:$AL$53,4,0)</f>
        <v>17.239999999999998</v>
      </c>
      <c r="X24" s="14">
        <f>VLOOKUP($A24,'Main Data_CLEAN'!$AN$1:$AQ$53,2,0)</f>
        <v>0.248</v>
      </c>
      <c r="Y24" s="14">
        <f>VLOOKUP($A24,'Main Data_CLEAN'!$AN$1:$AQ$53,3,0)</f>
        <v>0.61899999999999999</v>
      </c>
      <c r="Z24" s="14">
        <f>VLOOKUP($A24,'Main Data_CLEAN'!$AN$1:$AQ$53,4,0)</f>
        <v>0.10100000000000001</v>
      </c>
      <c r="AA24" s="30">
        <f>VLOOKUP($A24,'Main Data_CLEAN'!$AS$1:$AV$53,2,0)</f>
        <v>0.91700000000000004</v>
      </c>
      <c r="AB24" s="14">
        <f>VLOOKUP($A24,'Main Data_CLEAN'!$AS$1:$AV$53,3,0)</f>
        <v>0.315</v>
      </c>
      <c r="AC24" s="14">
        <f>VLOOKUP($A24,'Main Data_CLEAN'!$AS$1:$AV$53,4,0)</f>
        <v>0.10299999999999999</v>
      </c>
      <c r="AD24" s="19">
        <f>VLOOKUP($A24,'Main Data_CLEAN'!$AX$1:$AZ$53,2,0)</f>
        <v>15700</v>
      </c>
      <c r="AE24" s="19">
        <f>VLOOKUP($A24,'Main Data_CLEAN'!$AX$1:$AZ$53,3,0)</f>
        <v>380</v>
      </c>
      <c r="AF24" s="19">
        <f>VLOOKUP($A24,'Main Data_CLEAN'!$BB$1:$BG$53,2,0)</f>
        <v>21.1</v>
      </c>
      <c r="AG24" s="19">
        <f>VLOOKUP($A24,'Main Data_CLEAN'!$BB$1:$BG$53,3,0)</f>
        <v>20.2</v>
      </c>
      <c r="AH24" s="19">
        <f>VLOOKUP($A24,'Main Data_CLEAN'!$BB$1:$BG$53,4,0)</f>
        <v>12114</v>
      </c>
      <c r="AI24" s="19">
        <f>VLOOKUP($A24,'Main Data_CLEAN'!$BB$1:$BG$53,5,0)</f>
        <v>11600</v>
      </c>
      <c r="AJ24" s="19">
        <f>VLOOKUP($A24,'Main Data_CLEAN'!$BB$1:$BG$53,6,0)</f>
        <v>57499</v>
      </c>
      <c r="AK24" s="32">
        <f>VLOOKUP($A24,'Main Data_CLEAN'!$BI$1:$BM$53,2,0)</f>
        <v>14.2</v>
      </c>
      <c r="AL24" s="19">
        <f>VLOOKUP($A24,'Main Data_CLEAN'!$BI$1:$BM$53,3,0)</f>
        <v>363000</v>
      </c>
      <c r="AM24" s="19">
        <f>VLOOKUP($A24,'Main Data_CLEAN'!$BI$1:$BM$53,4,0)</f>
        <v>2565000</v>
      </c>
      <c r="AN24" s="19" t="str">
        <f>VLOOKUP($A24,'Main Data_CLEAN'!$BI$1:$BM$53,5,0)</f>
        <v>No</v>
      </c>
      <c r="AO24" s="19">
        <f>VLOOKUP($A24,'Main Data_CLEAN'!$BO$1:$BP$53,2,0)</f>
        <v>5</v>
      </c>
      <c r="AP24" s="19">
        <f>VLOOKUP($A24,'Main Data_CLEAN'!$BR$1:$BT$53,2,0)</f>
        <v>41</v>
      </c>
      <c r="AQ24" s="19">
        <f>VLOOKUP($A24,'Main Data_CLEAN'!$BR$1:$BT$53,3,0)</f>
        <v>-2.0009083943494401</v>
      </c>
      <c r="AR24" s="46">
        <f>VLOOKUP(A24,'land&amp;related_info.'!$F$4:$G$55,2,0)</f>
        <v>86938.87</v>
      </c>
      <c r="AS24" s="46">
        <f>VLOOKUP(A24,'land&amp;related_info.'!$N$4:$O$55,2,0)</f>
        <v>7328.79</v>
      </c>
      <c r="AT24" s="52">
        <f>VLOOKUP(A24,'land&amp;related_info.'!$R$2:$S$56,2,0)</f>
        <v>66.599999999999994</v>
      </c>
      <c r="AU24" s="46">
        <f>VLOOKUP(A24,'Unemployment Rates for States'!$B$4:$C$55,2,0)</f>
        <v>3.7</v>
      </c>
      <c r="AV24" s="1">
        <f t="shared" si="0"/>
        <v>0.51799811934704809</v>
      </c>
    </row>
    <row r="25" spans="1:48" x14ac:dyDescent="0.25">
      <c r="A25" s="1" t="s">
        <v>25</v>
      </c>
      <c r="B25" s="16">
        <f>VLOOKUP($A25,'Main Data_CLEAN'!$A$1:$D$52,2,0)</f>
        <v>2983018</v>
      </c>
      <c r="C25" s="16">
        <f>VLOOKUP($A25,'Main Data_CLEAN'!$A$1:$D$52,3,0)</f>
        <v>1769430</v>
      </c>
      <c r="D25" s="16">
        <f>VLOOKUP($A25,'Main Data_CLEAN'!$A$1:$D$52,4,0)</f>
        <v>904460</v>
      </c>
      <c r="E25" s="21">
        <f>VLOOKUP($A25,'Main Data_CLEAN'!$G$1:$J$51,2,0)</f>
        <v>2991663</v>
      </c>
      <c r="F25" s="21">
        <f>VLOOKUP($A25,'Main Data_CLEAN'!$G$1:$J$51,3,0)</f>
        <v>46923</v>
      </c>
      <c r="G25" s="21">
        <f>VLOOKUP($A25,'Main Data_CLEAN'!$G$1:$J$51,4,0)</f>
        <v>121530</v>
      </c>
      <c r="H25" s="14">
        <f>VLOOKUP($A25,'Main Data_CLEAN'!$L$1:$P$53,2,0)</f>
        <v>680</v>
      </c>
      <c r="I25" s="24">
        <f>VLOOKUP($A25,'Main Data_CLEAN'!$O$1:$P$53,2,0)</f>
        <v>0.46800000000000003</v>
      </c>
      <c r="J25" s="14">
        <f>VLOOKUP($A25,'Main Data_CLEAN'!$R$1:$V$53,2,0)</f>
        <v>0.219</v>
      </c>
      <c r="K25" s="14">
        <f>VLOOKUP($A25,'Main Data_CLEAN'!$R$1:$V$53,3,0)</f>
        <v>634</v>
      </c>
      <c r="L25" s="14">
        <f>VLOOKUP($A25,'Main Data_CLEAN'!$R$1:$V$53,4,0)</f>
        <v>0.23200000000000001</v>
      </c>
      <c r="M25" s="14">
        <f>VLOOKUP($A25,'Main Data_CLEAN'!$R$1:$V$53,5,0)</f>
        <v>0.161</v>
      </c>
      <c r="N25" s="19">
        <f>VLOOKUP($A25,'Main Data_CLEAN'!$X$1:$AD$53,2,0)</f>
        <v>2967297</v>
      </c>
      <c r="O25" s="24">
        <f>VLOOKUP($A25,'Main Data_CLEAN'!$X$1:$AD$53,3,0)</f>
        <v>63.5</v>
      </c>
      <c r="P25" s="14">
        <f>VLOOKUP($A25,'Main Data_CLEAN'!$X$1:$AD$53,4,0)</f>
        <v>165</v>
      </c>
      <c r="Q25" s="14">
        <f>VLOOKUP($A25,'Main Data_CLEAN'!$X$1:$AD$53,5,0)</f>
        <v>120</v>
      </c>
      <c r="R25" s="14">
        <f>VLOOKUP($A25,'Main Data_CLEAN'!$X$1:$AD$53,6,0)</f>
        <v>0.42799999999999999</v>
      </c>
      <c r="S25" s="27">
        <f>VLOOKUP($A25,'Main Data_CLEAN'!$X$1:$AD$53,7,0)</f>
        <v>5.5606162780469906E-5</v>
      </c>
      <c r="T25" s="14">
        <f>VLOOKUP($A25,'Main Data_CLEAN'!$AF$1:$AG$53,2,0)</f>
        <v>59</v>
      </c>
      <c r="U25" s="14">
        <f>VLOOKUP($A25,'Main Data_CLEAN'!$AI$1:$AL$53,2,0)</f>
        <v>64</v>
      </c>
      <c r="V25" s="14">
        <f>VLOOKUP($A25,'Main Data_CLEAN'!$AI$1:$AL$53,3,0)</f>
        <v>2994079</v>
      </c>
      <c r="W25" s="14">
        <f>VLOOKUP($A25,'Main Data_CLEAN'!$AI$1:$AL$53,4,0)</f>
        <v>21.28</v>
      </c>
      <c r="X25" s="14">
        <f>VLOOKUP($A25,'Main Data_CLEAN'!$AN$1:$AQ$53,2,0)</f>
        <v>0.34399999999999997</v>
      </c>
      <c r="Y25" s="14">
        <f>VLOOKUP($A25,'Main Data_CLEAN'!$AN$1:$AQ$53,3,0)</f>
        <v>0.67400000000000004</v>
      </c>
      <c r="Z25" s="14">
        <f>VLOOKUP($A25,'Main Data_CLEAN'!$AN$1:$AQ$53,4,0)</f>
        <v>0.17799999999999999</v>
      </c>
      <c r="AA25" s="30">
        <f>VLOOKUP($A25,'Main Data_CLEAN'!$AS$1:$AV$53,2,0)</f>
        <v>0.80400000000000005</v>
      </c>
      <c r="AB25" s="14">
        <f>VLOOKUP($A25,'Main Data_CLEAN'!$AS$1:$AV$53,3,0)</f>
        <v>0.19600000000000001</v>
      </c>
      <c r="AC25" s="14">
        <f>VLOOKUP($A25,'Main Data_CLEAN'!$AS$1:$AV$53,4,0)</f>
        <v>7.0999999999999994E-2</v>
      </c>
      <c r="AD25" s="19">
        <f>VLOOKUP($A25,'Main Data_CLEAN'!$AX$1:$AZ$53,2,0)</f>
        <v>28800</v>
      </c>
      <c r="AE25" s="19">
        <f>VLOOKUP($A25,'Main Data_CLEAN'!$AX$1:$AZ$53,3,0)</f>
        <v>1270</v>
      </c>
      <c r="AF25" s="19">
        <f>VLOOKUP($A25,'Main Data_CLEAN'!$BB$1:$BG$53,2,0)</f>
        <v>2.27</v>
      </c>
      <c r="AG25" s="19">
        <f>VLOOKUP($A25,'Main Data_CLEAN'!$BB$1:$BG$53,3,0)</f>
        <v>2.27</v>
      </c>
      <c r="AH25" s="19">
        <f>VLOOKUP($A25,'Main Data_CLEAN'!$BB$1:$BG$53,4,0)</f>
        <v>1472</v>
      </c>
      <c r="AI25" s="19">
        <f>VLOOKUP($A25,'Main Data_CLEAN'!$BB$1:$BG$53,5,0)</f>
        <v>1472</v>
      </c>
      <c r="AJ25" s="19">
        <f>VLOOKUP($A25,'Main Data_CLEAN'!$BB$1:$BG$53,6,0)</f>
        <v>64813</v>
      </c>
      <c r="AK25" s="32">
        <f>VLOOKUP($A25,'Main Data_CLEAN'!$BI$1:$BM$53,2,0)</f>
        <v>5.4</v>
      </c>
      <c r="AL25" s="19">
        <f>VLOOKUP($A25,'Main Data_CLEAN'!$BI$1:$BM$53,3,0)</f>
        <v>60000</v>
      </c>
      <c r="AM25" s="19">
        <f>VLOOKUP($A25,'Main Data_CLEAN'!$BI$1:$BM$53,4,0)</f>
        <v>1103000</v>
      </c>
      <c r="AN25" s="19" t="str">
        <f>VLOOKUP($A25,'Main Data_CLEAN'!$BI$1:$BM$53,5,0)</f>
        <v>Yes</v>
      </c>
      <c r="AO25" s="19">
        <f>VLOOKUP($A25,'Main Data_CLEAN'!$BO$1:$BP$53,2,0)</f>
        <v>0</v>
      </c>
      <c r="AP25" s="19">
        <f>VLOOKUP($A25,'Main Data_CLEAN'!$BR$1:$BT$53,2,0)</f>
        <v>64</v>
      </c>
      <c r="AQ25" s="19">
        <f>VLOOKUP($A25,'Main Data_CLEAN'!$BR$1:$BT$53,3,0)</f>
        <v>-2.2550687038535173</v>
      </c>
      <c r="AR25" s="46">
        <f>VLOOKUP(A25,'land&amp;related_info.'!$F$4:$G$55,2,0)</f>
        <v>48430.19</v>
      </c>
      <c r="AS25" s="46">
        <f>VLOOKUP(A25,'land&amp;related_info.'!$N$4:$O$55,2,0)</f>
        <v>1523.24</v>
      </c>
      <c r="AT25" s="52">
        <f>VLOOKUP(A25,'land&amp;related_info.'!$R$2:$S$56,2,0)</f>
        <v>63.2</v>
      </c>
      <c r="AU25" s="46">
        <f>VLOOKUP(A25,'Unemployment Rates for States'!$B$4:$C$55,2,0)</f>
        <v>6.5</v>
      </c>
      <c r="AV25" s="1">
        <f t="shared" si="0"/>
        <v>0.63024024662271572</v>
      </c>
    </row>
    <row r="26" spans="1:48" x14ac:dyDescent="0.25">
      <c r="A26" s="1" t="s">
        <v>26</v>
      </c>
      <c r="B26" s="16">
        <f>VLOOKUP($A26,'Main Data_CLEAN'!$A$1:$D$52,2,0)</f>
        <v>6050503</v>
      </c>
      <c r="C26" s="16">
        <f>VLOOKUP($A26,'Main Data_CLEAN'!$A$1:$D$52,3,0)</f>
        <v>4380156</v>
      </c>
      <c r="D26" s="16">
        <f>VLOOKUP($A26,'Main Data_CLEAN'!$A$1:$D$52,4,0)</f>
        <v>2831000</v>
      </c>
      <c r="E26" s="21">
        <f>VLOOKUP($A26,'Main Data_CLEAN'!$G$1:$J$51,2,0)</f>
        <v>6086335</v>
      </c>
      <c r="F26" s="21">
        <f>VLOOKUP($A26,'Main Data_CLEAN'!$G$1:$J$51,3,0)</f>
        <v>68742</v>
      </c>
      <c r="G26" s="21">
        <f>VLOOKUP($A26,'Main Data_CLEAN'!$G$1:$J$51,4,0)</f>
        <v>178041</v>
      </c>
      <c r="H26" s="14">
        <f>VLOOKUP($A26,'Main Data_CLEAN'!$L$1:$P$53,2,0)</f>
        <v>830</v>
      </c>
      <c r="I26" s="24">
        <f>VLOOKUP($A26,'Main Data_CLEAN'!$O$1:$P$53,2,0)</f>
        <v>0.45500000000000002</v>
      </c>
      <c r="J26" s="14">
        <f>VLOOKUP($A26,'Main Data_CLEAN'!$R$1:$V$53,2,0)</f>
        <v>0.155</v>
      </c>
      <c r="K26" s="14">
        <f>VLOOKUP($A26,'Main Data_CLEAN'!$R$1:$V$53,3,0)</f>
        <v>908</v>
      </c>
      <c r="L26" s="14">
        <f>VLOOKUP($A26,'Main Data_CLEAN'!$R$1:$V$53,4,0)</f>
        <v>0.156</v>
      </c>
      <c r="M26" s="14">
        <f>VLOOKUP($A26,'Main Data_CLEAN'!$R$1:$V$53,5,0)</f>
        <v>0.124</v>
      </c>
      <c r="N26" s="19">
        <f>VLOOKUP($A26,'Main Data_CLEAN'!$X$1:$AD$53,2,0)</f>
        <v>5988927</v>
      </c>
      <c r="O26" s="24">
        <f>VLOOKUP($A26,'Main Data_CLEAN'!$X$1:$AD$53,3,0)</f>
        <v>87.26</v>
      </c>
      <c r="P26" s="14">
        <f>VLOOKUP($A26,'Main Data_CLEAN'!$X$1:$AD$53,4,0)</f>
        <v>419</v>
      </c>
      <c r="Q26" s="14">
        <f>VLOOKUP($A26,'Main Data_CLEAN'!$X$1:$AD$53,5,0)</f>
        <v>321</v>
      </c>
      <c r="R26" s="14">
        <f>VLOOKUP($A26,'Main Data_CLEAN'!$X$1:$AD$53,6,0)</f>
        <v>0.27100000000000002</v>
      </c>
      <c r="S26" s="27">
        <f>VLOOKUP($A26,'Main Data_CLEAN'!$X$1:$AD$53,7,0)</f>
        <v>6.9962449033023782E-5</v>
      </c>
      <c r="T26" s="14">
        <f>VLOOKUP($A26,'Main Data_CLEAN'!$AF$1:$AG$53,2,0)</f>
        <v>44</v>
      </c>
      <c r="U26" s="14">
        <f>VLOOKUP($A26,'Main Data_CLEAN'!$AI$1:$AL$53,2,0)</f>
        <v>131</v>
      </c>
      <c r="V26" s="14">
        <f>VLOOKUP($A26,'Main Data_CLEAN'!$AI$1:$AL$53,3,0)</f>
        <v>6063589</v>
      </c>
      <c r="W26" s="14">
        <f>VLOOKUP($A26,'Main Data_CLEAN'!$AI$1:$AL$53,4,0)</f>
        <v>21.66</v>
      </c>
      <c r="X26" s="14">
        <f>VLOOKUP($A26,'Main Data_CLEAN'!$AN$1:$AQ$53,2,0)</f>
        <v>0.27400000000000002</v>
      </c>
      <c r="Y26" s="14">
        <f>VLOOKUP($A26,'Main Data_CLEAN'!$AN$1:$AQ$53,3,0)</f>
        <v>0.63300000000000001</v>
      </c>
      <c r="Z26" s="14">
        <f>VLOOKUP($A26,'Main Data_CLEAN'!$AN$1:$AQ$53,4,0)</f>
        <v>0.156</v>
      </c>
      <c r="AA26" s="30">
        <f>VLOOKUP($A26,'Main Data_CLEAN'!$AS$1:$AV$53,2,0)</f>
        <v>0.86799999999999999</v>
      </c>
      <c r="AB26" s="14">
        <f>VLOOKUP($A26,'Main Data_CLEAN'!$AS$1:$AV$53,3,0)</f>
        <v>0.252</v>
      </c>
      <c r="AC26" s="14">
        <f>VLOOKUP($A26,'Main Data_CLEAN'!$AS$1:$AV$53,4,0)</f>
        <v>9.5000000000000001E-2</v>
      </c>
      <c r="AD26" s="19">
        <f>VLOOKUP($A26,'Main Data_CLEAN'!$AX$1:$AZ$53,2,0)</f>
        <v>44500</v>
      </c>
      <c r="AE26" s="19">
        <f>VLOOKUP($A26,'Main Data_CLEAN'!$AX$1:$AZ$53,3,0)</f>
        <v>950</v>
      </c>
      <c r="AF26" s="19">
        <f>VLOOKUP($A26,'Main Data_CLEAN'!$BB$1:$BG$53,2,0)</f>
        <v>3.3</v>
      </c>
      <c r="AG26" s="19">
        <f>VLOOKUP($A26,'Main Data_CLEAN'!$BB$1:$BG$53,3,0)</f>
        <v>1.39</v>
      </c>
      <c r="AH26" s="19">
        <f>VLOOKUP($A26,'Main Data_CLEAN'!$BB$1:$BG$53,4,0)</f>
        <v>2755</v>
      </c>
      <c r="AI26" s="19">
        <f>VLOOKUP($A26,'Main Data_CLEAN'!$BB$1:$BG$53,5,0)</f>
        <v>1158</v>
      </c>
      <c r="AJ26" s="19">
        <f>VLOOKUP($A26,'Main Data_CLEAN'!$BB$1:$BG$53,6,0)</f>
        <v>83610</v>
      </c>
      <c r="AK26" s="32">
        <f>VLOOKUP($A26,'Main Data_CLEAN'!$BI$1:$BM$53,2,0)</f>
        <v>8.8000000000000007</v>
      </c>
      <c r="AL26" s="19">
        <f>VLOOKUP($A26,'Main Data_CLEAN'!$BI$1:$BM$53,3,0)</f>
        <v>230000</v>
      </c>
      <c r="AM26" s="19">
        <f>VLOOKUP($A26,'Main Data_CLEAN'!$BI$1:$BM$53,4,0)</f>
        <v>2615000</v>
      </c>
      <c r="AN26" s="19" t="str">
        <f>VLOOKUP($A26,'Main Data_CLEAN'!$BI$1:$BM$53,5,0)</f>
        <v>No</v>
      </c>
      <c r="AO26" s="19">
        <f>VLOOKUP($A26,'Main Data_CLEAN'!$BO$1:$BP$53,2,0)</f>
        <v>6</v>
      </c>
      <c r="AP26" s="19">
        <f>VLOOKUP($A26,'Main Data_CLEAN'!$BR$1:$BT$53,2,0)</f>
        <v>46</v>
      </c>
      <c r="AQ26" s="19">
        <f>VLOOKUP($A26,'Main Data_CLEAN'!$BR$1:$BT$53,3,0)</f>
        <v>-2.1161196675034804</v>
      </c>
      <c r="AR26" s="46">
        <f>VLOOKUP(A26,'land&amp;related_info.'!$F$4:$G$55,2,0)</f>
        <v>69704.31</v>
      </c>
      <c r="AS26" s="46">
        <f>VLOOKUP(A26,'land&amp;related_info.'!$N$4:$O$55,2,0)</f>
        <v>818.39</v>
      </c>
      <c r="AT26" s="52">
        <f>VLOOKUP(A26,'land&amp;related_info.'!$R$2:$S$56,2,0)</f>
        <v>87.1</v>
      </c>
      <c r="AU26" s="46">
        <f>VLOOKUP(A26,'Unemployment Rates for States'!$B$4:$C$55,2,0)</f>
        <v>5</v>
      </c>
      <c r="AV26" s="1">
        <f t="shared" si="0"/>
        <v>0.56780452798717729</v>
      </c>
    </row>
    <row r="27" spans="1:48" x14ac:dyDescent="0.25">
      <c r="A27" s="1" t="s">
        <v>27</v>
      </c>
      <c r="B27" s="16">
        <f>VLOOKUP($A27,'Main Data_CLEAN'!$A$1:$D$52,2,0)</f>
        <v>985235</v>
      </c>
      <c r="C27" s="16">
        <f>VLOOKUP($A27,'Main Data_CLEAN'!$A$1:$D$52,3,0)</f>
        <v>725139</v>
      </c>
      <c r="D27" s="16">
        <f>VLOOKUP($A27,'Main Data_CLEAN'!$A$1:$D$52,4,0)</f>
        <v>369820</v>
      </c>
      <c r="E27" s="21">
        <f>VLOOKUP($A27,'Main Data_CLEAN'!$G$1:$J$51,2,0)</f>
        <v>1025588</v>
      </c>
      <c r="F27" s="21">
        <f>VLOOKUP($A27,'Main Data_CLEAN'!$G$1:$J$51,3,0)</f>
        <v>145546</v>
      </c>
      <c r="G27" s="21">
        <f>VLOOKUP($A27,'Main Data_CLEAN'!$G$1:$J$51,4,0)</f>
        <v>376962.4</v>
      </c>
      <c r="H27" s="14">
        <f>VLOOKUP($A27,'Main Data_CLEAN'!$L$1:$P$53,2,0)</f>
        <v>1120</v>
      </c>
      <c r="I27" s="24">
        <f>VLOOKUP($A27,'Main Data_CLEAN'!$O$1:$P$53,2,0)</f>
        <v>0.435</v>
      </c>
      <c r="J27" s="14">
        <f>VLOOKUP($A27,'Main Data_CLEAN'!$R$1:$V$53,2,0)</f>
        <v>0.152</v>
      </c>
      <c r="K27" s="14">
        <f>VLOOKUP($A27,'Main Data_CLEAN'!$R$1:$V$53,3,0)</f>
        <v>151</v>
      </c>
      <c r="L27" s="14">
        <f>VLOOKUP($A27,'Main Data_CLEAN'!$R$1:$V$53,4,0)</f>
        <v>0.13500000000000001</v>
      </c>
      <c r="M27" s="14">
        <f>VLOOKUP($A27,'Main Data_CLEAN'!$R$1:$V$53,5,0)</f>
        <v>0.121</v>
      </c>
      <c r="N27" s="19">
        <f>VLOOKUP($A27,'Main Data_CLEAN'!$X$1:$AD$53,2,0)</f>
        <v>989415</v>
      </c>
      <c r="O27" s="24">
        <f>VLOOKUP($A27,'Main Data_CLEAN'!$X$1:$AD$53,3,0)</f>
        <v>6.8579999999999997</v>
      </c>
      <c r="P27" s="14">
        <f>VLOOKUP($A27,'Main Data_CLEAN'!$X$1:$AD$53,4,0)</f>
        <v>21</v>
      </c>
      <c r="Q27" s="14">
        <f>VLOOKUP($A27,'Main Data_CLEAN'!$X$1:$AD$53,5,0)</f>
        <v>12</v>
      </c>
      <c r="R27" s="14">
        <f>VLOOKUP($A27,'Main Data_CLEAN'!$X$1:$AD$53,6,0)</f>
        <v>0.52300000000000002</v>
      </c>
      <c r="S27" s="27">
        <f>VLOOKUP($A27,'Main Data_CLEAN'!$X$1:$AD$53,7,0)</f>
        <v>2.1224663058473946E-5</v>
      </c>
      <c r="T27" s="14">
        <f>VLOOKUP($A27,'Main Data_CLEAN'!$AF$1:$AG$53,2,0)</f>
        <v>35</v>
      </c>
      <c r="U27" s="14">
        <f>VLOOKUP($A27,'Main Data_CLEAN'!$AI$1:$AL$53,2,0)</f>
        <v>32</v>
      </c>
      <c r="V27" s="14">
        <f>VLOOKUP($A27,'Main Data_CLEAN'!$AI$1:$AL$53,3,0)</f>
        <v>1023579</v>
      </c>
      <c r="W27" s="14">
        <f>VLOOKUP($A27,'Main Data_CLEAN'!$AI$1:$AL$53,4,0)</f>
        <v>31.51</v>
      </c>
      <c r="X27" s="14">
        <f>VLOOKUP($A27,'Main Data_CLEAN'!$AN$1:$AQ$53,2,0)</f>
        <v>0.217</v>
      </c>
      <c r="Y27" s="14">
        <f>VLOOKUP($A27,'Main Data_CLEAN'!$AN$1:$AQ$53,3,0)</f>
        <v>0.59599999999999997</v>
      </c>
      <c r="Z27" s="14">
        <f>VLOOKUP($A27,'Main Data_CLEAN'!$AN$1:$AQ$53,4,0)</f>
        <v>0.111</v>
      </c>
      <c r="AA27" s="30">
        <f>VLOOKUP($A27,'Main Data_CLEAN'!$AS$1:$AV$53,2,0)</f>
        <v>0.90800000000000003</v>
      </c>
      <c r="AB27" s="14">
        <f>VLOOKUP($A27,'Main Data_CLEAN'!$AS$1:$AV$53,3,0)</f>
        <v>0.27400000000000002</v>
      </c>
      <c r="AC27" s="14">
        <f>VLOOKUP($A27,'Main Data_CLEAN'!$AS$1:$AV$53,4,0)</f>
        <v>8.3000000000000004E-2</v>
      </c>
      <c r="AD27" s="19">
        <f>VLOOKUP($A27,'Main Data_CLEAN'!$AX$1:$AZ$53,2,0)</f>
        <v>6000</v>
      </c>
      <c r="AE27" s="19">
        <f>VLOOKUP($A27,'Main Data_CLEAN'!$AX$1:$AZ$53,3,0)</f>
        <v>760</v>
      </c>
      <c r="AF27" s="19">
        <f>VLOOKUP($A27,'Main Data_CLEAN'!$BB$1:$BG$53,2,0)</f>
        <v>39.5</v>
      </c>
      <c r="AG27" s="19">
        <f>VLOOKUP($A27,'Main Data_CLEAN'!$BB$1:$BG$53,3,0)</f>
        <v>6.7</v>
      </c>
      <c r="AH27" s="19">
        <f>VLOOKUP($A27,'Main Data_CLEAN'!$BB$1:$BG$53,4,0)</f>
        <v>11683</v>
      </c>
      <c r="AI27" s="19">
        <f>VLOOKUP($A27,'Main Data_CLEAN'!$BB$1:$BG$53,5,0)</f>
        <v>1975</v>
      </c>
      <c r="AJ27" s="19">
        <f>VLOOKUP($A27,'Main Data_CLEAN'!$BB$1:$BG$53,6,0)</f>
        <v>29546</v>
      </c>
      <c r="AK27" s="32">
        <f>VLOOKUP($A27,'Main Data_CLEAN'!$BI$1:$BM$53,2,0)</f>
        <v>12.2</v>
      </c>
      <c r="AL27" s="19">
        <f>VLOOKUP($A27,'Main Data_CLEAN'!$BI$1:$BM$53,3,0)</f>
        <v>52000</v>
      </c>
      <c r="AM27" s="19">
        <f>VLOOKUP($A27,'Main Data_CLEAN'!$BI$1:$BM$53,4,0)</f>
        <v>427000</v>
      </c>
      <c r="AN27" s="19" t="str">
        <f>VLOOKUP($A27,'Main Data_CLEAN'!$BI$1:$BM$53,5,0)</f>
        <v>No</v>
      </c>
      <c r="AO27" s="19">
        <f>VLOOKUP($A27,'Main Data_CLEAN'!$BO$1:$BP$53,2,0)</f>
        <v>4</v>
      </c>
      <c r="AP27" s="19">
        <f>VLOOKUP($A27,'Main Data_CLEAN'!$BR$1:$BT$53,2,0)</f>
        <v>31</v>
      </c>
      <c r="AQ27" s="19">
        <f>VLOOKUP($A27,'Main Data_CLEAN'!$BR$1:$BT$53,3,0)</f>
        <v>-1.7813806354599964</v>
      </c>
      <c r="AR27" s="46">
        <f>VLOOKUP(A27,'land&amp;related_info.'!$F$4:$G$55,2,0)</f>
        <v>147042.4</v>
      </c>
      <c r="AS27" s="46">
        <f>VLOOKUP(A27,'land&amp;related_info.'!$N$4:$O$55,2,0)</f>
        <v>1489.96</v>
      </c>
      <c r="AT27" s="52">
        <f>VLOOKUP(A27,'land&amp;related_info.'!$R$2:$S$56,2,0)</f>
        <v>6.8</v>
      </c>
      <c r="AU27" s="46">
        <f>VLOOKUP(A27,'Unemployment Rates for States'!$B$4:$C$55,2,0)</f>
        <v>4.0999999999999996</v>
      </c>
      <c r="AV27" s="1">
        <f t="shared" si="0"/>
        <v>0.56660086172334512</v>
      </c>
    </row>
    <row r="28" spans="1:48" x14ac:dyDescent="0.25">
      <c r="A28" s="1" t="s">
        <v>28</v>
      </c>
      <c r="B28" s="16">
        <f>VLOOKUP($A28,'Main Data_CLEAN'!$A$1:$D$52,2,0)</f>
        <v>1815500</v>
      </c>
      <c r="C28" s="16">
        <f>VLOOKUP($A28,'Main Data_CLEAN'!$A$1:$D$52,3,0)</f>
        <v>1455917</v>
      </c>
      <c r="D28" s="16">
        <f>VLOOKUP($A28,'Main Data_CLEAN'!$A$1:$D$52,4,0)</f>
        <v>792800</v>
      </c>
      <c r="E28" s="21">
        <f>VLOOKUP($A28,'Main Data_CLEAN'!$G$1:$J$51,2,0)</f>
        <v>1893899</v>
      </c>
      <c r="F28" s="21">
        <f>VLOOKUP($A28,'Main Data_CLEAN'!$G$1:$J$51,3,0)</f>
        <v>76824</v>
      </c>
      <c r="G28" s="21">
        <f>VLOOKUP($A28,'Main Data_CLEAN'!$G$1:$J$51,4,0)</f>
        <v>198973.2</v>
      </c>
      <c r="H28" s="14">
        <f>VLOOKUP($A28,'Main Data_CLEAN'!$L$1:$P$53,2,0)</f>
        <v>1000</v>
      </c>
      <c r="I28" s="24">
        <f>VLOOKUP($A28,'Main Data_CLEAN'!$O$1:$P$53,2,0)</f>
        <v>0.432</v>
      </c>
      <c r="J28" s="14">
        <f>VLOOKUP($A28,'Main Data_CLEAN'!$R$1:$V$53,2,0)</f>
        <v>0.123</v>
      </c>
      <c r="K28" s="14">
        <f>VLOOKUP($A28,'Main Data_CLEAN'!$R$1:$V$53,3,0)</f>
        <v>167</v>
      </c>
      <c r="L28" s="14">
        <f>VLOOKUP($A28,'Main Data_CLEAN'!$R$1:$V$53,4,0)</f>
        <v>0.1</v>
      </c>
      <c r="M28" s="14">
        <f>VLOOKUP($A28,'Main Data_CLEAN'!$R$1:$V$53,5,0)</f>
        <v>9.8000000000000004E-2</v>
      </c>
      <c r="N28" s="19">
        <f>VLOOKUP($A28,'Main Data_CLEAN'!$X$1:$AD$53,2,0)</f>
        <v>1826341</v>
      </c>
      <c r="O28" s="24">
        <f>VLOOKUP($A28,'Main Data_CLEAN'!$X$1:$AD$53,3,0)</f>
        <v>23.97</v>
      </c>
      <c r="P28" s="14">
        <f>VLOOKUP($A28,'Main Data_CLEAN'!$X$1:$AD$53,4,0)</f>
        <v>51</v>
      </c>
      <c r="Q28" s="14">
        <f>VLOOKUP($A28,'Main Data_CLEAN'!$X$1:$AD$53,5,0)</f>
        <v>32</v>
      </c>
      <c r="R28" s="14">
        <f>VLOOKUP($A28,'Main Data_CLEAN'!$X$1:$AD$53,6,0)</f>
        <v>0.19800000000000001</v>
      </c>
      <c r="S28" s="27">
        <f>VLOOKUP($A28,'Main Data_CLEAN'!$X$1:$AD$53,7,0)</f>
        <v>2.7924686572770366E-5</v>
      </c>
      <c r="T28" s="14">
        <f>VLOOKUP($A28,'Main Data_CLEAN'!$AF$1:$AG$53,2,0)</f>
        <v>44</v>
      </c>
      <c r="U28" s="14">
        <f>VLOOKUP($A28,'Main Data_CLEAN'!$AI$1:$AL$53,2,0)</f>
        <v>52</v>
      </c>
      <c r="V28" s="14">
        <f>VLOOKUP($A28,'Main Data_CLEAN'!$AI$1:$AL$53,3,0)</f>
        <v>1881503</v>
      </c>
      <c r="W28" s="14">
        <f>VLOOKUP($A28,'Main Data_CLEAN'!$AI$1:$AL$53,4,0)</f>
        <v>27.51</v>
      </c>
      <c r="X28" s="14">
        <f>VLOOKUP($A28,'Main Data_CLEAN'!$AN$1:$AQ$53,2,0)</f>
        <v>0.26500000000000001</v>
      </c>
      <c r="Y28" s="14">
        <f>VLOOKUP($A28,'Main Data_CLEAN'!$AN$1:$AQ$53,3,0)</f>
        <v>0.63900000000000001</v>
      </c>
      <c r="Z28" s="14">
        <f>VLOOKUP($A28,'Main Data_CLEAN'!$AN$1:$AQ$53,4,0)</f>
        <v>0.11899999999999999</v>
      </c>
      <c r="AA28" s="30">
        <f>VLOOKUP($A28,'Main Data_CLEAN'!$AS$1:$AV$53,2,0)</f>
        <v>0.89800000000000002</v>
      </c>
      <c r="AB28" s="14">
        <f>VLOOKUP($A28,'Main Data_CLEAN'!$AS$1:$AV$53,3,0)</f>
        <v>0.27400000000000002</v>
      </c>
      <c r="AC28" s="14">
        <f>VLOOKUP($A28,'Main Data_CLEAN'!$AS$1:$AV$53,4,0)</f>
        <v>8.7999999999999995E-2</v>
      </c>
      <c r="AD28" s="19">
        <f>VLOOKUP($A28,'Main Data_CLEAN'!$AX$1:$AZ$53,2,0)</f>
        <v>8500</v>
      </c>
      <c r="AE28" s="19">
        <f>VLOOKUP($A28,'Main Data_CLEAN'!$AX$1:$AZ$53,3,0)</f>
        <v>600</v>
      </c>
      <c r="AF28" s="19">
        <f>VLOOKUP($A28,'Main Data_CLEAN'!$BB$1:$BG$53,2,0)</f>
        <v>11</v>
      </c>
      <c r="AG28" s="19">
        <f>VLOOKUP($A28,'Main Data_CLEAN'!$BB$1:$BG$53,3,0)</f>
        <v>8.1999999999999993</v>
      </c>
      <c r="AH28" s="19">
        <f>VLOOKUP($A28,'Main Data_CLEAN'!$BB$1:$BG$53,4,0)</f>
        <v>4306</v>
      </c>
      <c r="AI28" s="19">
        <f>VLOOKUP($A28,'Main Data_CLEAN'!$BB$1:$BG$53,5,0)</f>
        <v>3222</v>
      </c>
      <c r="AJ28" s="19">
        <f>VLOOKUP($A28,'Main Data_CLEAN'!$BB$1:$BG$53,6,0)</f>
        <v>39291</v>
      </c>
      <c r="AK28" s="32">
        <f>VLOOKUP($A28,'Main Data_CLEAN'!$BI$1:$BM$53,2,0)</f>
        <v>7.7</v>
      </c>
      <c r="AL28" s="19">
        <f>VLOOKUP($A28,'Main Data_CLEAN'!$BI$1:$BM$53,3,0)</f>
        <v>68000</v>
      </c>
      <c r="AM28" s="19">
        <f>VLOOKUP($A28,'Main Data_CLEAN'!$BI$1:$BM$53,4,0)</f>
        <v>882000</v>
      </c>
      <c r="AN28" s="19" t="str">
        <f>VLOOKUP($A28,'Main Data_CLEAN'!$BI$1:$BM$53,5,0)</f>
        <v>Yes</v>
      </c>
      <c r="AO28" s="19">
        <f>VLOOKUP($A28,'Main Data_CLEAN'!$BO$1:$BP$53,2,0)</f>
        <v>2</v>
      </c>
      <c r="AP28" s="19">
        <f>VLOOKUP($A28,'Main Data_CLEAN'!$BR$1:$BT$53,2,0)</f>
        <v>35</v>
      </c>
      <c r="AQ28" s="19">
        <f>VLOOKUP($A28,'Main Data_CLEAN'!$BR$1:$BT$53,3,0)</f>
        <v>-2.0133362414390783</v>
      </c>
      <c r="AR28" s="46">
        <f>VLOOKUP(A28,'land&amp;related_info.'!$F$4:$G$55,2,0)</f>
        <v>77353.73</v>
      </c>
      <c r="AS28" s="46">
        <f>VLOOKUP(A28,'land&amp;related_info.'!$N$4:$O$55,2,0)</f>
        <v>481.31</v>
      </c>
      <c r="AT28" s="52">
        <f>VLOOKUP(A28,'land&amp;related_info.'!$R$2:$S$56,2,0)</f>
        <v>23.8</v>
      </c>
      <c r="AU28" s="46">
        <f>VLOOKUP(A28,'Unemployment Rates for States'!$B$4:$C$55,2,0)</f>
        <v>3</v>
      </c>
      <c r="AV28" s="1">
        <f t="shared" si="0"/>
        <v>0.5141834205453043</v>
      </c>
    </row>
    <row r="29" spans="1:48" x14ac:dyDescent="0.25">
      <c r="A29" s="1" t="s">
        <v>29</v>
      </c>
      <c r="B29" s="16">
        <f>VLOOKUP($A29,'Main Data_CLEAN'!$A$1:$D$52,2,0)</f>
        <v>2670861</v>
      </c>
      <c r="C29" s="16">
        <f>VLOOKUP($A29,'Main Data_CLEAN'!$A$1:$D$52,3,0)</f>
        <v>2137074</v>
      </c>
      <c r="D29" s="16">
        <f>VLOOKUP($A29,'Main Data_CLEAN'!$A$1:$D$52,4,0)</f>
        <v>957680</v>
      </c>
      <c r="E29" s="21">
        <f>VLOOKUP($A29,'Main Data_CLEAN'!$G$1:$J$51,2,0)</f>
        <v>2893711</v>
      </c>
      <c r="F29" s="21">
        <f>VLOOKUP($A29,'Main Data_CLEAN'!$G$1:$J$51,3,0)</f>
        <v>109781</v>
      </c>
      <c r="G29" s="21">
        <f>VLOOKUP($A29,'Main Data_CLEAN'!$G$1:$J$51,4,0)</f>
        <v>284331.5</v>
      </c>
      <c r="H29" s="14">
        <f>VLOOKUP($A29,'Main Data_CLEAN'!$L$1:$P$53,2,0)</f>
        <v>500</v>
      </c>
      <c r="I29" s="24">
        <f>VLOOKUP($A29,'Main Data_CLEAN'!$O$1:$P$53,2,0)</f>
        <v>0.44800000000000001</v>
      </c>
      <c r="J29" s="14">
        <f>VLOOKUP($A29,'Main Data_CLEAN'!$R$1:$V$53,2,0)</f>
        <v>0.154</v>
      </c>
      <c r="K29" s="14">
        <f>VLOOKUP($A29,'Main Data_CLEAN'!$R$1:$V$53,3,0)</f>
        <v>430</v>
      </c>
      <c r="L29" s="14">
        <f>VLOOKUP($A29,'Main Data_CLEAN'!$R$1:$V$53,4,0)</f>
        <v>0.13100000000000001</v>
      </c>
      <c r="M29" s="14">
        <f>VLOOKUP($A29,'Main Data_CLEAN'!$R$1:$V$53,5,0)</f>
        <v>0.19800000000000001</v>
      </c>
      <c r="N29" s="19">
        <f>VLOOKUP($A29,'Main Data_CLEAN'!$X$1:$AD$53,2,0)</f>
        <v>2700551</v>
      </c>
      <c r="O29" s="24">
        <f>VLOOKUP($A29,'Main Data_CLEAN'!$X$1:$AD$53,3,0)</f>
        <v>24.8</v>
      </c>
      <c r="P29" s="14">
        <f>VLOOKUP($A29,'Main Data_CLEAN'!$X$1:$AD$53,4,0)</f>
        <v>158</v>
      </c>
      <c r="Q29" s="14">
        <f>VLOOKUP($A29,'Main Data_CLEAN'!$X$1:$AD$53,5,0)</f>
        <v>84</v>
      </c>
      <c r="R29" s="14">
        <f>VLOOKUP($A29,'Main Data_CLEAN'!$X$1:$AD$53,6,0)</f>
        <v>0.375</v>
      </c>
      <c r="S29" s="27">
        <f>VLOOKUP($A29,'Main Data_CLEAN'!$X$1:$AD$53,7,0)</f>
        <v>5.8506578842613969E-5</v>
      </c>
      <c r="T29" s="14">
        <f>VLOOKUP($A29,'Main Data_CLEAN'!$AF$1:$AG$53,2,0)</f>
        <v>30</v>
      </c>
      <c r="U29" s="14">
        <f>VLOOKUP($A29,'Main Data_CLEAN'!$AI$1:$AL$53,2,0)</f>
        <v>37</v>
      </c>
      <c r="V29" s="14">
        <f>VLOOKUP($A29,'Main Data_CLEAN'!$AI$1:$AL$53,3,0)</f>
        <v>2839099</v>
      </c>
      <c r="W29" s="14">
        <f>VLOOKUP($A29,'Main Data_CLEAN'!$AI$1:$AL$53,4,0)</f>
        <v>13.02</v>
      </c>
      <c r="X29" s="14">
        <f>VLOOKUP($A29,'Main Data_CLEAN'!$AN$1:$AQ$53,2,0)</f>
        <v>0.23599999999999999</v>
      </c>
      <c r="Y29" s="14">
        <f>VLOOKUP($A29,'Main Data_CLEAN'!$AN$1:$AQ$53,3,0)</f>
        <v>0.61799999999999999</v>
      </c>
      <c r="Z29" s="14">
        <f>VLOOKUP($A29,'Main Data_CLEAN'!$AN$1:$AQ$53,4,0)</f>
        <v>0.124</v>
      </c>
      <c r="AA29" s="30">
        <f>VLOOKUP($A29,'Main Data_CLEAN'!$AS$1:$AV$53,2,0)</f>
        <v>0.83899999999999997</v>
      </c>
      <c r="AB29" s="14">
        <f>VLOOKUP($A29,'Main Data_CLEAN'!$AS$1:$AV$53,3,0)</f>
        <v>0.218</v>
      </c>
      <c r="AC29" s="14">
        <f>VLOOKUP($A29,'Main Data_CLEAN'!$AS$1:$AV$53,4,0)</f>
        <v>7.5999999999999998E-2</v>
      </c>
      <c r="AD29" s="19">
        <f>VLOOKUP($A29,'Main Data_CLEAN'!$AX$1:$AZ$53,2,0)</f>
        <v>19900</v>
      </c>
      <c r="AE29" s="19">
        <f>VLOOKUP($A29,'Main Data_CLEAN'!$AX$1:$AZ$53,3,0)</f>
        <v>930</v>
      </c>
      <c r="AF29" s="19">
        <f>VLOOKUP($A29,'Main Data_CLEAN'!$BB$1:$BG$53,2,0)</f>
        <v>19.899999999999999</v>
      </c>
      <c r="AG29" s="19">
        <f>VLOOKUP($A29,'Main Data_CLEAN'!$BB$1:$BG$53,3,0)</f>
        <v>14</v>
      </c>
      <c r="AH29" s="19">
        <f>VLOOKUP($A29,'Main Data_CLEAN'!$BB$1:$BG$53,4,0)</f>
        <v>7717</v>
      </c>
      <c r="AI29" s="19">
        <f>VLOOKUP($A29,'Main Data_CLEAN'!$BB$1:$BG$53,5,0)</f>
        <v>5429</v>
      </c>
      <c r="AJ29" s="19">
        <f>VLOOKUP($A29,'Main Data_CLEAN'!$BB$1:$BG$53,6,0)</f>
        <v>38840</v>
      </c>
      <c r="AK29" s="32">
        <f>VLOOKUP($A29,'Main Data_CLEAN'!$BI$1:$BM$53,2,0)</f>
        <v>14.3</v>
      </c>
      <c r="AL29" s="19">
        <f>VLOOKUP($A29,'Main Data_CLEAN'!$BI$1:$BM$53,3,0)</f>
        <v>177000</v>
      </c>
      <c r="AM29" s="19">
        <f>VLOOKUP($A29,'Main Data_CLEAN'!$BI$1:$BM$53,4,0)</f>
        <v>1232000</v>
      </c>
      <c r="AN29" s="19" t="str">
        <f>VLOOKUP($A29,'Main Data_CLEAN'!$BI$1:$BM$53,5,0)</f>
        <v>Yes</v>
      </c>
      <c r="AO29" s="19">
        <f>VLOOKUP($A29,'Main Data_CLEAN'!$BO$1:$BP$53,2,0)</f>
        <v>8</v>
      </c>
      <c r="AP29" s="19">
        <f>VLOOKUP($A29,'Main Data_CLEAN'!$BR$1:$BT$53,2,0)</f>
        <v>52</v>
      </c>
      <c r="AQ29" s="19">
        <f>VLOOKUP($A29,'Main Data_CLEAN'!$BR$1:$BT$53,3,0)</f>
        <v>-2.2348678132625004</v>
      </c>
      <c r="AR29" s="46">
        <f>VLOOKUP(A29,'land&amp;related_info.'!$F$4:$G$55,2,0)</f>
        <v>110560.71</v>
      </c>
      <c r="AS29" s="46">
        <f>VLOOKUP(A29,'land&amp;related_info.'!$N$4:$O$55,2,0)</f>
        <v>734.71</v>
      </c>
      <c r="AT29" s="52">
        <f>VLOOKUP(A29,'land&amp;related_info.'!$R$2:$S$56,2,0)</f>
        <v>24.6</v>
      </c>
      <c r="AU29" s="46">
        <f>VLOOKUP(A29,'Unemployment Rates for States'!$B$4:$C$55,2,0)</f>
        <v>6.7</v>
      </c>
      <c r="AV29" s="1">
        <f t="shared" si="0"/>
        <v>0.53872552708658361</v>
      </c>
    </row>
    <row r="30" spans="1:48" x14ac:dyDescent="0.25">
      <c r="A30" s="1" t="s">
        <v>30</v>
      </c>
      <c r="B30" s="16">
        <f>VLOOKUP($A30,'Main Data_CLEAN'!$A$1:$D$52,2,0)</f>
        <v>1338495</v>
      </c>
      <c r="C30" s="16">
        <f>VLOOKUP($A30,'Main Data_CLEAN'!$A$1:$D$52,3,0)</f>
        <v>1205558</v>
      </c>
      <c r="D30" s="16">
        <f>VLOOKUP($A30,'Main Data_CLEAN'!$A$1:$D$52,4,0)</f>
        <v>595580</v>
      </c>
      <c r="E30" s="21">
        <f>VLOOKUP($A30,'Main Data_CLEAN'!$G$1:$J$51,2,0)</f>
        <v>1330709</v>
      </c>
      <c r="F30" s="21">
        <f>VLOOKUP($A30,'Main Data_CLEAN'!$G$1:$J$51,3,0)</f>
        <v>8953</v>
      </c>
      <c r="G30" s="21">
        <f>VLOOKUP($A30,'Main Data_CLEAN'!$G$1:$J$51,4,0)</f>
        <v>23188.2</v>
      </c>
      <c r="H30" s="14">
        <f>VLOOKUP($A30,'Main Data_CLEAN'!$L$1:$P$53,2,0)</f>
        <v>830</v>
      </c>
      <c r="I30" s="24">
        <f>VLOOKUP($A30,'Main Data_CLEAN'!$O$1:$P$53,2,0)</f>
        <v>0.42499999999999999</v>
      </c>
      <c r="J30" s="14">
        <f>VLOOKUP($A30,'Main Data_CLEAN'!$R$1:$V$53,2,0)</f>
        <v>9.1999999999999998E-2</v>
      </c>
      <c r="K30" s="14">
        <f>VLOOKUP($A30,'Main Data_CLEAN'!$R$1:$V$53,3,0)</f>
        <v>117</v>
      </c>
      <c r="L30" s="14">
        <f>VLOOKUP($A30,'Main Data_CLEAN'!$R$1:$V$53,4,0)</f>
        <v>9.5000000000000001E-2</v>
      </c>
      <c r="M30" s="14">
        <f>VLOOKUP($A30,'Main Data_CLEAN'!$R$1:$V$53,5,0)</f>
        <v>0.155</v>
      </c>
      <c r="N30" s="19">
        <f>VLOOKUP($A30,'Main Data_CLEAN'!$X$1:$AD$53,2,0)</f>
        <v>1316470</v>
      </c>
      <c r="O30" s="24">
        <f>VLOOKUP($A30,'Main Data_CLEAN'!$X$1:$AD$53,3,0)</f>
        <v>147</v>
      </c>
      <c r="P30" s="14">
        <f>VLOOKUP($A30,'Main Data_CLEAN'!$X$1:$AD$53,4,0)</f>
        <v>13</v>
      </c>
      <c r="Q30" s="14">
        <f>VLOOKUP($A30,'Main Data_CLEAN'!$X$1:$AD$53,5,0)</f>
        <v>5</v>
      </c>
      <c r="R30" s="14">
        <f>VLOOKUP($A30,'Main Data_CLEAN'!$X$1:$AD$53,6,0)</f>
        <v>0.14399999999999999</v>
      </c>
      <c r="S30" s="27">
        <f>VLOOKUP($A30,'Main Data_CLEAN'!$X$1:$AD$53,7,0)</f>
        <v>9.8748927054927193E-6</v>
      </c>
      <c r="T30" s="14">
        <f>VLOOKUP($A30,'Main Data_CLEAN'!$AF$1:$AG$53,2,0)</f>
        <v>23</v>
      </c>
      <c r="U30" s="14">
        <f>VLOOKUP($A30,'Main Data_CLEAN'!$AI$1:$AL$53,2,0)</f>
        <v>15</v>
      </c>
      <c r="V30" s="14">
        <f>VLOOKUP($A30,'Main Data_CLEAN'!$AI$1:$AL$53,3,0)</f>
        <v>1326813</v>
      </c>
      <c r="W30" s="14">
        <f>VLOOKUP($A30,'Main Data_CLEAN'!$AI$1:$AL$53,4,0)</f>
        <v>11.25</v>
      </c>
      <c r="X30" s="14">
        <f>VLOOKUP($A30,'Main Data_CLEAN'!$AN$1:$AQ$53,2,0)</f>
        <v>0.23599999999999999</v>
      </c>
      <c r="Y30" s="14">
        <f>VLOOKUP($A30,'Main Data_CLEAN'!$AN$1:$AQ$53,3,0)</f>
        <v>0.60799999999999998</v>
      </c>
      <c r="Z30" s="14">
        <f>VLOOKUP($A30,'Main Data_CLEAN'!$AN$1:$AQ$53,4,0)</f>
        <v>0.129</v>
      </c>
      <c r="AA30" s="30">
        <f>VLOOKUP($A30,'Main Data_CLEAN'!$AS$1:$AV$53,2,0)</f>
        <v>0.91300000000000003</v>
      </c>
      <c r="AB30" s="14">
        <f>VLOOKUP($A30,'Main Data_CLEAN'!$AS$1:$AV$53,3,0)</f>
        <v>0.32</v>
      </c>
      <c r="AC30" s="14">
        <f>VLOOKUP($A30,'Main Data_CLEAN'!$AS$1:$AV$53,4,0)</f>
        <v>0.112</v>
      </c>
      <c r="AD30" s="19">
        <f>VLOOKUP($A30,'Main Data_CLEAN'!$AX$1:$AZ$53,2,0)</f>
        <v>4800</v>
      </c>
      <c r="AE30" s="19">
        <f>VLOOKUP($A30,'Main Data_CLEAN'!$AX$1:$AZ$53,3,0)</f>
        <v>460</v>
      </c>
      <c r="AF30" s="19">
        <f>VLOOKUP($A30,'Main Data_CLEAN'!$BB$1:$BG$53,2,0)</f>
        <v>17.2</v>
      </c>
      <c r="AG30" s="19">
        <f>VLOOKUP($A30,'Main Data_CLEAN'!$BB$1:$BG$53,3,0)</f>
        <v>10.199999999999999</v>
      </c>
      <c r="AH30" s="19">
        <f>VLOOKUP($A30,'Main Data_CLEAN'!$BB$1:$BG$53,4,0)</f>
        <v>3463</v>
      </c>
      <c r="AI30" s="19">
        <f>VLOOKUP($A30,'Main Data_CLEAN'!$BB$1:$BG$53,5,0)</f>
        <v>2065</v>
      </c>
      <c r="AJ30" s="19">
        <f>VLOOKUP($A30,'Main Data_CLEAN'!$BB$1:$BG$53,6,0)</f>
        <v>20162</v>
      </c>
      <c r="AK30" s="32">
        <f>VLOOKUP($A30,'Main Data_CLEAN'!$BI$1:$BM$53,2,0)</f>
        <v>9.6999999999999993</v>
      </c>
      <c r="AL30" s="19">
        <f>VLOOKUP($A30,'Main Data_CLEAN'!$BI$1:$BM$53,3,0)</f>
        <v>62000</v>
      </c>
      <c r="AM30" s="19">
        <f>VLOOKUP($A30,'Main Data_CLEAN'!$BI$1:$BM$53,4,0)</f>
        <v>641000</v>
      </c>
      <c r="AN30" s="19" t="str">
        <f>VLOOKUP($A30,'Main Data_CLEAN'!$BI$1:$BM$53,5,0)</f>
        <v>No</v>
      </c>
      <c r="AO30" s="19">
        <f>VLOOKUP($A30,'Main Data_CLEAN'!$BO$1:$BP$53,2,0)</f>
        <v>1</v>
      </c>
      <c r="AP30" s="19">
        <f>VLOOKUP($A30,'Main Data_CLEAN'!$BR$1:$BT$53,2,0)</f>
        <v>43</v>
      </c>
      <c r="AQ30" s="19">
        <f>VLOOKUP($A30,'Main Data_CLEAN'!$BR$1:$BT$53,3,0)</f>
        <v>-1.9192685678802832</v>
      </c>
      <c r="AR30" s="46">
        <f>VLOOKUP(A30,'land&amp;related_info.'!$F$4:$G$55,2,0)</f>
        <v>9349.94</v>
      </c>
      <c r="AS30" s="46">
        <f>VLOOKUP(A30,'land&amp;related_info.'!$N$4:$O$55,2,0)</f>
        <v>381.84</v>
      </c>
      <c r="AT30" s="52">
        <f>VLOOKUP(A30,'land&amp;related_info.'!$R$2:$S$56,2,0)</f>
        <v>147</v>
      </c>
      <c r="AU30" s="46">
        <f>VLOOKUP(A30,'Unemployment Rates for States'!$B$4:$C$55,2,0)</f>
        <v>3.4</v>
      </c>
      <c r="AV30" s="1">
        <f t="shared" si="0"/>
        <v>0.52110392642482783</v>
      </c>
    </row>
    <row r="31" spans="1:48" x14ac:dyDescent="0.25">
      <c r="A31" s="1" t="s">
        <v>31</v>
      </c>
      <c r="B31" s="16">
        <f>VLOOKUP($A31,'Main Data_CLEAN'!$A$1:$D$52,2,0)</f>
        <v>8799248</v>
      </c>
      <c r="C31" s="16">
        <f>VLOOKUP($A31,'Main Data_CLEAN'!$A$1:$D$52,3,0)</f>
        <v>7728426</v>
      </c>
      <c r="D31" s="16">
        <f>VLOOKUP($A31,'Main Data_CLEAN'!$A$1:$D$52,4,0)</f>
        <v>4154820</v>
      </c>
      <c r="E31" s="21">
        <f>VLOOKUP($A31,'Main Data_CLEAN'!$G$1:$J$51,2,0)</f>
        <v>8898870</v>
      </c>
      <c r="F31" s="21">
        <f>VLOOKUP($A31,'Main Data_CLEAN'!$G$1:$J$51,3,0)</f>
        <v>7354</v>
      </c>
      <c r="G31" s="21">
        <f>VLOOKUP($A31,'Main Data_CLEAN'!$G$1:$J$51,4,0)</f>
        <v>19046.8</v>
      </c>
      <c r="H31" s="14">
        <f>VLOOKUP($A31,'Main Data_CLEAN'!$L$1:$P$53,2,0)</f>
        <v>690</v>
      </c>
      <c r="I31" s="24">
        <f>VLOOKUP($A31,'Main Data_CLEAN'!$O$1:$P$53,2,0)</f>
        <v>0.46400000000000002</v>
      </c>
      <c r="J31" s="14">
        <f>VLOOKUP($A31,'Main Data_CLEAN'!$R$1:$V$53,2,0)</f>
        <v>0.111</v>
      </c>
      <c r="K31" s="14">
        <f>VLOOKUP($A31,'Main Data_CLEAN'!$R$1:$V$53,3,0)</f>
        <v>972</v>
      </c>
      <c r="L31" s="14">
        <f>VLOOKUP($A31,'Main Data_CLEAN'!$R$1:$V$53,4,0)</f>
        <v>0.13700000000000001</v>
      </c>
      <c r="M31" s="14">
        <f>VLOOKUP($A31,'Main Data_CLEAN'!$R$1:$V$53,5,0)</f>
        <v>0.13900000000000001</v>
      </c>
      <c r="N31" s="19">
        <f>VLOOKUP($A31,'Main Data_CLEAN'!$X$1:$AD$53,2,0)</f>
        <v>8791894</v>
      </c>
      <c r="O31" s="24">
        <f>VLOOKUP($A31,'Main Data_CLEAN'!$X$1:$AD$53,3,0)</f>
        <v>1189</v>
      </c>
      <c r="P31" s="14">
        <f>VLOOKUP($A31,'Main Data_CLEAN'!$X$1:$AD$53,4,0)</f>
        <v>363</v>
      </c>
      <c r="Q31" s="14">
        <f>VLOOKUP($A31,'Main Data_CLEAN'!$X$1:$AD$53,5,0)</f>
        <v>246</v>
      </c>
      <c r="R31" s="14">
        <f>VLOOKUP($A31,'Main Data_CLEAN'!$X$1:$AD$53,6,0)</f>
        <v>0.113</v>
      </c>
      <c r="S31" s="27">
        <f>VLOOKUP($A31,'Main Data_CLEAN'!$X$1:$AD$53,7,0)</f>
        <v>4.1288031907573041E-5</v>
      </c>
      <c r="T31" s="14">
        <f>VLOOKUP($A31,'Main Data_CLEAN'!$AF$1:$AG$53,2,0)</f>
        <v>34</v>
      </c>
      <c r="U31" s="14">
        <f>VLOOKUP($A31,'Main Data_CLEAN'!$AI$1:$AL$53,2,0)</f>
        <v>114</v>
      </c>
      <c r="V31" s="14">
        <f>VLOOKUP($A31,'Main Data_CLEAN'!$AI$1:$AL$53,3,0)</f>
        <v>8938175</v>
      </c>
      <c r="W31" s="14">
        <f>VLOOKUP($A31,'Main Data_CLEAN'!$AI$1:$AL$53,4,0)</f>
        <v>12.78</v>
      </c>
      <c r="X31" s="14">
        <f>VLOOKUP($A31,'Main Data_CLEAN'!$AN$1:$AQ$53,2,0)</f>
        <v>0.22900000000000001</v>
      </c>
      <c r="Y31" s="14">
        <f>VLOOKUP($A31,'Main Data_CLEAN'!$AN$1:$AQ$53,3,0)</f>
        <v>0.60499999999999998</v>
      </c>
      <c r="Z31" s="14">
        <f>VLOOKUP($A31,'Main Data_CLEAN'!$AN$1:$AQ$53,4,0)</f>
        <v>0.13700000000000001</v>
      </c>
      <c r="AA31" s="30">
        <f>VLOOKUP($A31,'Main Data_CLEAN'!$AS$1:$AV$53,2,0)</f>
        <v>0.874</v>
      </c>
      <c r="AB31" s="14">
        <f>VLOOKUP($A31,'Main Data_CLEAN'!$AS$1:$AV$53,3,0)</f>
        <v>0.34499999999999997</v>
      </c>
      <c r="AC31" s="14">
        <f>VLOOKUP($A31,'Main Data_CLEAN'!$AS$1:$AV$53,4,0)</f>
        <v>0.129</v>
      </c>
      <c r="AD31" s="19">
        <f>VLOOKUP($A31,'Main Data_CLEAN'!$AX$1:$AZ$53,2,0)</f>
        <v>37600</v>
      </c>
      <c r="AE31" s="19">
        <f>VLOOKUP($A31,'Main Data_CLEAN'!$AX$1:$AZ$53,3,0)</f>
        <v>540</v>
      </c>
      <c r="AF31" s="19">
        <f>VLOOKUP($A31,'Main Data_CLEAN'!$BB$1:$BG$53,2,0)</f>
        <v>2.4300000000000002</v>
      </c>
      <c r="AG31" s="19">
        <f>VLOOKUP($A31,'Main Data_CLEAN'!$BB$1:$BG$53,3,0)</f>
        <v>2.4300000000000002</v>
      </c>
      <c r="AH31" s="19">
        <f>VLOOKUP($A31,'Main Data_CLEAN'!$BB$1:$BG$53,4,0)</f>
        <v>1827</v>
      </c>
      <c r="AI31" s="19">
        <f>VLOOKUP($A31,'Main Data_CLEAN'!$BB$1:$BG$53,5,0)</f>
        <v>1827</v>
      </c>
      <c r="AJ31" s="19">
        <f>VLOOKUP($A31,'Main Data_CLEAN'!$BB$1:$BG$53,6,0)</f>
        <v>75193</v>
      </c>
      <c r="AK31" s="32">
        <f>VLOOKUP($A31,'Main Data_CLEAN'!$BI$1:$BM$53,2,0)</f>
        <v>15.4</v>
      </c>
      <c r="AL31" s="19">
        <f>VLOOKUP($A31,'Main Data_CLEAN'!$BI$1:$BM$53,3,0)</f>
        <v>596000</v>
      </c>
      <c r="AM31" s="19">
        <f>VLOOKUP($A31,'Main Data_CLEAN'!$BI$1:$BM$53,4,0)</f>
        <v>3880000</v>
      </c>
      <c r="AN31" s="19" t="str">
        <f>VLOOKUP($A31,'Main Data_CLEAN'!$BI$1:$BM$53,5,0)</f>
        <v>No</v>
      </c>
      <c r="AO31" s="19">
        <f>VLOOKUP($A31,'Main Data_CLEAN'!$BO$1:$BP$53,2,0)</f>
        <v>8</v>
      </c>
      <c r="AP31" s="19">
        <f>VLOOKUP($A31,'Main Data_CLEAN'!$BR$1:$BT$53,2,0)</f>
        <v>59</v>
      </c>
      <c r="AQ31" s="19">
        <f>VLOOKUP($A31,'Main Data_CLEAN'!$BR$1:$BT$53,3,0)</f>
        <v>-2.0502368484268074</v>
      </c>
      <c r="AR31" s="46">
        <f>VLOOKUP(A31,'land&amp;related_info.'!$F$4:$G$55,2,0)</f>
        <v>8721.2999999999993</v>
      </c>
      <c r="AS31" s="46">
        <f>VLOOKUP(A31,'land&amp;related_info.'!$N$4:$O$55,2,0)</f>
        <v>1303.96</v>
      </c>
      <c r="AT31" s="52">
        <f>VLOOKUP(A31,'land&amp;related_info.'!$R$2:$S$56,2,0)</f>
        <v>1195.5</v>
      </c>
      <c r="AU31" s="46">
        <f>VLOOKUP(A31,'Unemployment Rates for States'!$B$4:$C$55,2,0)</f>
        <v>5.6</v>
      </c>
      <c r="AV31" s="1">
        <f t="shared" si="0"/>
        <v>0.55905322818495407</v>
      </c>
    </row>
    <row r="32" spans="1:48" x14ac:dyDescent="0.25">
      <c r="A32" s="1" t="s">
        <v>32</v>
      </c>
      <c r="B32" s="16">
        <f>VLOOKUP($A32,'Main Data_CLEAN'!$A$1:$D$52,2,0)</f>
        <v>2030790</v>
      </c>
      <c r="C32" s="16">
        <f>VLOOKUP($A32,'Main Data_CLEAN'!$A$1:$D$52,3,0)</f>
        <v>1380358</v>
      </c>
      <c r="D32" s="16">
        <f>VLOOKUP($A32,'Main Data_CLEAN'!$A$1:$D$52,4,0)</f>
        <v>516280</v>
      </c>
      <c r="E32" s="21">
        <f>VLOOKUP($A32,'Main Data_CLEAN'!$G$1:$J$51,2,0)</f>
        <v>2079892</v>
      </c>
      <c r="F32" s="21">
        <f>VLOOKUP($A32,'Main Data_CLEAN'!$G$1:$J$51,3,0)</f>
        <v>121298</v>
      </c>
      <c r="G32" s="21">
        <f>VLOOKUP($A32,'Main Data_CLEAN'!$G$1:$J$51,4,0)</f>
        <v>314160.40000000002</v>
      </c>
      <c r="H32" s="14">
        <f>VLOOKUP($A32,'Main Data_CLEAN'!$L$1:$P$53,2,0)</f>
        <v>770</v>
      </c>
      <c r="I32" s="24">
        <f>VLOOKUP($A32,'Main Data_CLEAN'!$O$1:$P$53,2,0)</f>
        <v>0.46400000000000002</v>
      </c>
      <c r="J32" s="14">
        <f>VLOOKUP($A32,'Main Data_CLEAN'!$R$1:$V$53,2,0)</f>
        <v>0.20599999999999999</v>
      </c>
      <c r="K32" s="14">
        <f>VLOOKUP($A32,'Main Data_CLEAN'!$R$1:$V$53,3,0)</f>
        <v>347</v>
      </c>
      <c r="L32" s="14">
        <f>VLOOKUP($A32,'Main Data_CLEAN'!$R$1:$V$53,4,0)</f>
        <v>0.19600000000000001</v>
      </c>
      <c r="M32" s="14">
        <f>VLOOKUP($A32,'Main Data_CLEAN'!$R$1:$V$53,5,0)</f>
        <v>0.161</v>
      </c>
      <c r="N32" s="19">
        <f>VLOOKUP($A32,'Main Data_CLEAN'!$X$1:$AD$53,2,0)</f>
        <v>2059179</v>
      </c>
      <c r="O32" s="24">
        <f>VLOOKUP($A32,'Main Data_CLEAN'!$X$1:$AD$53,3,0)</f>
        <v>17.16</v>
      </c>
      <c r="P32" s="14">
        <f>VLOOKUP($A32,'Main Data_CLEAN'!$X$1:$AD$53,4,0)</f>
        <v>118</v>
      </c>
      <c r="Q32" s="14">
        <f>VLOOKUP($A32,'Main Data_CLEAN'!$X$1:$AD$53,5,0)</f>
        <v>67</v>
      </c>
      <c r="R32" s="14">
        <f>VLOOKUP($A32,'Main Data_CLEAN'!$X$1:$AD$53,6,0)</f>
        <v>0.499</v>
      </c>
      <c r="S32" s="27">
        <f>VLOOKUP($A32,'Main Data_CLEAN'!$X$1:$AD$53,7,0)</f>
        <v>5.7304391701741327E-5</v>
      </c>
      <c r="T32" s="14">
        <f>VLOOKUP($A32,'Main Data_CLEAN'!$AF$1:$AG$53,2,0)</f>
        <v>41</v>
      </c>
      <c r="U32" s="14">
        <f>VLOOKUP($A32,'Main Data_CLEAN'!$AI$1:$AL$53,2,0)</f>
        <v>50</v>
      </c>
      <c r="V32" s="14">
        <f>VLOOKUP($A32,'Main Data_CLEAN'!$AI$1:$AL$53,3,0)</f>
        <v>2085572</v>
      </c>
      <c r="W32" s="14">
        <f>VLOOKUP($A32,'Main Data_CLEAN'!$AI$1:$AL$53,4,0)</f>
        <v>24.07</v>
      </c>
      <c r="X32" s="14">
        <f>VLOOKUP($A32,'Main Data_CLEAN'!$AN$1:$AQ$53,2,0)</f>
        <v>0.23300000000000001</v>
      </c>
      <c r="Y32" s="14">
        <f>VLOOKUP($A32,'Main Data_CLEAN'!$AN$1:$AQ$53,3,0)</f>
        <v>0.60299999999999998</v>
      </c>
      <c r="Z32" s="14">
        <f>VLOOKUP($A32,'Main Data_CLEAN'!$AN$1:$AQ$53,4,0)</f>
        <v>0.16800000000000001</v>
      </c>
      <c r="AA32" s="30">
        <f>VLOOKUP($A32,'Main Data_CLEAN'!$AS$1:$AV$53,2,0)</f>
        <v>0.82799999999999996</v>
      </c>
      <c r="AB32" s="14">
        <f>VLOOKUP($A32,'Main Data_CLEAN'!$AS$1:$AV$53,3,0)</f>
        <v>0.253</v>
      </c>
      <c r="AC32" s="14">
        <f>VLOOKUP($A32,'Main Data_CLEAN'!$AS$1:$AV$53,4,0)</f>
        <v>0.104</v>
      </c>
      <c r="AD32" s="19">
        <f>VLOOKUP($A32,'Main Data_CLEAN'!$AX$1:$AZ$53,2,0)</f>
        <v>15500</v>
      </c>
      <c r="AE32" s="19">
        <f>VLOOKUP($A32,'Main Data_CLEAN'!$AX$1:$AZ$53,3,0)</f>
        <v>980</v>
      </c>
      <c r="AF32" s="19">
        <f>VLOOKUP($A32,'Main Data_CLEAN'!$BB$1:$BG$53,2,0)</f>
        <v>8.6999999999999993</v>
      </c>
      <c r="AG32" s="19">
        <f>VLOOKUP($A32,'Main Data_CLEAN'!$BB$1:$BG$53,3,0)</f>
        <v>8.3000000000000007</v>
      </c>
      <c r="AH32" s="19">
        <f>VLOOKUP($A32,'Main Data_CLEAN'!$BB$1:$BG$53,4,0)</f>
        <v>2861</v>
      </c>
      <c r="AI32" s="19">
        <f>VLOOKUP($A32,'Main Data_CLEAN'!$BB$1:$BG$53,5,0)</f>
        <v>2740</v>
      </c>
      <c r="AJ32" s="19">
        <f>VLOOKUP($A32,'Main Data_CLEAN'!$BB$1:$BG$53,6,0)</f>
        <v>32858</v>
      </c>
      <c r="AK32" s="32">
        <f>VLOOKUP($A32,'Main Data_CLEAN'!$BI$1:$BM$53,2,0)</f>
        <v>6.2</v>
      </c>
      <c r="AL32" s="19">
        <f>VLOOKUP($A32,'Main Data_CLEAN'!$BI$1:$BM$53,3,0)</f>
        <v>49000</v>
      </c>
      <c r="AM32" s="19">
        <f>VLOOKUP($A32,'Main Data_CLEAN'!$BI$1:$BM$53,4,0)</f>
        <v>782000</v>
      </c>
      <c r="AN32" s="19" t="str">
        <f>VLOOKUP($A32,'Main Data_CLEAN'!$BI$1:$BM$53,5,0)</f>
        <v>No</v>
      </c>
      <c r="AO32" s="19">
        <f>VLOOKUP($A32,'Main Data_CLEAN'!$BO$1:$BP$53,2,0)</f>
        <v>0</v>
      </c>
      <c r="AP32" s="19">
        <f>VLOOKUP($A32,'Main Data_CLEAN'!$BR$1:$BT$53,2,0)</f>
        <v>51</v>
      </c>
      <c r="AQ32" s="19">
        <f>VLOOKUP($A32,'Main Data_CLEAN'!$BR$1:$BT$53,3,0)</f>
        <v>-2.1747618622673235</v>
      </c>
      <c r="AR32" s="46">
        <f>VLOOKUP(A32,'land&amp;related_info.'!$F$4:$G$55,2,0)</f>
        <v>121589.48</v>
      </c>
      <c r="AS32" s="46">
        <f>VLOOKUP(A32,'land&amp;related_info.'!$N$4:$O$55,2,0)</f>
        <v>233.96</v>
      </c>
      <c r="AT32" s="52">
        <f>VLOOKUP(A32,'land&amp;related_info.'!$R$2:$S$56,2,0)</f>
        <v>17</v>
      </c>
      <c r="AU32" s="46">
        <f>VLOOKUP(A32,'Unemployment Rates for States'!$B$4:$C$55,2,0)</f>
        <v>6.6</v>
      </c>
      <c r="AV32" s="1">
        <f t="shared" si="0"/>
        <v>0.61492818065875843</v>
      </c>
    </row>
    <row r="33" spans="1:48" x14ac:dyDescent="0.25">
      <c r="A33" s="1" t="s">
        <v>33</v>
      </c>
      <c r="B33" s="16">
        <f>VLOOKUP($A33,'Main Data_CLEAN'!$A$1:$D$52,2,0)</f>
        <v>19746813</v>
      </c>
      <c r="C33" s="16">
        <f>VLOOKUP($A33,'Main Data_CLEAN'!$A$1:$D$52,3,0)</f>
        <v>16091772</v>
      </c>
      <c r="D33" s="16">
        <f>VLOOKUP($A33,'Main Data_CLEAN'!$A$1:$D$52,4,0)</f>
        <v>8544640</v>
      </c>
      <c r="E33" s="21">
        <f>VLOOKUP($A33,'Main Data_CLEAN'!$G$1:$J$51,2,0)</f>
        <v>19797542</v>
      </c>
      <c r="F33" s="21">
        <f>VLOOKUP($A33,'Main Data_CLEAN'!$G$1:$J$51,3,0)</f>
        <v>47126</v>
      </c>
      <c r="G33" s="21">
        <f>VLOOKUP($A33,'Main Data_CLEAN'!$G$1:$J$51,4,0)</f>
        <v>122055.8</v>
      </c>
      <c r="H33" s="14">
        <f>VLOOKUP($A33,'Main Data_CLEAN'!$L$1:$P$53,2,0)</f>
        <v>570</v>
      </c>
      <c r="I33" s="24">
        <f>VLOOKUP($A33,'Main Data_CLEAN'!$O$1:$P$53,2,0)</f>
        <v>0.499</v>
      </c>
      <c r="J33" s="14">
        <f>VLOOKUP($A33,'Main Data_CLEAN'!$R$1:$V$53,2,0)</f>
        <v>0.159</v>
      </c>
      <c r="K33" s="14">
        <f>VLOOKUP($A33,'Main Data_CLEAN'!$R$1:$V$53,3,0)</f>
        <v>2760</v>
      </c>
      <c r="L33" s="14">
        <f>VLOOKUP($A33,'Main Data_CLEAN'!$R$1:$V$53,4,0)</f>
        <v>0.159</v>
      </c>
      <c r="M33" s="14">
        <f>VLOOKUP($A33,'Main Data_CLEAN'!$R$1:$V$53,5,0)</f>
        <v>0.18099999999999999</v>
      </c>
      <c r="N33" s="19">
        <f>VLOOKUP($A33,'Main Data_CLEAN'!$X$1:$AD$53,2,0)</f>
        <v>19378102</v>
      </c>
      <c r="O33" s="24">
        <f>VLOOKUP($A33,'Main Data_CLEAN'!$X$1:$AD$53,3,0)</f>
        <v>415.3</v>
      </c>
      <c r="P33" s="14">
        <f>VLOOKUP($A33,'Main Data_CLEAN'!$X$1:$AD$53,4,0)</f>
        <v>860</v>
      </c>
      <c r="Q33" s="14">
        <f>VLOOKUP($A33,'Main Data_CLEAN'!$X$1:$AD$53,5,0)</f>
        <v>517</v>
      </c>
      <c r="R33" s="14">
        <f>VLOOKUP($A33,'Main Data_CLEAN'!$X$1:$AD$53,6,0)</f>
        <v>0.10299999999999999</v>
      </c>
      <c r="S33" s="27">
        <f>VLOOKUP($A33,'Main Data_CLEAN'!$X$1:$AD$53,7,0)</f>
        <v>4.4379991394410044E-5</v>
      </c>
      <c r="T33" s="14">
        <f>VLOOKUP($A33,'Main Data_CLEAN'!$AF$1:$AG$53,2,0)</f>
        <v>32</v>
      </c>
      <c r="U33" s="14">
        <f>VLOOKUP($A33,'Main Data_CLEAN'!$AI$1:$AL$53,2,0)</f>
        <v>170</v>
      </c>
      <c r="V33" s="14">
        <f>VLOOKUP($A33,'Main Data_CLEAN'!$AI$1:$AL$53,3,0)</f>
        <v>19746227</v>
      </c>
      <c r="W33" s="14">
        <f>VLOOKUP($A33,'Main Data_CLEAN'!$AI$1:$AL$53,4,0)</f>
        <v>8.61</v>
      </c>
      <c r="X33" s="14">
        <f>VLOOKUP($A33,'Main Data_CLEAN'!$AN$1:$AQ$53,2,0)</f>
        <v>0.23499999999999999</v>
      </c>
      <c r="Y33" s="14">
        <f>VLOOKUP($A33,'Main Data_CLEAN'!$AN$1:$AQ$53,3,0)</f>
        <v>0.6</v>
      </c>
      <c r="Z33" s="14">
        <f>VLOOKUP($A33,'Main Data_CLEAN'!$AN$1:$AQ$53,4,0)</f>
        <v>0.153</v>
      </c>
      <c r="AA33" s="30">
        <f>VLOOKUP($A33,'Main Data_CLEAN'!$AS$1:$AV$53,2,0)</f>
        <v>0.84699999999999998</v>
      </c>
      <c r="AB33" s="14">
        <f>VLOOKUP($A33,'Main Data_CLEAN'!$AS$1:$AV$53,3,0)</f>
        <v>0.32400000000000001</v>
      </c>
      <c r="AC33" s="14">
        <f>VLOOKUP($A33,'Main Data_CLEAN'!$AS$1:$AV$53,4,0)</f>
        <v>0.14000000000000001</v>
      </c>
      <c r="AD33" s="19">
        <f>VLOOKUP($A33,'Main Data_CLEAN'!$AX$1:$AZ$53,2,0)</f>
        <v>81400</v>
      </c>
      <c r="AE33" s="19">
        <f>VLOOKUP($A33,'Main Data_CLEAN'!$AX$1:$AZ$53,3,0)</f>
        <v>530</v>
      </c>
      <c r="AF33" s="19">
        <f>VLOOKUP($A33,'Main Data_CLEAN'!$BB$1:$BG$53,2,0)</f>
        <v>24.1</v>
      </c>
      <c r="AG33" s="19">
        <f>VLOOKUP($A33,'Main Data_CLEAN'!$BB$1:$BG$53,3,0)</f>
        <v>4.68</v>
      </c>
      <c r="AH33" s="19">
        <f>VLOOKUP($A33,'Main Data_CLEAN'!$BB$1:$BG$53,4,0)</f>
        <v>33644</v>
      </c>
      <c r="AI33" s="19">
        <f>VLOOKUP($A33,'Main Data_CLEAN'!$BB$1:$BG$53,5,0)</f>
        <v>6541</v>
      </c>
      <c r="AJ33" s="19">
        <f>VLOOKUP($A33,'Main Data_CLEAN'!$BB$1:$BG$53,6,0)</f>
        <v>139731</v>
      </c>
      <c r="AK33" s="32">
        <f>VLOOKUP($A33,'Main Data_CLEAN'!$BI$1:$BM$53,2,0)</f>
        <v>24.7</v>
      </c>
      <c r="AL33" s="19">
        <f>VLOOKUP($A33,'Main Data_CLEAN'!$BI$1:$BM$53,3,0)</f>
        <v>2038000</v>
      </c>
      <c r="AM33" s="19">
        <f>VLOOKUP($A33,'Main Data_CLEAN'!$BI$1:$BM$53,4,0)</f>
        <v>8249000</v>
      </c>
      <c r="AN33" s="19" t="str">
        <f>VLOOKUP($A33,'Main Data_CLEAN'!$BI$1:$BM$53,5,0)</f>
        <v>No</v>
      </c>
      <c r="AO33" s="19">
        <f>VLOOKUP($A33,'Main Data_CLEAN'!$BO$1:$BP$53,2,0)</f>
        <v>93</v>
      </c>
      <c r="AP33" s="19">
        <f>VLOOKUP($A33,'Main Data_CLEAN'!$BR$1:$BT$53,2,0)</f>
        <v>53</v>
      </c>
      <c r="AQ33" s="19">
        <f>VLOOKUP($A33,'Main Data_CLEAN'!$BR$1:$BT$53,3,0)</f>
        <v>-1.9722525319484816</v>
      </c>
      <c r="AR33" s="46">
        <f>VLOOKUP(A33,'land&amp;related_info.'!$F$4:$G$55,2,0)</f>
        <v>54556</v>
      </c>
      <c r="AS33" s="46">
        <f>VLOOKUP(A33,'land&amp;related_info.'!$N$4:$O$55,2,0)</f>
        <v>7342.22</v>
      </c>
      <c r="AT33" s="52">
        <f>VLOOKUP(A33,'land&amp;related_info.'!$R$2:$S$56,2,0)</f>
        <v>411.2</v>
      </c>
      <c r="AU33" s="46">
        <f>VLOOKUP(A33,'Unemployment Rates for States'!$B$4:$C$55,2,0)</f>
        <v>5.3</v>
      </c>
      <c r="AV33" s="1">
        <f t="shared" si="0"/>
        <v>0.58226170471154004</v>
      </c>
    </row>
    <row r="34" spans="1:48" x14ac:dyDescent="0.25">
      <c r="A34" s="1" t="s">
        <v>34</v>
      </c>
      <c r="B34" s="16">
        <f>VLOOKUP($A34,'Main Data_CLEAN'!$A$1:$D$52,2,0)</f>
        <v>9479467</v>
      </c>
      <c r="C34" s="16">
        <f>VLOOKUP($A34,'Main Data_CLEAN'!$A$1:$D$52,3,0)</f>
        <v>6809315</v>
      </c>
      <c r="D34" s="16">
        <f>VLOOKUP($A34,'Main Data_CLEAN'!$A$1:$D$52,4,0)</f>
        <v>4004020</v>
      </c>
      <c r="E34" s="21">
        <f>VLOOKUP($A34,'Main Data_CLEAN'!$G$1:$J$51,2,0)</f>
        <v>10046447</v>
      </c>
      <c r="F34" s="21">
        <f>VLOOKUP($A34,'Main Data_CLEAN'!$G$1:$J$51,3,0)</f>
        <v>48618</v>
      </c>
      <c r="G34" s="21">
        <f>VLOOKUP($A34,'Main Data_CLEAN'!$G$1:$J$51,4,0)</f>
        <v>125920</v>
      </c>
      <c r="H34" s="14">
        <f>VLOOKUP($A34,'Main Data_CLEAN'!$L$1:$P$53,2,0)</f>
        <v>670</v>
      </c>
      <c r="I34" s="24">
        <f>VLOOKUP($A34,'Main Data_CLEAN'!$O$1:$P$53,2,0)</f>
        <v>0.46400000000000002</v>
      </c>
      <c r="J34" s="14">
        <f>VLOOKUP($A34,'Main Data_CLEAN'!$R$1:$V$53,2,0)</f>
        <v>0.17199999999999999</v>
      </c>
      <c r="K34" s="14">
        <f>VLOOKUP($A34,'Main Data_CLEAN'!$R$1:$V$53,3,0)</f>
        <v>1663</v>
      </c>
      <c r="L34" s="14">
        <f>VLOOKUP($A34,'Main Data_CLEAN'!$R$1:$V$53,4,0)</f>
        <v>0.17</v>
      </c>
      <c r="M34" s="14">
        <f>VLOOKUP($A34,'Main Data_CLEAN'!$R$1:$V$53,5,0)</f>
        <v>0.14199999999999999</v>
      </c>
      <c r="N34" s="19">
        <f>VLOOKUP($A34,'Main Data_CLEAN'!$X$1:$AD$53,2,0)</f>
        <v>9535483</v>
      </c>
      <c r="O34" s="24">
        <f>VLOOKUP($A34,'Main Data_CLEAN'!$X$1:$AD$53,3,0)</f>
        <v>200.6</v>
      </c>
      <c r="P34" s="14">
        <f>VLOOKUP($A34,'Main Data_CLEAN'!$X$1:$AD$53,4,0)</f>
        <v>445</v>
      </c>
      <c r="Q34" s="14">
        <f>VLOOKUP($A34,'Main Data_CLEAN'!$X$1:$AD$53,5,0)</f>
        <v>286</v>
      </c>
      <c r="R34" s="14">
        <f>VLOOKUP($A34,'Main Data_CLEAN'!$X$1:$AD$53,6,0)</f>
        <v>0.28699999999999998</v>
      </c>
      <c r="S34" s="27">
        <f>VLOOKUP($A34,'Main Data_CLEAN'!$X$1:$AD$53,7,0)</f>
        <v>4.6667798579264415E-5</v>
      </c>
      <c r="T34" s="14">
        <f>VLOOKUP($A34,'Main Data_CLEAN'!$AF$1:$AG$53,2,0)</f>
        <v>50</v>
      </c>
      <c r="U34" s="14">
        <f>VLOOKUP($A34,'Main Data_CLEAN'!$AI$1:$AL$53,2,0)</f>
        <v>126</v>
      </c>
      <c r="V34" s="14">
        <f>VLOOKUP($A34,'Main Data_CLEAN'!$AI$1:$AL$53,3,0)</f>
        <v>9943964</v>
      </c>
      <c r="W34" s="14">
        <f>VLOOKUP($A34,'Main Data_CLEAN'!$AI$1:$AL$53,4,0)</f>
        <v>12.64</v>
      </c>
      <c r="X34" s="14">
        <f>VLOOKUP($A34,'Main Data_CLEAN'!$AN$1:$AQ$53,2,0)</f>
        <v>0.27100000000000002</v>
      </c>
      <c r="Y34" s="14">
        <f>VLOOKUP($A34,'Main Data_CLEAN'!$AN$1:$AQ$53,3,0)</f>
        <v>0.63400000000000001</v>
      </c>
      <c r="Z34" s="14">
        <f>VLOOKUP($A34,'Main Data_CLEAN'!$AN$1:$AQ$53,4,0)</f>
        <v>0.193</v>
      </c>
      <c r="AA34" s="30">
        <f>VLOOKUP($A34,'Main Data_CLEAN'!$AS$1:$AV$53,2,0)</f>
        <v>0.84299999999999997</v>
      </c>
      <c r="AB34" s="14">
        <f>VLOOKUP($A34,'Main Data_CLEAN'!$AS$1:$AV$53,3,0)</f>
        <v>0.26500000000000001</v>
      </c>
      <c r="AC34" s="14">
        <f>VLOOKUP($A34,'Main Data_CLEAN'!$AS$1:$AV$53,4,0)</f>
        <v>8.7999999999999995E-2</v>
      </c>
      <c r="AD34" s="19">
        <f>VLOOKUP($A34,'Main Data_CLEAN'!$AX$1:$AZ$53,2,0)</f>
        <v>55300</v>
      </c>
      <c r="AE34" s="19">
        <f>VLOOKUP($A34,'Main Data_CLEAN'!$AX$1:$AZ$53,3,0)</f>
        <v>730</v>
      </c>
      <c r="AF34" s="19">
        <f>VLOOKUP($A34,'Main Data_CLEAN'!$BB$1:$BG$53,2,0)</f>
        <v>7.1</v>
      </c>
      <c r="AG34" s="19">
        <f>VLOOKUP($A34,'Main Data_CLEAN'!$BB$1:$BG$53,3,0)</f>
        <v>3.29</v>
      </c>
      <c r="AH34" s="19">
        <f>VLOOKUP($A34,'Main Data_CLEAN'!$BB$1:$BG$53,4,0)</f>
        <v>9176</v>
      </c>
      <c r="AI34" s="19">
        <f>VLOOKUP($A34,'Main Data_CLEAN'!$BB$1:$BG$53,5,0)</f>
        <v>4239</v>
      </c>
      <c r="AJ34" s="19">
        <f>VLOOKUP($A34,'Main Data_CLEAN'!$BB$1:$BG$53,6,0)</f>
        <v>128944</v>
      </c>
      <c r="AK34" s="32">
        <f>VLOOKUP($A34,'Main Data_CLEAN'!$BI$1:$BM$53,2,0)</f>
        <v>3</v>
      </c>
      <c r="AL34" s="19">
        <f>VLOOKUP($A34,'Main Data_CLEAN'!$BI$1:$BM$53,3,0)</f>
        <v>123000</v>
      </c>
      <c r="AM34" s="19">
        <f>VLOOKUP($A34,'Main Data_CLEAN'!$BI$1:$BM$53,4,0)</f>
        <v>4089000</v>
      </c>
      <c r="AN34" s="19" t="str">
        <f>VLOOKUP($A34,'Main Data_CLEAN'!$BI$1:$BM$53,5,0)</f>
        <v>Yes</v>
      </c>
      <c r="AO34" s="19">
        <f>VLOOKUP($A34,'Main Data_CLEAN'!$BO$1:$BP$53,2,0)</f>
        <v>3</v>
      </c>
      <c r="AP34" s="19">
        <f>VLOOKUP($A34,'Main Data_CLEAN'!$BR$1:$BT$53,2,0)</f>
        <v>56</v>
      </c>
      <c r="AQ34" s="19">
        <f>VLOOKUP($A34,'Main Data_CLEAN'!$BR$1:$BT$53,3,0)</f>
        <v>-2.1693103490807095</v>
      </c>
      <c r="AR34" s="46">
        <f>VLOOKUP(A34,'land&amp;related_info.'!$F$4:$G$55,2,0)</f>
        <v>53818.51</v>
      </c>
      <c r="AS34" s="46">
        <f>VLOOKUP(A34,'land&amp;related_info.'!$N$4:$O$55,2,0)</f>
        <v>5107.63</v>
      </c>
      <c r="AT34" s="52">
        <f>VLOOKUP(A34,'land&amp;related_info.'!$R$2:$S$56,2,0)</f>
        <v>196.1</v>
      </c>
      <c r="AU34" s="46">
        <f>VLOOKUP(A34,'Unemployment Rates for States'!$B$4:$C$55,2,0)</f>
        <v>5.7</v>
      </c>
      <c r="AV34" s="1">
        <f t="shared" si="0"/>
        <v>0.56864663382445446</v>
      </c>
    </row>
    <row r="35" spans="1:48" x14ac:dyDescent="0.25">
      <c r="A35" s="1" t="s">
        <v>35</v>
      </c>
      <c r="B35" s="16">
        <f>VLOOKUP($A35,'Main Data_CLEAN'!$A$1:$D$52,2,0)</f>
        <v>653642</v>
      </c>
      <c r="C35" s="16">
        <f>VLOOKUP($A35,'Main Data_CLEAN'!$A$1:$D$52,3,0)</f>
        <v>496207</v>
      </c>
      <c r="D35" s="16">
        <f>VLOOKUP($A35,'Main Data_CLEAN'!$A$1:$D$52,4,0)</f>
        <v>304260</v>
      </c>
      <c r="E35" s="21">
        <f>VLOOKUP($A35,'Main Data_CLEAN'!$G$1:$J$51,2,0)</f>
        <v>754800</v>
      </c>
      <c r="F35" s="21">
        <f>VLOOKUP($A35,'Main Data_CLEAN'!$G$1:$J$51,3,0)</f>
        <v>69001</v>
      </c>
      <c r="G35" s="21">
        <f>VLOOKUP($A35,'Main Data_CLEAN'!$G$1:$J$51,4,0)</f>
        <v>178711.8</v>
      </c>
      <c r="H35" s="14">
        <f>VLOOKUP($A35,'Main Data_CLEAN'!$L$1:$P$53,2,0)</f>
        <v>1080</v>
      </c>
      <c r="I35" s="24">
        <f>VLOOKUP($A35,'Main Data_CLEAN'!$O$1:$P$53,2,0)</f>
        <v>0.433</v>
      </c>
      <c r="J35" s="14">
        <f>VLOOKUP($A35,'Main Data_CLEAN'!$R$1:$V$53,2,0)</f>
        <v>0.111</v>
      </c>
      <c r="K35" s="14">
        <f>VLOOKUP($A35,'Main Data_CLEAN'!$R$1:$V$53,3,0)</f>
        <v>79</v>
      </c>
      <c r="L35" s="14">
        <f>VLOOKUP($A35,'Main Data_CLEAN'!$R$1:$V$53,4,0)</f>
        <v>0.11</v>
      </c>
      <c r="M35" s="14">
        <f>VLOOKUP($A35,'Main Data_CLEAN'!$R$1:$V$53,5,0)</f>
        <v>9.1999999999999998E-2</v>
      </c>
      <c r="N35" s="19">
        <f>VLOOKUP($A35,'Main Data_CLEAN'!$X$1:$AD$53,2,0)</f>
        <v>672591</v>
      </c>
      <c r="O35" s="24">
        <f>VLOOKUP($A35,'Main Data_CLEAN'!$X$1:$AD$53,3,0)</f>
        <v>9.9160000000000004</v>
      </c>
      <c r="P35" s="14">
        <f>VLOOKUP($A35,'Main Data_CLEAN'!$X$1:$AD$53,4,0)</f>
        <v>9</v>
      </c>
      <c r="Q35" s="14">
        <f>VLOOKUP($A35,'Main Data_CLEAN'!$X$1:$AD$53,5,0)</f>
        <v>4</v>
      </c>
      <c r="R35" s="14">
        <f>VLOOKUP($A35,'Main Data_CLEAN'!$X$1:$AD$53,6,0)</f>
        <v>0.47899999999999998</v>
      </c>
      <c r="S35" s="27">
        <f>VLOOKUP($A35,'Main Data_CLEAN'!$X$1:$AD$53,7,0)</f>
        <v>1.3381088953018997E-5</v>
      </c>
      <c r="T35" s="14">
        <f>VLOOKUP($A35,'Main Data_CLEAN'!$AF$1:$AG$53,2,0)</f>
        <v>44</v>
      </c>
      <c r="U35" s="14">
        <f>VLOOKUP($A35,'Main Data_CLEAN'!$AI$1:$AL$53,2,0)</f>
        <v>55</v>
      </c>
      <c r="V35" s="14">
        <f>VLOOKUP($A35,'Main Data_CLEAN'!$AI$1:$AL$53,3,0)</f>
        <v>739482</v>
      </c>
      <c r="W35" s="14">
        <f>VLOOKUP($A35,'Main Data_CLEAN'!$AI$1:$AL$53,4,0)</f>
        <v>74.81</v>
      </c>
      <c r="X35" s="14">
        <f>VLOOKUP($A35,'Main Data_CLEAN'!$AN$1:$AQ$53,2,0)</f>
        <v>0.25900000000000001</v>
      </c>
      <c r="Y35" s="14">
        <f>VLOOKUP($A35,'Main Data_CLEAN'!$AN$1:$AQ$53,3,0)</f>
        <v>0.64500000000000002</v>
      </c>
      <c r="Z35" s="14">
        <f>VLOOKUP($A35,'Main Data_CLEAN'!$AN$1:$AQ$53,4,0)</f>
        <v>0.121</v>
      </c>
      <c r="AA35" s="30">
        <f>VLOOKUP($A35,'Main Data_CLEAN'!$AS$1:$AV$53,2,0)</f>
        <v>0.90100000000000002</v>
      </c>
      <c r="AB35" s="14">
        <f>VLOOKUP($A35,'Main Data_CLEAN'!$AS$1:$AV$53,3,0)</f>
        <v>0.25800000000000001</v>
      </c>
      <c r="AC35" s="14">
        <f>VLOOKUP($A35,'Main Data_CLEAN'!$AS$1:$AV$53,4,0)</f>
        <v>6.7000000000000004E-2</v>
      </c>
      <c r="AD35" s="19">
        <f>VLOOKUP($A35,'Main Data_CLEAN'!$AX$1:$AZ$53,2,0)</f>
        <v>2700</v>
      </c>
      <c r="AE35" s="19">
        <f>VLOOKUP($A35,'Main Data_CLEAN'!$AX$1:$AZ$53,3,0)</f>
        <v>470</v>
      </c>
      <c r="AF35" s="19">
        <f>VLOOKUP($A35,'Main Data_CLEAN'!$BB$1:$BG$53,2,0)</f>
        <v>23.4</v>
      </c>
      <c r="AG35" s="19">
        <f>VLOOKUP($A35,'Main Data_CLEAN'!$BB$1:$BG$53,3,0)</f>
        <v>17.7</v>
      </c>
      <c r="AH35" s="19">
        <f>VLOOKUP($A35,'Main Data_CLEAN'!$BB$1:$BG$53,4,0)</f>
        <v>8632</v>
      </c>
      <c r="AI35" s="19">
        <f>VLOOKUP($A35,'Main Data_CLEAN'!$BB$1:$BG$53,5,0)</f>
        <v>6538</v>
      </c>
      <c r="AJ35" s="19">
        <f>VLOOKUP($A35,'Main Data_CLEAN'!$BB$1:$BG$53,6,0)</f>
        <v>36918</v>
      </c>
      <c r="AK35" s="32">
        <f>VLOOKUP($A35,'Main Data_CLEAN'!$BI$1:$BM$53,2,0)</f>
        <v>5.4</v>
      </c>
      <c r="AL35" s="19">
        <f>VLOOKUP($A35,'Main Data_CLEAN'!$BI$1:$BM$53,3,0)</f>
        <v>19000</v>
      </c>
      <c r="AM35" s="19">
        <f>VLOOKUP($A35,'Main Data_CLEAN'!$BI$1:$BM$53,4,0)</f>
        <v>352000</v>
      </c>
      <c r="AN35" s="19" t="str">
        <f>VLOOKUP($A35,'Main Data_CLEAN'!$BI$1:$BM$53,5,0)</f>
        <v>Yes</v>
      </c>
      <c r="AO35" s="19">
        <f>VLOOKUP($A35,'Main Data_CLEAN'!$BO$1:$BP$53,2,0)</f>
        <v>0</v>
      </c>
      <c r="AP35" s="19">
        <f>VLOOKUP($A35,'Main Data_CLEAN'!$BR$1:$BT$53,2,0)</f>
        <v>37</v>
      </c>
      <c r="AQ35" s="19">
        <f>VLOOKUP($A35,'Main Data_CLEAN'!$BR$1:$BT$53,3,0)</f>
        <v>-1.9473984727789342</v>
      </c>
      <c r="AR35" s="46">
        <f>VLOOKUP(A35,'land&amp;related_info.'!$F$4:$G$55,2,0)</f>
        <v>70699.789999999994</v>
      </c>
      <c r="AS35" s="46">
        <f>VLOOKUP(A35,'land&amp;related_info.'!$N$4:$O$55,2,0)</f>
        <v>1723.86</v>
      </c>
      <c r="AT35" s="52">
        <f>VLOOKUP(A35,'land&amp;related_info.'!$R$2:$S$56,2,0)</f>
        <v>9.6999999999999993</v>
      </c>
      <c r="AU35" s="46">
        <f>VLOOKUP(A35,'Unemployment Rates for States'!$B$4:$C$55,2,0)</f>
        <v>2.7</v>
      </c>
      <c r="AV35" s="1">
        <f t="shared" si="0"/>
        <v>0.46147891353370807</v>
      </c>
    </row>
    <row r="36" spans="1:48" x14ac:dyDescent="0.25">
      <c r="A36" s="1" t="s">
        <v>36</v>
      </c>
      <c r="B36" s="16">
        <f>VLOOKUP($A36,'Main Data_CLEAN'!$A$1:$D$52,2,0)</f>
        <v>11663946</v>
      </c>
      <c r="C36" s="16">
        <f>VLOOKUP($A36,'Main Data_CLEAN'!$A$1:$D$52,3,0)</f>
        <v>8949773</v>
      </c>
      <c r="D36" s="16">
        <f>VLOOKUP($A36,'Main Data_CLEAN'!$A$1:$D$52,4,0)</f>
        <v>4747620</v>
      </c>
      <c r="E36" s="21">
        <f>VLOOKUP($A36,'Main Data_CLEAN'!$G$1:$J$51,2,0)</f>
        <v>11611096</v>
      </c>
      <c r="F36" s="21">
        <f>VLOOKUP($A36,'Main Data_CLEAN'!$G$1:$J$51,3,0)</f>
        <v>40861</v>
      </c>
      <c r="G36" s="21">
        <f>VLOOKUP($A36,'Main Data_CLEAN'!$G$1:$J$51,4,0)</f>
        <v>105829.5</v>
      </c>
      <c r="H36" s="14">
        <f>VLOOKUP($A36,'Main Data_CLEAN'!$L$1:$P$53,2,0)</f>
        <v>910</v>
      </c>
      <c r="I36" s="24">
        <f>VLOOKUP($A36,'Main Data_CLEAN'!$O$1:$P$53,2,0)</f>
        <v>0.45200000000000001</v>
      </c>
      <c r="J36" s="14">
        <f>VLOOKUP($A36,'Main Data_CLEAN'!$R$1:$V$53,2,0)</f>
        <v>0.158</v>
      </c>
      <c r="K36" s="14">
        <f>VLOOKUP($A36,'Main Data_CLEAN'!$R$1:$V$53,3,0)</f>
        <v>1778</v>
      </c>
      <c r="L36" s="14">
        <f>VLOOKUP($A36,'Main Data_CLEAN'!$R$1:$V$53,4,0)</f>
        <v>0.13500000000000001</v>
      </c>
      <c r="M36" s="14">
        <f>VLOOKUP($A36,'Main Data_CLEAN'!$R$1:$V$53,5,0)</f>
        <v>0.13200000000000001</v>
      </c>
      <c r="N36" s="19">
        <f>VLOOKUP($A36,'Main Data_CLEAN'!$X$1:$AD$53,2,0)</f>
        <v>11536504</v>
      </c>
      <c r="O36" s="24">
        <f>VLOOKUP($A36,'Main Data_CLEAN'!$X$1:$AD$53,3,0)</f>
        <v>282.5</v>
      </c>
      <c r="P36" s="14">
        <f>VLOOKUP($A36,'Main Data_CLEAN'!$X$1:$AD$53,4,0)</f>
        <v>460</v>
      </c>
      <c r="Q36" s="14">
        <f>VLOOKUP($A36,'Main Data_CLEAN'!$X$1:$AD$53,5,0)</f>
        <v>310</v>
      </c>
      <c r="R36" s="14">
        <f>VLOOKUP($A36,'Main Data_CLEAN'!$X$1:$AD$53,6,0)</f>
        <v>0.19600000000000001</v>
      </c>
      <c r="S36" s="27">
        <f>VLOOKUP($A36,'Main Data_CLEAN'!$X$1:$AD$53,7,0)</f>
        <v>3.9873431327202764E-5</v>
      </c>
      <c r="T36" s="14">
        <f>VLOOKUP($A36,'Main Data_CLEAN'!$AF$1:$AG$53,2,0)</f>
        <v>39</v>
      </c>
      <c r="U36" s="14">
        <f>VLOOKUP($A36,'Main Data_CLEAN'!$AI$1:$AL$53,2,0)</f>
        <v>229</v>
      </c>
      <c r="V36" s="14">
        <f>VLOOKUP($A36,'Main Data_CLEAN'!$AI$1:$AL$53,3,0)</f>
        <v>11594163</v>
      </c>
      <c r="W36" s="14">
        <f>VLOOKUP($A36,'Main Data_CLEAN'!$AI$1:$AL$53,4,0)</f>
        <v>19.75</v>
      </c>
      <c r="X36" s="14">
        <f>VLOOKUP($A36,'Main Data_CLEAN'!$AN$1:$AQ$53,2,0)</f>
        <v>0.26900000000000002</v>
      </c>
      <c r="Y36" s="14">
        <f>VLOOKUP($A36,'Main Data_CLEAN'!$AN$1:$AQ$53,3,0)</f>
        <v>0.63300000000000001</v>
      </c>
      <c r="Z36" s="14">
        <f>VLOOKUP($A36,'Main Data_CLEAN'!$AN$1:$AQ$53,4,0)</f>
        <v>0.14199999999999999</v>
      </c>
      <c r="AA36" s="30">
        <f>VLOOKUP($A36,'Main Data_CLEAN'!$AS$1:$AV$53,2,0)</f>
        <v>0.876</v>
      </c>
      <c r="AB36" s="14">
        <f>VLOOKUP($A36,'Main Data_CLEAN'!$AS$1:$AV$53,3,0)</f>
        <v>0.24099999999999999</v>
      </c>
      <c r="AC36" s="14">
        <f>VLOOKUP($A36,'Main Data_CLEAN'!$AS$1:$AV$53,4,0)</f>
        <v>8.7999999999999995E-2</v>
      </c>
      <c r="AD36" s="19">
        <f>VLOOKUP($A36,'Main Data_CLEAN'!$AX$1:$AZ$53,2,0)</f>
        <v>69800</v>
      </c>
      <c r="AE36" s="19">
        <f>VLOOKUP($A36,'Main Data_CLEAN'!$AX$1:$AZ$53,3,0)</f>
        <v>780</v>
      </c>
      <c r="AF36" s="19">
        <f>VLOOKUP($A36,'Main Data_CLEAN'!$BB$1:$BG$53,2,0)</f>
        <v>2.13</v>
      </c>
      <c r="AG36" s="19">
        <f>VLOOKUP($A36,'Main Data_CLEAN'!$BB$1:$BG$53,3,0)</f>
        <v>1.72</v>
      </c>
      <c r="AH36" s="19">
        <f>VLOOKUP($A36,'Main Data_CLEAN'!$BB$1:$BG$53,4,0)</f>
        <v>2607</v>
      </c>
      <c r="AI36" s="19">
        <f>VLOOKUP($A36,'Main Data_CLEAN'!$BB$1:$BG$53,5,0)</f>
        <v>2097</v>
      </c>
      <c r="AJ36" s="19">
        <f>VLOOKUP($A36,'Main Data_CLEAN'!$BB$1:$BG$53,6,0)</f>
        <v>122125</v>
      </c>
      <c r="AK36" s="32">
        <f>VLOOKUP($A36,'Main Data_CLEAN'!$BI$1:$BM$53,2,0)</f>
        <v>12.3</v>
      </c>
      <c r="AL36" s="19">
        <f>VLOOKUP($A36,'Main Data_CLEAN'!$BI$1:$BM$53,3,0)</f>
        <v>606000</v>
      </c>
      <c r="AM36" s="19">
        <f>VLOOKUP($A36,'Main Data_CLEAN'!$BI$1:$BM$53,4,0)</f>
        <v>4914000</v>
      </c>
      <c r="AN36" s="19" t="str">
        <f>VLOOKUP($A36,'Main Data_CLEAN'!$BI$1:$BM$53,5,0)</f>
        <v>No</v>
      </c>
      <c r="AO36" s="19">
        <f>VLOOKUP($A36,'Main Data_CLEAN'!$BO$1:$BP$53,2,0)</f>
        <v>6</v>
      </c>
      <c r="AP36" s="19">
        <f>VLOOKUP($A36,'Main Data_CLEAN'!$BR$1:$BT$53,2,0)</f>
        <v>45</v>
      </c>
      <c r="AQ36" s="19">
        <f>VLOOKUP($A36,'Main Data_CLEAN'!$BR$1:$BT$53,3,0)</f>
        <v>-2.1720072380707971</v>
      </c>
      <c r="AR36" s="46">
        <f>VLOOKUP(A36,'land&amp;related_info.'!$F$4:$G$55,2,0)</f>
        <v>44824.9</v>
      </c>
      <c r="AS36" s="46">
        <f>VLOOKUP(A36,'land&amp;related_info.'!$N$4:$O$55,2,0)</f>
        <v>3876.53</v>
      </c>
      <c r="AT36" s="52">
        <f>VLOOKUP(A36,'land&amp;related_info.'!$R$2:$S$56,2,0)</f>
        <v>282.3</v>
      </c>
      <c r="AU36" s="46">
        <f>VLOOKUP(A36,'Unemployment Rates for States'!$B$4:$C$55,2,0)</f>
        <v>4.9000000000000004</v>
      </c>
      <c r="AV36" s="1">
        <f t="shared" si="0"/>
        <v>0.57870175324885764</v>
      </c>
    </row>
    <row r="37" spans="1:48" x14ac:dyDescent="0.25">
      <c r="A37" s="1" t="s">
        <v>37</v>
      </c>
      <c r="B37" s="16">
        <f>VLOOKUP($A37,'Main Data_CLEAN'!$A$1:$D$52,2,0)</f>
        <v>3725797</v>
      </c>
      <c r="C37" s="16">
        <f>VLOOKUP($A37,'Main Data_CLEAN'!$A$1:$D$52,3,0)</f>
        <v>2530656</v>
      </c>
      <c r="D37" s="16">
        <f>VLOOKUP($A37,'Main Data_CLEAN'!$A$1:$D$52,4,0)</f>
        <v>1303220</v>
      </c>
      <c r="E37" s="21">
        <f>VLOOKUP($A37,'Main Data_CLEAN'!$G$1:$J$51,2,0)</f>
        <v>3909220</v>
      </c>
      <c r="F37" s="21">
        <f>VLOOKUP($A37,'Main Data_CLEAN'!$G$1:$J$51,3,0)</f>
        <v>68595</v>
      </c>
      <c r="G37" s="21">
        <f>VLOOKUP($A37,'Main Data_CLEAN'!$G$1:$J$51,4,0)</f>
        <v>177660.2</v>
      </c>
      <c r="H37" s="14">
        <f>VLOOKUP($A37,'Main Data_CLEAN'!$L$1:$P$53,2,0)</f>
        <v>860</v>
      </c>
      <c r="I37" s="24">
        <f>VLOOKUP($A37,'Main Data_CLEAN'!$O$1:$P$53,2,0)</f>
        <v>0.45400000000000001</v>
      </c>
      <c r="J37" s="14">
        <f>VLOOKUP($A37,'Main Data_CLEAN'!$R$1:$V$53,2,0)</f>
        <v>0.16600000000000001</v>
      </c>
      <c r="K37" s="14">
        <f>VLOOKUP($A37,'Main Data_CLEAN'!$R$1:$V$53,3,0)</f>
        <v>623</v>
      </c>
      <c r="L37" s="14">
        <f>VLOOKUP($A37,'Main Data_CLEAN'!$R$1:$V$53,4,0)</f>
        <v>0.13</v>
      </c>
      <c r="M37" s="14">
        <f>VLOOKUP($A37,'Main Data_CLEAN'!$R$1:$V$53,5,0)</f>
        <v>0.13400000000000001</v>
      </c>
      <c r="N37" s="19">
        <f>VLOOKUP($A37,'Main Data_CLEAN'!$X$1:$AD$53,2,0)</f>
        <v>3751351</v>
      </c>
      <c r="O37" s="24">
        <f>VLOOKUP($A37,'Main Data_CLEAN'!$X$1:$AD$53,3,0)</f>
        <v>55.22</v>
      </c>
      <c r="P37" s="14">
        <f>VLOOKUP($A37,'Main Data_CLEAN'!$X$1:$AD$53,4,0)</f>
        <v>188</v>
      </c>
      <c r="Q37" s="14">
        <f>VLOOKUP($A37,'Main Data_CLEAN'!$X$1:$AD$53,5,0)</f>
        <v>111</v>
      </c>
      <c r="R37" s="14">
        <f>VLOOKUP($A37,'Main Data_CLEAN'!$X$1:$AD$53,6,0)</f>
        <v>0.312</v>
      </c>
      <c r="S37" s="27">
        <f>VLOOKUP($A37,'Main Data_CLEAN'!$X$1:$AD$53,7,0)</f>
        <v>5.0115278469010231E-5</v>
      </c>
      <c r="T37" s="14">
        <f>VLOOKUP($A37,'Main Data_CLEAN'!$AF$1:$AG$53,2,0)</f>
        <v>48</v>
      </c>
      <c r="U37" s="14">
        <f>VLOOKUP($A37,'Main Data_CLEAN'!$AI$1:$AL$53,2,0)</f>
        <v>104</v>
      </c>
      <c r="V37" s="14">
        <f>VLOOKUP($A37,'Main Data_CLEAN'!$AI$1:$AL$53,3,0)</f>
        <v>3878051</v>
      </c>
      <c r="W37" s="14">
        <f>VLOOKUP($A37,'Main Data_CLEAN'!$AI$1:$AL$53,4,0)</f>
        <v>26.92</v>
      </c>
      <c r="X37" s="14">
        <f>VLOOKUP($A37,'Main Data_CLEAN'!$AN$1:$AQ$53,2,0)</f>
        <v>0.28100000000000003</v>
      </c>
      <c r="Y37" s="14">
        <f>VLOOKUP($A37,'Main Data_CLEAN'!$AN$1:$AQ$53,3,0)</f>
        <v>0.64200000000000002</v>
      </c>
      <c r="Z37" s="14">
        <f>VLOOKUP($A37,'Main Data_CLEAN'!$AN$1:$AQ$53,4,0)</f>
        <v>0.154</v>
      </c>
      <c r="AA37" s="30">
        <f>VLOOKUP($A37,'Main Data_CLEAN'!$AS$1:$AV$53,2,0)</f>
        <v>0.85599999999999998</v>
      </c>
      <c r="AB37" s="14">
        <f>VLOOKUP($A37,'Main Data_CLEAN'!$AS$1:$AV$53,3,0)</f>
        <v>0.22700000000000001</v>
      </c>
      <c r="AC37" s="14">
        <f>VLOOKUP($A37,'Main Data_CLEAN'!$AS$1:$AV$53,4,0)</f>
        <v>7.3999999999999996E-2</v>
      </c>
      <c r="AD37" s="19">
        <f>VLOOKUP($A37,'Main Data_CLEAN'!$AX$1:$AZ$53,2,0)</f>
        <v>37900</v>
      </c>
      <c r="AE37" s="19">
        <f>VLOOKUP($A37,'Main Data_CLEAN'!$AX$1:$AZ$53,3,0)</f>
        <v>1300</v>
      </c>
      <c r="AF37" s="19">
        <f>VLOOKUP($A37,'Main Data_CLEAN'!$BB$1:$BG$53,2,0)</f>
        <v>22.2</v>
      </c>
      <c r="AG37" s="19">
        <f>VLOOKUP($A37,'Main Data_CLEAN'!$BB$1:$BG$53,3,0)</f>
        <v>18.899999999999999</v>
      </c>
      <c r="AH37" s="19">
        <f>VLOOKUP($A37,'Main Data_CLEAN'!$BB$1:$BG$53,4,0)</f>
        <v>16852</v>
      </c>
      <c r="AI37" s="19">
        <f>VLOOKUP($A37,'Main Data_CLEAN'!$BB$1:$BG$53,5,0)</f>
        <v>14341</v>
      </c>
      <c r="AJ37" s="19">
        <f>VLOOKUP($A37,'Main Data_CLEAN'!$BB$1:$BG$53,6,0)</f>
        <v>76063</v>
      </c>
      <c r="AK37" s="32">
        <f>VLOOKUP($A37,'Main Data_CLEAN'!$BI$1:$BM$53,2,0)</f>
        <v>5.6</v>
      </c>
      <c r="AL37" s="19">
        <f>VLOOKUP($A37,'Main Data_CLEAN'!$BI$1:$BM$53,3,0)</f>
        <v>88000</v>
      </c>
      <c r="AM37" s="19">
        <f>VLOOKUP($A37,'Main Data_CLEAN'!$BI$1:$BM$53,4,0)</f>
        <v>1567000</v>
      </c>
      <c r="AN37" s="19" t="str">
        <f>VLOOKUP($A37,'Main Data_CLEAN'!$BI$1:$BM$53,5,0)</f>
        <v>Yes</v>
      </c>
      <c r="AO37" s="19">
        <f>VLOOKUP($A37,'Main Data_CLEAN'!$BO$1:$BP$53,2,0)</f>
        <v>5</v>
      </c>
      <c r="AP37" s="19">
        <f>VLOOKUP($A37,'Main Data_CLEAN'!$BR$1:$BT$53,2,0)</f>
        <v>42</v>
      </c>
      <c r="AQ37" s="19">
        <f>VLOOKUP($A37,'Main Data_CLEAN'!$BR$1:$BT$53,3,0)</f>
        <v>-2.02606914257708</v>
      </c>
      <c r="AR37" s="46">
        <f>VLOOKUP(A37,'land&amp;related_info.'!$F$4:$G$55,2,0)</f>
        <v>69898.19</v>
      </c>
      <c r="AS37" s="46">
        <f>VLOOKUP(A37,'land&amp;related_info.'!$N$4:$O$55,2,0)</f>
        <v>1231.1300000000001</v>
      </c>
      <c r="AT37" s="52">
        <f>VLOOKUP(A37,'land&amp;related_info.'!$R$2:$S$56,2,0)</f>
        <v>54.7</v>
      </c>
      <c r="AU37" s="46">
        <f>VLOOKUP(A37,'Unemployment Rates for States'!$B$4:$C$55,2,0)</f>
        <v>4.2</v>
      </c>
      <c r="AV37" s="1">
        <f t="shared" si="0"/>
        <v>0.57941884649109976</v>
      </c>
    </row>
    <row r="38" spans="1:48" x14ac:dyDescent="0.25">
      <c r="A38" s="1" t="s">
        <v>38</v>
      </c>
      <c r="B38" s="16">
        <f>VLOOKUP($A38,'Main Data_CLEAN'!$A$1:$D$52,2,0)</f>
        <v>3865861</v>
      </c>
      <c r="C38" s="16">
        <f>VLOOKUP($A38,'Main Data_CLEAN'!$A$1:$D$52,3,0)</f>
        <v>3327971</v>
      </c>
      <c r="D38" s="16">
        <f>VLOOKUP($A38,'Main Data_CLEAN'!$A$1:$D$52,4,0)</f>
        <v>1724480</v>
      </c>
      <c r="E38" s="21">
        <f>VLOOKUP($A38,'Main Data_CLEAN'!$G$1:$J$51,2,0)</f>
        <v>4029471</v>
      </c>
      <c r="F38" s="21">
        <f>VLOOKUP($A38,'Main Data_CLEAN'!$G$1:$J$51,3,0)</f>
        <v>95988</v>
      </c>
      <c r="G38" s="21">
        <f>VLOOKUP($A38,'Main Data_CLEAN'!$G$1:$J$51,4,0)</f>
        <v>248607.8</v>
      </c>
      <c r="H38" s="14">
        <f>VLOOKUP($A38,'Main Data_CLEAN'!$L$1:$P$53,2,0)</f>
        <v>770</v>
      </c>
      <c r="I38" s="24">
        <f>VLOOKUP($A38,'Main Data_CLEAN'!$O$1:$P$53,2,0)</f>
        <v>0.44900000000000001</v>
      </c>
      <c r="J38" s="14">
        <f>VLOOKUP($A38,'Main Data_CLEAN'!$R$1:$V$53,2,0)</f>
        <v>0.16400000000000001</v>
      </c>
      <c r="K38" s="14">
        <f>VLOOKUP($A38,'Main Data_CLEAN'!$R$1:$V$53,3,0)</f>
        <v>637</v>
      </c>
      <c r="L38" s="14">
        <f>VLOOKUP($A38,'Main Data_CLEAN'!$R$1:$V$53,4,0)</f>
        <v>7.1099999999999997E-2</v>
      </c>
      <c r="M38" s="14">
        <f>VLOOKUP($A38,'Main Data_CLEAN'!$R$1:$V$53,5,0)</f>
        <v>0.10299999999999999</v>
      </c>
      <c r="N38" s="19">
        <f>VLOOKUP($A38,'Main Data_CLEAN'!$X$1:$AD$53,2,0)</f>
        <v>3831074</v>
      </c>
      <c r="O38" s="24">
        <f>VLOOKUP($A38,'Main Data_CLEAN'!$X$1:$AD$53,3,0)</f>
        <v>40.33</v>
      </c>
      <c r="P38" s="14">
        <f>VLOOKUP($A38,'Main Data_CLEAN'!$X$1:$AD$53,4,0)</f>
        <v>78</v>
      </c>
      <c r="Q38" s="14">
        <f>VLOOKUP($A38,'Main Data_CLEAN'!$X$1:$AD$53,5,0)</f>
        <v>36</v>
      </c>
      <c r="R38" s="14">
        <f>VLOOKUP($A38,'Main Data_CLEAN'!$X$1:$AD$53,6,0)</f>
        <v>0.26600000000000001</v>
      </c>
      <c r="S38" s="27">
        <f>VLOOKUP($A38,'Main Data_CLEAN'!$X$1:$AD$53,7,0)</f>
        <v>2.0359825991353859E-5</v>
      </c>
      <c r="T38" s="14">
        <f>VLOOKUP($A38,'Main Data_CLEAN'!$AF$1:$AG$53,2,0)</f>
        <v>30</v>
      </c>
      <c r="U38" s="14">
        <f>VLOOKUP($A38,'Main Data_CLEAN'!$AI$1:$AL$53,2,0)</f>
        <v>38</v>
      </c>
      <c r="V38" s="14">
        <f>VLOOKUP($A38,'Main Data_CLEAN'!$AI$1:$AL$53,3,0)</f>
        <v>3970239</v>
      </c>
      <c r="W38" s="14">
        <f>VLOOKUP($A38,'Main Data_CLEAN'!$AI$1:$AL$53,4,0)</f>
        <v>9.56</v>
      </c>
      <c r="X38" s="14">
        <f>VLOOKUP($A38,'Main Data_CLEAN'!$AN$1:$AQ$53,2,0)</f>
        <v>0.25</v>
      </c>
      <c r="Y38" s="14">
        <f>VLOOKUP($A38,'Main Data_CLEAN'!$AN$1:$AQ$53,3,0)</f>
        <v>0.60799999999999998</v>
      </c>
      <c r="Z38" s="14">
        <f>VLOOKUP($A38,'Main Data_CLEAN'!$AN$1:$AQ$53,4,0)</f>
        <v>0.14099999999999999</v>
      </c>
      <c r="AA38" s="30">
        <f>VLOOKUP($A38,'Main Data_CLEAN'!$AS$1:$AV$53,2,0)</f>
        <v>0.89100000000000001</v>
      </c>
      <c r="AB38" s="14">
        <f>VLOOKUP($A38,'Main Data_CLEAN'!$AS$1:$AV$53,3,0)</f>
        <v>0.29199999999999998</v>
      </c>
      <c r="AC38" s="14">
        <f>VLOOKUP($A38,'Main Data_CLEAN'!$AS$1:$AV$53,4,0)</f>
        <v>0.104</v>
      </c>
      <c r="AD38" s="19">
        <f>VLOOKUP($A38,'Main Data_CLEAN'!$AX$1:$AZ$53,2,0)</f>
        <v>22900</v>
      </c>
      <c r="AE38" s="19">
        <f>VLOOKUP($A38,'Main Data_CLEAN'!$AX$1:$AZ$53,3,0)</f>
        <v>740</v>
      </c>
      <c r="AF38" s="19">
        <f>VLOOKUP($A38,'Main Data_CLEAN'!$BB$1:$BG$53,2,0)</f>
        <v>68.400000000000006</v>
      </c>
      <c r="AG38" s="19">
        <f>VLOOKUP($A38,'Main Data_CLEAN'!$BB$1:$BG$53,3,0)</f>
        <v>13.5</v>
      </c>
      <c r="AH38" s="19">
        <f>VLOOKUP($A38,'Main Data_CLEAN'!$BB$1:$BG$53,4,0)</f>
        <v>40274</v>
      </c>
      <c r="AI38" s="19">
        <f>VLOOKUP($A38,'Main Data_CLEAN'!$BB$1:$BG$53,5,0)</f>
        <v>7971</v>
      </c>
      <c r="AJ38" s="19">
        <f>VLOOKUP($A38,'Main Data_CLEAN'!$BB$1:$BG$53,6,0)</f>
        <v>58857</v>
      </c>
      <c r="AK38" s="32">
        <f>VLOOKUP($A38,'Main Data_CLEAN'!$BI$1:$BM$53,2,0)</f>
        <v>14.8</v>
      </c>
      <c r="AL38" s="19">
        <f>VLOOKUP($A38,'Main Data_CLEAN'!$BI$1:$BM$53,3,0)</f>
        <v>235000</v>
      </c>
      <c r="AM38" s="19">
        <f>VLOOKUP($A38,'Main Data_CLEAN'!$BI$1:$BM$53,4,0)</f>
        <v>1586000</v>
      </c>
      <c r="AN38" s="19" t="str">
        <f>VLOOKUP($A38,'Main Data_CLEAN'!$BI$1:$BM$53,5,0)</f>
        <v>No</v>
      </c>
      <c r="AO38" s="19">
        <f>VLOOKUP($A38,'Main Data_CLEAN'!$BO$1:$BP$53,2,0)</f>
        <v>2</v>
      </c>
      <c r="AP38" s="19">
        <f>VLOOKUP($A38,'Main Data_CLEAN'!$BR$1:$BT$53,2,0)</f>
        <v>33</v>
      </c>
      <c r="AQ38" s="19">
        <f>VLOOKUP($A38,'Main Data_CLEAN'!$BR$1:$BT$53,3,0)</f>
        <v>-2.0669597502548069</v>
      </c>
      <c r="AR38" s="46">
        <f>VLOOKUP(A38,'land&amp;related_info.'!$F$4:$G$55,2,0)</f>
        <v>98380.64</v>
      </c>
      <c r="AS38" s="46">
        <f>VLOOKUP(A38,'land&amp;related_info.'!$N$4:$O$55,2,0)</f>
        <v>2383.85</v>
      </c>
      <c r="AT38" s="52">
        <f>VLOOKUP(A38,'land&amp;related_info.'!$R$2:$S$56,2,0)</f>
        <v>39.9</v>
      </c>
      <c r="AU38" s="46">
        <f>VLOOKUP(A38,'Unemployment Rates for States'!$B$4:$C$55,2,0)</f>
        <v>5.7</v>
      </c>
      <c r="AV38" s="1">
        <f t="shared" si="0"/>
        <v>0.5897421040228813</v>
      </c>
    </row>
    <row r="39" spans="1:48" x14ac:dyDescent="0.25">
      <c r="A39" s="1" t="s">
        <v>39</v>
      </c>
      <c r="B39" s="16">
        <f>VLOOKUP($A39,'Main Data_CLEAN'!$A$1:$D$52,2,0)</f>
        <v>12737230</v>
      </c>
      <c r="C39" s="16">
        <f>VLOOKUP($A39,'Main Data_CLEAN'!$A$1:$D$52,3,0)</f>
        <v>9909482</v>
      </c>
      <c r="D39" s="16">
        <f>VLOOKUP($A39,'Main Data_CLEAN'!$A$1:$D$52,4,0)</f>
        <v>5955960</v>
      </c>
      <c r="E39" s="21">
        <f>VLOOKUP($A39,'Main Data_CLEAN'!$G$1:$J$51,2,0)</f>
        <v>12803066</v>
      </c>
      <c r="F39" s="21">
        <f>VLOOKUP($A39,'Main Data_CLEAN'!$G$1:$J$51,3,0)</f>
        <v>44743</v>
      </c>
      <c r="G39" s="21">
        <f>VLOOKUP($A39,'Main Data_CLEAN'!$G$1:$J$51,4,0)</f>
        <v>115883.8</v>
      </c>
      <c r="H39" s="14">
        <f>VLOOKUP($A39,'Main Data_CLEAN'!$L$1:$P$53,2,0)</f>
        <v>760</v>
      </c>
      <c r="I39" s="24">
        <f>VLOOKUP($A39,'Main Data_CLEAN'!$O$1:$P$53,2,0)</f>
        <v>0.46100000000000002</v>
      </c>
      <c r="J39" s="14">
        <f>VLOOKUP($A39,'Main Data_CLEAN'!$R$1:$V$53,2,0)</f>
        <v>0.13600000000000001</v>
      </c>
      <c r="K39" s="14">
        <f>VLOOKUP($A39,'Main Data_CLEAN'!$R$1:$V$53,3,0)</f>
        <v>1679</v>
      </c>
      <c r="L39" s="14">
        <f>VLOOKUP($A39,'Main Data_CLEAN'!$R$1:$V$53,4,0)</f>
        <v>0.112</v>
      </c>
      <c r="M39" s="14">
        <f>VLOOKUP($A39,'Main Data_CLEAN'!$R$1:$V$53,5,0)</f>
        <v>0.126</v>
      </c>
      <c r="N39" s="19">
        <f>VLOOKUP($A39,'Main Data_CLEAN'!$X$1:$AD$53,2,0)</f>
        <v>12702379</v>
      </c>
      <c r="O39" s="24">
        <f>VLOOKUP($A39,'Main Data_CLEAN'!$X$1:$AD$53,3,0)</f>
        <v>285.3</v>
      </c>
      <c r="P39" s="14">
        <f>VLOOKUP($A39,'Main Data_CLEAN'!$X$1:$AD$53,4,0)</f>
        <v>646</v>
      </c>
      <c r="Q39" s="14">
        <f>VLOOKUP($A39,'Main Data_CLEAN'!$X$1:$AD$53,5,0)</f>
        <v>457</v>
      </c>
      <c r="R39" s="14">
        <f>VLOOKUP($A39,'Main Data_CLEAN'!$X$1:$AD$53,6,0)</f>
        <v>0.27100000000000002</v>
      </c>
      <c r="S39" s="27">
        <f>VLOOKUP($A39,'Main Data_CLEAN'!$X$1:$AD$53,7,0)</f>
        <v>5.0856615126977392E-5</v>
      </c>
      <c r="T39" s="14">
        <f>VLOOKUP($A39,'Main Data_CLEAN'!$AF$1:$AG$53,2,0)</f>
        <v>40</v>
      </c>
      <c r="U39" s="14">
        <f>VLOOKUP($A39,'Main Data_CLEAN'!$AI$1:$AL$53,2,0)</f>
        <v>242</v>
      </c>
      <c r="V39" s="14">
        <f>VLOOKUP($A39,'Main Data_CLEAN'!$AI$1:$AL$53,3,0)</f>
        <v>12787209</v>
      </c>
      <c r="W39" s="14">
        <f>VLOOKUP($A39,'Main Data_CLEAN'!$AI$1:$AL$53,4,0)</f>
        <v>18.940000000000001</v>
      </c>
      <c r="X39" s="14">
        <f>VLOOKUP($A39,'Main Data_CLEAN'!$AN$1:$AQ$53,2,0)</f>
        <v>0.25700000000000001</v>
      </c>
      <c r="Y39" s="14">
        <f>VLOOKUP($A39,'Main Data_CLEAN'!$AN$1:$AQ$53,3,0)</f>
        <v>0.61899999999999999</v>
      </c>
      <c r="Z39" s="14">
        <f>VLOOKUP($A39,'Main Data_CLEAN'!$AN$1:$AQ$53,4,0)</f>
        <v>0.13300000000000001</v>
      </c>
      <c r="AA39" s="30">
        <f>VLOOKUP($A39,'Main Data_CLEAN'!$AS$1:$AV$53,2,0)</f>
        <v>0.879</v>
      </c>
      <c r="AB39" s="14">
        <f>VLOOKUP($A39,'Main Data_CLEAN'!$AS$1:$AV$53,3,0)</f>
        <v>0.26400000000000001</v>
      </c>
      <c r="AC39" s="14">
        <f>VLOOKUP($A39,'Main Data_CLEAN'!$AS$1:$AV$53,4,0)</f>
        <v>0.10199999999999999</v>
      </c>
      <c r="AD39" s="19">
        <f>VLOOKUP($A39,'Main Data_CLEAN'!$AX$1:$AZ$53,2,0)</f>
        <v>85500</v>
      </c>
      <c r="AE39" s="19">
        <f>VLOOKUP($A39,'Main Data_CLEAN'!$AX$1:$AZ$53,3,0)</f>
        <v>850</v>
      </c>
      <c r="AF39" s="19">
        <f>VLOOKUP($A39,'Main Data_CLEAN'!$BB$1:$BG$53,2,0)</f>
        <v>3.95</v>
      </c>
      <c r="AG39" s="19">
        <f>VLOOKUP($A39,'Main Data_CLEAN'!$BB$1:$BG$53,3,0)</f>
        <v>2.76</v>
      </c>
      <c r="AH39" s="19">
        <f>VLOOKUP($A39,'Main Data_CLEAN'!$BB$1:$BG$53,4,0)</f>
        <v>8535</v>
      </c>
      <c r="AI39" s="19">
        <f>VLOOKUP($A39,'Main Data_CLEAN'!$BB$1:$BG$53,5,0)</f>
        <v>5951</v>
      </c>
      <c r="AJ39" s="19">
        <f>VLOOKUP($A39,'Main Data_CLEAN'!$BB$1:$BG$53,6,0)</f>
        <v>215871</v>
      </c>
      <c r="AK39" s="32">
        <f>VLOOKUP($A39,'Main Data_CLEAN'!$BI$1:$BM$53,2,0)</f>
        <v>13.3</v>
      </c>
      <c r="AL39" s="19">
        <f>VLOOKUP($A39,'Main Data_CLEAN'!$BI$1:$BM$53,3,0)</f>
        <v>747000</v>
      </c>
      <c r="AM39" s="19">
        <f>VLOOKUP($A39,'Main Data_CLEAN'!$BI$1:$BM$53,4,0)</f>
        <v>5601000</v>
      </c>
      <c r="AN39" s="19" t="str">
        <f>VLOOKUP($A39,'Main Data_CLEAN'!$BI$1:$BM$53,5,0)</f>
        <v>No</v>
      </c>
      <c r="AO39" s="19">
        <f>VLOOKUP($A39,'Main Data_CLEAN'!$BO$1:$BP$53,2,0)</f>
        <v>10</v>
      </c>
      <c r="AP39" s="19">
        <f>VLOOKUP($A39,'Main Data_CLEAN'!$BR$1:$BT$53,2,0)</f>
        <v>52</v>
      </c>
      <c r="AQ39" s="19">
        <f>VLOOKUP($A39,'Main Data_CLEAN'!$BR$1:$BT$53,3,0)</f>
        <v>-2.1821308644384771</v>
      </c>
      <c r="AR39" s="46">
        <f>VLOOKUP(A39,'land&amp;related_info.'!$F$4:$G$55,2,0)</f>
        <v>46055.24</v>
      </c>
      <c r="AS39" s="46">
        <f>VLOOKUP(A39,'land&amp;related_info.'!$N$4:$O$55,2,0)</f>
        <v>1238.6300000000001</v>
      </c>
      <c r="AT39" s="52">
        <f>VLOOKUP(A39,'land&amp;related_info.'!$R$2:$S$56,2,0)</f>
        <v>283.89999999999998</v>
      </c>
      <c r="AU39" s="46">
        <f>VLOOKUP(A39,'Unemployment Rates for States'!$B$4:$C$55,2,0)</f>
        <v>5.0999999999999996</v>
      </c>
      <c r="AV39" s="1">
        <f t="shared" si="0"/>
        <v>0.56026545803129879</v>
      </c>
    </row>
    <row r="40" spans="1:48" x14ac:dyDescent="0.25">
      <c r="A40" s="1" t="s">
        <v>40</v>
      </c>
      <c r="B40" s="16">
        <f>VLOOKUP($A40,'Main Data_CLEAN'!$A$1:$D$52,2,0)</f>
        <v>1064277</v>
      </c>
      <c r="C40" s="16">
        <f>VLOOKUP($A40,'Main Data_CLEAN'!$A$1:$D$52,3,0)</f>
        <v>861596</v>
      </c>
      <c r="D40" s="16">
        <f>VLOOKUP($A40,'Main Data_CLEAN'!$A$1:$D$52,4,0)</f>
        <v>561360</v>
      </c>
      <c r="E40" s="21">
        <f>VLOOKUP($A40,'Main Data_CLEAN'!$G$1:$J$51,2,0)</f>
        <v>1056269</v>
      </c>
      <c r="F40" s="21">
        <f>VLOOKUP($A40,'Main Data_CLEAN'!$G$1:$J$51,3,0)</f>
        <v>1034</v>
      </c>
      <c r="G40" s="21">
        <f>VLOOKUP($A40,'Main Data_CLEAN'!$G$1:$J$51,4,0)</f>
        <v>2678</v>
      </c>
      <c r="H40" s="14">
        <f>VLOOKUP($A40,'Main Data_CLEAN'!$L$1:$P$53,2,0)</f>
        <v>730</v>
      </c>
      <c r="I40" s="24">
        <f>VLOOKUP($A40,'Main Data_CLEAN'!$O$1:$P$53,2,0)</f>
        <v>0.46700000000000003</v>
      </c>
      <c r="J40" s="14">
        <f>VLOOKUP($A40,'Main Data_CLEAN'!$R$1:$V$53,2,0)</f>
        <v>0.14799999999999999</v>
      </c>
      <c r="K40" s="14">
        <f>VLOOKUP($A40,'Main Data_CLEAN'!$R$1:$V$53,3,0)</f>
        <v>149</v>
      </c>
      <c r="L40" s="14">
        <f>VLOOKUP($A40,'Main Data_CLEAN'!$R$1:$V$53,4,0)</f>
        <v>0.13200000000000001</v>
      </c>
      <c r="M40" s="14">
        <f>VLOOKUP($A40,'Main Data_CLEAN'!$R$1:$V$53,5,0)</f>
        <v>0.13600000000000001</v>
      </c>
      <c r="N40" s="19">
        <f>VLOOKUP($A40,'Main Data_CLEAN'!$X$1:$AD$53,2,0)</f>
        <v>1052567</v>
      </c>
      <c r="O40" s="24">
        <f>VLOOKUP($A40,'Main Data_CLEAN'!$X$1:$AD$53,3,0)</f>
        <v>1006</v>
      </c>
      <c r="P40" s="14">
        <f>VLOOKUP($A40,'Main Data_CLEAN'!$X$1:$AD$53,4,0)</f>
        <v>29</v>
      </c>
      <c r="Q40" s="14">
        <f>VLOOKUP($A40,'Main Data_CLEAN'!$X$1:$AD$53,5,0)</f>
        <v>16</v>
      </c>
      <c r="R40" s="14">
        <f>VLOOKUP($A40,'Main Data_CLEAN'!$X$1:$AD$53,6,0)</f>
        <v>5.8000000000000003E-2</v>
      </c>
      <c r="S40" s="27">
        <f>VLOOKUP($A40,'Main Data_CLEAN'!$X$1:$AD$53,7,0)</f>
        <v>2.7551690296199671E-5</v>
      </c>
      <c r="T40" s="14">
        <f>VLOOKUP($A40,'Main Data_CLEAN'!$AF$1:$AG$53,2,0)</f>
        <v>32</v>
      </c>
      <c r="U40" s="14">
        <f>VLOOKUP($A40,'Main Data_CLEAN'!$AI$1:$AL$53,2,0)</f>
        <v>11</v>
      </c>
      <c r="V40" s="14">
        <f>VLOOKUP($A40,'Main Data_CLEAN'!$AI$1:$AL$53,3,0)</f>
        <v>1055173</v>
      </c>
      <c r="W40" s="14">
        <f>VLOOKUP($A40,'Main Data_CLEAN'!$AI$1:$AL$53,4,0)</f>
        <v>10.08</v>
      </c>
      <c r="X40" s="14">
        <f>VLOOKUP($A40,'Main Data_CLEAN'!$AN$1:$AQ$53,2,0)</f>
        <v>0.214</v>
      </c>
      <c r="Y40" s="14">
        <f>VLOOKUP($A40,'Main Data_CLEAN'!$AN$1:$AQ$53,3,0)</f>
        <v>0.60399999999999998</v>
      </c>
      <c r="Z40" s="14">
        <f>VLOOKUP($A40,'Main Data_CLEAN'!$AN$1:$AQ$53,4,0)</f>
        <v>0.11899999999999999</v>
      </c>
      <c r="AA40" s="30">
        <f>VLOOKUP($A40,'Main Data_CLEAN'!$AS$1:$AV$53,2,0)</f>
        <v>0.84699999999999998</v>
      </c>
      <c r="AB40" s="14">
        <f>VLOOKUP($A40,'Main Data_CLEAN'!$AS$1:$AV$53,3,0)</f>
        <v>0.30499999999999999</v>
      </c>
      <c r="AC40" s="14">
        <f>VLOOKUP($A40,'Main Data_CLEAN'!$AS$1:$AV$53,4,0)</f>
        <v>0.11700000000000001</v>
      </c>
      <c r="AD40" s="19">
        <f>VLOOKUP($A40,'Main Data_CLEAN'!$AX$1:$AZ$53,2,0)</f>
        <v>3400</v>
      </c>
      <c r="AE40" s="19">
        <f>VLOOKUP($A40,'Main Data_CLEAN'!$AX$1:$AZ$53,3,0)</f>
        <v>400</v>
      </c>
      <c r="AF40" s="19">
        <f>VLOOKUP($A40,'Main Data_CLEAN'!$BB$1:$BG$53,2,0)</f>
        <v>3.43</v>
      </c>
      <c r="AG40" s="19">
        <f>VLOOKUP($A40,'Main Data_CLEAN'!$BB$1:$BG$53,3,0)</f>
        <v>3.43</v>
      </c>
      <c r="AH40" s="19">
        <f>VLOOKUP($A40,'Main Data_CLEAN'!$BB$1:$BG$53,4,0)</f>
        <v>240</v>
      </c>
      <c r="AI40" s="19">
        <f>VLOOKUP($A40,'Main Data_CLEAN'!$BB$1:$BG$53,5,0)</f>
        <v>240</v>
      </c>
      <c r="AJ40" s="19">
        <f>VLOOKUP($A40,'Main Data_CLEAN'!$BB$1:$BG$53,6,0)</f>
        <v>7001</v>
      </c>
      <c r="AK40" s="32">
        <f>VLOOKUP($A40,'Main Data_CLEAN'!$BI$1:$BM$53,2,0)</f>
        <v>14.2</v>
      </c>
      <c r="AL40" s="19">
        <f>VLOOKUP($A40,'Main Data_CLEAN'!$BI$1:$BM$53,3,0)</f>
        <v>68000</v>
      </c>
      <c r="AM40" s="19">
        <f>VLOOKUP($A40,'Main Data_CLEAN'!$BI$1:$BM$53,4,0)</f>
        <v>483000</v>
      </c>
      <c r="AN40" s="19" t="str">
        <f>VLOOKUP($A40,'Main Data_CLEAN'!$BI$1:$BM$53,5,0)</f>
        <v>No</v>
      </c>
      <c r="AO40" s="19">
        <f>VLOOKUP($A40,'Main Data_CLEAN'!$BO$1:$BP$53,2,0)</f>
        <v>1</v>
      </c>
      <c r="AP40" s="19">
        <f>VLOOKUP($A40,'Main Data_CLEAN'!$BR$1:$BT$53,2,0)</f>
        <v>48</v>
      </c>
      <c r="AQ40" s="19">
        <f>VLOOKUP($A40,'Main Data_CLEAN'!$BR$1:$BT$53,3,0)</f>
        <v>-2.0542911490159637</v>
      </c>
      <c r="AR40" s="46">
        <f>VLOOKUP(A40,'land&amp;related_info.'!$F$4:$G$55,2,0)</f>
        <v>1545.05</v>
      </c>
      <c r="AS40" s="46">
        <f>VLOOKUP(A40,'land&amp;related_info.'!$N$4:$O$55,2,0)</f>
        <v>500.12</v>
      </c>
      <c r="AT40" s="52">
        <f>VLOOKUP(A40,'land&amp;related_info.'!$R$2:$S$56,2,0)</f>
        <v>1018.1</v>
      </c>
      <c r="AU40" s="46">
        <f>VLOOKUP(A40,'Unemployment Rates for States'!$B$4:$C$55,2,0)</f>
        <v>6</v>
      </c>
      <c r="AV40" s="1">
        <f t="shared" si="0"/>
        <v>0.54617078072719782</v>
      </c>
    </row>
    <row r="41" spans="1:48" x14ac:dyDescent="0.25">
      <c r="A41" s="1" t="s">
        <v>41</v>
      </c>
      <c r="B41" s="16">
        <f>VLOOKUP($A41,'Main Data_CLEAN'!$A$1:$D$52,2,0)</f>
        <v>4609176</v>
      </c>
      <c r="C41" s="16">
        <f>VLOOKUP($A41,'Main Data_CLEAN'!$A$1:$D$52,3,0)</f>
        <v>3086634</v>
      </c>
      <c r="D41" s="16">
        <f>VLOOKUP($A41,'Main Data_CLEAN'!$A$1:$D$52,4,0)</f>
        <v>1625480</v>
      </c>
      <c r="E41" s="21">
        <f>VLOOKUP($A41,'Main Data_CLEAN'!$G$1:$J$51,2,0)</f>
        <v>4897090</v>
      </c>
      <c r="F41" s="21">
        <f>VLOOKUP($A41,'Main Data_CLEAN'!$G$1:$J$51,3,0)</f>
        <v>30061</v>
      </c>
      <c r="G41" s="21">
        <f>VLOOKUP($A41,'Main Data_CLEAN'!$G$1:$J$51,4,0)</f>
        <v>77857.600000000006</v>
      </c>
      <c r="H41" s="14">
        <f>VLOOKUP($A41,'Main Data_CLEAN'!$L$1:$P$53,2,0)</f>
        <v>770</v>
      </c>
      <c r="I41" s="24">
        <f>VLOOKUP($A41,'Main Data_CLEAN'!$O$1:$P$53,2,0)</f>
        <v>0.46100000000000002</v>
      </c>
      <c r="J41" s="14">
        <f>VLOOKUP($A41,'Main Data_CLEAN'!$R$1:$V$53,2,0)</f>
        <v>0.17899999999999999</v>
      </c>
      <c r="K41" s="14">
        <f>VLOOKUP($A41,'Main Data_CLEAN'!$R$1:$V$53,3,0)</f>
        <v>838</v>
      </c>
      <c r="L41" s="14">
        <f>VLOOKUP($A41,'Main Data_CLEAN'!$R$1:$V$53,4,0)</f>
        <v>0.13800000000000001</v>
      </c>
      <c r="M41" s="14">
        <f>VLOOKUP($A41,'Main Data_CLEAN'!$R$1:$V$53,5,0)</f>
        <v>0.158</v>
      </c>
      <c r="N41" s="19">
        <f>VLOOKUP($A41,'Main Data_CLEAN'!$X$1:$AD$53,2,0)</f>
        <v>4625364</v>
      </c>
      <c r="O41" s="24">
        <f>VLOOKUP($A41,'Main Data_CLEAN'!$X$1:$AD$53,3,0)</f>
        <v>157.1</v>
      </c>
      <c r="P41" s="14">
        <f>VLOOKUP($A41,'Main Data_CLEAN'!$X$1:$AD$53,4,0)</f>
        <v>280</v>
      </c>
      <c r="Q41" s="14">
        <f>VLOOKUP($A41,'Main Data_CLEAN'!$X$1:$AD$53,5,0)</f>
        <v>207</v>
      </c>
      <c r="R41" s="14">
        <f>VLOOKUP($A41,'Main Data_CLEAN'!$X$1:$AD$53,6,0)</f>
        <v>0.44400000000000001</v>
      </c>
      <c r="S41" s="27">
        <f>VLOOKUP($A41,'Main Data_CLEAN'!$X$1:$AD$53,7,0)</f>
        <v>6.0535776211342505E-5</v>
      </c>
      <c r="T41" s="14">
        <f>VLOOKUP($A41,'Main Data_CLEAN'!$AF$1:$AG$53,2,0)</f>
        <v>54</v>
      </c>
      <c r="U41" s="14">
        <f>VLOOKUP($A41,'Main Data_CLEAN'!$AI$1:$AL$53,2,0)</f>
        <v>74</v>
      </c>
      <c r="V41" s="14">
        <f>VLOOKUP($A41,'Main Data_CLEAN'!$AI$1:$AL$53,3,0)</f>
        <v>4832482</v>
      </c>
      <c r="W41" s="14">
        <f>VLOOKUP($A41,'Main Data_CLEAN'!$AI$1:$AL$53,4,0)</f>
        <v>15.39</v>
      </c>
      <c r="X41" s="14">
        <f>VLOOKUP($A41,'Main Data_CLEAN'!$AN$1:$AQ$53,2,0)</f>
        <v>0.29199999999999998</v>
      </c>
      <c r="Y41" s="14">
        <f>VLOOKUP($A41,'Main Data_CLEAN'!$AN$1:$AQ$53,3,0)</f>
        <v>0.65100000000000002</v>
      </c>
      <c r="Z41" s="14">
        <f>VLOOKUP($A41,'Main Data_CLEAN'!$AN$1:$AQ$53,4,0)</f>
        <v>0.189</v>
      </c>
      <c r="AA41" s="30">
        <f>VLOOKUP($A41,'Main Data_CLEAN'!$AS$1:$AV$53,2,0)</f>
        <v>0.83599999999999997</v>
      </c>
      <c r="AB41" s="14">
        <f>VLOOKUP($A41,'Main Data_CLEAN'!$AS$1:$AV$53,3,0)</f>
        <v>0.24299999999999999</v>
      </c>
      <c r="AC41" s="14">
        <f>VLOOKUP($A41,'Main Data_CLEAN'!$AS$1:$AV$53,4,0)</f>
        <v>8.4000000000000005E-2</v>
      </c>
      <c r="AD41" s="19">
        <f>VLOOKUP($A41,'Main Data_CLEAN'!$AX$1:$AZ$53,2,0)</f>
        <v>32600</v>
      </c>
      <c r="AE41" s="19">
        <f>VLOOKUP($A41,'Main Data_CLEAN'!$AX$1:$AZ$53,3,0)</f>
        <v>880</v>
      </c>
      <c r="AF41" s="19">
        <f>VLOOKUP($A41,'Main Data_CLEAN'!$BB$1:$BG$53,2,0)</f>
        <v>5.3</v>
      </c>
      <c r="AG41" s="19">
        <f>VLOOKUP($A41,'Main Data_CLEAN'!$BB$1:$BG$53,3,0)</f>
        <v>2.31</v>
      </c>
      <c r="AH41" s="19">
        <f>VLOOKUP($A41,'Main Data_CLEAN'!$BB$1:$BG$53,4,0)</f>
        <v>5083</v>
      </c>
      <c r="AI41" s="19">
        <f>VLOOKUP($A41,'Main Data_CLEAN'!$BB$1:$BG$53,5,0)</f>
        <v>2235</v>
      </c>
      <c r="AJ41" s="19">
        <f>VLOOKUP($A41,'Main Data_CLEAN'!$BB$1:$BG$53,6,0)</f>
        <v>96548</v>
      </c>
      <c r="AK41" s="32">
        <f>VLOOKUP($A41,'Main Data_CLEAN'!$BI$1:$BM$53,2,0)</f>
        <v>2.1</v>
      </c>
      <c r="AL41" s="19">
        <f>VLOOKUP($A41,'Main Data_CLEAN'!$BI$1:$BM$53,3,0)</f>
        <v>41000</v>
      </c>
      <c r="AM41" s="19">
        <f>VLOOKUP($A41,'Main Data_CLEAN'!$BI$1:$BM$53,4,0)</f>
        <v>1960000</v>
      </c>
      <c r="AN41" s="19" t="str">
        <f>VLOOKUP($A41,'Main Data_CLEAN'!$BI$1:$BM$53,5,0)</f>
        <v>Yes</v>
      </c>
      <c r="AO41" s="19">
        <f>VLOOKUP($A41,'Main Data_CLEAN'!$BO$1:$BP$53,2,0)</f>
        <v>1</v>
      </c>
      <c r="AP41" s="19">
        <f>VLOOKUP($A41,'Main Data_CLEAN'!$BR$1:$BT$53,2,0)</f>
        <v>70</v>
      </c>
      <c r="AQ41" s="19">
        <f>VLOOKUP($A41,'Main Data_CLEAN'!$BR$1:$BT$53,3,0)</f>
        <v>-2.2312793300415295</v>
      </c>
      <c r="AR41" s="46">
        <f>VLOOKUP(A41,'land&amp;related_info.'!$F$4:$G$55,2,0)</f>
        <v>32020.2</v>
      </c>
      <c r="AS41" s="46">
        <f>VLOOKUP(A41,'land&amp;related_info.'!$N$4:$O$55,2,0)</f>
        <v>1910.73</v>
      </c>
      <c r="AT41" s="52">
        <f>VLOOKUP(A41,'land&amp;related_info.'!$R$2:$S$56,2,0)</f>
        <v>153.9</v>
      </c>
      <c r="AU41" s="46">
        <f>VLOOKUP(A41,'Unemployment Rates for States'!$B$4:$C$55,2,0)</f>
        <v>6</v>
      </c>
      <c r="AV41" s="1">
        <f t="shared" si="0"/>
        <v>0.57476130223710276</v>
      </c>
    </row>
    <row r="42" spans="1:48" x14ac:dyDescent="0.25">
      <c r="A42" s="1" t="s">
        <v>42</v>
      </c>
      <c r="B42" s="16">
        <f>VLOOKUP($A42,'Main Data_CLEAN'!$A$1:$D$52,2,0)</f>
        <v>820920</v>
      </c>
      <c r="C42" s="16">
        <f>VLOOKUP($A42,'Main Data_CLEAN'!$A$1:$D$52,3,0)</f>
        <v>598832</v>
      </c>
      <c r="D42" s="16">
        <f>VLOOKUP($A42,'Main Data_CLEAN'!$A$1:$D$52,4,0)</f>
        <v>326560</v>
      </c>
      <c r="E42" s="21">
        <f>VLOOKUP($A42,'Main Data_CLEAN'!$G$1:$J$51,2,0)</f>
        <v>860301</v>
      </c>
      <c r="F42" s="21">
        <f>VLOOKUP($A42,'Main Data_CLEAN'!$G$1:$J$51,3,0)</f>
        <v>75811</v>
      </c>
      <c r="G42" s="21">
        <f>VLOOKUP($A42,'Main Data_CLEAN'!$G$1:$J$51,4,0)</f>
        <v>196349.6</v>
      </c>
      <c r="H42" s="14">
        <f>VLOOKUP($A42,'Main Data_CLEAN'!$L$1:$P$53,2,0)</f>
        <v>950</v>
      </c>
      <c r="I42" s="24">
        <f>VLOOKUP($A42,'Main Data_CLEAN'!$O$1:$P$53,2,0)</f>
        <v>0.442</v>
      </c>
      <c r="J42" s="14">
        <f>VLOOKUP($A42,'Main Data_CLEAN'!$R$1:$V$53,2,0)</f>
        <v>0.14099999999999999</v>
      </c>
      <c r="K42" s="14">
        <f>VLOOKUP($A42,'Main Data_CLEAN'!$R$1:$V$53,3,0)</f>
        <v>115</v>
      </c>
      <c r="L42" s="14">
        <f>VLOOKUP($A42,'Main Data_CLEAN'!$R$1:$V$53,4,0)</f>
        <v>0.14299999999999999</v>
      </c>
      <c r="M42" s="14">
        <f>VLOOKUP($A42,'Main Data_CLEAN'!$R$1:$V$53,5,0)</f>
        <v>0.106</v>
      </c>
      <c r="N42" s="19">
        <f>VLOOKUP($A42,'Main Data_CLEAN'!$X$1:$AD$53,2,0)</f>
        <v>814180</v>
      </c>
      <c r="O42" s="24">
        <f>VLOOKUP($A42,'Main Data_CLEAN'!$X$1:$AD$53,3,0)</f>
        <v>10.86</v>
      </c>
      <c r="P42" s="14">
        <f>VLOOKUP($A42,'Main Data_CLEAN'!$X$1:$AD$53,4,0)</f>
        <v>14</v>
      </c>
      <c r="Q42" s="14">
        <f>VLOOKUP($A42,'Main Data_CLEAN'!$X$1:$AD$53,5,0)</f>
        <v>8</v>
      </c>
      <c r="R42" s="14">
        <f>VLOOKUP($A42,'Main Data_CLEAN'!$X$1:$AD$53,6,0)</f>
        <v>0.35</v>
      </c>
      <c r="S42" s="27">
        <f>VLOOKUP($A42,'Main Data_CLEAN'!$X$1:$AD$53,7,0)</f>
        <v>1.7195214817362253E-5</v>
      </c>
      <c r="T42" s="14">
        <f>VLOOKUP($A42,'Main Data_CLEAN'!$AF$1:$AG$53,2,0)</f>
        <v>45</v>
      </c>
      <c r="U42" s="14">
        <f>VLOOKUP($A42,'Main Data_CLEAN'!$AI$1:$AL$53,2,0)</f>
        <v>15</v>
      </c>
      <c r="V42" s="14">
        <f>VLOOKUP($A42,'Main Data_CLEAN'!$AI$1:$AL$53,3,0)</f>
        <v>853175</v>
      </c>
      <c r="W42" s="14">
        <f>VLOOKUP($A42,'Main Data_CLEAN'!$AI$1:$AL$53,4,0)</f>
        <v>17.91</v>
      </c>
      <c r="X42" s="14">
        <f>VLOOKUP($A42,'Main Data_CLEAN'!$AN$1:$AQ$53,2,0)</f>
        <v>0.26100000000000001</v>
      </c>
      <c r="Y42" s="14">
        <f>VLOOKUP($A42,'Main Data_CLEAN'!$AN$1:$AQ$53,3,0)</f>
        <v>0.64200000000000002</v>
      </c>
      <c r="Z42" s="14">
        <f>VLOOKUP($A42,'Main Data_CLEAN'!$AN$1:$AQ$53,4,0)</f>
        <v>0.121</v>
      </c>
      <c r="AA42" s="30">
        <f>VLOOKUP($A42,'Main Data_CLEAN'!$AS$1:$AV$53,2,0)</f>
        <v>0.89900000000000002</v>
      </c>
      <c r="AB42" s="14">
        <f>VLOOKUP($A42,'Main Data_CLEAN'!$AS$1:$AV$53,3,0)</f>
        <v>0.251</v>
      </c>
      <c r="AC42" s="14">
        <f>VLOOKUP($A42,'Main Data_CLEAN'!$AS$1:$AV$53,4,0)</f>
        <v>7.2999999999999995E-2</v>
      </c>
      <c r="AD42" s="19">
        <f>VLOOKUP($A42,'Main Data_CLEAN'!$AX$1:$AZ$53,2,0)</f>
        <v>5300</v>
      </c>
      <c r="AE42" s="19">
        <f>VLOOKUP($A42,'Main Data_CLEAN'!$AX$1:$AZ$53,3,0)</f>
        <v>820</v>
      </c>
      <c r="AF42" s="19">
        <f>VLOOKUP($A42,'Main Data_CLEAN'!$BB$1:$BG$53,2,0)</f>
        <v>75.3</v>
      </c>
      <c r="AG42" s="19">
        <f>VLOOKUP($A42,'Main Data_CLEAN'!$BB$1:$BG$53,3,0)</f>
        <v>25.5</v>
      </c>
      <c r="AH42" s="19">
        <f>VLOOKUP($A42,'Main Data_CLEAN'!$BB$1:$BG$53,4,0)</f>
        <v>7331</v>
      </c>
      <c r="AI42" s="19">
        <f>VLOOKUP($A42,'Main Data_CLEAN'!$BB$1:$BG$53,5,0)</f>
        <v>2481</v>
      </c>
      <c r="AJ42" s="19">
        <f>VLOOKUP($A42,'Main Data_CLEAN'!$BB$1:$BG$53,6,0)</f>
        <v>9734</v>
      </c>
      <c r="AK42" s="32">
        <f>VLOOKUP($A42,'Main Data_CLEAN'!$BI$1:$BM$53,2,0)</f>
        <v>5.9</v>
      </c>
      <c r="AL42" s="19">
        <f>VLOOKUP($A42,'Main Data_CLEAN'!$BI$1:$BM$53,3,0)</f>
        <v>22000</v>
      </c>
      <c r="AM42" s="19">
        <f>VLOOKUP($A42,'Main Data_CLEAN'!$BI$1:$BM$53,4,0)</f>
        <v>382000</v>
      </c>
      <c r="AN42" s="19" t="str">
        <f>VLOOKUP($A42,'Main Data_CLEAN'!$BI$1:$BM$53,5,0)</f>
        <v>Yes</v>
      </c>
      <c r="AO42" s="19">
        <f>VLOOKUP($A42,'Main Data_CLEAN'!$BO$1:$BP$53,2,0)</f>
        <v>1</v>
      </c>
      <c r="AP42" s="19">
        <f>VLOOKUP($A42,'Main Data_CLEAN'!$BR$1:$BT$53,2,0)</f>
        <v>36</v>
      </c>
      <c r="AQ42" s="19">
        <f>VLOOKUP($A42,'Main Data_CLEAN'!$BR$1:$BT$53,3,0)</f>
        <v>-1.923688789700938</v>
      </c>
      <c r="AR42" s="46">
        <f>VLOOKUP(A42,'land&amp;related_info.'!$F$4:$G$55,2,0)</f>
        <v>77116.490000000005</v>
      </c>
      <c r="AS42" s="46">
        <f>VLOOKUP(A42,'land&amp;related_info.'!$N$4:$O$55,2,0)</f>
        <v>1231.8499999999999</v>
      </c>
      <c r="AT42" s="52">
        <f>VLOOKUP(A42,'land&amp;related_info.'!$R$2:$S$56,2,0)</f>
        <v>10.7</v>
      </c>
      <c r="AU42" s="46">
        <f>VLOOKUP(A42,'Unemployment Rates for States'!$B$4:$C$55,2,0)</f>
        <v>3.1</v>
      </c>
      <c r="AV42" s="1">
        <f t="shared" si="0"/>
        <v>0.53466842079617982</v>
      </c>
    </row>
    <row r="43" spans="1:48" x14ac:dyDescent="0.25">
      <c r="A43" s="1" t="s">
        <v>43</v>
      </c>
      <c r="B43" s="16">
        <f>VLOOKUP($A43,'Main Data_CLEAN'!$A$1:$D$52,2,0)</f>
        <v>6362421</v>
      </c>
      <c r="C43" s="16">
        <f>VLOOKUP($A43,'Main Data_CLEAN'!$A$1:$D$52,3,0)</f>
        <v>4638409</v>
      </c>
      <c r="D43" s="16">
        <f>VLOOKUP($A43,'Main Data_CLEAN'!$A$1:$D$52,4,0)</f>
        <v>2530520</v>
      </c>
      <c r="E43" s="21">
        <f>VLOOKUP($A43,'Main Data_CLEAN'!$G$1:$J$51,2,0)</f>
        <v>6600926</v>
      </c>
      <c r="F43" s="21">
        <f>VLOOKUP($A43,'Main Data_CLEAN'!$G$1:$J$51,3,0)</f>
        <v>41235</v>
      </c>
      <c r="G43" s="21">
        <f>VLOOKUP($A43,'Main Data_CLEAN'!$G$1:$J$51,4,0)</f>
        <v>106798.2</v>
      </c>
      <c r="H43" s="14">
        <f>VLOOKUP($A43,'Main Data_CLEAN'!$L$1:$P$53,2,0)</f>
        <v>840</v>
      </c>
      <c r="I43" s="24">
        <f>VLOOKUP($A43,'Main Data_CLEAN'!$O$1:$P$53,2,0)</f>
        <v>0.46800000000000003</v>
      </c>
      <c r="J43" s="14">
        <f>VLOOKUP($A43,'Main Data_CLEAN'!$R$1:$V$53,2,0)</f>
        <v>0.182</v>
      </c>
      <c r="K43" s="14">
        <f>VLOOKUP($A43,'Main Data_CLEAN'!$R$1:$V$53,3,0)</f>
        <v>1165</v>
      </c>
      <c r="L43" s="14">
        <f>VLOOKUP($A43,'Main Data_CLEAN'!$R$1:$V$53,4,0)</f>
        <v>0.16700000000000001</v>
      </c>
      <c r="M43" s="14">
        <f>VLOOKUP($A43,'Main Data_CLEAN'!$R$1:$V$53,5,0)</f>
        <v>0.155</v>
      </c>
      <c r="N43" s="19">
        <f>VLOOKUP($A43,'Main Data_CLEAN'!$X$1:$AD$53,2,0)</f>
        <v>6346105</v>
      </c>
      <c r="O43" s="24">
        <f>VLOOKUP($A43,'Main Data_CLEAN'!$X$1:$AD$53,3,0)</f>
        <v>156.6</v>
      </c>
      <c r="P43" s="14">
        <f>VLOOKUP($A43,'Main Data_CLEAN'!$X$1:$AD$53,4,0)</f>
        <v>356</v>
      </c>
      <c r="Q43" s="14">
        <f>VLOOKUP($A43,'Main Data_CLEAN'!$X$1:$AD$53,5,0)</f>
        <v>219</v>
      </c>
      <c r="R43" s="14">
        <f>VLOOKUP($A43,'Main Data_CLEAN'!$X$1:$AD$53,6,0)</f>
        <v>0.39400000000000002</v>
      </c>
      <c r="S43" s="27">
        <f>VLOOKUP($A43,'Main Data_CLEAN'!$X$1:$AD$53,7,0)</f>
        <v>5.6097401476968947E-5</v>
      </c>
      <c r="T43" s="14">
        <f>VLOOKUP($A43,'Main Data_CLEAN'!$AF$1:$AG$53,2,0)</f>
        <v>52</v>
      </c>
      <c r="U43" s="14">
        <f>VLOOKUP($A43,'Main Data_CLEAN'!$AI$1:$AL$53,2,0)</f>
        <v>103</v>
      </c>
      <c r="V43" s="14">
        <f>VLOOKUP($A43,'Main Data_CLEAN'!$AI$1:$AL$53,3,0)</f>
        <v>6549352</v>
      </c>
      <c r="W43" s="14">
        <f>VLOOKUP($A43,'Main Data_CLEAN'!$AI$1:$AL$53,4,0)</f>
        <v>15.69</v>
      </c>
      <c r="X43" s="14">
        <f>VLOOKUP($A43,'Main Data_CLEAN'!$AN$1:$AQ$53,2,0)</f>
        <v>0.28999999999999998</v>
      </c>
      <c r="Y43" s="14">
        <f>VLOOKUP($A43,'Main Data_CLEAN'!$AN$1:$AQ$53,3,0)</f>
        <v>0.65</v>
      </c>
      <c r="Z43" s="14">
        <f>VLOOKUP($A43,'Main Data_CLEAN'!$AN$1:$AQ$53,4,0)</f>
        <v>0.2</v>
      </c>
      <c r="AA43" s="30">
        <f>VLOOKUP($A43,'Main Data_CLEAN'!$AS$1:$AV$53,2,0)</f>
        <v>0.83099999999999996</v>
      </c>
      <c r="AB43" s="14">
        <f>VLOOKUP($A43,'Main Data_CLEAN'!$AS$1:$AV$53,3,0)</f>
        <v>0.23</v>
      </c>
      <c r="AC43" s="14">
        <f>VLOOKUP($A43,'Main Data_CLEAN'!$AS$1:$AV$53,4,0)</f>
        <v>7.9000000000000001E-2</v>
      </c>
      <c r="AD43" s="19">
        <f>VLOOKUP($A43,'Main Data_CLEAN'!$AX$1:$AZ$53,2,0)</f>
        <v>48100</v>
      </c>
      <c r="AE43" s="19">
        <f>VLOOKUP($A43,'Main Data_CLEAN'!$AX$1:$AZ$53,3,0)</f>
        <v>960</v>
      </c>
      <c r="AF43" s="19">
        <f>VLOOKUP($A43,'Main Data_CLEAN'!$BB$1:$BG$53,2,0)</f>
        <v>14.5</v>
      </c>
      <c r="AG43" s="19">
        <f>VLOOKUP($A43,'Main Data_CLEAN'!$BB$1:$BG$53,3,0)</f>
        <v>1.59</v>
      </c>
      <c r="AH43" s="19">
        <f>VLOOKUP($A43,'Main Data_CLEAN'!$BB$1:$BG$53,4,0)</f>
        <v>10962</v>
      </c>
      <c r="AI43" s="19">
        <f>VLOOKUP($A43,'Main Data_CLEAN'!$BB$1:$BG$53,5,0)</f>
        <v>1201</v>
      </c>
      <c r="AJ43" s="19">
        <f>VLOOKUP($A43,'Main Data_CLEAN'!$BB$1:$BG$53,6,0)</f>
        <v>75417</v>
      </c>
      <c r="AK43" s="32">
        <f>VLOOKUP($A43,'Main Data_CLEAN'!$BI$1:$BM$53,2,0)</f>
        <v>5.4</v>
      </c>
      <c r="AL43" s="19">
        <f>VLOOKUP($A43,'Main Data_CLEAN'!$BI$1:$BM$53,3,0)</f>
        <v>146000</v>
      </c>
      <c r="AM43" s="19">
        <f>VLOOKUP($A43,'Main Data_CLEAN'!$BI$1:$BM$53,4,0)</f>
        <v>2693000</v>
      </c>
      <c r="AN43" s="19" t="str">
        <f>VLOOKUP($A43,'Main Data_CLEAN'!$BI$1:$BM$53,5,0)</f>
        <v>Yes</v>
      </c>
      <c r="AO43" s="19">
        <f>VLOOKUP($A43,'Main Data_CLEAN'!$BO$1:$BP$53,2,0)</f>
        <v>10</v>
      </c>
      <c r="AP43" s="19">
        <f>VLOOKUP($A43,'Main Data_CLEAN'!$BR$1:$BT$53,2,0)</f>
        <v>56</v>
      </c>
      <c r="AQ43" s="19">
        <f>VLOOKUP($A43,'Main Data_CLEAN'!$BR$1:$BT$53,3,0)</f>
        <v>-2.130930309141593</v>
      </c>
      <c r="AR43" s="46">
        <f>VLOOKUP(A43,'land&amp;related_info.'!$F$4:$G$55,2,0)</f>
        <v>42143.27</v>
      </c>
      <c r="AS43" s="46">
        <f>VLOOKUP(A43,'land&amp;related_info.'!$N$4:$O$55,2,0)</f>
        <v>926.15</v>
      </c>
      <c r="AT43" s="52">
        <f>VLOOKUP(A43,'land&amp;related_info.'!$R$2:$S$56,2,0)</f>
        <v>153.9</v>
      </c>
      <c r="AU43" s="46">
        <f>VLOOKUP(A43,'Unemployment Rates for States'!$B$4:$C$55,2,0)</f>
        <v>5.8</v>
      </c>
      <c r="AV43" s="1">
        <f t="shared" si="0"/>
        <v>0.57673344784948999</v>
      </c>
    </row>
    <row r="44" spans="1:48" x14ac:dyDescent="0.25">
      <c r="A44" s="1" t="s">
        <v>44</v>
      </c>
      <c r="B44" s="16">
        <f>VLOOKUP($A44,'Main Data_CLEAN'!$A$1:$D$52,2,0)</f>
        <v>25042738</v>
      </c>
      <c r="C44" s="16">
        <f>VLOOKUP($A44,'Main Data_CLEAN'!$A$1:$D$52,3,0)</f>
        <v>17176661</v>
      </c>
      <c r="D44" s="16">
        <f>VLOOKUP($A44,'Main Data_CLEAN'!$A$1:$D$52,4,0)</f>
        <v>10685000</v>
      </c>
      <c r="E44" s="21">
        <f>VLOOKUP($A44,'Main Data_CLEAN'!$G$1:$J$51,2,0)</f>
        <v>27475536</v>
      </c>
      <c r="F44" s="21">
        <f>VLOOKUP($A44,'Main Data_CLEAN'!$G$1:$J$51,3,0)</f>
        <v>261232</v>
      </c>
      <c r="G44" s="21">
        <f>VLOOKUP($A44,'Main Data_CLEAN'!$G$1:$J$51,4,0)</f>
        <v>676587.8</v>
      </c>
      <c r="H44" s="14">
        <f>VLOOKUP($A44,'Main Data_CLEAN'!$L$1:$P$53,2,0)</f>
        <v>720</v>
      </c>
      <c r="I44" s="24">
        <f>VLOOKUP($A44,'Main Data_CLEAN'!$O$1:$P$53,2,0)</f>
        <v>0.46899999999999997</v>
      </c>
      <c r="J44" s="14">
        <f>VLOOKUP($A44,'Main Data_CLEAN'!$R$1:$V$53,2,0)</f>
        <v>0.17199999999999999</v>
      </c>
      <c r="K44" s="14">
        <f>VLOOKUP($A44,'Main Data_CLEAN'!$R$1:$V$53,3,0)</f>
        <v>4519</v>
      </c>
      <c r="L44" s="14">
        <f>VLOOKUP($A44,'Main Data_CLEAN'!$R$1:$V$53,4,0)</f>
        <v>0.17399999999999999</v>
      </c>
      <c r="M44" s="14">
        <f>VLOOKUP($A44,'Main Data_CLEAN'!$R$1:$V$53,5,0)</f>
        <v>0.16400000000000001</v>
      </c>
      <c r="N44" s="19">
        <f>VLOOKUP($A44,'Main Data_CLEAN'!$X$1:$AD$53,2,0)</f>
        <v>25145561</v>
      </c>
      <c r="O44" s="24">
        <f>VLOOKUP($A44,'Main Data_CLEAN'!$X$1:$AD$53,3,0)</f>
        <v>98.07</v>
      </c>
      <c r="P44" s="14">
        <f>VLOOKUP($A44,'Main Data_CLEAN'!$X$1:$AD$53,4,0)</f>
        <v>1246</v>
      </c>
      <c r="Q44" s="14">
        <f>VLOOKUP($A44,'Main Data_CLEAN'!$X$1:$AD$53,5,0)</f>
        <v>805</v>
      </c>
      <c r="R44" s="14">
        <f>VLOOKUP($A44,'Main Data_CLEAN'!$X$1:$AD$53,6,0)</f>
        <v>0.35699999999999998</v>
      </c>
      <c r="S44" s="27">
        <f>VLOOKUP($A44,'Main Data_CLEAN'!$X$1:$AD$53,7,0)</f>
        <v>4.9551489425907022E-5</v>
      </c>
      <c r="T44" s="14">
        <f>VLOOKUP($A44,'Main Data_CLEAN'!$AF$1:$AG$53,2,0)</f>
        <v>47</v>
      </c>
      <c r="U44" s="14">
        <f>VLOOKUP($A44,'Main Data_CLEAN'!$AI$1:$AL$53,2,0)</f>
        <v>709</v>
      </c>
      <c r="V44" s="14">
        <f>VLOOKUP($A44,'Main Data_CLEAN'!$AI$1:$AL$53,3,0)</f>
        <v>26956958</v>
      </c>
      <c r="W44" s="14">
        <f>VLOOKUP($A44,'Main Data_CLEAN'!$AI$1:$AL$53,4,0)</f>
        <v>26.29</v>
      </c>
      <c r="X44" s="14">
        <f>VLOOKUP($A44,'Main Data_CLEAN'!$AN$1:$AQ$53,2,0)</f>
        <v>0.27200000000000002</v>
      </c>
      <c r="Y44" s="14">
        <f>VLOOKUP($A44,'Main Data_CLEAN'!$AN$1:$AQ$53,3,0)</f>
        <v>0.64100000000000001</v>
      </c>
      <c r="Z44" s="14">
        <f>VLOOKUP($A44,'Main Data_CLEAN'!$AN$1:$AQ$53,4,0)</f>
        <v>0.191</v>
      </c>
      <c r="AA44" s="30">
        <f>VLOOKUP($A44,'Main Data_CLEAN'!$AS$1:$AV$53,2,0)</f>
        <v>0.79900000000000004</v>
      </c>
      <c r="AB44" s="14">
        <f>VLOOKUP($A44,'Main Data_CLEAN'!$AS$1:$AV$53,3,0)</f>
        <v>0.255</v>
      </c>
      <c r="AC44" s="14">
        <f>VLOOKUP($A44,'Main Data_CLEAN'!$AS$1:$AV$53,4,0)</f>
        <v>8.5000000000000006E-2</v>
      </c>
      <c r="AD44" s="19">
        <f>VLOOKUP($A44,'Main Data_CLEAN'!$AX$1:$AZ$53,2,0)</f>
        <v>221800</v>
      </c>
      <c r="AE44" s="19">
        <f>VLOOKUP($A44,'Main Data_CLEAN'!$AX$1:$AZ$53,3,0)</f>
        <v>1130</v>
      </c>
      <c r="AF44" s="19">
        <f>VLOOKUP($A44,'Main Data_CLEAN'!$BB$1:$BG$53,2,0)</f>
        <v>10.6</v>
      </c>
      <c r="AG44" s="19">
        <f>VLOOKUP($A44,'Main Data_CLEAN'!$BB$1:$BG$53,3,0)</f>
        <v>10.5</v>
      </c>
      <c r="AH44" s="19">
        <f>VLOOKUP($A44,'Main Data_CLEAN'!$BB$1:$BG$53,4,0)</f>
        <v>47956</v>
      </c>
      <c r="AI44" s="19">
        <f>VLOOKUP($A44,'Main Data_CLEAN'!$BB$1:$BG$53,5,0)</f>
        <v>47159</v>
      </c>
      <c r="AJ44" s="19">
        <f>VLOOKUP($A44,'Main Data_CLEAN'!$BB$1:$BG$53,6,0)</f>
        <v>450604</v>
      </c>
      <c r="AK44" s="32">
        <f>VLOOKUP($A44,'Main Data_CLEAN'!$BI$1:$BM$53,2,0)</f>
        <v>4.5</v>
      </c>
      <c r="AL44" s="19">
        <f>VLOOKUP($A44,'Main Data_CLEAN'!$BI$1:$BM$53,3,0)</f>
        <v>503000</v>
      </c>
      <c r="AM44" s="19">
        <f>VLOOKUP($A44,'Main Data_CLEAN'!$BI$1:$BM$53,4,0)</f>
        <v>11177000</v>
      </c>
      <c r="AN44" s="19" t="str">
        <f>VLOOKUP($A44,'Main Data_CLEAN'!$BI$1:$BM$53,5,0)</f>
        <v>Yes</v>
      </c>
      <c r="AO44" s="19">
        <f>VLOOKUP($A44,'Main Data_CLEAN'!$BO$1:$BP$53,2,0)</f>
        <v>48</v>
      </c>
      <c r="AP44" s="19">
        <f>VLOOKUP($A44,'Main Data_CLEAN'!$BR$1:$BT$53,2,0)</f>
        <v>58</v>
      </c>
      <c r="AQ44" s="19">
        <f>VLOOKUP($A44,'Main Data_CLEAN'!$BR$1:$BT$53,3,0)</f>
        <v>-2.1357179811534701</v>
      </c>
      <c r="AR44" s="46">
        <f>VLOOKUP(A44,'land&amp;related_info.'!$F$4:$G$55,2,0)</f>
        <v>268580.82</v>
      </c>
      <c r="AS44" s="46">
        <f>VLOOKUP(A44,'land&amp;related_info.'!$N$4:$O$55,2,0)</f>
        <v>6783.7</v>
      </c>
      <c r="AT44" s="52">
        <f>VLOOKUP(A44,'land&amp;related_info.'!$R$2:$S$56,2,0)</f>
        <v>96.3</v>
      </c>
      <c r="AU44" s="46">
        <f>VLOOKUP(A44,'Unemployment Rates for States'!$B$4:$C$55,2,0)</f>
        <v>4.5</v>
      </c>
      <c r="AV44" s="1">
        <f t="shared" si="0"/>
        <v>0.55368298785859604</v>
      </c>
    </row>
    <row r="45" spans="1:48" x14ac:dyDescent="0.25">
      <c r="A45" s="1" t="s">
        <v>45</v>
      </c>
      <c r="B45" s="16">
        <f>VLOOKUP($A45,'Main Data_CLEAN'!$A$1:$D$52,2,0)</f>
        <v>2813835</v>
      </c>
      <c r="C45" s="16">
        <f>VLOOKUP($A45,'Main Data_CLEAN'!$A$1:$D$52,3,0)</f>
        <v>2465247</v>
      </c>
      <c r="D45" s="16">
        <f>VLOOKUP($A45,'Main Data_CLEAN'!$A$1:$D$52,4,0)</f>
        <v>1275660</v>
      </c>
      <c r="E45" s="21">
        <f>VLOOKUP($A45,'Main Data_CLEAN'!$G$1:$J$51,2,0)</f>
        <v>2999979</v>
      </c>
      <c r="F45" s="21">
        <f>VLOOKUP($A45,'Main Data_CLEAN'!$G$1:$J$51,3,0)</f>
        <v>82170</v>
      </c>
      <c r="G45" s="21">
        <f>VLOOKUP($A45,'Main Data_CLEAN'!$G$1:$J$51,4,0)</f>
        <v>212819.3</v>
      </c>
      <c r="H45" s="14">
        <f>VLOOKUP($A45,'Main Data_CLEAN'!$L$1:$P$53,2,0)</f>
        <v>870</v>
      </c>
      <c r="I45" s="24">
        <f>VLOOKUP($A45,'Main Data_CLEAN'!$O$1:$P$53,2,0)</f>
        <v>0.41899999999999998</v>
      </c>
      <c r="J45" s="14">
        <f>VLOOKUP($A45,'Main Data_CLEAN'!$R$1:$V$53,2,0)</f>
        <v>0.11799999999999999</v>
      </c>
      <c r="K45" s="14">
        <f>VLOOKUP($A45,'Main Data_CLEAN'!$R$1:$V$53,3,0)</f>
        <v>341</v>
      </c>
      <c r="L45" s="14">
        <f>VLOOKUP($A45,'Main Data_CLEAN'!$R$1:$V$53,4,0)</f>
        <v>9.8000000000000004E-2</v>
      </c>
      <c r="M45" s="14">
        <f>VLOOKUP($A45,'Main Data_CLEAN'!$R$1:$V$53,5,0)</f>
        <v>0.11600000000000001</v>
      </c>
      <c r="N45" s="19">
        <f>VLOOKUP($A45,'Main Data_CLEAN'!$X$1:$AD$53,2,0)</f>
        <v>2763885</v>
      </c>
      <c r="O45" s="24">
        <f>VLOOKUP($A45,'Main Data_CLEAN'!$X$1:$AD$53,3,0)</f>
        <v>34.299999999999997</v>
      </c>
      <c r="P45" s="14">
        <f>VLOOKUP($A45,'Main Data_CLEAN'!$X$1:$AD$53,4,0)</f>
        <v>52</v>
      </c>
      <c r="Q45" s="14">
        <f>VLOOKUP($A45,'Main Data_CLEAN'!$X$1:$AD$53,5,0)</f>
        <v>22</v>
      </c>
      <c r="R45" s="14">
        <f>VLOOKUP($A45,'Main Data_CLEAN'!$X$1:$AD$53,6,0)</f>
        <v>0.31900000000000001</v>
      </c>
      <c r="S45" s="27">
        <f>VLOOKUP($A45,'Main Data_CLEAN'!$X$1:$AD$53,7,0)</f>
        <v>1.8814096823854828E-5</v>
      </c>
      <c r="T45" s="14">
        <f>VLOOKUP($A45,'Main Data_CLEAN'!$AF$1:$AG$53,2,0)</f>
        <v>57</v>
      </c>
      <c r="U45" s="14">
        <f>VLOOKUP($A45,'Main Data_CLEAN'!$AI$1:$AL$53,2,0)</f>
        <v>64</v>
      </c>
      <c r="V45" s="14">
        <f>VLOOKUP($A45,'Main Data_CLEAN'!$AI$1:$AL$53,3,0)</f>
        <v>2942902</v>
      </c>
      <c r="W45" s="14">
        <f>VLOOKUP($A45,'Main Data_CLEAN'!$AI$1:$AL$53,4,0)</f>
        <v>21.9</v>
      </c>
      <c r="X45" s="14">
        <f>VLOOKUP($A45,'Main Data_CLEAN'!$AN$1:$AQ$53,2,0)</f>
        <v>0.218</v>
      </c>
      <c r="Y45" s="14">
        <f>VLOOKUP($A45,'Main Data_CLEAN'!$AN$1:$AQ$53,3,0)</f>
        <v>0.56399999999999995</v>
      </c>
      <c r="Z45" s="14">
        <f>VLOOKUP($A45,'Main Data_CLEAN'!$AN$1:$AQ$53,4,0)</f>
        <v>8.5000000000000006E-2</v>
      </c>
      <c r="AA45" s="30">
        <f>VLOOKUP($A45,'Main Data_CLEAN'!$AS$1:$AV$53,2,0)</f>
        <v>0.90400000000000003</v>
      </c>
      <c r="AB45" s="14">
        <f>VLOOKUP($A45,'Main Data_CLEAN'!$AS$1:$AV$53,3,0)</f>
        <v>0.28499999999999998</v>
      </c>
      <c r="AC45" s="14">
        <f>VLOOKUP($A45,'Main Data_CLEAN'!$AS$1:$AV$53,4,0)</f>
        <v>9.0999999999999998E-2</v>
      </c>
      <c r="AD45" s="19">
        <f>VLOOKUP($A45,'Main Data_CLEAN'!$AX$1:$AZ$53,2,0)</f>
        <v>12500</v>
      </c>
      <c r="AE45" s="19">
        <f>VLOOKUP($A45,'Main Data_CLEAN'!$AX$1:$AZ$53,3,0)</f>
        <v>620</v>
      </c>
      <c r="AF45" s="19">
        <f>VLOOKUP($A45,'Main Data_CLEAN'!$BB$1:$BG$53,2,0)</f>
        <v>4.33</v>
      </c>
      <c r="AG45" s="19">
        <f>VLOOKUP($A45,'Main Data_CLEAN'!$BB$1:$BG$53,3,0)</f>
        <v>2.91</v>
      </c>
      <c r="AH45" s="19">
        <f>VLOOKUP($A45,'Main Data_CLEAN'!$BB$1:$BG$53,4,0)</f>
        <v>1821</v>
      </c>
      <c r="AI45" s="19">
        <f>VLOOKUP($A45,'Main Data_CLEAN'!$BB$1:$BG$53,5,0)</f>
        <v>1225</v>
      </c>
      <c r="AJ45" s="19">
        <f>VLOOKUP($A45,'Main Data_CLEAN'!$BB$1:$BG$53,6,0)</f>
        <v>42044</v>
      </c>
      <c r="AK45" s="32">
        <f>VLOOKUP($A45,'Main Data_CLEAN'!$BI$1:$BM$53,2,0)</f>
        <v>3.9</v>
      </c>
      <c r="AL45" s="19">
        <f>VLOOKUP($A45,'Main Data_CLEAN'!$BI$1:$BM$53,3,0)</f>
        <v>50000</v>
      </c>
      <c r="AM45" s="19">
        <f>VLOOKUP($A45,'Main Data_CLEAN'!$BI$1:$BM$53,4,0)</f>
        <v>1274000</v>
      </c>
      <c r="AN45" s="19" t="str">
        <f>VLOOKUP($A45,'Main Data_CLEAN'!$BI$1:$BM$53,5,0)</f>
        <v>Yes</v>
      </c>
      <c r="AO45" s="19">
        <f>VLOOKUP($A45,'Main Data_CLEAN'!$BO$1:$BP$53,2,0)</f>
        <v>1</v>
      </c>
      <c r="AP45" s="19">
        <f>VLOOKUP($A45,'Main Data_CLEAN'!$BR$1:$BT$53,2,0)</f>
        <v>61</v>
      </c>
      <c r="AQ45" s="19">
        <f>VLOOKUP($A45,'Main Data_CLEAN'!$BR$1:$BT$53,3,0)</f>
        <v>-2.0724887783634154</v>
      </c>
      <c r="AR45" s="46">
        <f>VLOOKUP(A45,'land&amp;related_info.'!$F$4:$G$55,2,0)</f>
        <v>84898.83</v>
      </c>
      <c r="AS45" s="46">
        <f>VLOOKUP(A45,'land&amp;related_info.'!$N$4:$O$55,2,0)</f>
        <v>2755.18</v>
      </c>
      <c r="AT45" s="52">
        <f>VLOOKUP(A45,'land&amp;related_info.'!$R$2:$S$56,2,0)</f>
        <v>33.6</v>
      </c>
      <c r="AU45" s="46">
        <f>VLOOKUP(A45,'Unemployment Rates for States'!$B$4:$C$55,2,0)</f>
        <v>3.5</v>
      </c>
      <c r="AV45" s="1">
        <f t="shared" si="0"/>
        <v>0.54723713366277693</v>
      </c>
    </row>
    <row r="46" spans="1:48" x14ac:dyDescent="0.25">
      <c r="A46" s="1" t="s">
        <v>46</v>
      </c>
      <c r="B46" s="16">
        <f>VLOOKUP($A46,'Main Data_CLEAN'!$A$1:$D$52,2,0)</f>
        <v>628294</v>
      </c>
      <c r="C46" s="16">
        <f>VLOOKUP($A46,'Main Data_CLEAN'!$A$1:$D$52,3,0)</f>
        <v>513123</v>
      </c>
      <c r="D46" s="16">
        <f>VLOOKUP($A46,'Main Data_CLEAN'!$A$1:$D$52,4,0)</f>
        <v>248000</v>
      </c>
      <c r="E46" s="21">
        <f>VLOOKUP($A46,'Main Data_CLEAN'!$G$1:$J$51,2,0)</f>
        <v>625639</v>
      </c>
      <c r="F46" s="21">
        <f>VLOOKUP($A46,'Main Data_CLEAN'!$G$1:$J$51,3,0)</f>
        <v>9217</v>
      </c>
      <c r="G46" s="21">
        <f>VLOOKUP($A46,'Main Data_CLEAN'!$G$1:$J$51,4,0)</f>
        <v>23871.9</v>
      </c>
      <c r="H46" s="14">
        <f>VLOOKUP($A46,'Main Data_CLEAN'!$L$1:$P$53,2,0)</f>
        <v>910</v>
      </c>
      <c r="I46" s="24">
        <f>VLOOKUP($A46,'Main Data_CLEAN'!$O$1:$P$53,2,0)</f>
        <v>0.44400000000000001</v>
      </c>
      <c r="J46" s="14">
        <f>VLOOKUP($A46,'Main Data_CLEAN'!$R$1:$V$53,2,0)</f>
        <v>0.122</v>
      </c>
      <c r="K46" s="14">
        <f>VLOOKUP($A46,'Main Data_CLEAN'!$R$1:$V$53,3,0)</f>
        <v>72</v>
      </c>
      <c r="L46" s="14">
        <f>VLOOKUP($A46,'Main Data_CLEAN'!$R$1:$V$53,4,0)</f>
        <v>9.7000000000000003E-2</v>
      </c>
      <c r="M46" s="14">
        <f>VLOOKUP($A46,'Main Data_CLEAN'!$R$1:$V$53,5,0)</f>
        <v>0.13400000000000001</v>
      </c>
      <c r="N46" s="19">
        <f>VLOOKUP($A46,'Main Data_CLEAN'!$X$1:$AD$53,2,0)</f>
        <v>625741</v>
      </c>
      <c r="O46" s="24">
        <f>VLOOKUP($A46,'Main Data_CLEAN'!$X$1:$AD$53,3,0)</f>
        <v>67.73</v>
      </c>
      <c r="P46" s="14">
        <f>VLOOKUP($A46,'Main Data_CLEAN'!$X$1:$AD$53,4,0)</f>
        <v>7</v>
      </c>
      <c r="Q46" s="14">
        <f>VLOOKUP($A46,'Main Data_CLEAN'!$X$1:$AD$53,5,0)</f>
        <v>2</v>
      </c>
      <c r="R46" s="14">
        <f>VLOOKUP($A46,'Main Data_CLEAN'!$X$1:$AD$53,6,0)</f>
        <v>0.28799999999999998</v>
      </c>
      <c r="S46" s="27">
        <f>VLOOKUP($A46,'Main Data_CLEAN'!$X$1:$AD$53,7,0)</f>
        <v>1.1186737004607338E-5</v>
      </c>
      <c r="T46" s="14">
        <f>VLOOKUP($A46,'Main Data_CLEAN'!$AF$1:$AG$53,2,0)</f>
        <v>22</v>
      </c>
      <c r="U46" s="14">
        <f>VLOOKUP($A46,'Main Data_CLEAN'!$AI$1:$AL$53,2,0)</f>
        <v>6</v>
      </c>
      <c r="V46" s="14">
        <f>VLOOKUP($A46,'Main Data_CLEAN'!$AI$1:$AL$53,3,0)</f>
        <v>626562</v>
      </c>
      <c r="W46" s="14">
        <f>VLOOKUP($A46,'Main Data_CLEAN'!$AI$1:$AL$53,4,0)</f>
        <v>9.3800000000000008</v>
      </c>
      <c r="X46" s="14">
        <f>VLOOKUP($A46,'Main Data_CLEAN'!$AN$1:$AQ$53,2,0)</f>
        <v>0.21099999999999999</v>
      </c>
      <c r="Y46" s="14">
        <f>VLOOKUP($A46,'Main Data_CLEAN'!$AN$1:$AQ$53,3,0)</f>
        <v>0.56899999999999995</v>
      </c>
      <c r="Z46" s="14">
        <f>VLOOKUP($A46,'Main Data_CLEAN'!$AN$1:$AQ$53,4,0)</f>
        <v>0.113</v>
      </c>
      <c r="AA46" s="30">
        <f>VLOOKUP($A46,'Main Data_CLEAN'!$AS$1:$AV$53,2,0)</f>
        <v>0.91</v>
      </c>
      <c r="AB46" s="14">
        <f>VLOOKUP($A46,'Main Data_CLEAN'!$AS$1:$AV$53,3,0)</f>
        <v>0.33100000000000002</v>
      </c>
      <c r="AC46" s="14">
        <f>VLOOKUP($A46,'Main Data_CLEAN'!$AS$1:$AV$53,4,0)</f>
        <v>0.13300000000000001</v>
      </c>
      <c r="AD46" s="19">
        <f>VLOOKUP($A46,'Main Data_CLEAN'!$AX$1:$AZ$53,2,0)</f>
        <v>2100</v>
      </c>
      <c r="AE46" s="19">
        <f>VLOOKUP($A46,'Main Data_CLEAN'!$AX$1:$AZ$53,3,0)</f>
        <v>410</v>
      </c>
      <c r="AF46" s="19">
        <f>VLOOKUP($A46,'Main Data_CLEAN'!$BB$1:$BG$53,2,0)</f>
        <v>99.8</v>
      </c>
      <c r="AG46" s="19">
        <f>VLOOKUP($A46,'Main Data_CLEAN'!$BB$1:$BG$53,3,0)</f>
        <v>40.299999999999997</v>
      </c>
      <c r="AH46" s="19">
        <f>VLOOKUP($A46,'Main Data_CLEAN'!$BB$1:$BG$53,4,0)</f>
        <v>2086</v>
      </c>
      <c r="AI46" s="19">
        <f>VLOOKUP($A46,'Main Data_CLEAN'!$BB$1:$BG$53,5,0)</f>
        <v>842</v>
      </c>
      <c r="AJ46" s="19">
        <f>VLOOKUP($A46,'Main Data_CLEAN'!$BB$1:$BG$53,6,0)</f>
        <v>2091</v>
      </c>
      <c r="AK46" s="32">
        <f>VLOOKUP($A46,'Main Data_CLEAN'!$BI$1:$BM$53,2,0)</f>
        <v>12.6</v>
      </c>
      <c r="AL46" s="19">
        <f>VLOOKUP($A46,'Main Data_CLEAN'!$BI$1:$BM$53,3,0)</f>
        <v>36000</v>
      </c>
      <c r="AM46" s="19">
        <f>VLOOKUP($A46,'Main Data_CLEAN'!$BI$1:$BM$53,4,0)</f>
        <v>284000</v>
      </c>
      <c r="AN46" s="19" t="str">
        <f>VLOOKUP($A46,'Main Data_CLEAN'!$BI$1:$BM$53,5,0)</f>
        <v>No</v>
      </c>
      <c r="AO46" s="19">
        <f>VLOOKUP($A46,'Main Data_CLEAN'!$BO$1:$BP$53,2,0)</f>
        <v>0</v>
      </c>
      <c r="AP46" s="19">
        <f>VLOOKUP($A46,'Main Data_CLEAN'!$BR$1:$BT$53,2,0)</f>
        <v>42</v>
      </c>
      <c r="AQ46" s="19">
        <f>VLOOKUP($A46,'Main Data_CLEAN'!$BR$1:$BT$53,3,0)</f>
        <v>-1.7290564421514152</v>
      </c>
      <c r="AR46" s="46">
        <f>VLOOKUP(A46,'land&amp;related_info.'!$F$4:$G$55,2,0)</f>
        <v>9614.26</v>
      </c>
      <c r="AS46" s="46">
        <f>VLOOKUP(A46,'land&amp;related_info.'!$N$4:$O$55,2,0)</f>
        <v>364.7</v>
      </c>
      <c r="AT46" s="52">
        <f>VLOOKUP(A46,'land&amp;related_info.'!$R$2:$S$56,2,0)</f>
        <v>67.900000000000006</v>
      </c>
      <c r="AU46" s="46">
        <f>VLOOKUP(A46,'Unemployment Rates for States'!$B$4:$C$55,2,0)</f>
        <v>3.7</v>
      </c>
      <c r="AV46" s="1">
        <f t="shared" si="0"/>
        <v>0.54798231401222997</v>
      </c>
    </row>
    <row r="47" spans="1:48" x14ac:dyDescent="0.25">
      <c r="A47" s="1" t="s">
        <v>47</v>
      </c>
      <c r="B47" s="16">
        <f>VLOOKUP($A47,'Main Data_CLEAN'!$A$1:$D$52,2,0)</f>
        <v>7965428</v>
      </c>
      <c r="C47" s="16">
        <f>VLOOKUP($A47,'Main Data_CLEAN'!$A$1:$D$52,3,0)</f>
        <v>6193567</v>
      </c>
      <c r="D47" s="16">
        <f>VLOOKUP($A47,'Main Data_CLEAN'!$A$1:$D$52,4,0)</f>
        <v>3101820</v>
      </c>
      <c r="E47" s="21">
        <f>VLOOKUP($A47,'Main Data_CLEAN'!$G$1:$J$51,2,0)</f>
        <v>8385286</v>
      </c>
      <c r="F47" s="21">
        <f>VLOOKUP($A47,'Main Data_CLEAN'!$G$1:$J$51,3,0)</f>
        <v>39490</v>
      </c>
      <c r="G47" s="21">
        <f>VLOOKUP($A47,'Main Data_CLEAN'!$G$1:$J$51,4,0)</f>
        <v>102278.6</v>
      </c>
      <c r="H47" s="14">
        <f>VLOOKUP($A47,'Main Data_CLEAN'!$L$1:$P$53,2,0)</f>
        <v>840</v>
      </c>
      <c r="I47" s="24">
        <f>VLOOKUP($A47,'Main Data_CLEAN'!$O$1:$P$53,2,0)</f>
        <v>0.45900000000000002</v>
      </c>
      <c r="J47" s="14">
        <f>VLOOKUP($A47,'Main Data_CLEAN'!$R$1:$V$53,2,0)</f>
        <v>0.11799999999999999</v>
      </c>
      <c r="K47" s="14">
        <f>VLOOKUP($A47,'Main Data_CLEAN'!$R$1:$V$53,3,0)</f>
        <v>955</v>
      </c>
      <c r="L47" s="14">
        <f>VLOOKUP($A47,'Main Data_CLEAN'!$R$1:$V$53,4,0)</f>
        <v>0.108</v>
      </c>
      <c r="M47" s="14">
        <f>VLOOKUP($A47,'Main Data_CLEAN'!$R$1:$V$53,5,0)</f>
        <v>0.13300000000000001</v>
      </c>
      <c r="N47" s="19">
        <f>VLOOKUP($A47,'Main Data_CLEAN'!$X$1:$AD$53,2,0)</f>
        <v>8001024</v>
      </c>
      <c r="O47" s="24">
        <f>VLOOKUP($A47,'Main Data_CLEAN'!$X$1:$AD$53,3,0)</f>
        <v>207.3</v>
      </c>
      <c r="P47" s="14">
        <f>VLOOKUP($A47,'Main Data_CLEAN'!$X$1:$AD$53,4,0)</f>
        <v>369</v>
      </c>
      <c r="Q47" s="14">
        <f>VLOOKUP($A47,'Main Data_CLEAN'!$X$1:$AD$53,5,0)</f>
        <v>250</v>
      </c>
      <c r="R47" s="14">
        <f>VLOOKUP($A47,'Main Data_CLEAN'!$X$1:$AD$53,6,0)</f>
        <v>0.29299999999999998</v>
      </c>
      <c r="S47" s="27">
        <f>VLOOKUP($A47,'Main Data_CLEAN'!$X$1:$AD$53,7,0)</f>
        <v>4.6119096755615283E-5</v>
      </c>
      <c r="T47" s="14">
        <f>VLOOKUP($A47,'Main Data_CLEAN'!$AF$1:$AG$53,2,0)</f>
        <v>42</v>
      </c>
      <c r="U47" s="14">
        <f>VLOOKUP($A47,'Main Data_CLEAN'!$AI$1:$AL$53,2,0)</f>
        <v>103</v>
      </c>
      <c r="V47" s="14">
        <f>VLOOKUP($A47,'Main Data_CLEAN'!$AI$1:$AL$53,3,0)</f>
        <v>8326289</v>
      </c>
      <c r="W47" s="14">
        <f>VLOOKUP($A47,'Main Data_CLEAN'!$AI$1:$AL$53,4,0)</f>
        <v>12.42</v>
      </c>
      <c r="X47" s="14">
        <f>VLOOKUP($A47,'Main Data_CLEAN'!$AN$1:$AQ$53,2,0)</f>
        <v>0.252</v>
      </c>
      <c r="Y47" s="14">
        <f>VLOOKUP($A47,'Main Data_CLEAN'!$AN$1:$AQ$53,3,0)</f>
        <v>0.61599999999999999</v>
      </c>
      <c r="Z47" s="14">
        <f>VLOOKUP($A47,'Main Data_CLEAN'!$AN$1:$AQ$53,4,0)</f>
        <v>0.13800000000000001</v>
      </c>
      <c r="AA47" s="30">
        <f>VLOOKUP($A47,'Main Data_CLEAN'!$AS$1:$AV$53,2,0)</f>
        <v>0.86599999999999999</v>
      </c>
      <c r="AB47" s="14">
        <f>VLOOKUP($A47,'Main Data_CLEAN'!$AS$1:$AV$53,3,0)</f>
        <v>0.34</v>
      </c>
      <c r="AC47" s="14">
        <f>VLOOKUP($A47,'Main Data_CLEAN'!$AS$1:$AV$53,4,0)</f>
        <v>0.14099999999999999</v>
      </c>
      <c r="AD47" s="19">
        <f>VLOOKUP($A47,'Main Data_CLEAN'!$AX$1:$AZ$53,2,0)</f>
        <v>58800</v>
      </c>
      <c r="AE47" s="19">
        <f>VLOOKUP($A47,'Main Data_CLEAN'!$AX$1:$AZ$53,3,0)</f>
        <v>910</v>
      </c>
      <c r="AF47" s="19">
        <f>VLOOKUP($A47,'Main Data_CLEAN'!$BB$1:$BG$53,2,0)</f>
        <v>6</v>
      </c>
      <c r="AG47" s="19">
        <f>VLOOKUP($A47,'Main Data_CLEAN'!$BB$1:$BG$53,3,0)</f>
        <v>4.83</v>
      </c>
      <c r="AH47" s="19">
        <f>VLOOKUP($A47,'Main Data_CLEAN'!$BB$1:$BG$53,4,0)</f>
        <v>5043</v>
      </c>
      <c r="AI47" s="19">
        <f>VLOOKUP($A47,'Main Data_CLEAN'!$BB$1:$BG$53,5,0)</f>
        <v>4076</v>
      </c>
      <c r="AJ47" s="19">
        <f>VLOOKUP($A47,'Main Data_CLEAN'!$BB$1:$BG$53,6,0)</f>
        <v>84351</v>
      </c>
      <c r="AK47" s="32">
        <f>VLOOKUP($A47,'Main Data_CLEAN'!$BI$1:$BM$53,2,0)</f>
        <v>5.4</v>
      </c>
      <c r="AL47" s="19">
        <f>VLOOKUP($A47,'Main Data_CLEAN'!$BI$1:$BM$53,3,0)</f>
        <v>202000</v>
      </c>
      <c r="AM47" s="19">
        <f>VLOOKUP($A47,'Main Data_CLEAN'!$BI$1:$BM$53,4,0)</f>
        <v>3736000</v>
      </c>
      <c r="AN47" s="19" t="str">
        <f>VLOOKUP($A47,'Main Data_CLEAN'!$BI$1:$BM$53,5,0)</f>
        <v>Yes</v>
      </c>
      <c r="AO47" s="19">
        <f>VLOOKUP($A47,'Main Data_CLEAN'!$BO$1:$BP$53,2,0)</f>
        <v>5</v>
      </c>
      <c r="AP47" s="19">
        <f>VLOOKUP($A47,'Main Data_CLEAN'!$BR$1:$BT$53,2,0)</f>
        <v>60</v>
      </c>
      <c r="AQ47" s="19">
        <f>VLOOKUP($A47,'Main Data_CLEAN'!$BR$1:$BT$53,3,0)</f>
        <v>-2.2348221616241282</v>
      </c>
      <c r="AR47" s="46">
        <f>VLOOKUP(A47,'land&amp;related_info.'!$F$4:$G$55,2,0)</f>
        <v>42774.2</v>
      </c>
      <c r="AS47" s="46">
        <f>VLOOKUP(A47,'land&amp;related_info.'!$N$4:$O$55,2,0)</f>
        <v>3180.13</v>
      </c>
      <c r="AT47" s="52">
        <f>VLOOKUP(A47,'land&amp;related_info.'!$R$2:$S$56,2,0)</f>
        <v>202.6</v>
      </c>
      <c r="AU47" s="46">
        <f>VLOOKUP(A47,'Unemployment Rates for States'!$B$4:$C$55,2,0)</f>
        <v>4.4000000000000004</v>
      </c>
      <c r="AV47" s="1">
        <f t="shared" si="0"/>
        <v>0.53097310025274225</v>
      </c>
    </row>
    <row r="48" spans="1:48" x14ac:dyDescent="0.25">
      <c r="A48" s="1" t="s">
        <v>48</v>
      </c>
      <c r="B48" s="16">
        <f>VLOOKUP($A48,'Main Data_CLEAN'!$A$1:$D$52,2,0)</f>
        <v>6734229</v>
      </c>
      <c r="C48" s="16">
        <f>VLOOKUP($A48,'Main Data_CLEAN'!$A$1:$D$52,3,0)</f>
        <v>5772919</v>
      </c>
      <c r="D48" s="16">
        <f>VLOOKUP($A48,'Main Data_CLEAN'!$A$1:$D$52,4,0)</f>
        <v>3889000</v>
      </c>
      <c r="E48" s="21">
        <f>VLOOKUP($A48,'Main Data_CLEAN'!$G$1:$J$51,2,0)</f>
        <v>7174007</v>
      </c>
      <c r="F48" s="21">
        <f>VLOOKUP($A48,'Main Data_CLEAN'!$G$1:$J$51,3,0)</f>
        <v>66456</v>
      </c>
      <c r="G48" s="21">
        <f>VLOOKUP($A48,'Main Data_CLEAN'!$G$1:$J$51,4,0)</f>
        <v>172120.2</v>
      </c>
      <c r="H48" s="14">
        <f>VLOOKUP($A48,'Main Data_CLEAN'!$L$1:$P$53,2,0)</f>
        <v>870</v>
      </c>
      <c r="I48" s="24">
        <f>VLOOKUP($A48,'Main Data_CLEAN'!$O$1:$P$53,2,0)</f>
        <v>0.441</v>
      </c>
      <c r="J48" s="14">
        <f>VLOOKUP($A48,'Main Data_CLEAN'!$R$1:$V$53,2,0)</f>
        <v>0.13200000000000001</v>
      </c>
      <c r="K48" s="14">
        <f>VLOOKUP($A48,'Main Data_CLEAN'!$R$1:$V$53,3,0)</f>
        <v>913</v>
      </c>
      <c r="L48" s="14">
        <f>VLOOKUP($A48,'Main Data_CLEAN'!$R$1:$V$53,4,0)</f>
        <v>0.11899999999999999</v>
      </c>
      <c r="M48" s="14">
        <f>VLOOKUP($A48,'Main Data_CLEAN'!$R$1:$V$53,5,0)</f>
        <v>0.122</v>
      </c>
      <c r="N48" s="19">
        <f>VLOOKUP($A48,'Main Data_CLEAN'!$X$1:$AD$53,2,0)</f>
        <v>6724540</v>
      </c>
      <c r="O48" s="24">
        <f>VLOOKUP($A48,'Main Data_CLEAN'!$X$1:$AD$53,3,0)</f>
        <v>102.6</v>
      </c>
      <c r="P48" s="14">
        <f>VLOOKUP($A48,'Main Data_CLEAN'!$X$1:$AD$53,4,0)</f>
        <v>151</v>
      </c>
      <c r="Q48" s="14">
        <f>VLOOKUP($A48,'Main Data_CLEAN'!$X$1:$AD$53,5,0)</f>
        <v>93</v>
      </c>
      <c r="R48" s="14">
        <f>VLOOKUP($A48,'Main Data_CLEAN'!$X$1:$AD$53,6,0)</f>
        <v>0.27700000000000002</v>
      </c>
      <c r="S48" s="27">
        <f>VLOOKUP($A48,'Main Data_CLEAN'!$X$1:$AD$53,7,0)</f>
        <v>2.245506755852445E-5</v>
      </c>
      <c r="T48" s="14">
        <f>VLOOKUP($A48,'Main Data_CLEAN'!$AF$1:$AG$53,2,0)</f>
        <v>30</v>
      </c>
      <c r="U48" s="14">
        <f>VLOOKUP($A48,'Main Data_CLEAN'!$AI$1:$AL$53,2,0)</f>
        <v>73</v>
      </c>
      <c r="V48" s="14">
        <f>VLOOKUP($A48,'Main Data_CLEAN'!$AI$1:$AL$53,3,0)</f>
        <v>7061530</v>
      </c>
      <c r="W48" s="14">
        <f>VLOOKUP($A48,'Main Data_CLEAN'!$AI$1:$AL$53,4,0)</f>
        <v>10.4</v>
      </c>
      <c r="X48" s="14">
        <f>VLOOKUP($A48,'Main Data_CLEAN'!$AN$1:$AQ$53,2,0)</f>
        <v>0.245</v>
      </c>
      <c r="Y48" s="14">
        <f>VLOOKUP($A48,'Main Data_CLEAN'!$AN$1:$AQ$53,3,0)</f>
        <v>0.60699999999999998</v>
      </c>
      <c r="Z48" s="14">
        <f>VLOOKUP($A48,'Main Data_CLEAN'!$AN$1:$AQ$53,4,0)</f>
        <v>0.108</v>
      </c>
      <c r="AA48" s="30">
        <f>VLOOKUP($A48,'Main Data_CLEAN'!$AS$1:$AV$53,2,0)</f>
        <v>0.89700000000000002</v>
      </c>
      <c r="AB48" s="14">
        <f>VLOOKUP($A48,'Main Data_CLEAN'!$AS$1:$AV$53,3,0)</f>
        <v>0.31</v>
      </c>
      <c r="AC48" s="14">
        <f>VLOOKUP($A48,'Main Data_CLEAN'!$AS$1:$AV$53,4,0)</f>
        <v>0.111</v>
      </c>
      <c r="AD48" s="19">
        <f>VLOOKUP($A48,'Main Data_CLEAN'!$AX$1:$AZ$53,2,0)</f>
        <v>29700</v>
      </c>
      <c r="AE48" s="19">
        <f>VLOOKUP($A48,'Main Data_CLEAN'!$AX$1:$AZ$53,3,0)</f>
        <v>550</v>
      </c>
      <c r="AF48" s="19">
        <f>VLOOKUP($A48,'Main Data_CLEAN'!$BB$1:$BG$53,2,0)</f>
        <v>75.8</v>
      </c>
      <c r="AG48" s="19">
        <f>VLOOKUP($A48,'Main Data_CLEAN'!$BB$1:$BG$53,3,0)</f>
        <v>8.1999999999999993</v>
      </c>
      <c r="AH48" s="19">
        <f>VLOOKUP($A48,'Main Data_CLEAN'!$BB$1:$BG$53,4,0)</f>
        <v>83303</v>
      </c>
      <c r="AI48" s="19">
        <f>VLOOKUP($A48,'Main Data_CLEAN'!$BB$1:$BG$53,5,0)</f>
        <v>8981</v>
      </c>
      <c r="AJ48" s="19">
        <f>VLOOKUP($A48,'Main Data_CLEAN'!$BB$1:$BG$53,6,0)</f>
        <v>109933</v>
      </c>
      <c r="AK48" s="32">
        <f>VLOOKUP($A48,'Main Data_CLEAN'!$BI$1:$BM$53,2,0)</f>
        <v>16.8</v>
      </c>
      <c r="AL48" s="19">
        <f>VLOOKUP($A48,'Main Data_CLEAN'!$BI$1:$BM$53,3,0)</f>
        <v>500000</v>
      </c>
      <c r="AM48" s="19">
        <f>VLOOKUP($A48,'Main Data_CLEAN'!$BI$1:$BM$53,4,0)</f>
        <v>2977000</v>
      </c>
      <c r="AN48" s="19" t="str">
        <f>VLOOKUP($A48,'Main Data_CLEAN'!$BI$1:$BM$53,5,0)</f>
        <v>No</v>
      </c>
      <c r="AO48" s="19">
        <f>VLOOKUP($A48,'Main Data_CLEAN'!$BO$1:$BP$53,2,0)</f>
        <v>13</v>
      </c>
      <c r="AP48" s="19">
        <f>VLOOKUP($A48,'Main Data_CLEAN'!$BR$1:$BT$53,2,0)</f>
        <v>37</v>
      </c>
      <c r="AQ48" s="19">
        <f>VLOOKUP($A48,'Main Data_CLEAN'!$BR$1:$BT$53,3,0)</f>
        <v>-2.1793639523659274</v>
      </c>
      <c r="AR48" s="46">
        <f>VLOOKUP(A48,'land&amp;related_info.'!$F$4:$G$55,2,0)</f>
        <v>71299.64</v>
      </c>
      <c r="AS48" s="46">
        <f>VLOOKUP(A48,'land&amp;related_info.'!$N$4:$O$55,2,0)</f>
        <v>4755.58</v>
      </c>
      <c r="AT48" s="52">
        <f>VLOOKUP(A48,'land&amp;related_info.'!$R$2:$S$56,2,0)</f>
        <v>101.2</v>
      </c>
      <c r="AU48" s="46">
        <f>VLOOKUP(A48,'Unemployment Rates for States'!$B$4:$C$55,2,0)</f>
        <v>5.7</v>
      </c>
      <c r="AV48" s="1">
        <f t="shared" si="0"/>
        <v>0.55793009118044545</v>
      </c>
    </row>
    <row r="49" spans="1:48" x14ac:dyDescent="0.25">
      <c r="A49" s="1" t="s">
        <v>49</v>
      </c>
      <c r="B49" s="16">
        <f>VLOOKUP($A49,'Main Data_CLEAN'!$A$1:$D$52,2,0)</f>
        <v>1838901</v>
      </c>
      <c r="C49" s="16">
        <f>VLOOKUP($A49,'Main Data_CLEAN'!$A$1:$D$52,3,0)</f>
        <v>1296905</v>
      </c>
      <c r="D49" s="16">
        <f>VLOOKUP($A49,'Main Data_CLEAN'!$A$1:$D$52,4,0)</f>
        <v>527140</v>
      </c>
      <c r="E49" s="21">
        <f>VLOOKUP($A49,'Main Data_CLEAN'!$G$1:$J$51,2,0)</f>
        <v>1843277</v>
      </c>
      <c r="F49" s="21">
        <f>VLOOKUP($A49,'Main Data_CLEAN'!$G$1:$J$51,3,0)</f>
        <v>24038</v>
      </c>
      <c r="G49" s="21">
        <f>VLOOKUP($A49,'Main Data_CLEAN'!$G$1:$J$51,4,0)</f>
        <v>62258.1</v>
      </c>
      <c r="H49" s="14">
        <f>VLOOKUP($A49,'Main Data_CLEAN'!$L$1:$P$53,2,0)</f>
        <v>750</v>
      </c>
      <c r="I49" s="24">
        <f>VLOOKUP($A49,'Main Data_CLEAN'!$O$1:$P$53,2,0)</f>
        <v>0.45100000000000001</v>
      </c>
      <c r="J49" s="14">
        <f>VLOOKUP($A49,'Main Data_CLEAN'!$R$1:$V$53,2,0)</f>
        <v>0.183</v>
      </c>
      <c r="K49" s="14">
        <f>VLOOKUP($A49,'Main Data_CLEAN'!$R$1:$V$53,3,0)</f>
        <v>328</v>
      </c>
      <c r="L49" s="14">
        <f>VLOOKUP($A49,'Main Data_CLEAN'!$R$1:$V$53,4,0)</f>
        <v>0.16</v>
      </c>
      <c r="M49" s="14">
        <f>VLOOKUP($A49,'Main Data_CLEAN'!$R$1:$V$53,5,0)</f>
        <v>0.129</v>
      </c>
      <c r="N49" s="19">
        <f>VLOOKUP($A49,'Main Data_CLEAN'!$X$1:$AD$53,2,0)</f>
        <v>1852994</v>
      </c>
      <c r="O49" s="24">
        <f>VLOOKUP($A49,'Main Data_CLEAN'!$X$1:$AD$53,3,0)</f>
        <v>77.06</v>
      </c>
      <c r="P49" s="14">
        <f>VLOOKUP($A49,'Main Data_CLEAN'!$X$1:$AD$53,4,0)</f>
        <v>55</v>
      </c>
      <c r="Q49" s="14">
        <f>VLOOKUP($A49,'Main Data_CLEAN'!$X$1:$AD$53,5,0)</f>
        <v>27</v>
      </c>
      <c r="R49" s="14">
        <f>VLOOKUP($A49,'Main Data_CLEAN'!$X$1:$AD$53,6,0)</f>
        <v>0.54200000000000004</v>
      </c>
      <c r="S49" s="27">
        <f>VLOOKUP($A49,'Main Data_CLEAN'!$X$1:$AD$53,7,0)</f>
        <v>2.9681693518705404E-5</v>
      </c>
      <c r="T49" s="14">
        <f>VLOOKUP($A49,'Main Data_CLEAN'!$AF$1:$AG$53,2,0)</f>
        <v>43</v>
      </c>
      <c r="U49" s="14">
        <f>VLOOKUP($A49,'Main Data_CLEAN'!$AI$1:$AL$53,2,0)</f>
        <v>97</v>
      </c>
      <c r="V49" s="14">
        <f>VLOOKUP($A49,'Main Data_CLEAN'!$AI$1:$AL$53,3,0)</f>
        <v>1850326</v>
      </c>
      <c r="W49" s="14">
        <f>VLOOKUP($A49,'Main Data_CLEAN'!$AI$1:$AL$53,4,0)</f>
        <v>52.47</v>
      </c>
      <c r="X49" s="14">
        <f>VLOOKUP($A49,'Main Data_CLEAN'!$AN$1:$AQ$53,2,0)</f>
        <v>0.30599999999999999</v>
      </c>
      <c r="Y49" s="14">
        <f>VLOOKUP($A49,'Main Data_CLEAN'!$AN$1:$AQ$53,3,0)</f>
        <v>0.66800000000000004</v>
      </c>
      <c r="Z49" s="14">
        <f>VLOOKUP($A49,'Main Data_CLEAN'!$AN$1:$AQ$53,4,0)</f>
        <v>0.20899999999999999</v>
      </c>
      <c r="AA49" s="30">
        <f>VLOOKUP($A49,'Main Data_CLEAN'!$AS$1:$AV$53,2,0)</f>
        <v>0.82799999999999996</v>
      </c>
      <c r="AB49" s="14">
        <f>VLOOKUP($A49,'Main Data_CLEAN'!$AS$1:$AV$53,3,0)</f>
        <v>0.17299999999999999</v>
      </c>
      <c r="AC49" s="14">
        <f>VLOOKUP($A49,'Main Data_CLEAN'!$AS$1:$AV$53,4,0)</f>
        <v>6.7000000000000004E-2</v>
      </c>
      <c r="AD49" s="19">
        <f>VLOOKUP($A49,'Main Data_CLEAN'!$AX$1:$AZ$53,2,0)</f>
        <v>9700</v>
      </c>
      <c r="AE49" s="19">
        <f>VLOOKUP($A49,'Main Data_CLEAN'!$AX$1:$AZ$53,3,0)</f>
        <v>660</v>
      </c>
      <c r="AF49" s="19">
        <f>VLOOKUP($A49,'Main Data_CLEAN'!$BB$1:$BG$53,2,0)</f>
        <v>3.71</v>
      </c>
      <c r="AG49" s="19">
        <f>VLOOKUP($A49,'Main Data_CLEAN'!$BB$1:$BG$53,3,0)</f>
        <v>1.91</v>
      </c>
      <c r="AH49" s="19">
        <f>VLOOKUP($A49,'Main Data_CLEAN'!$BB$1:$BG$53,4,0)</f>
        <v>2681</v>
      </c>
      <c r="AI49" s="19">
        <f>VLOOKUP($A49,'Main Data_CLEAN'!$BB$1:$BG$53,5,0)</f>
        <v>1381</v>
      </c>
      <c r="AJ49" s="19">
        <f>VLOOKUP($A49,'Main Data_CLEAN'!$BB$1:$BG$53,6,0)</f>
        <v>72229</v>
      </c>
      <c r="AK49" s="32">
        <f>VLOOKUP($A49,'Main Data_CLEAN'!$BI$1:$BM$53,2,0)</f>
        <v>12.4</v>
      </c>
      <c r="AL49" s="19">
        <f>VLOOKUP($A49,'Main Data_CLEAN'!$BI$1:$BM$53,3,0)</f>
        <v>83000</v>
      </c>
      <c r="AM49" s="19">
        <f>VLOOKUP($A49,'Main Data_CLEAN'!$BI$1:$BM$53,4,0)</f>
        <v>665000</v>
      </c>
      <c r="AN49" s="19" t="str">
        <f>VLOOKUP($A49,'Main Data_CLEAN'!$BI$1:$BM$53,5,0)</f>
        <v>Yes</v>
      </c>
      <c r="AO49" s="19">
        <f>VLOOKUP($A49,'Main Data_CLEAN'!$BO$1:$BP$53,2,0)</f>
        <v>1</v>
      </c>
      <c r="AP49" s="19">
        <f>VLOOKUP($A49,'Main Data_CLEAN'!$BR$1:$BT$53,2,0)</f>
        <v>48</v>
      </c>
      <c r="AQ49" s="19">
        <f>VLOOKUP($A49,'Main Data_CLEAN'!$BR$1:$BT$53,3,0)</f>
        <v>-2.3199743810776412</v>
      </c>
      <c r="AR49" s="46">
        <f>VLOOKUP(A49,'land&amp;related_info.'!$F$4:$G$55,2,0)</f>
        <v>24229.759999999998</v>
      </c>
      <c r="AS49" s="46">
        <f>VLOOKUP(A49,'land&amp;related_info.'!$N$4:$O$55,2,0)</f>
        <v>152.03</v>
      </c>
      <c r="AT49" s="52">
        <f>VLOOKUP(A49,'land&amp;related_info.'!$R$2:$S$56,2,0)</f>
        <v>77.099999999999994</v>
      </c>
      <c r="AU49" s="46">
        <f>VLOOKUP(A49,'Unemployment Rates for States'!$B$4:$C$55,2,0)</f>
        <v>6.7</v>
      </c>
      <c r="AV49" s="1">
        <f t="shared" si="0"/>
        <v>0.63837096178641484</v>
      </c>
    </row>
    <row r="50" spans="1:48" x14ac:dyDescent="0.25">
      <c r="A50" s="1" t="s">
        <v>50</v>
      </c>
      <c r="B50" s="16">
        <f>VLOOKUP($A50,'Main Data_CLEAN'!$A$1:$D$52,2,0)</f>
        <v>5714200</v>
      </c>
      <c r="C50" s="16">
        <f>VLOOKUP($A50,'Main Data_CLEAN'!$A$1:$D$52,3,0)</f>
        <v>4744417</v>
      </c>
      <c r="D50" s="16">
        <f>VLOOKUP($A50,'Main Data_CLEAN'!$A$1:$D$52,4,0)</f>
        <v>2302820</v>
      </c>
      <c r="E50" s="21">
        <f>VLOOKUP($A50,'Main Data_CLEAN'!$G$1:$J$51,2,0)</f>
        <v>5776155</v>
      </c>
      <c r="F50" s="21">
        <f>VLOOKUP($A50,'Main Data_CLEAN'!$G$1:$J$51,3,0)</f>
        <v>54158</v>
      </c>
      <c r="G50" s="21">
        <f>VLOOKUP($A50,'Main Data_CLEAN'!$G$1:$J$51,4,0)</f>
        <v>140268.6</v>
      </c>
      <c r="H50" s="14">
        <f>VLOOKUP($A50,'Main Data_CLEAN'!$L$1:$P$53,2,0)</f>
        <v>860</v>
      </c>
      <c r="I50" s="24">
        <f>VLOOKUP($A50,'Main Data_CLEAN'!$O$1:$P$53,2,0)</f>
        <v>0.43</v>
      </c>
      <c r="J50" s="14">
        <f>VLOOKUP($A50,'Main Data_CLEAN'!$R$1:$V$53,2,0)</f>
        <v>0.13200000000000001</v>
      </c>
      <c r="K50" s="14">
        <f>VLOOKUP($A50,'Main Data_CLEAN'!$R$1:$V$53,3,0)</f>
        <v>737</v>
      </c>
      <c r="L50" s="14">
        <f>VLOOKUP($A50,'Main Data_CLEAN'!$R$1:$V$53,4,0)</f>
        <v>0.111</v>
      </c>
      <c r="M50" s="14">
        <f>VLOOKUP($A50,'Main Data_CLEAN'!$R$1:$V$53,5,0)</f>
        <v>0.108</v>
      </c>
      <c r="N50" s="19">
        <f>VLOOKUP($A50,'Main Data_CLEAN'!$X$1:$AD$53,2,0)</f>
        <v>5686986</v>
      </c>
      <c r="O50" s="24">
        <f>VLOOKUP($A50,'Main Data_CLEAN'!$X$1:$AD$53,3,0)</f>
        <v>105.2</v>
      </c>
      <c r="P50" s="14">
        <f>VLOOKUP($A50,'Main Data_CLEAN'!$X$1:$AD$53,4,0)</f>
        <v>151</v>
      </c>
      <c r="Q50" s="14">
        <f>VLOOKUP($A50,'Main Data_CLEAN'!$X$1:$AD$53,5,0)</f>
        <v>97</v>
      </c>
      <c r="R50" s="14">
        <f>VLOOKUP($A50,'Main Data_CLEAN'!$X$1:$AD$53,6,0)</f>
        <v>0.34699999999999998</v>
      </c>
      <c r="S50" s="27">
        <f>VLOOKUP($A50,'Main Data_CLEAN'!$X$1:$AD$53,7,0)</f>
        <v>2.655185013643431E-5</v>
      </c>
      <c r="T50" s="14">
        <f>VLOOKUP($A50,'Main Data_CLEAN'!$AF$1:$AG$53,2,0)</f>
        <v>37</v>
      </c>
      <c r="U50" s="14">
        <f>VLOOKUP($A50,'Main Data_CLEAN'!$AI$1:$AL$53,2,0)</f>
        <v>101</v>
      </c>
      <c r="V50" s="14">
        <f>VLOOKUP($A50,'Main Data_CLEAN'!$AI$1:$AL$53,3,0)</f>
        <v>5757564</v>
      </c>
      <c r="W50" s="14">
        <f>VLOOKUP($A50,'Main Data_CLEAN'!$AI$1:$AL$53,4,0)</f>
        <v>17.47</v>
      </c>
      <c r="X50" s="14">
        <f>VLOOKUP($A50,'Main Data_CLEAN'!$AN$1:$AQ$53,2,0)</f>
        <v>0.255</v>
      </c>
      <c r="Y50" s="14">
        <f>VLOOKUP($A50,'Main Data_CLEAN'!$AN$1:$AQ$53,3,0)</f>
        <v>0.624</v>
      </c>
      <c r="Z50" s="14">
        <f>VLOOKUP($A50,'Main Data_CLEAN'!$AN$1:$AQ$53,4,0)</f>
        <v>0.13500000000000001</v>
      </c>
      <c r="AA50" s="30">
        <f>VLOOKUP($A50,'Main Data_CLEAN'!$AS$1:$AV$53,2,0)</f>
        <v>0.89800000000000002</v>
      </c>
      <c r="AB50" s="14">
        <f>VLOOKUP($A50,'Main Data_CLEAN'!$AS$1:$AV$53,3,0)</f>
        <v>0.25700000000000001</v>
      </c>
      <c r="AC50" s="14">
        <f>VLOOKUP($A50,'Main Data_CLEAN'!$AS$1:$AV$53,4,0)</f>
        <v>8.4000000000000005E-2</v>
      </c>
      <c r="AD50" s="19">
        <f>VLOOKUP($A50,'Main Data_CLEAN'!$AX$1:$AZ$53,2,0)</f>
        <v>34800</v>
      </c>
      <c r="AE50" s="19">
        <f>VLOOKUP($A50,'Main Data_CLEAN'!$AX$1:$AZ$53,3,0)</f>
        <v>780</v>
      </c>
      <c r="AF50" s="19">
        <f>VLOOKUP($A50,'Main Data_CLEAN'!$BB$1:$BG$53,2,0)</f>
        <v>8.4</v>
      </c>
      <c r="AG50" s="19">
        <f>VLOOKUP($A50,'Main Data_CLEAN'!$BB$1:$BG$53,3,0)</f>
        <v>4.97</v>
      </c>
      <c r="AH50" s="19">
        <f>VLOOKUP($A50,'Main Data_CLEAN'!$BB$1:$BG$53,4,0)</f>
        <v>5574</v>
      </c>
      <c r="AI50" s="19">
        <f>VLOOKUP($A50,'Main Data_CLEAN'!$BB$1:$BG$53,5,0)</f>
        <v>3314</v>
      </c>
      <c r="AJ50" s="19">
        <f>VLOOKUP($A50,'Main Data_CLEAN'!$BB$1:$BG$53,6,0)</f>
        <v>66679</v>
      </c>
      <c r="AK50" s="32">
        <f>VLOOKUP($A50,'Main Data_CLEAN'!$BI$1:$BM$53,2,0)</f>
        <v>8.3000000000000007</v>
      </c>
      <c r="AL50" s="19">
        <f>VLOOKUP($A50,'Main Data_CLEAN'!$BI$1:$BM$53,3,0)</f>
        <v>223000</v>
      </c>
      <c r="AM50" s="19">
        <f>VLOOKUP($A50,'Main Data_CLEAN'!$BI$1:$BM$53,4,0)</f>
        <v>2682000</v>
      </c>
      <c r="AN50" s="19" t="str">
        <f>VLOOKUP($A50,'Main Data_CLEAN'!$BI$1:$BM$53,5,0)</f>
        <v>Yes</v>
      </c>
      <c r="AO50" s="19">
        <f>VLOOKUP($A50,'Main Data_CLEAN'!$BO$1:$BP$53,2,0)</f>
        <v>9</v>
      </c>
      <c r="AP50" s="19">
        <f>VLOOKUP($A50,'Main Data_CLEAN'!$BR$1:$BT$53,2,0)</f>
        <v>46</v>
      </c>
      <c r="AQ50" s="19">
        <f>VLOOKUP($A50,'Main Data_CLEAN'!$BR$1:$BT$53,3,0)</f>
        <v>-2.1917771357118743</v>
      </c>
      <c r="AR50" s="46">
        <f>VLOOKUP(A50,'land&amp;related_info.'!$F$4:$G$55,2,0)</f>
        <v>65497.82</v>
      </c>
      <c r="AS50" s="46">
        <f>VLOOKUP(A50,'land&amp;related_info.'!$N$4:$O$55,2,0)</f>
        <v>11187.72</v>
      </c>
      <c r="AT50" s="52">
        <f>VLOOKUP(A50,'land&amp;related_info.'!$R$2:$S$56,2,0)</f>
        <v>105</v>
      </c>
      <c r="AU50" s="46">
        <f>VLOOKUP(A50,'Unemployment Rates for States'!$B$4:$C$55,2,0)</f>
        <v>4.5999999999999996</v>
      </c>
      <c r="AV50" s="1">
        <f t="shared" si="0"/>
        <v>0.53064295964439467</v>
      </c>
    </row>
    <row r="51" spans="1:48" x14ac:dyDescent="0.25">
      <c r="A51" s="1" t="s">
        <v>51</v>
      </c>
      <c r="B51" s="16">
        <f>VLOOKUP($A51,'Main Data_CLEAN'!$A$1:$D$52,2,0)</f>
        <v>549990</v>
      </c>
      <c r="C51" s="16">
        <f>VLOOKUP($A51,'Main Data_CLEAN'!$A$1:$D$52,3,0)</f>
        <v>436437</v>
      </c>
      <c r="D51" s="16">
        <f>VLOOKUP($A51,'Main Data_CLEAN'!$A$1:$D$52,4,0)</f>
        <v>236920</v>
      </c>
      <c r="E51" s="21">
        <f>VLOOKUP($A51,'Main Data_CLEAN'!$G$1:$J$51,2,0)</f>
        <v>580469</v>
      </c>
      <c r="F51" s="21">
        <f>VLOOKUP($A51,'Main Data_CLEAN'!$G$1:$J$51,3,0)</f>
        <v>97093</v>
      </c>
      <c r="G51" s="21">
        <f>VLOOKUP($A51,'Main Data_CLEAN'!$G$1:$J$51,4,0)</f>
        <v>251469.7</v>
      </c>
      <c r="H51" s="14">
        <f>VLOOKUP($A51,'Main Data_CLEAN'!$L$1:$P$53,2,0)</f>
        <v>1140</v>
      </c>
      <c r="I51" s="24">
        <f>VLOOKUP($A51,'Main Data_CLEAN'!$O$1:$P$53,2,0)</f>
        <v>0.42299999999999999</v>
      </c>
      <c r="J51" s="14">
        <f>VLOOKUP($A51,'Main Data_CLEAN'!$R$1:$V$53,2,0)</f>
        <v>0.106</v>
      </c>
      <c r="K51" s="14">
        <f>VLOOKUP($A51,'Main Data_CLEAN'!$R$1:$V$53,3,0)</f>
        <v>54</v>
      </c>
      <c r="L51" s="14">
        <f>VLOOKUP($A51,'Main Data_CLEAN'!$R$1:$V$53,4,0)</f>
        <v>9.2999999999999999E-2</v>
      </c>
      <c r="M51" s="14">
        <f>VLOOKUP($A51,'Main Data_CLEAN'!$R$1:$V$53,5,0)</f>
        <v>9.1999999999999998E-2</v>
      </c>
      <c r="N51" s="19">
        <f>VLOOKUP($A51,'Main Data_CLEAN'!$X$1:$AD$53,2,0)</f>
        <v>563626</v>
      </c>
      <c r="O51" s="24">
        <f>VLOOKUP($A51,'Main Data_CLEAN'!$X$1:$AD$53,3,0)</f>
        <v>5.851</v>
      </c>
      <c r="P51" s="14">
        <f>VLOOKUP($A51,'Main Data_CLEAN'!$X$1:$AD$53,4,0)</f>
        <v>8</v>
      </c>
      <c r="Q51" s="14">
        <f>VLOOKUP($A51,'Main Data_CLEAN'!$X$1:$AD$53,5,0)</f>
        <v>5</v>
      </c>
      <c r="R51" s="14">
        <f>VLOOKUP($A51,'Main Data_CLEAN'!$X$1:$AD$53,6,0)</f>
        <v>0.53800000000000003</v>
      </c>
      <c r="S51" s="27">
        <f>VLOOKUP($A51,'Main Data_CLEAN'!$X$1:$AD$53,7,0)</f>
        <v>1.4193809370043256E-5</v>
      </c>
      <c r="T51" s="14">
        <f>VLOOKUP($A51,'Main Data_CLEAN'!$AF$1:$AG$53,2,0)</f>
        <v>34</v>
      </c>
      <c r="U51" s="14">
        <f>VLOOKUP($A51,'Main Data_CLEAN'!$AI$1:$AL$53,2,0)</f>
        <v>65</v>
      </c>
      <c r="V51" s="14">
        <f>VLOOKUP($A51,'Main Data_CLEAN'!$AI$1:$AL$53,3,0)</f>
        <v>584153</v>
      </c>
      <c r="W51" s="14">
        <f>VLOOKUP($A51,'Main Data_CLEAN'!$AI$1:$AL$53,4,0)</f>
        <v>111.55</v>
      </c>
      <c r="X51" s="14">
        <f>VLOOKUP($A51,'Main Data_CLEAN'!$AN$1:$AQ$53,2,0)</f>
        <v>0.24</v>
      </c>
      <c r="Y51" s="14">
        <f>VLOOKUP($A51,'Main Data_CLEAN'!$AN$1:$AQ$53,3,0)</f>
        <v>0.61699999999999999</v>
      </c>
      <c r="Z51" s="14">
        <f>VLOOKUP($A51,'Main Data_CLEAN'!$AN$1:$AQ$53,4,0)</f>
        <v>8.6999999999999994E-2</v>
      </c>
      <c r="AA51" s="30">
        <f>VLOOKUP($A51,'Main Data_CLEAN'!$AS$1:$AV$53,2,0)</f>
        <v>0.91800000000000004</v>
      </c>
      <c r="AB51" s="14">
        <f>VLOOKUP($A51,'Main Data_CLEAN'!$AS$1:$AV$53,3,0)</f>
        <v>0.23799999999999999</v>
      </c>
      <c r="AC51" s="14">
        <f>VLOOKUP($A51,'Main Data_CLEAN'!$AS$1:$AV$53,4,0)</f>
        <v>7.9000000000000001E-2</v>
      </c>
      <c r="AD51" s="19">
        <f>VLOOKUP($A51,'Main Data_CLEAN'!$AX$1:$AZ$53,2,0)</f>
        <v>3800</v>
      </c>
      <c r="AE51" s="19">
        <f>VLOOKUP($A51,'Main Data_CLEAN'!$AX$1:$AZ$53,3,0)</f>
        <v>840</v>
      </c>
      <c r="AF51" s="19">
        <f>VLOOKUP($A51,'Main Data_CLEAN'!$BB$1:$BG$53,2,0)</f>
        <v>9.5</v>
      </c>
      <c r="AG51" s="19">
        <f>VLOOKUP($A51,'Main Data_CLEAN'!$BB$1:$BG$53,3,0)</f>
        <v>7.7</v>
      </c>
      <c r="AH51" s="19">
        <f>VLOOKUP($A51,'Main Data_CLEAN'!$BB$1:$BG$53,4,0)</f>
        <v>4629</v>
      </c>
      <c r="AI51" s="19">
        <f>VLOOKUP($A51,'Main Data_CLEAN'!$BB$1:$BG$53,5,0)</f>
        <v>3768</v>
      </c>
      <c r="AJ51" s="19">
        <f>VLOOKUP($A51,'Main Data_CLEAN'!$BB$1:$BG$53,6,0)</f>
        <v>48932</v>
      </c>
      <c r="AK51" s="32">
        <f>VLOOKUP($A51,'Main Data_CLEAN'!$BI$1:$BM$53,2,0)</f>
        <v>7.1</v>
      </c>
      <c r="AL51" s="19">
        <f>VLOOKUP($A51,'Main Data_CLEAN'!$BI$1:$BM$53,3,0)</f>
        <v>19000</v>
      </c>
      <c r="AM51" s="19">
        <f>VLOOKUP($A51,'Main Data_CLEAN'!$BI$1:$BM$53,4,0)</f>
        <v>261000</v>
      </c>
      <c r="AN51" s="19" t="str">
        <f>VLOOKUP($A51,'Main Data_CLEAN'!$BI$1:$BM$53,5,0)</f>
        <v>Yes</v>
      </c>
      <c r="AO51" s="19">
        <f>VLOOKUP($A51,'Main Data_CLEAN'!$BO$1:$BP$53,2,0)</f>
        <v>9</v>
      </c>
      <c r="AP51" s="19">
        <f>VLOOKUP($A51,'Main Data_CLEAN'!$BR$1:$BT$53,2,0)</f>
        <v>35</v>
      </c>
      <c r="AQ51" s="19">
        <f>VLOOKUP($A51,'Main Data_CLEAN'!$BR$1:$BT$53,3,0)</f>
        <v>-1.8282521993957157</v>
      </c>
      <c r="AR51" s="46">
        <f>VLOOKUP(A51,'land&amp;related_info.'!$F$4:$G$55,2,0)</f>
        <v>97813.56</v>
      </c>
      <c r="AS51" s="46">
        <f>VLOOKUP(A51,'land&amp;related_info.'!$N$4:$O$55,2,0)</f>
        <v>713.16</v>
      </c>
      <c r="AT51" s="52">
        <f>VLOOKUP(A51,'land&amp;related_info.'!$R$2:$S$56,2,0)</f>
        <v>5.8</v>
      </c>
      <c r="AU51" s="46">
        <f>VLOOKUP(A51,'Unemployment Rates for States'!$B$4:$C$55,2,0)</f>
        <v>4.2</v>
      </c>
      <c r="AV51" s="1">
        <f t="shared" si="0"/>
        <v>0.52544591719849454</v>
      </c>
    </row>
  </sheetData>
  <conditionalFormatting sqref="A1:AQ51">
    <cfRule type="containsText" dxfId="4" priority="1" operator="containsText" text="#N/A">
      <formula>NOT(ISERROR(SEARCH("#N/A",A1)))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selection activeCell="R18" sqref="R18"/>
    </sheetView>
  </sheetViews>
  <sheetFormatPr defaultColWidth="15.42578125" defaultRowHeight="15" x14ac:dyDescent="0.25"/>
  <cols>
    <col min="1" max="14" width="15.42578125" style="1"/>
    <col min="15" max="15" width="15.42578125" style="23"/>
    <col min="16" max="29" width="15.42578125" style="1"/>
    <col min="30" max="30" width="15.42578125" style="25"/>
    <col min="31" max="44" width="15.42578125" style="1"/>
    <col min="45" max="46" width="15.42578125" style="22"/>
    <col min="47" max="61" width="15.42578125" style="1"/>
    <col min="62" max="62" width="15.42578125" style="28"/>
    <col min="63" max="16384" width="15.42578125" style="1"/>
  </cols>
  <sheetData>
    <row r="1" spans="1:72" ht="15.75" thickBot="1" x14ac:dyDescent="0.3">
      <c r="A1" s="1" t="s">
        <v>52</v>
      </c>
      <c r="B1" s="1" t="s">
        <v>107</v>
      </c>
      <c r="C1" s="1" t="s">
        <v>108</v>
      </c>
      <c r="D1" s="1" t="s">
        <v>109</v>
      </c>
      <c r="G1" s="1" t="s">
        <v>52</v>
      </c>
      <c r="H1" s="1" t="s">
        <v>106</v>
      </c>
      <c r="I1" s="1" t="s">
        <v>110</v>
      </c>
      <c r="J1" s="1" t="s">
        <v>111</v>
      </c>
      <c r="L1" s="1" t="s">
        <v>52</v>
      </c>
      <c r="M1" s="1" t="s">
        <v>118</v>
      </c>
      <c r="O1" s="23" t="s">
        <v>52</v>
      </c>
      <c r="P1" s="1" t="s">
        <v>119</v>
      </c>
      <c r="R1" s="1" t="s">
        <v>52</v>
      </c>
      <c r="S1" s="1" t="s">
        <v>122</v>
      </c>
      <c r="T1" s="1" t="s">
        <v>128</v>
      </c>
      <c r="U1" s="1" t="s">
        <v>120</v>
      </c>
      <c r="V1" s="1" t="s">
        <v>121</v>
      </c>
      <c r="X1" s="1" t="s">
        <v>52</v>
      </c>
      <c r="Y1" s="1" t="s">
        <v>139</v>
      </c>
      <c r="Z1" s="1" t="s">
        <v>138</v>
      </c>
      <c r="AA1" s="1" t="s">
        <v>129</v>
      </c>
      <c r="AB1" s="1" t="s">
        <v>130</v>
      </c>
      <c r="AC1" s="1" t="s">
        <v>131</v>
      </c>
      <c r="AD1" s="25" t="s">
        <v>204</v>
      </c>
      <c r="AF1" s="1" t="s">
        <v>52</v>
      </c>
      <c r="AG1" s="1" t="s">
        <v>140</v>
      </c>
      <c r="AI1" s="1" t="s">
        <v>52</v>
      </c>
      <c r="AJ1" s="1" t="s">
        <v>141</v>
      </c>
      <c r="AK1" s="1" t="s">
        <v>143</v>
      </c>
      <c r="AL1" s="1" t="s">
        <v>144</v>
      </c>
      <c r="AN1" s="1" t="s">
        <v>52</v>
      </c>
      <c r="AO1" s="1" t="s">
        <v>146</v>
      </c>
      <c r="AP1" s="1" t="s">
        <v>147</v>
      </c>
      <c r="AQ1" s="1" t="s">
        <v>148</v>
      </c>
      <c r="AS1" s="22" t="s">
        <v>52</v>
      </c>
      <c r="AT1" s="22" t="s">
        <v>167</v>
      </c>
      <c r="AU1" s="1" t="s">
        <v>168</v>
      </c>
      <c r="AV1" s="1" t="s">
        <v>169</v>
      </c>
      <c r="AX1" s="1" t="s">
        <v>52</v>
      </c>
      <c r="AY1" s="1" t="s">
        <v>165</v>
      </c>
      <c r="AZ1" s="1" t="s">
        <v>166</v>
      </c>
      <c r="BB1" s="1" t="s">
        <v>52</v>
      </c>
      <c r="BC1" s="1" t="s">
        <v>160</v>
      </c>
      <c r="BD1" s="1" t="s">
        <v>161</v>
      </c>
      <c r="BE1" s="1" t="s">
        <v>162</v>
      </c>
      <c r="BF1" s="1" t="s">
        <v>163</v>
      </c>
      <c r="BG1" s="1" t="s">
        <v>164</v>
      </c>
      <c r="BI1" s="1" t="s">
        <v>52</v>
      </c>
      <c r="BJ1" s="28" t="s">
        <v>177</v>
      </c>
      <c r="BK1" s="1" t="s">
        <v>178</v>
      </c>
      <c r="BL1" s="1" t="s">
        <v>180</v>
      </c>
      <c r="BM1" s="1" t="s">
        <v>179</v>
      </c>
      <c r="BO1" s="1" t="s">
        <v>52</v>
      </c>
      <c r="BP1" s="1" t="s">
        <v>183</v>
      </c>
      <c r="BR1" s="6" t="s">
        <v>52</v>
      </c>
      <c r="BS1" s="6" t="s">
        <v>184</v>
      </c>
      <c r="BT1" s="6" t="s">
        <v>185</v>
      </c>
    </row>
    <row r="2" spans="1:72" x14ac:dyDescent="0.25">
      <c r="A2" s="1" t="s">
        <v>1</v>
      </c>
      <c r="B2" s="1">
        <v>4758191</v>
      </c>
      <c r="C2" s="1">
        <v>3092273</v>
      </c>
      <c r="D2" s="1">
        <v>1599260</v>
      </c>
      <c r="G2" s="1" t="s">
        <v>2</v>
      </c>
      <c r="H2" s="1">
        <v>740405</v>
      </c>
      <c r="I2" s="1">
        <v>570641</v>
      </c>
      <c r="J2" s="1">
        <v>1477953.4</v>
      </c>
      <c r="L2" s="1" t="s">
        <v>6</v>
      </c>
      <c r="M2" s="1">
        <v>340</v>
      </c>
      <c r="O2" s="23" t="s">
        <v>45</v>
      </c>
      <c r="P2" s="1">
        <v>0.41899999999999998</v>
      </c>
      <c r="R2" s="1" t="s">
        <v>30</v>
      </c>
      <c r="S2" s="1">
        <v>9.1999999999999998E-2</v>
      </c>
      <c r="T2" s="1">
        <v>117</v>
      </c>
      <c r="U2" s="1">
        <v>9.5000000000000001E-2</v>
      </c>
      <c r="V2" s="1">
        <v>0.155</v>
      </c>
      <c r="X2" s="1" t="s">
        <v>1</v>
      </c>
      <c r="Y2" s="1">
        <v>4779736</v>
      </c>
      <c r="Z2" s="1">
        <v>94.65</v>
      </c>
      <c r="AA2" s="1">
        <v>199</v>
      </c>
      <c r="AB2" s="1">
        <v>135</v>
      </c>
      <c r="AC2" s="1">
        <v>0.48899999999999999</v>
      </c>
      <c r="AD2" s="25">
        <f>AA2/Y2</f>
        <v>4.1634098619672719E-5</v>
      </c>
      <c r="AF2" s="1" t="s">
        <v>5</v>
      </c>
      <c r="AG2" s="1">
        <v>35</v>
      </c>
      <c r="AI2" s="1" t="s">
        <v>44</v>
      </c>
      <c r="AJ2" s="1">
        <v>709</v>
      </c>
      <c r="AK2" s="1">
        <v>26956958</v>
      </c>
      <c r="AL2" s="1">
        <v>26.29</v>
      </c>
      <c r="AN2" s="1" t="s">
        <v>1</v>
      </c>
      <c r="AO2" s="1">
        <v>0.30099999999999999</v>
      </c>
      <c r="AP2" s="1">
        <v>0.65400000000000003</v>
      </c>
      <c r="AQ2" s="1">
        <v>0.16700000000000001</v>
      </c>
      <c r="AS2" s="22" t="s">
        <v>51</v>
      </c>
      <c r="AT2" s="22">
        <v>0.91800000000000004</v>
      </c>
      <c r="AU2" s="1">
        <v>0.23799999999999999</v>
      </c>
      <c r="AV2" s="1">
        <v>7.9000000000000001E-2</v>
      </c>
      <c r="AX2" s="5" t="s">
        <v>1</v>
      </c>
      <c r="AY2" s="4">
        <v>46000</v>
      </c>
      <c r="AZ2" s="4">
        <v>1230</v>
      </c>
      <c r="BB2" s="1" t="s">
        <v>46</v>
      </c>
      <c r="BC2" s="1">
        <v>99.8</v>
      </c>
      <c r="BD2" s="1">
        <v>40.299999999999997</v>
      </c>
      <c r="BE2" s="1">
        <v>2086</v>
      </c>
      <c r="BF2" s="1">
        <v>842</v>
      </c>
      <c r="BG2" s="1">
        <v>2091</v>
      </c>
      <c r="BI2" s="1" t="s">
        <v>33</v>
      </c>
      <c r="BJ2" s="28">
        <v>24.7</v>
      </c>
      <c r="BK2" s="1">
        <v>2038000</v>
      </c>
      <c r="BL2" s="1">
        <v>8249000</v>
      </c>
      <c r="BM2" s="1" t="s">
        <v>174</v>
      </c>
      <c r="BO2" s="1" t="s">
        <v>5</v>
      </c>
      <c r="BP2" s="1">
        <v>124</v>
      </c>
      <c r="BR2" s="7" t="s">
        <v>12</v>
      </c>
      <c r="BS2" s="7">
        <v>91</v>
      </c>
      <c r="BT2" s="8">
        <v>-2.0972403046331878</v>
      </c>
    </row>
    <row r="3" spans="1:72" x14ac:dyDescent="0.25">
      <c r="A3" s="1" t="s">
        <v>2</v>
      </c>
      <c r="B3" s="1">
        <v>705813</v>
      </c>
      <c r="C3" s="1">
        <v>593193</v>
      </c>
      <c r="D3" s="1">
        <v>336440</v>
      </c>
      <c r="G3" s="1" t="s">
        <v>44</v>
      </c>
      <c r="H3" s="1">
        <v>27475536</v>
      </c>
      <c r="I3" s="1">
        <v>261232</v>
      </c>
      <c r="J3" s="1">
        <v>676587.8</v>
      </c>
      <c r="L3" s="1" t="s">
        <v>9</v>
      </c>
      <c r="M3" s="1">
        <v>350</v>
      </c>
      <c r="O3" s="23" t="s">
        <v>2</v>
      </c>
      <c r="P3" s="1">
        <v>0.42199999999999999</v>
      </c>
      <c r="R3" s="1" t="s">
        <v>21</v>
      </c>
      <c r="S3" s="1">
        <v>0.104</v>
      </c>
      <c r="T3" s="1">
        <v>604</v>
      </c>
      <c r="U3" s="1">
        <v>9.6000000000000002E-2</v>
      </c>
      <c r="V3" s="1">
        <v>0.10100000000000001</v>
      </c>
      <c r="X3" s="1" t="s">
        <v>2</v>
      </c>
      <c r="Y3" s="1">
        <v>710231</v>
      </c>
      <c r="Z3" s="1">
        <v>1.264</v>
      </c>
      <c r="AA3" s="1">
        <v>31</v>
      </c>
      <c r="AB3" s="1">
        <v>19</v>
      </c>
      <c r="AC3" s="1">
        <v>0.61699999999999999</v>
      </c>
      <c r="AD3" s="25">
        <f t="shared" ref="AD3:AD52" si="0">AA3/Y3</f>
        <v>4.3647770936498123E-5</v>
      </c>
      <c r="AF3" s="1" t="s">
        <v>44</v>
      </c>
      <c r="AG3" s="1">
        <v>47</v>
      </c>
      <c r="AI3" s="1" t="s">
        <v>5</v>
      </c>
      <c r="AJ3" s="1">
        <v>359</v>
      </c>
      <c r="AK3" s="1">
        <v>38802500</v>
      </c>
      <c r="AL3" s="1">
        <v>9.26</v>
      </c>
      <c r="AN3" s="1" t="s">
        <v>2</v>
      </c>
      <c r="AO3" s="1">
        <v>0.27300000000000002</v>
      </c>
      <c r="AP3" s="1">
        <v>0.64500000000000002</v>
      </c>
      <c r="AQ3" s="1">
        <v>0.111</v>
      </c>
      <c r="AS3" s="22" t="s">
        <v>24</v>
      </c>
      <c r="AT3" s="22">
        <v>0.91700000000000004</v>
      </c>
      <c r="AU3" s="1">
        <v>0.315</v>
      </c>
      <c r="AV3" s="1">
        <v>0.10299999999999999</v>
      </c>
      <c r="AX3" s="5" t="s">
        <v>2</v>
      </c>
      <c r="AY3" s="4">
        <v>5100</v>
      </c>
      <c r="AZ3" s="3">
        <v>940</v>
      </c>
      <c r="BB3" s="1" t="s">
        <v>48</v>
      </c>
      <c r="BC3" s="1">
        <v>75.8</v>
      </c>
      <c r="BD3" s="1">
        <v>8.1999999999999993</v>
      </c>
      <c r="BE3" s="1">
        <v>83303</v>
      </c>
      <c r="BF3" s="1">
        <v>8981</v>
      </c>
      <c r="BG3" s="1">
        <v>109933</v>
      </c>
      <c r="BI3" s="1" t="s">
        <v>12</v>
      </c>
      <c r="BJ3" s="28">
        <v>20.399999999999999</v>
      </c>
      <c r="BK3" s="1">
        <v>119000</v>
      </c>
      <c r="BL3" s="1">
        <v>583000</v>
      </c>
      <c r="BM3" s="1" t="s">
        <v>174</v>
      </c>
      <c r="BO3" s="1" t="s">
        <v>33</v>
      </c>
      <c r="BP3" s="1">
        <v>93</v>
      </c>
      <c r="BR3" s="9" t="s">
        <v>19</v>
      </c>
      <c r="BS3" s="9">
        <v>72</v>
      </c>
      <c r="BT3" s="10">
        <v>-2.0961723530275993</v>
      </c>
    </row>
    <row r="4" spans="1:72" x14ac:dyDescent="0.25">
      <c r="A4" s="1" t="s">
        <v>3</v>
      </c>
      <c r="B4" s="1">
        <v>6665093</v>
      </c>
      <c r="C4" s="1">
        <v>5230474</v>
      </c>
      <c r="D4" s="1">
        <v>2448140</v>
      </c>
      <c r="G4" s="1" t="s">
        <v>5</v>
      </c>
      <c r="H4" s="1">
        <v>39141723</v>
      </c>
      <c r="I4" s="1">
        <v>155779</v>
      </c>
      <c r="J4" s="1">
        <v>403465.8</v>
      </c>
      <c r="L4" s="1" t="s">
        <v>29</v>
      </c>
      <c r="M4" s="1">
        <v>500</v>
      </c>
      <c r="O4" s="23" t="s">
        <v>51</v>
      </c>
      <c r="P4" s="1">
        <v>0.42299999999999999</v>
      </c>
      <c r="R4" s="1" t="s">
        <v>51</v>
      </c>
      <c r="S4" s="1">
        <v>0.106</v>
      </c>
      <c r="T4" s="1">
        <v>54</v>
      </c>
      <c r="U4" s="1">
        <v>9.2999999999999999E-2</v>
      </c>
      <c r="V4" s="1">
        <v>9.1999999999999998E-2</v>
      </c>
      <c r="X4" s="1" t="s">
        <v>3</v>
      </c>
      <c r="Y4" s="1">
        <v>6392017</v>
      </c>
      <c r="Z4" s="1">
        <v>57.05</v>
      </c>
      <c r="AA4" s="1">
        <v>352</v>
      </c>
      <c r="AB4" s="1">
        <v>232</v>
      </c>
      <c r="AC4" s="1">
        <v>0.32300000000000001</v>
      </c>
      <c r="AD4" s="25">
        <f t="shared" si="0"/>
        <v>5.5068689585775508E-5</v>
      </c>
      <c r="AF4" s="1" t="s">
        <v>10</v>
      </c>
      <c r="AG4" s="1">
        <v>39</v>
      </c>
      <c r="AI4" s="1" t="s">
        <v>39</v>
      </c>
      <c r="AJ4" s="1">
        <v>242</v>
      </c>
      <c r="AK4" s="1">
        <v>12787209</v>
      </c>
      <c r="AL4" s="1">
        <v>18.940000000000001</v>
      </c>
      <c r="AN4" s="1" t="s">
        <v>3</v>
      </c>
      <c r="AO4" s="1">
        <v>0.23300000000000001</v>
      </c>
      <c r="AP4" s="1">
        <v>0.59499999999999997</v>
      </c>
      <c r="AQ4" s="1">
        <v>0.122</v>
      </c>
      <c r="AS4" s="22" t="s">
        <v>2</v>
      </c>
      <c r="AT4" s="22">
        <v>0.91400000000000003</v>
      </c>
      <c r="AU4" s="1">
        <v>0.26600000000000001</v>
      </c>
      <c r="AV4" s="1">
        <v>0.09</v>
      </c>
      <c r="AX4" s="5" t="s">
        <v>3</v>
      </c>
      <c r="AY4" s="4">
        <v>55200</v>
      </c>
      <c r="AZ4" s="4">
        <v>1090</v>
      </c>
      <c r="BB4" s="1" t="s">
        <v>42</v>
      </c>
      <c r="BC4" s="1">
        <v>75.3</v>
      </c>
      <c r="BD4" s="1">
        <v>25.5</v>
      </c>
      <c r="BE4" s="1">
        <v>7331</v>
      </c>
      <c r="BF4" s="1">
        <v>2481</v>
      </c>
      <c r="BG4" s="1">
        <v>9734</v>
      </c>
      <c r="BI4" s="1" t="s">
        <v>2</v>
      </c>
      <c r="BJ4" s="28">
        <v>19.600000000000001</v>
      </c>
      <c r="BK4" s="1">
        <v>60000</v>
      </c>
      <c r="BL4" s="1">
        <v>304000</v>
      </c>
      <c r="BM4" s="1" t="s">
        <v>174</v>
      </c>
      <c r="BO4" s="1" t="s">
        <v>10</v>
      </c>
      <c r="BP4" s="1">
        <v>44</v>
      </c>
      <c r="BR4" s="9" t="s">
        <v>41</v>
      </c>
      <c r="BS4" s="9">
        <v>70</v>
      </c>
      <c r="BT4" s="10">
        <v>-2.2312793300415295</v>
      </c>
    </row>
    <row r="5" spans="1:72" x14ac:dyDescent="0.25">
      <c r="A5" s="1" t="s">
        <v>4</v>
      </c>
      <c r="B5" s="1">
        <v>2919815</v>
      </c>
      <c r="C5" s="1">
        <v>1949869</v>
      </c>
      <c r="D5" s="1">
        <v>989820</v>
      </c>
      <c r="G5" s="1" t="s">
        <v>27</v>
      </c>
      <c r="H5" s="1">
        <v>1025588</v>
      </c>
      <c r="I5" s="1">
        <v>145546</v>
      </c>
      <c r="J5" s="1">
        <v>376962.4</v>
      </c>
      <c r="L5" s="1" t="s">
        <v>33</v>
      </c>
      <c r="M5" s="1">
        <v>570</v>
      </c>
      <c r="O5" s="23" t="s">
        <v>30</v>
      </c>
      <c r="P5" s="1">
        <v>0.42499999999999999</v>
      </c>
      <c r="R5" s="1" t="s">
        <v>7</v>
      </c>
      <c r="S5" s="1">
        <v>0.108</v>
      </c>
      <c r="T5" s="1">
        <v>376</v>
      </c>
      <c r="U5" s="1">
        <v>0.106</v>
      </c>
      <c r="V5" s="1">
        <v>0.125</v>
      </c>
      <c r="X5" s="1" t="s">
        <v>4</v>
      </c>
      <c r="Y5" s="1">
        <v>2915918</v>
      </c>
      <c r="Z5" s="1">
        <v>56.43</v>
      </c>
      <c r="AA5" s="1">
        <v>130</v>
      </c>
      <c r="AB5" s="1">
        <v>93</v>
      </c>
      <c r="AC5" s="1">
        <v>0.57899999999999996</v>
      </c>
      <c r="AD5" s="25">
        <f t="shared" si="0"/>
        <v>4.4582872357864657E-5</v>
      </c>
      <c r="AF5" s="1" t="s">
        <v>33</v>
      </c>
      <c r="AG5" s="1">
        <v>32</v>
      </c>
      <c r="AI5" s="1" t="s">
        <v>14</v>
      </c>
      <c r="AJ5" s="1">
        <v>233</v>
      </c>
      <c r="AK5" s="1">
        <v>12880580</v>
      </c>
      <c r="AL5" s="1">
        <v>18.12</v>
      </c>
      <c r="AN5" s="1" t="s">
        <v>4</v>
      </c>
      <c r="AO5" s="1">
        <v>0.28100000000000003</v>
      </c>
      <c r="AP5" s="1">
        <v>0.64700000000000002</v>
      </c>
      <c r="AQ5" s="1">
        <v>0.16400000000000001</v>
      </c>
      <c r="AS5" s="22" t="s">
        <v>30</v>
      </c>
      <c r="AT5" s="22">
        <v>0.91300000000000003</v>
      </c>
      <c r="AU5" s="1">
        <v>0.32</v>
      </c>
      <c r="AV5" s="1">
        <v>0.112</v>
      </c>
      <c r="AX5" s="5" t="s">
        <v>4</v>
      </c>
      <c r="AY5" s="4">
        <v>22800</v>
      </c>
      <c r="AZ5" s="4">
        <v>1010</v>
      </c>
      <c r="BB5" s="1" t="s">
        <v>13</v>
      </c>
      <c r="BC5" s="1">
        <v>74.599999999999994</v>
      </c>
      <c r="BD5" s="1">
        <v>20.8</v>
      </c>
      <c r="BE5" s="1">
        <v>11314</v>
      </c>
      <c r="BF5" s="1">
        <v>3152</v>
      </c>
      <c r="BG5" s="1">
        <v>15170</v>
      </c>
      <c r="BI5" s="1" t="s">
        <v>7</v>
      </c>
      <c r="BJ5" s="28">
        <v>17</v>
      </c>
      <c r="BK5" s="1">
        <v>269000</v>
      </c>
      <c r="BL5" s="1">
        <v>1587000</v>
      </c>
      <c r="BM5" s="1" t="s">
        <v>174</v>
      </c>
      <c r="BO5" s="1" t="s">
        <v>14</v>
      </c>
      <c r="BP5" s="1">
        <v>17</v>
      </c>
      <c r="BR5" s="9" t="s">
        <v>25</v>
      </c>
      <c r="BS5" s="9">
        <v>64</v>
      </c>
      <c r="BT5" s="10">
        <v>-2.2550687038535173</v>
      </c>
    </row>
    <row r="6" spans="1:72" x14ac:dyDescent="0.25">
      <c r="A6" s="1" t="s">
        <v>5</v>
      </c>
      <c r="B6" s="1">
        <v>37350092</v>
      </c>
      <c r="C6" s="1">
        <v>29758896</v>
      </c>
      <c r="D6" s="1">
        <v>16673720</v>
      </c>
      <c r="G6" s="1" t="s">
        <v>32</v>
      </c>
      <c r="H6" s="1">
        <v>2079892</v>
      </c>
      <c r="I6" s="1">
        <v>121298</v>
      </c>
      <c r="J6" s="1">
        <v>314160.40000000002</v>
      </c>
      <c r="L6" s="1" t="s">
        <v>15</v>
      </c>
      <c r="M6" s="1">
        <v>610</v>
      </c>
      <c r="O6" s="23" t="s">
        <v>16</v>
      </c>
      <c r="P6" s="1">
        <v>0.42699999999999999</v>
      </c>
      <c r="R6" s="1" t="s">
        <v>35</v>
      </c>
      <c r="S6" s="1">
        <v>0.111</v>
      </c>
      <c r="T6" s="1">
        <v>79</v>
      </c>
      <c r="U6" s="1">
        <v>0.11</v>
      </c>
      <c r="V6" s="1">
        <v>9.1999999999999998E-2</v>
      </c>
      <c r="X6" s="1" t="s">
        <v>5</v>
      </c>
      <c r="Y6" s="1">
        <v>37253956</v>
      </c>
      <c r="Z6" s="1">
        <v>244.2</v>
      </c>
      <c r="AA6" s="1">
        <v>1811</v>
      </c>
      <c r="AB6" s="1">
        <v>1257</v>
      </c>
      <c r="AC6" s="1">
        <v>0.20100000000000001</v>
      </c>
      <c r="AD6" s="25">
        <f t="shared" si="0"/>
        <v>4.8612286974301467E-5</v>
      </c>
      <c r="AF6" s="1" t="s">
        <v>14</v>
      </c>
      <c r="AG6" s="1">
        <v>39</v>
      </c>
      <c r="AI6" s="1" t="s">
        <v>36</v>
      </c>
      <c r="AJ6" s="1">
        <v>229</v>
      </c>
      <c r="AK6" s="1">
        <v>11594163</v>
      </c>
      <c r="AL6" s="1">
        <v>19.75</v>
      </c>
      <c r="AN6" s="1" t="s">
        <v>5</v>
      </c>
      <c r="AO6" s="1">
        <v>0.23100000000000001</v>
      </c>
      <c r="AP6" s="1">
        <v>0.59399999999999997</v>
      </c>
      <c r="AQ6" s="1">
        <v>0.13200000000000001</v>
      </c>
      <c r="AS6" s="22" t="s">
        <v>46</v>
      </c>
      <c r="AT6" s="22">
        <v>0.91</v>
      </c>
      <c r="AU6" s="1">
        <v>0.33100000000000002</v>
      </c>
      <c r="AV6" s="1">
        <v>0.13300000000000001</v>
      </c>
      <c r="AX6" s="5" t="s">
        <v>5</v>
      </c>
      <c r="AY6" s="4">
        <v>218800</v>
      </c>
      <c r="AZ6" s="3">
        <v>750</v>
      </c>
      <c r="BB6" s="1" t="s">
        <v>38</v>
      </c>
      <c r="BC6" s="1">
        <v>68.400000000000006</v>
      </c>
      <c r="BD6" s="1">
        <v>13.5</v>
      </c>
      <c r="BE6" s="1">
        <v>40274</v>
      </c>
      <c r="BF6" s="1">
        <v>7971</v>
      </c>
      <c r="BG6" s="1">
        <v>58857</v>
      </c>
      <c r="BI6" s="1" t="s">
        <v>48</v>
      </c>
      <c r="BJ6" s="28">
        <v>16.8</v>
      </c>
      <c r="BK6" s="1">
        <v>500000</v>
      </c>
      <c r="BL6" s="1">
        <v>2977000</v>
      </c>
      <c r="BM6" s="1" t="s">
        <v>174</v>
      </c>
      <c r="BO6" s="1" t="s">
        <v>44</v>
      </c>
      <c r="BP6" s="1">
        <v>48</v>
      </c>
      <c r="BR6" s="9" t="s">
        <v>21</v>
      </c>
      <c r="BS6" s="9">
        <v>63</v>
      </c>
      <c r="BT6" s="10">
        <v>-2.095185865040841</v>
      </c>
    </row>
    <row r="7" spans="1:72" x14ac:dyDescent="0.25">
      <c r="A7" s="1" t="s">
        <v>6</v>
      </c>
      <c r="B7" s="1">
        <v>5077553</v>
      </c>
      <c r="C7" s="1">
        <v>4058749</v>
      </c>
      <c r="D7" s="1">
        <v>2369420</v>
      </c>
      <c r="G7" s="1" t="s">
        <v>3</v>
      </c>
      <c r="H7" s="1">
        <v>6826302</v>
      </c>
      <c r="I7" s="1">
        <v>113594</v>
      </c>
      <c r="J7" s="1">
        <v>294207.09999999998</v>
      </c>
      <c r="L7" s="1" t="s">
        <v>3</v>
      </c>
      <c r="M7" s="1">
        <v>660</v>
      </c>
      <c r="O7" s="23" t="s">
        <v>50</v>
      </c>
      <c r="P7" s="1">
        <v>0.43</v>
      </c>
      <c r="R7" s="1" t="s">
        <v>31</v>
      </c>
      <c r="S7" s="1">
        <v>0.111</v>
      </c>
      <c r="T7" s="1">
        <v>972</v>
      </c>
      <c r="U7" s="1">
        <v>0.13700000000000001</v>
      </c>
      <c r="V7" s="1">
        <v>0.13900000000000001</v>
      </c>
      <c r="X7" s="1" t="s">
        <v>6</v>
      </c>
      <c r="Y7" s="1">
        <v>5029196</v>
      </c>
      <c r="Z7" s="1">
        <v>49.33</v>
      </c>
      <c r="AA7" s="1">
        <v>117</v>
      </c>
      <c r="AB7" s="1">
        <v>65</v>
      </c>
      <c r="AC7" s="1">
        <v>0.34300000000000003</v>
      </c>
      <c r="AD7" s="25">
        <f t="shared" si="0"/>
        <v>2.3264155940631464E-5</v>
      </c>
      <c r="AF7" s="1" t="s">
        <v>39</v>
      </c>
      <c r="AG7" s="1">
        <v>40</v>
      </c>
      <c r="AI7" s="1" t="s">
        <v>10</v>
      </c>
      <c r="AJ7" s="1">
        <v>227</v>
      </c>
      <c r="AK7" s="1">
        <v>19893297</v>
      </c>
      <c r="AL7" s="1">
        <v>11.41</v>
      </c>
      <c r="AN7" s="1" t="s">
        <v>6</v>
      </c>
      <c r="AO7" s="1">
        <v>0.21</v>
      </c>
      <c r="AP7" s="1">
        <v>0.55000000000000004</v>
      </c>
      <c r="AQ7" s="1">
        <v>9.9000000000000005E-2</v>
      </c>
      <c r="AS7" s="22" t="s">
        <v>27</v>
      </c>
      <c r="AT7" s="22">
        <v>0.90800000000000003</v>
      </c>
      <c r="AU7" s="1">
        <v>0.27400000000000002</v>
      </c>
      <c r="AV7" s="1">
        <v>8.3000000000000004E-2</v>
      </c>
      <c r="AX7" s="5" t="s">
        <v>6</v>
      </c>
      <c r="AY7" s="4">
        <v>32100</v>
      </c>
      <c r="AZ7" s="3">
        <v>790</v>
      </c>
      <c r="BB7" s="1" t="s">
        <v>20</v>
      </c>
      <c r="BC7" s="1">
        <v>66.3</v>
      </c>
      <c r="BD7" s="1">
        <v>36.6</v>
      </c>
      <c r="BE7" s="1">
        <v>8059</v>
      </c>
      <c r="BF7" s="1">
        <v>4444</v>
      </c>
      <c r="BG7" s="1">
        <v>12157</v>
      </c>
      <c r="BI7" s="1" t="s">
        <v>5</v>
      </c>
      <c r="BJ7" s="28">
        <v>15.9</v>
      </c>
      <c r="BK7" s="1">
        <v>2486000</v>
      </c>
      <c r="BL7" s="1">
        <v>15657000</v>
      </c>
      <c r="BM7" s="1" t="s">
        <v>174</v>
      </c>
      <c r="BO7" s="1" t="s">
        <v>7</v>
      </c>
      <c r="BP7" s="1">
        <v>12</v>
      </c>
      <c r="BR7" s="9" t="s">
        <v>45</v>
      </c>
      <c r="BS7" s="9">
        <v>61</v>
      </c>
      <c r="BT7" s="10">
        <v>-2.0724887783634154</v>
      </c>
    </row>
    <row r="8" spans="1:72" x14ac:dyDescent="0.25">
      <c r="A8" s="1" t="s">
        <v>7</v>
      </c>
      <c r="B8" s="1">
        <v>3555261</v>
      </c>
      <c r="C8" s="1">
        <v>3074229</v>
      </c>
      <c r="D8" s="1">
        <v>1398220</v>
      </c>
      <c r="G8" s="1" t="s">
        <v>29</v>
      </c>
      <c r="H8" s="1">
        <v>2893711</v>
      </c>
      <c r="I8" s="1">
        <v>109781</v>
      </c>
      <c r="J8" s="1">
        <v>284331.5</v>
      </c>
      <c r="L8" s="1" t="s">
        <v>34</v>
      </c>
      <c r="M8" s="1">
        <v>670</v>
      </c>
      <c r="O8" s="23" t="s">
        <v>28</v>
      </c>
      <c r="P8" s="1">
        <v>0.432</v>
      </c>
      <c r="R8" s="1" t="s">
        <v>24</v>
      </c>
      <c r="S8" s="1">
        <v>0.114</v>
      </c>
      <c r="T8" s="1">
        <v>607</v>
      </c>
      <c r="U8" s="1">
        <v>0.121</v>
      </c>
      <c r="V8" s="1">
        <v>9.7000000000000003E-2</v>
      </c>
      <c r="X8" s="1" t="s">
        <v>7</v>
      </c>
      <c r="Y8" s="1">
        <v>3574097</v>
      </c>
      <c r="Z8" s="1">
        <v>741.4</v>
      </c>
      <c r="AA8" s="1">
        <v>131</v>
      </c>
      <c r="AB8" s="1">
        <v>97</v>
      </c>
      <c r="AC8" s="1">
        <v>0.16600000000000001</v>
      </c>
      <c r="AD8" s="25">
        <f t="shared" si="0"/>
        <v>3.6652614632451218E-5</v>
      </c>
      <c r="AF8" s="1" t="s">
        <v>36</v>
      </c>
      <c r="AG8" s="1">
        <v>39</v>
      </c>
      <c r="AI8" s="1" t="s">
        <v>19</v>
      </c>
      <c r="AJ8" s="1">
        <v>207</v>
      </c>
      <c r="AK8" s="1">
        <v>4649676</v>
      </c>
      <c r="AL8" s="1">
        <v>44.5</v>
      </c>
      <c r="AN8" s="1" t="s">
        <v>7</v>
      </c>
      <c r="AO8" s="1">
        <v>0.20799999999999999</v>
      </c>
      <c r="AP8" s="1">
        <v>0.58699999999999997</v>
      </c>
      <c r="AQ8" s="1">
        <v>0.123</v>
      </c>
      <c r="AS8" s="22" t="s">
        <v>16</v>
      </c>
      <c r="AT8" s="22">
        <v>0.91400000000000003</v>
      </c>
      <c r="AU8" s="1">
        <v>0.251</v>
      </c>
      <c r="AV8" s="1">
        <v>7.3999999999999996E-2</v>
      </c>
      <c r="AX8" s="5" t="s">
        <v>7</v>
      </c>
      <c r="AY8" s="4">
        <v>17600</v>
      </c>
      <c r="AZ8" s="3">
        <v>620</v>
      </c>
      <c r="BB8" s="1" t="s">
        <v>27</v>
      </c>
      <c r="BC8" s="1">
        <v>39.5</v>
      </c>
      <c r="BD8" s="1">
        <v>6.7</v>
      </c>
      <c r="BE8" s="1">
        <v>11683</v>
      </c>
      <c r="BF8" s="1">
        <v>1975</v>
      </c>
      <c r="BG8" s="1">
        <v>29546</v>
      </c>
      <c r="BI8" s="1" t="s">
        <v>31</v>
      </c>
      <c r="BJ8" s="28">
        <v>15.4</v>
      </c>
      <c r="BK8" s="1">
        <v>596000</v>
      </c>
      <c r="BL8" s="1">
        <v>3880000</v>
      </c>
      <c r="BM8" s="1" t="s">
        <v>174</v>
      </c>
      <c r="BO8" s="1" t="s">
        <v>48</v>
      </c>
      <c r="BP8" s="1">
        <v>13</v>
      </c>
      <c r="BR8" s="9" t="s">
        <v>5</v>
      </c>
      <c r="BS8" s="9">
        <v>60</v>
      </c>
      <c r="BT8" s="10">
        <v>-2.0674819455797642</v>
      </c>
    </row>
    <row r="9" spans="1:72" x14ac:dyDescent="0.25">
      <c r="A9" s="1" t="s">
        <v>8</v>
      </c>
      <c r="B9" s="1">
        <v>894424</v>
      </c>
      <c r="C9" s="1">
        <v>719500</v>
      </c>
      <c r="D9" s="1">
        <v>216140</v>
      </c>
      <c r="G9" s="1" t="s">
        <v>6</v>
      </c>
      <c r="H9" s="1">
        <v>5450364</v>
      </c>
      <c r="I9" s="1">
        <v>103642</v>
      </c>
      <c r="J9" s="1">
        <v>268431.5</v>
      </c>
      <c r="L9" s="1" t="s">
        <v>25</v>
      </c>
      <c r="M9" s="1">
        <v>680</v>
      </c>
      <c r="O9" s="23" t="s">
        <v>12</v>
      </c>
      <c r="P9" s="1">
        <v>0.433</v>
      </c>
      <c r="R9" s="1" t="s">
        <v>2</v>
      </c>
      <c r="S9" s="1">
        <v>0.114</v>
      </c>
      <c r="T9" s="1">
        <v>81</v>
      </c>
      <c r="U9" s="1">
        <v>0.121</v>
      </c>
      <c r="V9" s="1">
        <v>0.125</v>
      </c>
      <c r="X9" s="1" t="s">
        <v>8</v>
      </c>
      <c r="Y9" s="1">
        <v>897934</v>
      </c>
      <c r="Z9" s="1">
        <v>470.7</v>
      </c>
      <c r="AA9" s="1">
        <v>48</v>
      </c>
      <c r="AB9" s="1">
        <v>38</v>
      </c>
      <c r="AC9" s="1">
        <v>5.1999999999999998E-2</v>
      </c>
      <c r="AD9" s="25">
        <f t="shared" si="0"/>
        <v>5.3456044653615967E-5</v>
      </c>
      <c r="AF9" s="1" t="s">
        <v>11</v>
      </c>
      <c r="AG9" s="1">
        <v>48</v>
      </c>
      <c r="AI9" s="1" t="s">
        <v>15</v>
      </c>
      <c r="AJ9" s="1">
        <v>203</v>
      </c>
      <c r="AK9" s="1">
        <v>6596855</v>
      </c>
      <c r="AL9" s="1">
        <v>30.81</v>
      </c>
      <c r="AN9" s="1" t="s">
        <v>9</v>
      </c>
      <c r="AO9" s="1">
        <v>0.221</v>
      </c>
      <c r="AP9" s="1">
        <v>0.55000000000000004</v>
      </c>
      <c r="AQ9" s="1">
        <v>0.14799999999999999</v>
      </c>
      <c r="AS9" s="22" t="s">
        <v>12</v>
      </c>
      <c r="AT9" s="22">
        <v>0.90400000000000003</v>
      </c>
      <c r="AU9" s="1">
        <v>0.29599999999999999</v>
      </c>
      <c r="AV9" s="1">
        <v>9.9000000000000005E-2</v>
      </c>
      <c r="AX9" s="5" t="s">
        <v>8</v>
      </c>
      <c r="AY9" s="4">
        <v>7000</v>
      </c>
      <c r="AZ9" s="3">
        <v>960</v>
      </c>
      <c r="BB9" s="1" t="s">
        <v>16</v>
      </c>
      <c r="BC9" s="1">
        <v>33.1</v>
      </c>
      <c r="BD9" s="1">
        <v>31.7</v>
      </c>
      <c r="BE9" s="1">
        <v>18945</v>
      </c>
      <c r="BF9" s="1">
        <v>18139</v>
      </c>
      <c r="BG9" s="1">
        <v>57172</v>
      </c>
      <c r="BI9" s="1" t="s">
        <v>14</v>
      </c>
      <c r="BJ9" s="28">
        <v>15.2</v>
      </c>
      <c r="BK9" s="1">
        <v>847000</v>
      </c>
      <c r="BL9" s="1">
        <v>5566000</v>
      </c>
      <c r="BM9" s="1" t="s">
        <v>174</v>
      </c>
      <c r="BO9" s="1" t="s">
        <v>39</v>
      </c>
      <c r="BP9" s="1">
        <v>10</v>
      </c>
      <c r="BR9" s="9" t="s">
        <v>11</v>
      </c>
      <c r="BS9" s="9">
        <v>60</v>
      </c>
      <c r="BT9" s="10">
        <v>-2.1848528884141922</v>
      </c>
    </row>
    <row r="10" spans="1:72" ht="30" x14ac:dyDescent="0.25">
      <c r="A10" s="1" t="s">
        <v>9</v>
      </c>
      <c r="B10" s="1">
        <v>605959</v>
      </c>
      <c r="C10" s="1">
        <v>463503</v>
      </c>
      <c r="D10" s="1">
        <v>1576360</v>
      </c>
      <c r="G10" s="1" t="s">
        <v>51</v>
      </c>
      <c r="H10" s="1">
        <v>580469</v>
      </c>
      <c r="I10" s="1">
        <v>97093</v>
      </c>
      <c r="J10" s="1">
        <v>251469.7</v>
      </c>
      <c r="L10" s="1" t="s">
        <v>31</v>
      </c>
      <c r="M10" s="1">
        <v>690</v>
      </c>
      <c r="O10" s="23" t="s">
        <v>13</v>
      </c>
      <c r="P10" s="1">
        <v>0.433</v>
      </c>
      <c r="R10" s="1" t="s">
        <v>12</v>
      </c>
      <c r="S10" s="1">
        <v>0.115</v>
      </c>
      <c r="T10" s="1">
        <v>158</v>
      </c>
      <c r="U10" s="1">
        <v>0.126</v>
      </c>
      <c r="V10" s="1">
        <v>0.17299999999999999</v>
      </c>
      <c r="X10" s="1" t="s">
        <v>9</v>
      </c>
      <c r="Y10" s="1">
        <v>601723</v>
      </c>
      <c r="Z10" s="1">
        <v>10298</v>
      </c>
      <c r="AA10" s="1">
        <v>131</v>
      </c>
      <c r="AB10" s="1">
        <v>99</v>
      </c>
      <c r="AC10" s="1">
        <v>0.25900000000000001</v>
      </c>
      <c r="AD10" s="25">
        <f t="shared" si="0"/>
        <v>2.1770814810136889E-4</v>
      </c>
      <c r="AF10" s="1" t="s">
        <v>23</v>
      </c>
      <c r="AG10" s="1">
        <v>37</v>
      </c>
      <c r="AI10" s="1" t="s">
        <v>33</v>
      </c>
      <c r="AJ10" s="1">
        <v>170</v>
      </c>
      <c r="AK10" s="1">
        <v>19746227</v>
      </c>
      <c r="AL10" s="1">
        <v>8.61</v>
      </c>
      <c r="AN10" s="1" t="s">
        <v>8</v>
      </c>
      <c r="AO10" s="1">
        <v>0.25900000000000001</v>
      </c>
      <c r="AP10" s="1">
        <v>0.63900000000000001</v>
      </c>
      <c r="AQ10" s="1">
        <v>0.22800000000000001</v>
      </c>
      <c r="AS10" s="22" t="s">
        <v>45</v>
      </c>
      <c r="AT10" s="22">
        <v>0.90400000000000003</v>
      </c>
      <c r="AU10" s="1">
        <v>0.28499999999999998</v>
      </c>
      <c r="AV10" s="1">
        <v>9.0999999999999998E-2</v>
      </c>
      <c r="AX10" s="5" t="s">
        <v>9</v>
      </c>
      <c r="AY10" s="4">
        <v>2400</v>
      </c>
      <c r="AZ10" s="3">
        <v>450</v>
      </c>
      <c r="BB10" s="1" t="s">
        <v>5</v>
      </c>
      <c r="BC10" s="1">
        <v>30.5</v>
      </c>
      <c r="BD10" s="1">
        <v>23.5</v>
      </c>
      <c r="BE10" s="1">
        <v>60359</v>
      </c>
      <c r="BF10" s="1">
        <v>46498</v>
      </c>
      <c r="BG10" s="1">
        <v>197994</v>
      </c>
      <c r="BI10" s="1" t="s">
        <v>23</v>
      </c>
      <c r="BJ10" s="28">
        <v>15.2</v>
      </c>
      <c r="BK10" s="1">
        <v>621000</v>
      </c>
      <c r="BL10" s="1">
        <v>4083000</v>
      </c>
      <c r="BM10" s="1" t="s">
        <v>175</v>
      </c>
      <c r="BO10" s="1" t="s">
        <v>50</v>
      </c>
      <c r="BP10" s="1">
        <v>9</v>
      </c>
      <c r="BR10" s="9" t="s">
        <v>47</v>
      </c>
      <c r="BS10" s="9">
        <v>60</v>
      </c>
      <c r="BT10" s="10">
        <v>-2.2348221616241282</v>
      </c>
    </row>
    <row r="11" spans="1:72" x14ac:dyDescent="0.25">
      <c r="A11" s="1" t="s">
        <v>10</v>
      </c>
      <c r="B11" s="1">
        <v>18732783</v>
      </c>
      <c r="C11" s="1">
        <v>14764418</v>
      </c>
      <c r="D11" s="1">
        <v>7839520</v>
      </c>
      <c r="G11" s="1" t="s">
        <v>38</v>
      </c>
      <c r="H11" s="1">
        <v>4029471</v>
      </c>
      <c r="I11" s="1">
        <v>95988</v>
      </c>
      <c r="J11" s="1">
        <v>248607.8</v>
      </c>
      <c r="L11" s="1" t="s">
        <v>4</v>
      </c>
      <c r="M11" s="1">
        <v>700</v>
      </c>
      <c r="O11" s="23" t="s">
        <v>35</v>
      </c>
      <c r="P11" s="1">
        <v>0.433</v>
      </c>
      <c r="R11" s="1" t="s">
        <v>53</v>
      </c>
      <c r="S11" s="1">
        <v>0.11700000000000001</v>
      </c>
      <c r="T11" s="1">
        <v>760</v>
      </c>
      <c r="U11" s="1">
        <v>0.109</v>
      </c>
      <c r="V11" s="1">
        <v>0.13800000000000001</v>
      </c>
      <c r="X11" s="1" t="s">
        <v>10</v>
      </c>
      <c r="Y11" s="1">
        <v>19687653</v>
      </c>
      <c r="Z11" s="1">
        <v>360.2</v>
      </c>
      <c r="AA11" s="1">
        <v>987</v>
      </c>
      <c r="AB11" s="1">
        <v>669</v>
      </c>
      <c r="AC11" s="1">
        <v>0.32500000000000001</v>
      </c>
      <c r="AD11" s="25">
        <f t="shared" si="0"/>
        <v>5.0132943728742072E-5</v>
      </c>
      <c r="AF11" s="1" t="s">
        <v>34</v>
      </c>
      <c r="AG11" s="1">
        <v>50</v>
      </c>
      <c r="AI11" s="1" t="s">
        <v>23</v>
      </c>
      <c r="AJ11" s="1">
        <v>162</v>
      </c>
      <c r="AK11" s="1">
        <v>9909877</v>
      </c>
      <c r="AL11" s="1">
        <v>16.309999999999999</v>
      </c>
      <c r="AN11" s="1" t="s">
        <v>10</v>
      </c>
      <c r="AO11" s="1">
        <v>0.23300000000000001</v>
      </c>
      <c r="AP11" s="1">
        <v>0.60799999999999998</v>
      </c>
      <c r="AQ11" s="1">
        <v>0.14399999999999999</v>
      </c>
      <c r="AS11" s="22" t="s">
        <v>20</v>
      </c>
      <c r="AT11" s="22">
        <v>0.90200000000000002</v>
      </c>
      <c r="AU11" s="1">
        <v>0.26900000000000002</v>
      </c>
      <c r="AV11" s="1">
        <v>9.6000000000000002E-2</v>
      </c>
      <c r="AX11" s="5" t="s">
        <v>10</v>
      </c>
      <c r="AY11" s="4">
        <v>154500</v>
      </c>
      <c r="AZ11" s="3">
        <v>990</v>
      </c>
      <c r="BB11" s="1" t="s">
        <v>2</v>
      </c>
      <c r="BC11" s="1">
        <v>29</v>
      </c>
      <c r="BD11" s="1">
        <v>3.57</v>
      </c>
      <c r="BE11" s="1">
        <v>1759</v>
      </c>
      <c r="BF11" s="1">
        <v>217</v>
      </c>
      <c r="BG11" s="1">
        <v>6073</v>
      </c>
      <c r="BI11" s="1" t="s">
        <v>38</v>
      </c>
      <c r="BJ11" s="28">
        <v>14.8</v>
      </c>
      <c r="BK11" s="1">
        <v>235000</v>
      </c>
      <c r="BL11" s="1">
        <v>1586000</v>
      </c>
      <c r="BM11" s="1" t="s">
        <v>174</v>
      </c>
      <c r="BO11" s="1" t="s">
        <v>3</v>
      </c>
      <c r="BP11" s="1">
        <v>9</v>
      </c>
      <c r="BR11" s="9" t="s">
        <v>31</v>
      </c>
      <c r="BS11" s="9">
        <v>59</v>
      </c>
      <c r="BT11" s="10">
        <v>-2.0502368484268074</v>
      </c>
    </row>
    <row r="12" spans="1:72" x14ac:dyDescent="0.25">
      <c r="A12" s="1" t="s">
        <v>11</v>
      </c>
      <c r="B12" s="1">
        <v>9932505</v>
      </c>
      <c r="C12" s="1">
        <v>7597608</v>
      </c>
      <c r="D12" s="1">
        <v>4841900</v>
      </c>
      <c r="G12" s="1" t="s">
        <v>13</v>
      </c>
      <c r="H12" s="1">
        <v>1650501</v>
      </c>
      <c r="I12" s="1">
        <v>82643</v>
      </c>
      <c r="J12" s="1">
        <v>214044.4</v>
      </c>
      <c r="L12" s="1" t="s">
        <v>10</v>
      </c>
      <c r="M12" s="1">
        <v>710</v>
      </c>
      <c r="O12" s="23" t="s">
        <v>27</v>
      </c>
      <c r="P12" s="1">
        <v>0.435</v>
      </c>
      <c r="R12" s="1" t="s">
        <v>47</v>
      </c>
      <c r="S12" s="1">
        <v>0.11799999999999999</v>
      </c>
      <c r="T12" s="1">
        <v>955</v>
      </c>
      <c r="U12" s="1">
        <v>0.108</v>
      </c>
      <c r="V12" s="1">
        <v>0.13300000000000001</v>
      </c>
      <c r="X12" s="1" t="s">
        <v>11</v>
      </c>
      <c r="Y12" s="1">
        <v>9920000</v>
      </c>
      <c r="Z12" s="1">
        <v>165</v>
      </c>
      <c r="AA12" s="1">
        <v>527</v>
      </c>
      <c r="AB12" s="1">
        <v>376</v>
      </c>
      <c r="AC12" s="1">
        <v>0.316</v>
      </c>
      <c r="AD12" s="25">
        <f t="shared" si="0"/>
        <v>5.3124999999999997E-5</v>
      </c>
      <c r="AF12" s="1" t="s">
        <v>31</v>
      </c>
      <c r="AG12" s="1">
        <v>34</v>
      </c>
      <c r="AI12" s="1" t="s">
        <v>11</v>
      </c>
      <c r="AJ12" s="1">
        <v>139</v>
      </c>
      <c r="AK12" s="1">
        <v>10097343</v>
      </c>
      <c r="AL12" s="1">
        <v>13.76</v>
      </c>
      <c r="AN12" s="1" t="s">
        <v>11</v>
      </c>
      <c r="AO12" s="1">
        <v>0.27500000000000002</v>
      </c>
      <c r="AP12" s="1">
        <v>0.63300000000000001</v>
      </c>
      <c r="AQ12" s="1">
        <v>0.16400000000000001</v>
      </c>
      <c r="AS12" s="22" t="s">
        <v>35</v>
      </c>
      <c r="AT12" s="22">
        <v>0.90100000000000002</v>
      </c>
      <c r="AU12" s="1">
        <v>0.25800000000000001</v>
      </c>
      <c r="AV12" s="1">
        <v>6.7000000000000004E-2</v>
      </c>
      <c r="AX12" s="5" t="s">
        <v>11</v>
      </c>
      <c r="AY12" s="4">
        <v>91600</v>
      </c>
      <c r="AZ12" s="4">
        <v>1220</v>
      </c>
      <c r="BB12" s="1" t="s">
        <v>33</v>
      </c>
      <c r="BC12" s="1">
        <v>24.1</v>
      </c>
      <c r="BD12" s="1">
        <v>4.68</v>
      </c>
      <c r="BE12" s="1">
        <v>33644</v>
      </c>
      <c r="BF12" s="1">
        <v>6541</v>
      </c>
      <c r="BG12" s="1">
        <v>139731</v>
      </c>
      <c r="BI12" s="1" t="s">
        <v>29</v>
      </c>
      <c r="BJ12" s="28">
        <v>14.3</v>
      </c>
      <c r="BK12" s="1">
        <v>177000</v>
      </c>
      <c r="BL12" s="1">
        <v>1232000</v>
      </c>
      <c r="BM12" s="1" t="s">
        <v>175</v>
      </c>
      <c r="BO12" s="1" t="s">
        <v>47</v>
      </c>
      <c r="BP12" s="1">
        <v>5</v>
      </c>
      <c r="BR12" s="9" t="s">
        <v>44</v>
      </c>
      <c r="BS12" s="9">
        <v>58</v>
      </c>
      <c r="BT12" s="10">
        <v>-2.1357179811534701</v>
      </c>
    </row>
    <row r="13" spans="1:72" x14ac:dyDescent="0.25">
      <c r="A13" s="1" t="s">
        <v>12</v>
      </c>
      <c r="B13" s="1">
        <v>1308789</v>
      </c>
      <c r="C13" s="1">
        <v>1081506</v>
      </c>
      <c r="D13" s="1">
        <v>597100</v>
      </c>
      <c r="G13" s="1" t="s">
        <v>45</v>
      </c>
      <c r="H13" s="1">
        <v>2999979</v>
      </c>
      <c r="I13" s="1">
        <v>82170</v>
      </c>
      <c r="J13" s="1">
        <v>212819.3</v>
      </c>
      <c r="L13" s="1" t="s">
        <v>44</v>
      </c>
      <c r="M13" s="1">
        <v>720</v>
      </c>
      <c r="O13" s="23" t="s">
        <v>20</v>
      </c>
      <c r="P13" s="1">
        <v>0.437</v>
      </c>
      <c r="R13" s="1" t="s">
        <v>45</v>
      </c>
      <c r="S13" s="1">
        <v>0.11799999999999999</v>
      </c>
      <c r="T13" s="1">
        <v>341</v>
      </c>
      <c r="U13" s="1">
        <v>9.8000000000000004E-2</v>
      </c>
      <c r="V13" s="1">
        <v>0.11600000000000001</v>
      </c>
      <c r="X13" s="1" t="s">
        <v>12</v>
      </c>
      <c r="Y13" s="1">
        <v>1360301</v>
      </c>
      <c r="Z13" s="1">
        <v>216.8</v>
      </c>
      <c r="AA13" s="1">
        <v>24</v>
      </c>
      <c r="AB13" s="1">
        <v>7</v>
      </c>
      <c r="AC13" s="1">
        <v>0.45100000000000001</v>
      </c>
      <c r="AD13" s="25">
        <f t="shared" si="0"/>
        <v>1.7643153978420953E-5</v>
      </c>
      <c r="AF13" s="1" t="s">
        <v>47</v>
      </c>
      <c r="AG13" s="1">
        <v>42</v>
      </c>
      <c r="AI13" s="1" t="s">
        <v>18</v>
      </c>
      <c r="AJ13" s="1">
        <v>138</v>
      </c>
      <c r="AK13" s="1">
        <v>4413457</v>
      </c>
      <c r="AL13" s="1">
        <v>31.19</v>
      </c>
      <c r="AN13" s="1" t="s">
        <v>12</v>
      </c>
      <c r="AO13" s="1">
        <v>0.20699999999999999</v>
      </c>
      <c r="AP13" s="1">
        <v>0.55300000000000005</v>
      </c>
      <c r="AQ13" s="1">
        <v>0.13300000000000001</v>
      </c>
      <c r="AS13" s="22" t="s">
        <v>42</v>
      </c>
      <c r="AT13" s="22">
        <v>0.89900000000000002</v>
      </c>
      <c r="AU13" s="1">
        <v>0.251</v>
      </c>
      <c r="AV13" s="1">
        <v>7.2999999999999995E-2</v>
      </c>
      <c r="AX13" s="5" t="s">
        <v>12</v>
      </c>
      <c r="AY13" s="4">
        <v>5600</v>
      </c>
      <c r="AZ13" s="3">
        <v>510</v>
      </c>
      <c r="BB13" s="1" t="s">
        <v>17</v>
      </c>
      <c r="BC13" s="1">
        <v>24</v>
      </c>
      <c r="BD13" s="1">
        <v>24</v>
      </c>
      <c r="BE13" s="1">
        <v>10997</v>
      </c>
      <c r="BF13" s="1">
        <v>10997</v>
      </c>
      <c r="BG13" s="1">
        <v>45781</v>
      </c>
      <c r="BI13" s="1" t="s">
        <v>24</v>
      </c>
      <c r="BJ13" s="28">
        <v>14.2</v>
      </c>
      <c r="BK13" s="1">
        <v>363000</v>
      </c>
      <c r="BL13" s="1">
        <v>2565000</v>
      </c>
      <c r="BM13" s="1" t="s">
        <v>174</v>
      </c>
      <c r="BO13" s="1" t="s">
        <v>24</v>
      </c>
      <c r="BP13" s="1">
        <v>5</v>
      </c>
      <c r="BR13" s="9" t="s">
        <v>1</v>
      </c>
      <c r="BS13" s="9">
        <v>57</v>
      </c>
      <c r="BT13" s="10">
        <v>-2.2266645771832692</v>
      </c>
    </row>
    <row r="14" spans="1:72" x14ac:dyDescent="0.25">
      <c r="A14" s="1" t="s">
        <v>13</v>
      </c>
      <c r="B14" s="1">
        <v>1562046</v>
      </c>
      <c r="C14" s="1">
        <v>1284500</v>
      </c>
      <c r="D14" s="1">
        <v>518060</v>
      </c>
      <c r="G14" s="1" t="s">
        <v>17</v>
      </c>
      <c r="H14" s="1">
        <v>2905831</v>
      </c>
      <c r="I14" s="1">
        <v>81759</v>
      </c>
      <c r="J14" s="1">
        <v>211754.8</v>
      </c>
      <c r="L14" s="1" t="s">
        <v>40</v>
      </c>
      <c r="M14" s="1">
        <v>730</v>
      </c>
      <c r="O14" s="23" t="s">
        <v>8</v>
      </c>
      <c r="P14" s="1">
        <v>0.44</v>
      </c>
      <c r="R14" s="1" t="s">
        <v>6</v>
      </c>
      <c r="S14" s="1">
        <v>0.121</v>
      </c>
      <c r="T14" s="1">
        <v>632</v>
      </c>
      <c r="U14" s="1">
        <v>0.124</v>
      </c>
      <c r="V14" s="1">
        <v>0.13700000000000001</v>
      </c>
      <c r="X14" s="1" t="s">
        <v>13</v>
      </c>
      <c r="Y14" s="1">
        <v>1567582</v>
      </c>
      <c r="Z14" s="1">
        <v>19.5</v>
      </c>
      <c r="AA14" s="1">
        <v>21</v>
      </c>
      <c r="AB14" s="1">
        <v>12</v>
      </c>
      <c r="AC14" s="1">
        <v>0.56899999999999995</v>
      </c>
      <c r="AD14" s="25">
        <f t="shared" si="0"/>
        <v>1.3396428384607632E-5</v>
      </c>
      <c r="AF14" s="1" t="s">
        <v>48</v>
      </c>
      <c r="AG14" s="1">
        <v>30</v>
      </c>
      <c r="AI14" s="1" t="s">
        <v>26</v>
      </c>
      <c r="AJ14" s="1">
        <v>131</v>
      </c>
      <c r="AK14" s="1">
        <v>6063589</v>
      </c>
      <c r="AL14" s="1">
        <v>21.66</v>
      </c>
      <c r="AN14" s="1" t="s">
        <v>13</v>
      </c>
      <c r="AO14" s="1">
        <v>0.246</v>
      </c>
      <c r="AP14" s="1">
        <v>0.61399999999999999</v>
      </c>
      <c r="AQ14" s="1">
        <v>0.10100000000000001</v>
      </c>
      <c r="AS14" s="22" t="s">
        <v>28</v>
      </c>
      <c r="AT14" s="22">
        <v>0.89800000000000002</v>
      </c>
      <c r="AU14" s="1">
        <v>0.27400000000000002</v>
      </c>
      <c r="AV14" s="1">
        <v>8.7999999999999995E-2</v>
      </c>
      <c r="AX14" s="5" t="s">
        <v>13</v>
      </c>
      <c r="AY14" s="4">
        <v>10200</v>
      </c>
      <c r="AZ14" s="3">
        <v>860</v>
      </c>
      <c r="BB14" s="1" t="s">
        <v>35</v>
      </c>
      <c r="BC14" s="1">
        <v>23.4</v>
      </c>
      <c r="BD14" s="1">
        <v>17.7</v>
      </c>
      <c r="BE14" s="1">
        <v>8632</v>
      </c>
      <c r="BF14" s="1">
        <v>6538</v>
      </c>
      <c r="BG14" s="1">
        <v>36918</v>
      </c>
      <c r="BI14" s="1" t="s">
        <v>40</v>
      </c>
      <c r="BJ14" s="28">
        <v>14.2</v>
      </c>
      <c r="BK14" s="1">
        <v>68000</v>
      </c>
      <c r="BL14" s="1">
        <v>483000</v>
      </c>
      <c r="BM14" s="1" t="s">
        <v>174</v>
      </c>
      <c r="BO14" s="1" t="s">
        <v>6</v>
      </c>
      <c r="BP14" s="1">
        <v>10</v>
      </c>
      <c r="BR14" s="9" t="s">
        <v>15</v>
      </c>
      <c r="BS14" s="9">
        <v>57</v>
      </c>
      <c r="BT14" s="10">
        <v>-2.2090638340483317</v>
      </c>
    </row>
    <row r="15" spans="1:72" x14ac:dyDescent="0.25">
      <c r="A15" s="1" t="s">
        <v>14</v>
      </c>
      <c r="B15" s="1">
        <v>13046084</v>
      </c>
      <c r="C15" s="1">
        <v>10243294</v>
      </c>
      <c r="D15" s="1">
        <v>7152340</v>
      </c>
      <c r="G15" s="1" t="s">
        <v>24</v>
      </c>
      <c r="H15" s="1">
        <v>5486049</v>
      </c>
      <c r="I15" s="1">
        <v>79627</v>
      </c>
      <c r="J15" s="1">
        <v>206233</v>
      </c>
      <c r="L15" s="1" t="s">
        <v>14</v>
      </c>
      <c r="M15" s="1">
        <v>750</v>
      </c>
      <c r="O15" s="23" t="s">
        <v>15</v>
      </c>
      <c r="P15" s="1">
        <v>0.44</v>
      </c>
      <c r="R15" s="1" t="s">
        <v>46</v>
      </c>
      <c r="S15" s="1">
        <v>0.122</v>
      </c>
      <c r="T15" s="1">
        <v>72</v>
      </c>
      <c r="U15" s="1">
        <v>9.7000000000000003E-2</v>
      </c>
      <c r="V15" s="1">
        <v>0.13400000000000001</v>
      </c>
      <c r="X15" s="1" t="s">
        <v>14</v>
      </c>
      <c r="Y15" s="1">
        <v>12830632</v>
      </c>
      <c r="Z15" s="1">
        <v>231.9</v>
      </c>
      <c r="AA15" s="1">
        <v>706</v>
      </c>
      <c r="AB15" s="1">
        <v>364</v>
      </c>
      <c r="AC15" s="1">
        <v>0.26200000000000001</v>
      </c>
      <c r="AD15" s="25">
        <f t="shared" si="0"/>
        <v>5.5024569327528061E-5</v>
      </c>
      <c r="AF15" s="1" t="s">
        <v>53</v>
      </c>
      <c r="AG15" s="1">
        <v>28</v>
      </c>
      <c r="AI15" s="1" t="s">
        <v>34</v>
      </c>
      <c r="AJ15" s="1">
        <v>126</v>
      </c>
      <c r="AK15" s="1">
        <v>9943964</v>
      </c>
      <c r="AL15" s="1">
        <v>12.64</v>
      </c>
      <c r="AN15" s="1" t="s">
        <v>14</v>
      </c>
      <c r="AO15" s="1">
        <v>0.253</v>
      </c>
      <c r="AP15" s="1">
        <v>0.61799999999999999</v>
      </c>
      <c r="AQ15" s="1">
        <v>0.158</v>
      </c>
      <c r="AS15" s="22" t="s">
        <v>50</v>
      </c>
      <c r="AT15" s="22">
        <v>0.89800000000000002</v>
      </c>
      <c r="AU15" s="1">
        <v>0.25700000000000001</v>
      </c>
      <c r="AV15" s="1">
        <v>8.4000000000000005E-2</v>
      </c>
      <c r="AX15" s="5" t="s">
        <v>14</v>
      </c>
      <c r="AY15" s="4">
        <v>69300</v>
      </c>
      <c r="AZ15" s="3">
        <v>700</v>
      </c>
      <c r="BB15" s="1" t="s">
        <v>37</v>
      </c>
      <c r="BC15" s="1">
        <v>22.2</v>
      </c>
      <c r="BD15" s="1">
        <v>18.899999999999999</v>
      </c>
      <c r="BE15" s="1">
        <v>16852</v>
      </c>
      <c r="BF15" s="1">
        <v>14341</v>
      </c>
      <c r="BG15" s="1">
        <v>76063</v>
      </c>
      <c r="BI15" s="1" t="s">
        <v>39</v>
      </c>
      <c r="BJ15" s="28">
        <v>13.3</v>
      </c>
      <c r="BK15" s="1">
        <v>747000</v>
      </c>
      <c r="BL15" s="1">
        <v>5601000</v>
      </c>
      <c r="BM15" s="1" t="s">
        <v>174</v>
      </c>
      <c r="BO15" s="1" t="s">
        <v>53</v>
      </c>
      <c r="BP15" s="1">
        <v>10</v>
      </c>
      <c r="BR15" s="9" t="s">
        <v>34</v>
      </c>
      <c r="BS15" s="9">
        <v>56</v>
      </c>
      <c r="BT15" s="10">
        <v>-2.1693103490807095</v>
      </c>
    </row>
    <row r="16" spans="1:72" x14ac:dyDescent="0.25">
      <c r="A16" s="1" t="s">
        <v>15</v>
      </c>
      <c r="B16" s="1">
        <v>6490613</v>
      </c>
      <c r="C16" s="1">
        <v>4770355</v>
      </c>
      <c r="D16" s="1">
        <v>2225460</v>
      </c>
      <c r="G16" s="1" t="s">
        <v>28</v>
      </c>
      <c r="H16" s="1">
        <v>1893899</v>
      </c>
      <c r="I16" s="1">
        <v>76824</v>
      </c>
      <c r="J16" s="1">
        <v>198973.2</v>
      </c>
      <c r="L16" s="1" t="s">
        <v>49</v>
      </c>
      <c r="M16" s="1">
        <v>750</v>
      </c>
      <c r="O16" s="23" t="s">
        <v>24</v>
      </c>
      <c r="P16" s="1">
        <v>0.44</v>
      </c>
      <c r="R16" s="1" t="s">
        <v>28</v>
      </c>
      <c r="S16" s="1">
        <v>0.123</v>
      </c>
      <c r="T16" s="1">
        <v>167</v>
      </c>
      <c r="U16" s="1">
        <v>0.1</v>
      </c>
      <c r="V16" s="1">
        <v>9.8000000000000004E-2</v>
      </c>
      <c r="X16" s="1" t="s">
        <v>15</v>
      </c>
      <c r="Y16" s="1">
        <v>6483802</v>
      </c>
      <c r="Z16" s="1">
        <v>182.5</v>
      </c>
      <c r="AA16" s="1">
        <v>198</v>
      </c>
      <c r="AB16" s="1">
        <v>142</v>
      </c>
      <c r="AC16" s="1">
        <v>0.33800000000000002</v>
      </c>
      <c r="AD16" s="25">
        <f t="shared" si="0"/>
        <v>3.0537638256072596E-5</v>
      </c>
      <c r="AF16" s="1" t="s">
        <v>3</v>
      </c>
      <c r="AG16" s="1">
        <v>35</v>
      </c>
      <c r="AI16" s="1" t="s">
        <v>1</v>
      </c>
      <c r="AJ16" s="1">
        <v>121</v>
      </c>
      <c r="AK16" s="1">
        <v>4849377</v>
      </c>
      <c r="AL16" s="1">
        <v>25.05</v>
      </c>
      <c r="AN16" s="1" t="s">
        <v>15</v>
      </c>
      <c r="AO16" s="1">
        <v>0.27500000000000002</v>
      </c>
      <c r="AP16" s="1">
        <v>0.628</v>
      </c>
      <c r="AQ16" s="1">
        <v>0.156</v>
      </c>
      <c r="AS16" s="22" t="s">
        <v>17</v>
      </c>
      <c r="AT16" s="22">
        <v>0.89700000000000002</v>
      </c>
      <c r="AU16" s="1">
        <v>0.29499999999999998</v>
      </c>
      <c r="AV16" s="1">
        <v>0.10199999999999999</v>
      </c>
      <c r="AX16" s="5" t="s">
        <v>15</v>
      </c>
      <c r="AY16" s="4">
        <v>45400</v>
      </c>
      <c r="AZ16" s="3">
        <v>910</v>
      </c>
      <c r="BB16" s="1" t="s">
        <v>24</v>
      </c>
      <c r="BC16" s="1">
        <v>21.1</v>
      </c>
      <c r="BD16" s="1">
        <v>20.2</v>
      </c>
      <c r="BE16" s="1">
        <v>12114</v>
      </c>
      <c r="BF16" s="1">
        <v>11600</v>
      </c>
      <c r="BG16" s="1">
        <v>57499</v>
      </c>
      <c r="BI16" s="1" t="s">
        <v>53</v>
      </c>
      <c r="BJ16" s="28">
        <v>12.9</v>
      </c>
      <c r="BK16" s="1">
        <v>402000</v>
      </c>
      <c r="BL16" s="1">
        <v>3103000</v>
      </c>
      <c r="BM16" s="1" t="s">
        <v>174</v>
      </c>
      <c r="BO16" s="1" t="s">
        <v>34</v>
      </c>
      <c r="BP16" s="1">
        <v>3</v>
      </c>
      <c r="BR16" s="9" t="s">
        <v>43</v>
      </c>
      <c r="BS16" s="9">
        <v>56</v>
      </c>
      <c r="BT16" s="10">
        <v>-2.130930309141593</v>
      </c>
    </row>
    <row r="17" spans="1:72" x14ac:dyDescent="0.25">
      <c r="A17" s="1" t="s">
        <v>16</v>
      </c>
      <c r="B17" s="1">
        <v>3039465</v>
      </c>
      <c r="C17" s="1">
        <v>2354728</v>
      </c>
      <c r="D17" s="1">
        <v>922240</v>
      </c>
      <c r="G17" s="1" t="s">
        <v>42</v>
      </c>
      <c r="H17" s="1">
        <v>860301</v>
      </c>
      <c r="I17" s="1">
        <v>75811</v>
      </c>
      <c r="J17" s="1">
        <v>196349.6</v>
      </c>
      <c r="L17" s="1" t="s">
        <v>12</v>
      </c>
      <c r="M17" s="1">
        <v>760</v>
      </c>
      <c r="O17" s="23" t="s">
        <v>48</v>
      </c>
      <c r="P17" s="1">
        <v>0.441</v>
      </c>
      <c r="R17" s="1" t="s">
        <v>16</v>
      </c>
      <c r="S17" s="1">
        <v>0.123</v>
      </c>
      <c r="T17" s="1">
        <v>368</v>
      </c>
      <c r="U17" s="1">
        <v>0.109</v>
      </c>
      <c r="V17" s="1">
        <v>8.5999999999999993E-2</v>
      </c>
      <c r="X17" s="1" t="s">
        <v>16</v>
      </c>
      <c r="Y17" s="1">
        <v>3046355</v>
      </c>
      <c r="Z17" s="1">
        <v>54.81</v>
      </c>
      <c r="AA17" s="1">
        <v>38</v>
      </c>
      <c r="AB17" s="1">
        <v>21</v>
      </c>
      <c r="AC17" s="1">
        <v>0.33800000000000002</v>
      </c>
      <c r="AD17" s="25">
        <f t="shared" si="0"/>
        <v>1.2473923754782354E-5</v>
      </c>
      <c r="AF17" s="1" t="s">
        <v>15</v>
      </c>
      <c r="AG17" s="1">
        <v>45</v>
      </c>
      <c r="AI17" s="1" t="s">
        <v>31</v>
      </c>
      <c r="AJ17" s="1">
        <v>114</v>
      </c>
      <c r="AK17" s="1">
        <v>8938175</v>
      </c>
      <c r="AL17" s="1">
        <v>12.78</v>
      </c>
      <c r="AN17" s="1" t="s">
        <v>16</v>
      </c>
      <c r="AO17" s="1">
        <v>0.26300000000000001</v>
      </c>
      <c r="AP17" s="1">
        <v>0.63400000000000001</v>
      </c>
      <c r="AQ17" s="1">
        <v>0.125</v>
      </c>
      <c r="AS17" s="22" t="s">
        <v>48</v>
      </c>
      <c r="AT17" s="22">
        <v>0.89700000000000002</v>
      </c>
      <c r="AU17" s="1">
        <v>0.31</v>
      </c>
      <c r="AV17" s="1">
        <v>0.111</v>
      </c>
      <c r="AX17" s="5" t="s">
        <v>16</v>
      </c>
      <c r="AY17" s="4">
        <v>12700</v>
      </c>
      <c r="AZ17" s="3">
        <v>530</v>
      </c>
      <c r="BB17" s="1" t="s">
        <v>29</v>
      </c>
      <c r="BC17" s="1">
        <v>19.899999999999999</v>
      </c>
      <c r="BD17" s="1">
        <v>14</v>
      </c>
      <c r="BE17" s="1">
        <v>7717</v>
      </c>
      <c r="BF17" s="1">
        <v>5429</v>
      </c>
      <c r="BG17" s="1">
        <v>38840</v>
      </c>
      <c r="BI17" s="1" t="s">
        <v>46</v>
      </c>
      <c r="BJ17" s="28">
        <v>12.6</v>
      </c>
      <c r="BK17" s="1">
        <v>36000</v>
      </c>
      <c r="BL17" s="1">
        <v>284000</v>
      </c>
      <c r="BM17" s="1" t="s">
        <v>174</v>
      </c>
      <c r="BO17" s="1" t="s">
        <v>51</v>
      </c>
      <c r="BP17" s="1">
        <v>9</v>
      </c>
      <c r="BR17" s="9" t="s">
        <v>8</v>
      </c>
      <c r="BS17" s="9">
        <v>55</v>
      </c>
      <c r="BT17" s="10">
        <v>-2.1311264535706163</v>
      </c>
    </row>
    <row r="18" spans="1:72" x14ac:dyDescent="0.25">
      <c r="A18" s="1" t="s">
        <v>17</v>
      </c>
      <c r="B18" s="1">
        <v>2848369</v>
      </c>
      <c r="C18" s="1">
        <v>2248721</v>
      </c>
      <c r="D18" s="1">
        <v>1312240</v>
      </c>
      <c r="G18" s="1" t="s">
        <v>35</v>
      </c>
      <c r="H18" s="1">
        <v>754800</v>
      </c>
      <c r="I18" s="1">
        <v>69001</v>
      </c>
      <c r="J18" s="1">
        <v>178711.8</v>
      </c>
      <c r="L18" s="1" t="s">
        <v>39</v>
      </c>
      <c r="M18" s="1">
        <v>760</v>
      </c>
      <c r="O18" s="23" t="s">
        <v>42</v>
      </c>
      <c r="P18" s="1">
        <v>0.442</v>
      </c>
      <c r="R18" s="1" t="s">
        <v>8</v>
      </c>
      <c r="S18" s="1">
        <v>0.13</v>
      </c>
      <c r="T18" s="1">
        <v>118</v>
      </c>
      <c r="U18" s="1">
        <v>0.124</v>
      </c>
      <c r="V18" s="1">
        <v>0.13900000000000001</v>
      </c>
      <c r="X18" s="1" t="s">
        <v>17</v>
      </c>
      <c r="Y18" s="1">
        <v>2853118</v>
      </c>
      <c r="Z18" s="1">
        <v>35.090000000000003</v>
      </c>
      <c r="AA18" s="1">
        <v>100</v>
      </c>
      <c r="AB18" s="1">
        <v>63</v>
      </c>
      <c r="AC18" s="1">
        <v>0.32200000000000001</v>
      </c>
      <c r="AD18" s="25">
        <f t="shared" si="0"/>
        <v>3.5049374053228783E-5</v>
      </c>
      <c r="AF18" s="1" t="s">
        <v>43</v>
      </c>
      <c r="AG18" s="1">
        <v>52</v>
      </c>
      <c r="AI18" s="1" t="s">
        <v>37</v>
      </c>
      <c r="AJ18" s="1">
        <v>104</v>
      </c>
      <c r="AK18" s="1">
        <v>3878051</v>
      </c>
      <c r="AL18" s="1">
        <v>26.92</v>
      </c>
      <c r="AN18" s="1" t="s">
        <v>17</v>
      </c>
      <c r="AO18" s="1">
        <v>0.25800000000000001</v>
      </c>
      <c r="AP18" s="1">
        <v>0.623</v>
      </c>
      <c r="AQ18" s="1">
        <v>0.14000000000000001</v>
      </c>
      <c r="AS18" s="22" t="s">
        <v>6</v>
      </c>
      <c r="AT18" s="22">
        <v>0.89300000000000002</v>
      </c>
      <c r="AU18" s="1">
        <v>0.35899999999999999</v>
      </c>
      <c r="AV18" s="1">
        <v>0.127</v>
      </c>
      <c r="AX18" s="5" t="s">
        <v>17</v>
      </c>
      <c r="AY18" s="4">
        <v>16600</v>
      </c>
      <c r="AZ18" s="3">
        <v>760</v>
      </c>
      <c r="BB18" s="1" t="s">
        <v>6</v>
      </c>
      <c r="BC18" s="1">
        <v>17.8</v>
      </c>
      <c r="BD18" s="1">
        <v>15</v>
      </c>
      <c r="BE18" s="1">
        <v>9354</v>
      </c>
      <c r="BF18" s="1">
        <v>7862</v>
      </c>
      <c r="BG18" s="1">
        <v>52515</v>
      </c>
      <c r="BI18" s="1" t="s">
        <v>49</v>
      </c>
      <c r="BJ18" s="28">
        <v>12.4</v>
      </c>
      <c r="BK18" s="1">
        <v>83000</v>
      </c>
      <c r="BL18" s="1">
        <v>665000</v>
      </c>
      <c r="BM18" s="1" t="s">
        <v>175</v>
      </c>
      <c r="BO18" s="1" t="s">
        <v>12</v>
      </c>
      <c r="BP18" s="1">
        <v>1</v>
      </c>
      <c r="BR18" s="9" t="s">
        <v>4</v>
      </c>
      <c r="BS18" s="9">
        <v>54</v>
      </c>
      <c r="BT18" s="10">
        <v>-2.1130696440136929</v>
      </c>
    </row>
    <row r="19" spans="1:72" x14ac:dyDescent="0.25">
      <c r="A19" s="1" t="s">
        <v>18</v>
      </c>
      <c r="B19" s="1">
        <v>4359450</v>
      </c>
      <c r="C19" s="1">
        <v>2997542</v>
      </c>
      <c r="D19" s="1">
        <v>1598020</v>
      </c>
      <c r="G19" s="1" t="s">
        <v>26</v>
      </c>
      <c r="H19" s="1">
        <v>6086335</v>
      </c>
      <c r="I19" s="1">
        <v>68742</v>
      </c>
      <c r="J19" s="1">
        <v>178041</v>
      </c>
      <c r="L19" s="1" t="s">
        <v>32</v>
      </c>
      <c r="M19" s="1">
        <v>770</v>
      </c>
      <c r="O19" s="23" t="s">
        <v>21</v>
      </c>
      <c r="P19" s="1">
        <v>0.443</v>
      </c>
      <c r="R19" s="1" t="s">
        <v>50</v>
      </c>
      <c r="S19" s="1">
        <v>0.13200000000000001</v>
      </c>
      <c r="T19" s="1">
        <v>737</v>
      </c>
      <c r="U19" s="1">
        <v>0.111</v>
      </c>
      <c r="V19" s="1">
        <v>0.108</v>
      </c>
      <c r="X19" s="1" t="s">
        <v>18</v>
      </c>
      <c r="Y19" s="1">
        <v>4339367</v>
      </c>
      <c r="Z19" s="1">
        <v>110</v>
      </c>
      <c r="AA19" s="1">
        <v>180</v>
      </c>
      <c r="AB19" s="1">
        <v>116</v>
      </c>
      <c r="AC19" s="1">
        <v>0.42399999999999999</v>
      </c>
      <c r="AD19" s="25">
        <f t="shared" si="0"/>
        <v>4.1480704443758733E-5</v>
      </c>
      <c r="AF19" s="1" t="s">
        <v>26</v>
      </c>
      <c r="AG19" s="1">
        <v>44</v>
      </c>
      <c r="AI19" s="1" t="s">
        <v>47</v>
      </c>
      <c r="AJ19" s="1">
        <v>103</v>
      </c>
      <c r="AK19" s="1">
        <v>8326289</v>
      </c>
      <c r="AL19" s="1">
        <v>12.42</v>
      </c>
      <c r="AN19" s="1" t="s">
        <v>18</v>
      </c>
      <c r="AO19" s="1">
        <v>0.28399999999999997</v>
      </c>
      <c r="AP19" s="1">
        <v>0.66800000000000004</v>
      </c>
      <c r="AQ19" s="1">
        <v>0.20599999999999999</v>
      </c>
      <c r="AS19" s="22" t="s">
        <v>38</v>
      </c>
      <c r="AT19" s="22">
        <v>0.89100000000000001</v>
      </c>
      <c r="AU19" s="1">
        <v>0.29199999999999998</v>
      </c>
      <c r="AV19" s="1">
        <v>0.104</v>
      </c>
      <c r="AX19" s="5" t="s">
        <v>18</v>
      </c>
      <c r="AY19" s="4">
        <v>32100</v>
      </c>
      <c r="AZ19" s="3">
        <v>950</v>
      </c>
      <c r="BB19" s="1" t="s">
        <v>30</v>
      </c>
      <c r="BC19" s="1">
        <v>17.2</v>
      </c>
      <c r="BD19" s="1">
        <v>10.199999999999999</v>
      </c>
      <c r="BE19" s="1">
        <v>3463</v>
      </c>
      <c r="BF19" s="1">
        <v>2065</v>
      </c>
      <c r="BG19" s="1">
        <v>20162</v>
      </c>
      <c r="BI19" s="1" t="s">
        <v>36</v>
      </c>
      <c r="BJ19" s="28">
        <v>12.3</v>
      </c>
      <c r="BK19" s="1">
        <v>606000</v>
      </c>
      <c r="BL19" s="1">
        <v>4914000</v>
      </c>
      <c r="BM19" s="1" t="s">
        <v>174</v>
      </c>
      <c r="BO19" s="1" t="s">
        <v>189</v>
      </c>
      <c r="BP19" s="1">
        <v>0</v>
      </c>
      <c r="BR19" s="9" t="s">
        <v>10</v>
      </c>
      <c r="BS19" s="9">
        <v>54</v>
      </c>
      <c r="BT19" s="10">
        <v>-1.9694085091953935</v>
      </c>
    </row>
    <row r="20" spans="1:72" x14ac:dyDescent="0.25">
      <c r="A20" s="1" t="s">
        <v>19</v>
      </c>
      <c r="B20" s="1">
        <v>4539283</v>
      </c>
      <c r="C20" s="1">
        <v>3071973</v>
      </c>
      <c r="D20" s="1">
        <v>1643860</v>
      </c>
      <c r="G20" s="1" t="s">
        <v>37</v>
      </c>
      <c r="H20" s="1">
        <v>3909220</v>
      </c>
      <c r="I20" s="1">
        <v>68595</v>
      </c>
      <c r="J20" s="1">
        <v>177660.2</v>
      </c>
      <c r="L20" s="1" t="s">
        <v>41</v>
      </c>
      <c r="M20" s="1">
        <v>770</v>
      </c>
      <c r="O20" s="23" t="s">
        <v>46</v>
      </c>
      <c r="P20" s="1">
        <v>0.44400000000000001</v>
      </c>
      <c r="R20" s="1" t="s">
        <v>48</v>
      </c>
      <c r="S20" s="1">
        <v>0.13200000000000001</v>
      </c>
      <c r="T20" s="1">
        <v>913</v>
      </c>
      <c r="U20" s="1">
        <v>0.11899999999999999</v>
      </c>
      <c r="V20" s="1">
        <v>0.122</v>
      </c>
      <c r="X20" s="1" t="s">
        <v>19</v>
      </c>
      <c r="Y20" s="1">
        <v>4533372</v>
      </c>
      <c r="Z20" s="1">
        <v>105</v>
      </c>
      <c r="AA20" s="1">
        <v>437</v>
      </c>
      <c r="AB20" s="1">
        <v>351</v>
      </c>
      <c r="AC20" s="1">
        <v>0.44500000000000001</v>
      </c>
      <c r="AD20" s="25">
        <f t="shared" si="0"/>
        <v>9.6396236620334712E-5</v>
      </c>
      <c r="AF20" s="1" t="s">
        <v>21</v>
      </c>
      <c r="AG20" s="1">
        <v>28</v>
      </c>
      <c r="AI20" s="1" t="s">
        <v>43</v>
      </c>
      <c r="AJ20" s="1">
        <v>103</v>
      </c>
      <c r="AK20" s="1">
        <v>6549352</v>
      </c>
      <c r="AL20" s="1">
        <v>15.69</v>
      </c>
      <c r="AN20" s="1" t="s">
        <v>19</v>
      </c>
      <c r="AO20" s="1">
        <v>0.29499999999999998</v>
      </c>
      <c r="AP20" s="1">
        <v>0.64200000000000002</v>
      </c>
      <c r="AQ20" s="1">
        <v>0.17199999999999999</v>
      </c>
      <c r="AS20" s="22" t="s">
        <v>53</v>
      </c>
      <c r="AT20" s="22">
        <v>0.89</v>
      </c>
      <c r="AU20" s="1">
        <v>0.38200000000000001</v>
      </c>
      <c r="AV20" s="1">
        <v>0.16400000000000001</v>
      </c>
      <c r="AX20" s="5" t="s">
        <v>19</v>
      </c>
      <c r="AY20" s="4">
        <v>50100</v>
      </c>
      <c r="AZ20" s="4">
        <v>1420</v>
      </c>
      <c r="BB20" s="1" t="s">
        <v>43</v>
      </c>
      <c r="BC20" s="1">
        <v>14.5</v>
      </c>
      <c r="BD20" s="1">
        <v>1.59</v>
      </c>
      <c r="BE20" s="1">
        <v>10962</v>
      </c>
      <c r="BF20" s="1">
        <v>1201</v>
      </c>
      <c r="BG20" s="1">
        <v>75417</v>
      </c>
      <c r="BI20" s="1" t="s">
        <v>27</v>
      </c>
      <c r="BJ20" s="28">
        <v>12.2</v>
      </c>
      <c r="BK20" s="1">
        <v>52000</v>
      </c>
      <c r="BL20" s="1">
        <v>427000</v>
      </c>
      <c r="BM20" s="1" t="s">
        <v>174</v>
      </c>
      <c r="BO20" s="1" t="s">
        <v>23</v>
      </c>
      <c r="BP20" s="1">
        <v>11</v>
      </c>
      <c r="BR20" s="9" t="s">
        <v>18</v>
      </c>
      <c r="BS20" s="9">
        <v>53</v>
      </c>
      <c r="BT20" s="10">
        <v>-2.1834892332759384</v>
      </c>
    </row>
    <row r="21" spans="1:72" x14ac:dyDescent="0.25">
      <c r="A21" s="1" t="s">
        <v>20</v>
      </c>
      <c r="B21" s="1">
        <v>1332155</v>
      </c>
      <c r="C21" s="1">
        <v>1102933</v>
      </c>
      <c r="D21" s="1">
        <v>536480</v>
      </c>
      <c r="G21" s="1" t="s">
        <v>48</v>
      </c>
      <c r="H21" s="1">
        <v>7174007</v>
      </c>
      <c r="I21" s="1">
        <v>66456</v>
      </c>
      <c r="J21" s="1">
        <v>172120.2</v>
      </c>
      <c r="L21" s="1" t="s">
        <v>38</v>
      </c>
      <c r="M21" s="1">
        <v>770</v>
      </c>
      <c r="O21" s="23" t="s">
        <v>17</v>
      </c>
      <c r="P21" s="1">
        <v>0.44500000000000001</v>
      </c>
      <c r="R21" s="1" t="s">
        <v>17</v>
      </c>
      <c r="S21" s="1">
        <v>0.13500000000000001</v>
      </c>
      <c r="T21" s="1">
        <v>381</v>
      </c>
      <c r="U21" s="1">
        <v>0.13900000000000001</v>
      </c>
      <c r="V21" s="1">
        <v>0.115</v>
      </c>
      <c r="X21" s="1" t="s">
        <v>20</v>
      </c>
      <c r="Y21" s="1">
        <v>1328361</v>
      </c>
      <c r="Z21" s="1">
        <v>43.04</v>
      </c>
      <c r="AA21" s="1">
        <v>24</v>
      </c>
      <c r="AB21" s="1">
        <v>11</v>
      </c>
      <c r="AC21" s="1">
        <v>0.22600000000000001</v>
      </c>
      <c r="AD21" s="25">
        <f t="shared" si="0"/>
        <v>1.806737776854334E-5</v>
      </c>
      <c r="AF21" s="1" t="s">
        <v>50</v>
      </c>
      <c r="AG21" s="1">
        <v>37</v>
      </c>
      <c r="AI21" s="1" t="s">
        <v>50</v>
      </c>
      <c r="AJ21" s="1">
        <v>101</v>
      </c>
      <c r="AK21" s="1">
        <v>5757564</v>
      </c>
      <c r="AL21" s="1">
        <v>17.47</v>
      </c>
      <c r="AN21" s="1" t="s">
        <v>20</v>
      </c>
      <c r="AO21" s="1">
        <v>0.23699999999999999</v>
      </c>
      <c r="AP21" s="1">
        <v>0.60799999999999998</v>
      </c>
      <c r="AQ21" s="1">
        <v>0.127</v>
      </c>
      <c r="AS21" s="22" t="s">
        <v>21</v>
      </c>
      <c r="AT21" s="22">
        <v>0.89</v>
      </c>
      <c r="AU21" s="1">
        <v>0.373</v>
      </c>
      <c r="AV21" s="1">
        <v>0.16</v>
      </c>
      <c r="AX21" s="5" t="s">
        <v>20</v>
      </c>
      <c r="AY21" s="4">
        <v>3800</v>
      </c>
      <c r="AZ21" s="3">
        <v>350</v>
      </c>
      <c r="BB21" s="1" t="s">
        <v>12</v>
      </c>
      <c r="BC21" s="1">
        <v>13.7</v>
      </c>
      <c r="BD21" s="1">
        <v>12.6</v>
      </c>
      <c r="BE21" s="1">
        <v>1358</v>
      </c>
      <c r="BF21" s="1">
        <v>1248</v>
      </c>
      <c r="BG21" s="1">
        <v>9930</v>
      </c>
      <c r="BI21" s="1" t="s">
        <v>20</v>
      </c>
      <c r="BJ21" s="28">
        <v>11.6</v>
      </c>
      <c r="BK21" s="1">
        <v>64000</v>
      </c>
      <c r="BL21" s="1">
        <v>549000</v>
      </c>
      <c r="BM21" s="1" t="s">
        <v>174</v>
      </c>
      <c r="BO21" s="1" t="s">
        <v>43</v>
      </c>
      <c r="BP21" s="1">
        <v>10</v>
      </c>
      <c r="BR21" s="9" t="s">
        <v>33</v>
      </c>
      <c r="BS21" s="9">
        <v>53</v>
      </c>
      <c r="BT21" s="10">
        <v>-1.9722525319484816</v>
      </c>
    </row>
    <row r="22" spans="1:72" x14ac:dyDescent="0.25">
      <c r="A22" s="1" t="s">
        <v>21</v>
      </c>
      <c r="B22" s="1">
        <v>5759373</v>
      </c>
      <c r="C22" s="1">
        <v>4737650</v>
      </c>
      <c r="D22" s="1">
        <v>2363480</v>
      </c>
      <c r="G22" s="1" t="s">
        <v>11</v>
      </c>
      <c r="H22" s="1">
        <v>10216414</v>
      </c>
      <c r="I22" s="1">
        <v>57513</v>
      </c>
      <c r="J22" s="1">
        <v>148958</v>
      </c>
      <c r="L22" s="1" t="s">
        <v>20</v>
      </c>
      <c r="M22" s="1">
        <v>780</v>
      </c>
      <c r="O22" s="23" t="s">
        <v>29</v>
      </c>
      <c r="P22" s="1">
        <v>0.44800000000000001</v>
      </c>
      <c r="R22" s="1" t="s">
        <v>39</v>
      </c>
      <c r="S22" s="1">
        <v>0.13600000000000001</v>
      </c>
      <c r="T22" s="1">
        <v>1679</v>
      </c>
      <c r="U22" s="1">
        <v>0.112</v>
      </c>
      <c r="V22" s="1">
        <v>0.126</v>
      </c>
      <c r="X22" s="1" t="s">
        <v>21</v>
      </c>
      <c r="Y22" s="1">
        <v>5773552</v>
      </c>
      <c r="Z22" s="1">
        <v>606.20000000000005</v>
      </c>
      <c r="AA22" s="1">
        <v>424</v>
      </c>
      <c r="AB22" s="1">
        <v>293</v>
      </c>
      <c r="AC22" s="1">
        <v>0.20699999999999999</v>
      </c>
      <c r="AD22" s="25">
        <f t="shared" si="0"/>
        <v>7.3438327047197291E-5</v>
      </c>
      <c r="AF22" s="1" t="s">
        <v>24</v>
      </c>
      <c r="AG22" s="1">
        <v>40</v>
      </c>
      <c r="AI22" s="1" t="s">
        <v>49</v>
      </c>
      <c r="AJ22" s="1">
        <v>97</v>
      </c>
      <c r="AK22" s="1">
        <v>1850326</v>
      </c>
      <c r="AL22" s="1">
        <v>52.47</v>
      </c>
      <c r="AN22" s="1" t="s">
        <v>21</v>
      </c>
      <c r="AO22" s="1">
        <v>0.252</v>
      </c>
      <c r="AP22" s="1">
        <v>0.61499999999999999</v>
      </c>
      <c r="AQ22" s="1">
        <v>0.13300000000000001</v>
      </c>
      <c r="AS22" s="22" t="s">
        <v>7</v>
      </c>
      <c r="AT22" s="22">
        <v>0.88600000000000001</v>
      </c>
      <c r="AU22" s="1">
        <v>0.35599999999999998</v>
      </c>
      <c r="AV22" s="1">
        <v>0.155</v>
      </c>
      <c r="AX22" s="5" t="s">
        <v>21</v>
      </c>
      <c r="AY22" s="4">
        <v>32700</v>
      </c>
      <c r="AZ22" s="3">
        <v>710</v>
      </c>
      <c r="BB22" s="1" t="s">
        <v>28</v>
      </c>
      <c r="BC22" s="1">
        <v>11</v>
      </c>
      <c r="BD22" s="1">
        <v>8.1999999999999993</v>
      </c>
      <c r="BE22" s="1">
        <v>4306</v>
      </c>
      <c r="BF22" s="1">
        <v>3222</v>
      </c>
      <c r="BG22" s="1">
        <v>39291</v>
      </c>
      <c r="BI22" s="1" t="s">
        <v>18</v>
      </c>
      <c r="BJ22" s="28">
        <v>11</v>
      </c>
      <c r="BK22" s="1">
        <v>187000</v>
      </c>
      <c r="BL22" s="1">
        <v>1705000</v>
      </c>
      <c r="BM22" s="1" t="s">
        <v>174</v>
      </c>
      <c r="BO22" s="1" t="s">
        <v>31</v>
      </c>
      <c r="BP22" s="1">
        <v>8</v>
      </c>
      <c r="BR22" s="9" t="s">
        <v>14</v>
      </c>
      <c r="BS22" s="9">
        <v>52</v>
      </c>
      <c r="BT22" s="10">
        <v>-2.1324525470107019</v>
      </c>
    </row>
    <row r="23" spans="1:72" x14ac:dyDescent="0.25">
      <c r="A23" s="1" t="s">
        <v>53</v>
      </c>
      <c r="B23" s="1">
        <v>6662878</v>
      </c>
      <c r="C23" s="1">
        <v>5745853</v>
      </c>
      <c r="D23" s="1">
        <v>3148580</v>
      </c>
      <c r="G23" s="1" t="s">
        <v>23</v>
      </c>
      <c r="H23" s="1">
        <v>9925454</v>
      </c>
      <c r="I23" s="1">
        <v>56539</v>
      </c>
      <c r="J23" s="1">
        <v>146435.29999999999</v>
      </c>
      <c r="L23" s="1" t="s">
        <v>13</v>
      </c>
      <c r="M23" s="1">
        <v>790</v>
      </c>
      <c r="O23" s="23" t="s">
        <v>38</v>
      </c>
      <c r="P23" s="1">
        <v>0.44900000000000001</v>
      </c>
      <c r="R23" s="1" t="s">
        <v>20</v>
      </c>
      <c r="S23" s="1">
        <v>0.14000000000000001</v>
      </c>
      <c r="T23" s="1">
        <v>181</v>
      </c>
      <c r="U23" s="1">
        <v>0.11600000000000001</v>
      </c>
      <c r="V23" s="1">
        <v>0.112</v>
      </c>
      <c r="X23" s="1" t="s">
        <v>53</v>
      </c>
      <c r="Y23" s="1">
        <v>6547629</v>
      </c>
      <c r="Z23" s="1">
        <v>852.1</v>
      </c>
      <c r="AA23" s="1">
        <v>209</v>
      </c>
      <c r="AB23" s="1">
        <v>118</v>
      </c>
      <c r="AC23" s="1">
        <v>0.22600000000000001</v>
      </c>
      <c r="AD23" s="25">
        <f t="shared" si="0"/>
        <v>3.1919951481673748E-5</v>
      </c>
      <c r="AF23" s="1" t="s">
        <v>6</v>
      </c>
      <c r="AG23" s="1">
        <v>33</v>
      </c>
      <c r="AI23" s="1" t="s">
        <v>24</v>
      </c>
      <c r="AJ23" s="1">
        <v>94</v>
      </c>
      <c r="AK23" s="1">
        <v>5457173</v>
      </c>
      <c r="AL23" s="1">
        <v>17.239999999999998</v>
      </c>
      <c r="AN23" s="1" t="s">
        <v>53</v>
      </c>
      <c r="AO23" s="1">
        <v>0.20899999999999999</v>
      </c>
      <c r="AP23" s="1">
        <v>0.56799999999999995</v>
      </c>
      <c r="AQ23" s="1">
        <v>0.13600000000000001</v>
      </c>
      <c r="AS23" s="22" t="s">
        <v>13</v>
      </c>
      <c r="AT23" s="22">
        <v>0.88400000000000001</v>
      </c>
      <c r="AU23" s="1">
        <v>0.23899999999999999</v>
      </c>
      <c r="AV23" s="1">
        <v>7.4999999999999997E-2</v>
      </c>
      <c r="AX23" s="5" t="s">
        <v>53</v>
      </c>
      <c r="AY23" s="4">
        <v>21400</v>
      </c>
      <c r="AZ23" s="3">
        <v>400</v>
      </c>
      <c r="BB23" s="1" t="s">
        <v>44</v>
      </c>
      <c r="BC23" s="1">
        <v>10.6</v>
      </c>
      <c r="BD23" s="1">
        <v>10.5</v>
      </c>
      <c r="BE23" s="1">
        <v>47956</v>
      </c>
      <c r="BF23" s="1">
        <v>47159</v>
      </c>
      <c r="BG23" s="1">
        <v>450604</v>
      </c>
      <c r="BI23" s="1" t="s">
        <v>9</v>
      </c>
      <c r="BJ23" s="28">
        <v>10.4</v>
      </c>
      <c r="BK23" s="1">
        <v>35000</v>
      </c>
      <c r="BL23" s="1">
        <v>334000</v>
      </c>
      <c r="BM23" s="1" t="s">
        <v>174</v>
      </c>
      <c r="BO23" s="1" t="s">
        <v>11</v>
      </c>
      <c r="BP23" s="1">
        <v>9</v>
      </c>
      <c r="BR23" s="9" t="s">
        <v>29</v>
      </c>
      <c r="BS23" s="9">
        <v>52</v>
      </c>
      <c r="BT23" s="10">
        <v>-2.2348678132625004</v>
      </c>
    </row>
    <row r="24" spans="1:72" x14ac:dyDescent="0.25">
      <c r="A24" s="1" t="s">
        <v>23</v>
      </c>
      <c r="B24" s="1">
        <v>10074498</v>
      </c>
      <c r="C24" s="1">
        <v>7899843</v>
      </c>
      <c r="D24" s="1">
        <v>3921020</v>
      </c>
      <c r="G24" s="1" t="s">
        <v>16</v>
      </c>
      <c r="H24" s="1">
        <v>3123628</v>
      </c>
      <c r="I24" s="1">
        <v>55857</v>
      </c>
      <c r="J24" s="1">
        <v>144669</v>
      </c>
      <c r="L24" s="1" t="s">
        <v>21</v>
      </c>
      <c r="M24" s="1">
        <v>790</v>
      </c>
      <c r="O24" s="23" t="s">
        <v>23</v>
      </c>
      <c r="P24" s="1">
        <v>0.45100000000000001</v>
      </c>
      <c r="R24" s="1" t="s">
        <v>42</v>
      </c>
      <c r="S24" s="1">
        <v>0.14099999999999999</v>
      </c>
      <c r="T24" s="1">
        <v>115</v>
      </c>
      <c r="U24" s="1">
        <v>0.14299999999999999</v>
      </c>
      <c r="V24" s="1">
        <v>0.106</v>
      </c>
      <c r="X24" s="1" t="s">
        <v>23</v>
      </c>
      <c r="Y24" s="1">
        <v>9883640</v>
      </c>
      <c r="Z24" s="1">
        <v>174.8</v>
      </c>
      <c r="AA24" s="1">
        <v>558</v>
      </c>
      <c r="AB24" s="1">
        <v>413</v>
      </c>
      <c r="AC24" s="1">
        <v>0.28799999999999998</v>
      </c>
      <c r="AD24" s="25">
        <f t="shared" si="0"/>
        <v>5.6456932870885624E-5</v>
      </c>
      <c r="AF24" s="1" t="s">
        <v>1</v>
      </c>
      <c r="AG24" s="1">
        <v>56</v>
      </c>
      <c r="AI24" s="1" t="s">
        <v>3</v>
      </c>
      <c r="AJ24" s="1">
        <v>93</v>
      </c>
      <c r="AK24" s="1">
        <v>6731484</v>
      </c>
      <c r="AL24" s="1">
        <v>13.79</v>
      </c>
      <c r="AN24" s="1" t="s">
        <v>23</v>
      </c>
      <c r="AO24" s="1">
        <v>0.27700000000000002</v>
      </c>
      <c r="AP24" s="1">
        <v>0.63900000000000001</v>
      </c>
      <c r="AQ24" s="1">
        <v>0.14499999999999999</v>
      </c>
      <c r="AS24" s="22" t="s">
        <v>23</v>
      </c>
      <c r="AT24" s="22">
        <v>0.879</v>
      </c>
      <c r="AU24" s="1">
        <v>0.246</v>
      </c>
      <c r="AV24" s="1">
        <v>9.4E-2</v>
      </c>
      <c r="AX24" s="5" t="s">
        <v>23</v>
      </c>
      <c r="AY24" s="4">
        <v>60200</v>
      </c>
      <c r="AZ24" s="3">
        <v>790</v>
      </c>
      <c r="BB24" s="1" t="s">
        <v>3</v>
      </c>
      <c r="BC24" s="1">
        <v>9.5</v>
      </c>
      <c r="BD24" s="1">
        <v>3.7</v>
      </c>
      <c r="BE24" s="1">
        <v>10734</v>
      </c>
      <c r="BF24" s="1">
        <v>4199</v>
      </c>
      <c r="BG24" s="1">
        <v>113351</v>
      </c>
      <c r="BI24" s="1" t="s">
        <v>21</v>
      </c>
      <c r="BJ24" s="28">
        <v>10.4</v>
      </c>
      <c r="BK24" s="1">
        <v>287000</v>
      </c>
      <c r="BL24" s="1">
        <v>2757000</v>
      </c>
      <c r="BM24" s="1" t="s">
        <v>174</v>
      </c>
      <c r="BO24" s="1" t="s">
        <v>37</v>
      </c>
      <c r="BP24" s="1">
        <v>5</v>
      </c>
      <c r="BR24" s="9" t="s">
        <v>39</v>
      </c>
      <c r="BS24" s="9">
        <v>52</v>
      </c>
      <c r="BT24" s="10">
        <v>-2.1821308644384771</v>
      </c>
    </row>
    <row r="25" spans="1:72" x14ac:dyDescent="0.25">
      <c r="A25" s="1" t="s">
        <v>24</v>
      </c>
      <c r="B25" s="1">
        <v>5321556</v>
      </c>
      <c r="C25" s="1">
        <v>4370006</v>
      </c>
      <c r="D25" s="1">
        <v>2274240</v>
      </c>
      <c r="G25" s="1" t="s">
        <v>14</v>
      </c>
      <c r="H25" s="1">
        <v>12856670</v>
      </c>
      <c r="I25" s="1">
        <v>55519</v>
      </c>
      <c r="J25" s="1">
        <v>143793.5</v>
      </c>
      <c r="L25" s="1" t="s">
        <v>53</v>
      </c>
      <c r="M25" s="1">
        <v>820</v>
      </c>
      <c r="O25" s="23" t="s">
        <v>49</v>
      </c>
      <c r="P25" s="1">
        <v>0.45100000000000001</v>
      </c>
      <c r="R25" s="1" t="s">
        <v>14</v>
      </c>
      <c r="S25" s="1">
        <v>0.14299999999999999</v>
      </c>
      <c r="T25" s="1">
        <v>1802</v>
      </c>
      <c r="U25" s="1">
        <v>0.13300000000000001</v>
      </c>
      <c r="V25" s="1">
        <v>0.152</v>
      </c>
      <c r="X25" s="1" t="s">
        <v>24</v>
      </c>
      <c r="Y25" s="1">
        <v>5303925</v>
      </c>
      <c r="Z25" s="1">
        <v>67.14</v>
      </c>
      <c r="AA25" s="1">
        <v>91</v>
      </c>
      <c r="AB25" s="1">
        <v>53</v>
      </c>
      <c r="AC25" s="1">
        <v>0.36699999999999999</v>
      </c>
      <c r="AD25" s="25">
        <f t="shared" si="0"/>
        <v>1.7157105351225745E-5</v>
      </c>
      <c r="AF25" s="1" t="s">
        <v>41</v>
      </c>
      <c r="AG25" s="1">
        <v>54</v>
      </c>
      <c r="AI25" s="1" t="s">
        <v>6</v>
      </c>
      <c r="AJ25" s="1">
        <v>91</v>
      </c>
      <c r="AK25" s="1">
        <v>5355866</v>
      </c>
      <c r="AL25" s="1">
        <v>16.95</v>
      </c>
      <c r="AN25" s="1" t="s">
        <v>24</v>
      </c>
      <c r="AO25" s="1">
        <v>0.248</v>
      </c>
      <c r="AP25" s="1">
        <v>0.61899999999999999</v>
      </c>
      <c r="AQ25" s="1">
        <v>0.10100000000000001</v>
      </c>
      <c r="AS25" s="22" t="s">
        <v>39</v>
      </c>
      <c r="AT25" s="22">
        <v>0.879</v>
      </c>
      <c r="AU25" s="1">
        <v>0.26400000000000001</v>
      </c>
      <c r="AV25" s="1">
        <v>0.10199999999999999</v>
      </c>
      <c r="AX25" s="5" t="s">
        <v>24</v>
      </c>
      <c r="AY25" s="4">
        <v>15700</v>
      </c>
      <c r="AZ25" s="3">
        <v>380</v>
      </c>
      <c r="BB25" s="1" t="s">
        <v>51</v>
      </c>
      <c r="BC25" s="1">
        <v>9.5</v>
      </c>
      <c r="BD25" s="1">
        <v>7.7</v>
      </c>
      <c r="BE25" s="1">
        <v>4629</v>
      </c>
      <c r="BF25" s="1">
        <v>3768</v>
      </c>
      <c r="BG25" s="1">
        <v>48932</v>
      </c>
      <c r="BI25" s="1" t="s">
        <v>1</v>
      </c>
      <c r="BJ25" s="28">
        <v>10.199999999999999</v>
      </c>
      <c r="BK25" s="1">
        <v>190000</v>
      </c>
      <c r="BL25" s="1">
        <v>1863000</v>
      </c>
      <c r="BM25" s="1" t="s">
        <v>175</v>
      </c>
      <c r="BO25" s="1" t="s">
        <v>2</v>
      </c>
      <c r="BP25" s="1">
        <v>0</v>
      </c>
      <c r="BR25" s="9" t="s">
        <v>32</v>
      </c>
      <c r="BS25" s="9">
        <v>51</v>
      </c>
      <c r="BT25" s="10">
        <v>-2.1747618622673235</v>
      </c>
    </row>
    <row r="26" spans="1:72" x14ac:dyDescent="0.25">
      <c r="A26" s="1" t="s">
        <v>25</v>
      </c>
      <c r="B26" s="1">
        <v>2983018</v>
      </c>
      <c r="C26" s="1">
        <v>1769430</v>
      </c>
      <c r="D26" s="1">
        <v>904460</v>
      </c>
      <c r="G26" s="1" t="s">
        <v>50</v>
      </c>
      <c r="H26" s="1">
        <v>5776155</v>
      </c>
      <c r="I26" s="1">
        <v>54158</v>
      </c>
      <c r="J26" s="1">
        <v>140268.6</v>
      </c>
      <c r="L26" s="1" t="s">
        <v>11</v>
      </c>
      <c r="M26" s="1">
        <v>820</v>
      </c>
      <c r="O26" s="23" t="s">
        <v>36</v>
      </c>
      <c r="P26" s="1">
        <v>0.45200000000000001</v>
      </c>
      <c r="R26" s="1" t="s">
        <v>40</v>
      </c>
      <c r="S26" s="1">
        <v>0.14799999999999999</v>
      </c>
      <c r="T26" s="1">
        <v>149</v>
      </c>
      <c r="U26" s="1">
        <v>0.13200000000000001</v>
      </c>
      <c r="V26" s="1">
        <v>0.13600000000000001</v>
      </c>
      <c r="X26" s="1" t="s">
        <v>25</v>
      </c>
      <c r="Y26" s="1">
        <v>2967297</v>
      </c>
      <c r="Z26" s="1">
        <v>63.5</v>
      </c>
      <c r="AA26" s="1">
        <v>165</v>
      </c>
      <c r="AB26" s="1">
        <v>120</v>
      </c>
      <c r="AC26" s="1">
        <v>0.42799999999999999</v>
      </c>
      <c r="AD26" s="25">
        <f t="shared" si="0"/>
        <v>5.5606162780469906E-5</v>
      </c>
      <c r="AF26" s="1" t="s">
        <v>19</v>
      </c>
      <c r="AG26" s="1">
        <v>54</v>
      </c>
      <c r="AI26" s="1" t="s">
        <v>16</v>
      </c>
      <c r="AJ26" s="1">
        <v>83</v>
      </c>
      <c r="AK26" s="1">
        <v>3107126</v>
      </c>
      <c r="AL26" s="1">
        <v>26.78</v>
      </c>
      <c r="AN26" s="1" t="s">
        <v>25</v>
      </c>
      <c r="AO26" s="1">
        <v>0.34399999999999997</v>
      </c>
      <c r="AP26" s="1">
        <v>0.67400000000000004</v>
      </c>
      <c r="AQ26" s="1">
        <v>0.17799999999999999</v>
      </c>
      <c r="AS26" s="22" t="s">
        <v>36</v>
      </c>
      <c r="AT26" s="22">
        <v>0.876</v>
      </c>
      <c r="AU26" s="1">
        <v>0.24099999999999999</v>
      </c>
      <c r="AV26" s="1">
        <v>8.7999999999999995E-2</v>
      </c>
      <c r="AX26" s="5" t="s">
        <v>25</v>
      </c>
      <c r="AY26" s="4">
        <v>28800</v>
      </c>
      <c r="AZ26" s="4">
        <v>1270</v>
      </c>
      <c r="BB26" s="1" t="s">
        <v>53</v>
      </c>
      <c r="BC26" s="1">
        <v>9.4</v>
      </c>
      <c r="BD26" s="1">
        <v>6.6</v>
      </c>
      <c r="BE26" s="1">
        <v>3036</v>
      </c>
      <c r="BF26" s="1">
        <v>2120</v>
      </c>
      <c r="BG26" s="1">
        <v>32291</v>
      </c>
      <c r="BI26" s="1" t="s">
        <v>15</v>
      </c>
      <c r="BJ26" s="28">
        <v>10</v>
      </c>
      <c r="BK26" s="1">
        <v>283000</v>
      </c>
      <c r="BL26" s="1">
        <v>2828000</v>
      </c>
      <c r="BM26" s="1" t="s">
        <v>175</v>
      </c>
      <c r="BO26" s="1" t="s">
        <v>30</v>
      </c>
      <c r="BP26" s="1">
        <v>1</v>
      </c>
      <c r="BR26" s="9" t="s">
        <v>7</v>
      </c>
      <c r="BS26" s="9">
        <v>50</v>
      </c>
      <c r="BT26" s="10">
        <v>-1.9944896706340087</v>
      </c>
    </row>
    <row r="27" spans="1:72" x14ac:dyDescent="0.25">
      <c r="A27" s="1" t="s">
        <v>26</v>
      </c>
      <c r="B27" s="1">
        <v>6050503</v>
      </c>
      <c r="C27" s="1">
        <v>4380156</v>
      </c>
      <c r="D27" s="1">
        <v>2831000</v>
      </c>
      <c r="G27" s="1" t="s">
        <v>10</v>
      </c>
      <c r="H27" s="1">
        <v>20267012</v>
      </c>
      <c r="I27" s="1">
        <v>53625</v>
      </c>
      <c r="J27" s="1">
        <v>138888.1</v>
      </c>
      <c r="L27" s="1" t="s">
        <v>26</v>
      </c>
      <c r="M27" s="1">
        <v>830</v>
      </c>
      <c r="O27" s="23" t="s">
        <v>37</v>
      </c>
      <c r="P27" s="1">
        <v>0.45400000000000001</v>
      </c>
      <c r="R27" s="1" t="s">
        <v>13</v>
      </c>
      <c r="S27" s="1">
        <v>0.14799999999999999</v>
      </c>
      <c r="T27" s="1">
        <v>237</v>
      </c>
      <c r="U27" s="1">
        <v>0.13900000000000001</v>
      </c>
      <c r="V27" s="1">
        <v>0.11799999999999999</v>
      </c>
      <c r="X27" s="1" t="s">
        <v>26</v>
      </c>
      <c r="Y27" s="1">
        <v>5988927</v>
      </c>
      <c r="Z27" s="1">
        <v>87.26</v>
      </c>
      <c r="AA27" s="1">
        <v>419</v>
      </c>
      <c r="AB27" s="1">
        <v>321</v>
      </c>
      <c r="AC27" s="1">
        <v>0.27100000000000002</v>
      </c>
      <c r="AD27" s="25">
        <f t="shared" si="0"/>
        <v>6.9962449033023782E-5</v>
      </c>
      <c r="AF27" s="1" t="s">
        <v>18</v>
      </c>
      <c r="AG27" s="1">
        <v>47</v>
      </c>
      <c r="AI27" s="1" t="s">
        <v>41</v>
      </c>
      <c r="AJ27" s="1">
        <v>74</v>
      </c>
      <c r="AK27" s="1">
        <v>4832482</v>
      </c>
      <c r="AL27" s="1">
        <v>15.39</v>
      </c>
      <c r="AN27" s="1" t="s">
        <v>26</v>
      </c>
      <c r="AO27" s="1">
        <v>0.27400000000000002</v>
      </c>
      <c r="AP27" s="1">
        <v>0.63300000000000001</v>
      </c>
      <c r="AQ27" s="1">
        <v>0.156</v>
      </c>
      <c r="AS27" s="22" t="s">
        <v>8</v>
      </c>
      <c r="AT27" s="22">
        <v>0.874</v>
      </c>
      <c r="AU27" s="1">
        <v>0.28699999999999998</v>
      </c>
      <c r="AV27" s="1">
        <v>0.114</v>
      </c>
      <c r="AX27" s="5" t="s">
        <v>26</v>
      </c>
      <c r="AY27" s="4">
        <v>44500</v>
      </c>
      <c r="AZ27" s="3">
        <v>950</v>
      </c>
      <c r="BB27" s="1" t="s">
        <v>4</v>
      </c>
      <c r="BC27" s="1">
        <v>9.3000000000000007</v>
      </c>
      <c r="BD27" s="1">
        <v>2.69</v>
      </c>
      <c r="BE27" s="1">
        <v>5159</v>
      </c>
      <c r="BF27" s="1">
        <v>1496</v>
      </c>
      <c r="BG27" s="1">
        <v>55682</v>
      </c>
      <c r="BI27" s="1" t="s">
        <v>30</v>
      </c>
      <c r="BJ27" s="28">
        <v>9.6999999999999993</v>
      </c>
      <c r="BK27" s="1">
        <v>62000</v>
      </c>
      <c r="BL27" s="1">
        <v>641000</v>
      </c>
      <c r="BM27" s="1" t="s">
        <v>174</v>
      </c>
      <c r="BO27" s="1" t="s">
        <v>36</v>
      </c>
      <c r="BP27" s="1">
        <v>6</v>
      </c>
      <c r="BR27" s="9" t="s">
        <v>3</v>
      </c>
      <c r="BS27" s="9">
        <v>49</v>
      </c>
      <c r="BT27" s="10">
        <v>-2.2856616475828186</v>
      </c>
    </row>
    <row r="28" spans="1:72" x14ac:dyDescent="0.25">
      <c r="A28" s="1" t="s">
        <v>27</v>
      </c>
      <c r="B28" s="1">
        <v>985235</v>
      </c>
      <c r="C28" s="1">
        <v>725139</v>
      </c>
      <c r="D28" s="1">
        <v>369820</v>
      </c>
      <c r="G28" s="1" t="s">
        <v>4</v>
      </c>
      <c r="H28" s="1">
        <v>2977410</v>
      </c>
      <c r="I28" s="1">
        <v>52035</v>
      </c>
      <c r="J28" s="1">
        <v>134770</v>
      </c>
      <c r="L28" s="1" t="s">
        <v>30</v>
      </c>
      <c r="M28" s="1">
        <v>830</v>
      </c>
      <c r="O28" s="23" t="s">
        <v>3</v>
      </c>
      <c r="P28" s="1">
        <v>0.45500000000000002</v>
      </c>
      <c r="R28" s="1" t="s">
        <v>27</v>
      </c>
      <c r="S28" s="1">
        <v>0.152</v>
      </c>
      <c r="T28" s="1">
        <v>151</v>
      </c>
      <c r="U28" s="1">
        <v>0.13500000000000001</v>
      </c>
      <c r="V28" s="1">
        <v>0.121</v>
      </c>
      <c r="X28" s="1" t="s">
        <v>27</v>
      </c>
      <c r="Y28" s="1">
        <v>989415</v>
      </c>
      <c r="Z28" s="1">
        <v>6.8579999999999997</v>
      </c>
      <c r="AA28" s="1">
        <v>21</v>
      </c>
      <c r="AB28" s="1">
        <v>12</v>
      </c>
      <c r="AC28" s="1">
        <v>0.52300000000000002</v>
      </c>
      <c r="AD28" s="25">
        <f t="shared" si="0"/>
        <v>2.1224663058473946E-5</v>
      </c>
      <c r="AF28" s="1" t="s">
        <v>38</v>
      </c>
      <c r="AG28" s="1">
        <v>30</v>
      </c>
      <c r="AI28" s="1" t="s">
        <v>48</v>
      </c>
      <c r="AJ28" s="1">
        <v>73</v>
      </c>
      <c r="AK28" s="1">
        <v>7061530</v>
      </c>
      <c r="AL28" s="1">
        <v>10.4</v>
      </c>
      <c r="AN28" s="1" t="s">
        <v>27</v>
      </c>
      <c r="AO28" s="1">
        <v>0.217</v>
      </c>
      <c r="AP28" s="1">
        <v>0.59599999999999997</v>
      </c>
      <c r="AQ28" s="1">
        <v>0.111</v>
      </c>
      <c r="AS28" s="22" t="s">
        <v>31</v>
      </c>
      <c r="AT28" s="22">
        <v>0.874</v>
      </c>
      <c r="AU28" s="1">
        <v>0.34499999999999997</v>
      </c>
      <c r="AV28" s="1">
        <v>0.129</v>
      </c>
      <c r="AX28" s="5" t="s">
        <v>27</v>
      </c>
      <c r="AY28" s="4">
        <v>6000</v>
      </c>
      <c r="AZ28" s="3">
        <v>760</v>
      </c>
      <c r="BB28" s="1" t="s">
        <v>1</v>
      </c>
      <c r="BC28" s="1">
        <v>8.8000000000000007</v>
      </c>
      <c r="BD28" s="1">
        <v>2.1800000000000002</v>
      </c>
      <c r="BE28" s="1">
        <v>13462</v>
      </c>
      <c r="BF28" s="1">
        <v>3329</v>
      </c>
      <c r="BG28" s="1">
        <v>152967</v>
      </c>
      <c r="BI28" s="1" t="s">
        <v>16</v>
      </c>
      <c r="BJ28" s="28">
        <v>9.6</v>
      </c>
      <c r="BK28" s="1">
        <v>138000</v>
      </c>
      <c r="BL28" s="1">
        <v>1435000</v>
      </c>
      <c r="BM28" s="1" t="s">
        <v>175</v>
      </c>
      <c r="BO28" s="1" t="s">
        <v>38</v>
      </c>
      <c r="BP28" s="1">
        <v>2</v>
      </c>
      <c r="BR28" s="9" t="s">
        <v>2</v>
      </c>
      <c r="BS28" s="9">
        <v>48</v>
      </c>
      <c r="BT28" s="10">
        <v>-1.9640745748395996</v>
      </c>
    </row>
    <row r="29" spans="1:72" x14ac:dyDescent="0.25">
      <c r="A29" s="1" t="s">
        <v>28</v>
      </c>
      <c r="B29" s="1">
        <v>1815500</v>
      </c>
      <c r="C29" s="1">
        <v>1455917</v>
      </c>
      <c r="D29" s="1">
        <v>792800</v>
      </c>
      <c r="G29" s="1" t="s">
        <v>1</v>
      </c>
      <c r="H29" s="1">
        <v>4855071</v>
      </c>
      <c r="I29" s="1">
        <v>50645</v>
      </c>
      <c r="J29" s="1">
        <v>131169.9</v>
      </c>
      <c r="L29" s="1" t="s">
        <v>17</v>
      </c>
      <c r="M29" s="1">
        <v>830</v>
      </c>
      <c r="O29" s="23" t="s">
        <v>26</v>
      </c>
      <c r="P29" s="1">
        <v>0.45500000000000002</v>
      </c>
      <c r="R29" s="1" t="s">
        <v>15</v>
      </c>
      <c r="S29" s="1">
        <v>0.152</v>
      </c>
      <c r="T29" s="1">
        <v>968</v>
      </c>
      <c r="U29" s="1">
        <v>0.16400000000000001</v>
      </c>
      <c r="V29" s="1">
        <v>0.14199999999999999</v>
      </c>
      <c r="X29" s="1" t="s">
        <v>28</v>
      </c>
      <c r="Y29" s="1">
        <v>1826341</v>
      </c>
      <c r="Z29" s="1">
        <v>23.97</v>
      </c>
      <c r="AA29" s="1">
        <v>51</v>
      </c>
      <c r="AB29" s="1">
        <v>32</v>
      </c>
      <c r="AC29" s="1">
        <v>0.19800000000000001</v>
      </c>
      <c r="AD29" s="25">
        <f t="shared" si="0"/>
        <v>2.7924686572770366E-5</v>
      </c>
      <c r="AF29" s="1" t="s">
        <v>37</v>
      </c>
      <c r="AG29" s="1">
        <v>48</v>
      </c>
      <c r="AI29" s="1" t="s">
        <v>17</v>
      </c>
      <c r="AJ29" s="1">
        <v>70</v>
      </c>
      <c r="AK29" s="1">
        <v>2904021</v>
      </c>
      <c r="AL29" s="1">
        <v>23.97</v>
      </c>
      <c r="AN29" s="1" t="s">
        <v>28</v>
      </c>
      <c r="AO29" s="1">
        <v>0.26500000000000001</v>
      </c>
      <c r="AP29" s="1">
        <v>0.63900000000000001</v>
      </c>
      <c r="AQ29" s="1">
        <v>0.11899999999999999</v>
      </c>
      <c r="AS29" s="22" t="s">
        <v>9</v>
      </c>
      <c r="AT29" s="22">
        <v>0.871</v>
      </c>
      <c r="AU29" s="1">
        <v>0.48499999999999999</v>
      </c>
      <c r="AV29" s="1">
        <v>0.28000000000000003</v>
      </c>
      <c r="AX29" s="5" t="s">
        <v>28</v>
      </c>
      <c r="AY29" s="4">
        <v>8500</v>
      </c>
      <c r="AZ29" s="3">
        <v>600</v>
      </c>
      <c r="BB29" s="1" t="s">
        <v>32</v>
      </c>
      <c r="BC29" s="1">
        <v>8.6999999999999993</v>
      </c>
      <c r="BD29" s="1">
        <v>8.3000000000000007</v>
      </c>
      <c r="BE29" s="1">
        <v>2861</v>
      </c>
      <c r="BF29" s="1">
        <v>2740</v>
      </c>
      <c r="BG29" s="1">
        <v>32858</v>
      </c>
      <c r="BI29" s="1" t="s">
        <v>8</v>
      </c>
      <c r="BJ29" s="28">
        <v>9.1999999999999993</v>
      </c>
      <c r="BK29" s="1">
        <v>38000</v>
      </c>
      <c r="BL29" s="1">
        <v>412000</v>
      </c>
      <c r="BM29" s="1" t="s">
        <v>174</v>
      </c>
      <c r="BO29" s="1" t="s">
        <v>4</v>
      </c>
      <c r="BP29" s="1">
        <v>5</v>
      </c>
      <c r="BR29" s="9" t="s">
        <v>40</v>
      </c>
      <c r="BS29" s="9">
        <v>48</v>
      </c>
      <c r="BT29" s="10">
        <v>-2.0542911490159637</v>
      </c>
    </row>
    <row r="30" spans="1:72" x14ac:dyDescent="0.25">
      <c r="A30" s="1" t="s">
        <v>29</v>
      </c>
      <c r="B30" s="1">
        <v>2670861</v>
      </c>
      <c r="C30" s="1">
        <v>2137074</v>
      </c>
      <c r="D30" s="1">
        <v>957680</v>
      </c>
      <c r="G30" s="1" t="s">
        <v>34</v>
      </c>
      <c r="H30" s="1">
        <v>10046447</v>
      </c>
      <c r="I30" s="1">
        <v>48618</v>
      </c>
      <c r="J30" s="1">
        <v>125920</v>
      </c>
      <c r="L30" s="1" t="s">
        <v>5</v>
      </c>
      <c r="M30" s="1">
        <v>840</v>
      </c>
      <c r="O30" s="23" t="s">
        <v>6</v>
      </c>
      <c r="P30" s="1">
        <v>0.45700000000000002</v>
      </c>
      <c r="R30" s="1" t="s">
        <v>29</v>
      </c>
      <c r="S30" s="1">
        <v>0.154</v>
      </c>
      <c r="T30" s="1">
        <v>430</v>
      </c>
      <c r="U30" s="1">
        <v>0.13100000000000001</v>
      </c>
      <c r="V30" s="1">
        <v>0.19800000000000001</v>
      </c>
      <c r="X30" s="1" t="s">
        <v>29</v>
      </c>
      <c r="Y30" s="1">
        <v>2700551</v>
      </c>
      <c r="Z30" s="1">
        <v>24.8</v>
      </c>
      <c r="AA30" s="1">
        <v>158</v>
      </c>
      <c r="AB30" s="1">
        <v>84</v>
      </c>
      <c r="AC30" s="1">
        <v>0.375</v>
      </c>
      <c r="AD30" s="25">
        <f t="shared" si="0"/>
        <v>5.8506578842613969E-5</v>
      </c>
      <c r="AF30" s="1" t="s">
        <v>7</v>
      </c>
      <c r="AG30" s="1">
        <v>31</v>
      </c>
      <c r="AI30" s="1" t="s">
        <v>4</v>
      </c>
      <c r="AJ30" s="1">
        <v>69</v>
      </c>
      <c r="AK30" s="1">
        <v>2966369</v>
      </c>
      <c r="AL30" s="1">
        <v>23.13</v>
      </c>
      <c r="AN30" s="1" t="s">
        <v>29</v>
      </c>
      <c r="AO30" s="1">
        <v>0.23599999999999999</v>
      </c>
      <c r="AP30" s="1">
        <v>0.61799999999999999</v>
      </c>
      <c r="AQ30" s="1">
        <v>0.124</v>
      </c>
      <c r="AS30" s="22" t="s">
        <v>26</v>
      </c>
      <c r="AT30" s="22">
        <v>0.86799999999999999</v>
      </c>
      <c r="AU30" s="1">
        <v>0.252</v>
      </c>
      <c r="AV30" s="1">
        <v>9.5000000000000001E-2</v>
      </c>
      <c r="AX30" s="5" t="s">
        <v>29</v>
      </c>
      <c r="AY30" s="4">
        <v>19900</v>
      </c>
      <c r="AZ30" s="3">
        <v>930</v>
      </c>
      <c r="BB30" s="1" t="s">
        <v>50</v>
      </c>
      <c r="BC30" s="1">
        <v>8.4</v>
      </c>
      <c r="BD30" s="1">
        <v>4.97</v>
      </c>
      <c r="BE30" s="1">
        <v>5574</v>
      </c>
      <c r="BF30" s="1">
        <v>3314</v>
      </c>
      <c r="BG30" s="1">
        <v>66679</v>
      </c>
      <c r="BI30" s="1" t="s">
        <v>26</v>
      </c>
      <c r="BJ30" s="28">
        <v>8.8000000000000007</v>
      </c>
      <c r="BK30" s="1">
        <v>230000</v>
      </c>
      <c r="BL30" s="1">
        <v>2615000</v>
      </c>
      <c r="BM30" s="1" t="s">
        <v>174</v>
      </c>
      <c r="BO30" s="1" t="s">
        <v>21</v>
      </c>
      <c r="BP30" s="1">
        <v>8</v>
      </c>
      <c r="BR30" s="9" t="s">
        <v>49</v>
      </c>
      <c r="BS30" s="9">
        <v>48</v>
      </c>
      <c r="BT30" s="10">
        <v>-2.3199743810776412</v>
      </c>
    </row>
    <row r="31" spans="1:72" x14ac:dyDescent="0.25">
      <c r="A31" s="1" t="s">
        <v>30</v>
      </c>
      <c r="B31" s="1">
        <v>1338495</v>
      </c>
      <c r="C31" s="1">
        <v>1205558</v>
      </c>
      <c r="D31" s="1">
        <v>595580</v>
      </c>
      <c r="G31" s="1" t="s">
        <v>33</v>
      </c>
      <c r="H31" s="1">
        <v>19797542</v>
      </c>
      <c r="I31" s="1">
        <v>47126</v>
      </c>
      <c r="J31" s="1">
        <v>122055.8</v>
      </c>
      <c r="L31" s="1" t="s">
        <v>47</v>
      </c>
      <c r="M31" s="1">
        <v>840</v>
      </c>
      <c r="O31" s="23" t="s">
        <v>4</v>
      </c>
      <c r="P31" s="1">
        <v>0.45800000000000002</v>
      </c>
      <c r="R31" s="1" t="s">
        <v>26</v>
      </c>
      <c r="S31" s="1">
        <v>0.155</v>
      </c>
      <c r="T31" s="1">
        <v>908</v>
      </c>
      <c r="U31" s="1">
        <v>0.156</v>
      </c>
      <c r="V31" s="1">
        <v>0.124</v>
      </c>
      <c r="X31" s="1" t="s">
        <v>30</v>
      </c>
      <c r="Y31" s="1">
        <v>1316470</v>
      </c>
      <c r="Z31" s="1">
        <v>147</v>
      </c>
      <c r="AA31" s="1">
        <v>13</v>
      </c>
      <c r="AB31" s="1">
        <v>5</v>
      </c>
      <c r="AC31" s="1">
        <v>0.14399999999999999</v>
      </c>
      <c r="AD31" s="25">
        <f t="shared" si="0"/>
        <v>9.8748927054927193E-6</v>
      </c>
      <c r="AF31" s="1" t="s">
        <v>16</v>
      </c>
      <c r="AG31" s="1">
        <v>41</v>
      </c>
      <c r="AI31" s="1" t="s">
        <v>51</v>
      </c>
      <c r="AJ31" s="1">
        <v>65</v>
      </c>
      <c r="AK31" s="1">
        <v>584153</v>
      </c>
      <c r="AL31" s="1">
        <v>111.55</v>
      </c>
      <c r="AN31" s="1" t="s">
        <v>30</v>
      </c>
      <c r="AO31" s="1">
        <v>0.23599999999999999</v>
      </c>
      <c r="AP31" s="1">
        <v>0.60799999999999998</v>
      </c>
      <c r="AQ31" s="1">
        <v>0.129</v>
      </c>
      <c r="AS31" s="22" t="s">
        <v>15</v>
      </c>
      <c r="AT31" s="22">
        <v>0.86599999999999999</v>
      </c>
      <c r="AU31" s="1">
        <v>0.22500000000000001</v>
      </c>
      <c r="AV31" s="1">
        <v>8.1000000000000003E-2</v>
      </c>
      <c r="AX31" s="5" t="s">
        <v>30</v>
      </c>
      <c r="AY31" s="4">
        <v>4800</v>
      </c>
      <c r="AZ31" s="3">
        <v>460</v>
      </c>
      <c r="BB31" s="1" t="s">
        <v>23</v>
      </c>
      <c r="BC31" s="1">
        <v>7.7</v>
      </c>
      <c r="BD31" s="1">
        <v>6.4</v>
      </c>
      <c r="BE31" s="1">
        <v>8802</v>
      </c>
      <c r="BF31" s="1">
        <v>7330</v>
      </c>
      <c r="BG31" s="1">
        <v>114160</v>
      </c>
      <c r="BI31" s="1" t="s">
        <v>17</v>
      </c>
      <c r="BJ31" s="28">
        <v>8.6999999999999993</v>
      </c>
      <c r="BK31" s="1">
        <v>110000</v>
      </c>
      <c r="BL31" s="1">
        <v>1255000</v>
      </c>
      <c r="BM31" s="1" t="s">
        <v>175</v>
      </c>
      <c r="BO31" s="1" t="s">
        <v>45</v>
      </c>
      <c r="BP31" s="1">
        <v>1</v>
      </c>
      <c r="BR31" s="9" t="s">
        <v>53</v>
      </c>
      <c r="BS31" s="9">
        <v>46</v>
      </c>
      <c r="BT31" s="10">
        <v>-1.9923642640386008</v>
      </c>
    </row>
    <row r="32" spans="1:72" x14ac:dyDescent="0.25">
      <c r="A32" s="1" t="s">
        <v>31</v>
      </c>
      <c r="B32" s="1">
        <v>8799248</v>
      </c>
      <c r="C32" s="1">
        <v>7728426</v>
      </c>
      <c r="D32" s="1">
        <v>4154820</v>
      </c>
      <c r="G32" s="1" t="s">
        <v>25</v>
      </c>
      <c r="H32" s="1">
        <v>2991663</v>
      </c>
      <c r="I32" s="1">
        <v>46923</v>
      </c>
      <c r="J32" s="1">
        <v>121530</v>
      </c>
      <c r="L32" s="1" t="s">
        <v>43</v>
      </c>
      <c r="M32" s="1">
        <v>840</v>
      </c>
      <c r="O32" s="23" t="s">
        <v>47</v>
      </c>
      <c r="P32" s="1">
        <v>0.45900000000000002</v>
      </c>
      <c r="R32" s="1" t="s">
        <v>36</v>
      </c>
      <c r="S32" s="1">
        <v>0.158</v>
      </c>
      <c r="T32" s="1">
        <v>1778</v>
      </c>
      <c r="U32" s="1">
        <v>0.13500000000000001</v>
      </c>
      <c r="V32" s="1">
        <v>0.13200000000000001</v>
      </c>
      <c r="X32" s="1" t="s">
        <v>31</v>
      </c>
      <c r="Y32" s="1">
        <v>8791894</v>
      </c>
      <c r="Z32" s="1">
        <v>1189</v>
      </c>
      <c r="AA32" s="1">
        <v>363</v>
      </c>
      <c r="AB32" s="1">
        <v>246</v>
      </c>
      <c r="AC32" s="1">
        <v>0.113</v>
      </c>
      <c r="AD32" s="25">
        <f t="shared" si="0"/>
        <v>4.1288031907573041E-5</v>
      </c>
      <c r="AF32" s="1" t="s">
        <v>25</v>
      </c>
      <c r="AG32" s="1">
        <v>59</v>
      </c>
      <c r="AI32" s="1" t="s">
        <v>45</v>
      </c>
      <c r="AJ32" s="1">
        <v>64</v>
      </c>
      <c r="AK32" s="1">
        <v>2942902</v>
      </c>
      <c r="AL32" s="1">
        <v>21.9</v>
      </c>
      <c r="AN32" s="1" t="s">
        <v>31</v>
      </c>
      <c r="AO32" s="1">
        <v>0.22900000000000001</v>
      </c>
      <c r="AP32" s="1">
        <v>0.60499999999999998</v>
      </c>
      <c r="AQ32" s="1">
        <v>0.13700000000000001</v>
      </c>
      <c r="AS32" s="22" t="s">
        <v>47</v>
      </c>
      <c r="AT32" s="22">
        <v>0.86599999999999999</v>
      </c>
      <c r="AU32" s="1">
        <v>0.34</v>
      </c>
      <c r="AV32" s="1">
        <v>0.14099999999999999</v>
      </c>
      <c r="AX32" s="5" t="s">
        <v>31</v>
      </c>
      <c r="AY32" s="4">
        <v>37600</v>
      </c>
      <c r="AZ32" s="3">
        <v>540</v>
      </c>
      <c r="BB32" s="1" t="s">
        <v>21</v>
      </c>
      <c r="BC32" s="1">
        <v>7.5</v>
      </c>
      <c r="BD32" s="1">
        <v>3.07</v>
      </c>
      <c r="BE32" s="1">
        <v>2743</v>
      </c>
      <c r="BF32" s="1">
        <v>1116</v>
      </c>
      <c r="BG32" s="1">
        <v>36390</v>
      </c>
      <c r="BI32" s="1" t="s">
        <v>6</v>
      </c>
      <c r="BJ32" s="28">
        <v>8.4</v>
      </c>
      <c r="BK32" s="1">
        <v>194000</v>
      </c>
      <c r="BL32" s="1">
        <v>2310000</v>
      </c>
      <c r="BM32" s="1" t="s">
        <v>174</v>
      </c>
      <c r="BO32" s="1" t="s">
        <v>15</v>
      </c>
      <c r="BP32" s="1">
        <v>4</v>
      </c>
      <c r="BR32" s="9" t="s">
        <v>23</v>
      </c>
      <c r="BS32" s="9">
        <v>46</v>
      </c>
      <c r="BT32" s="10">
        <v>-2.1566283893805012</v>
      </c>
    </row>
    <row r="33" spans="1:72" x14ac:dyDescent="0.25">
      <c r="A33" s="1" t="s">
        <v>32</v>
      </c>
      <c r="B33" s="1">
        <v>2030790</v>
      </c>
      <c r="C33" s="1">
        <v>1380358</v>
      </c>
      <c r="D33" s="1">
        <v>516280</v>
      </c>
      <c r="G33" s="1" t="s">
        <v>39</v>
      </c>
      <c r="H33" s="1">
        <v>12803066</v>
      </c>
      <c r="I33" s="1">
        <v>44743</v>
      </c>
      <c r="J33" s="1">
        <v>115883.8</v>
      </c>
      <c r="L33" s="1" t="s">
        <v>18</v>
      </c>
      <c r="M33" s="1">
        <v>840</v>
      </c>
      <c r="O33" s="23" t="s">
        <v>39</v>
      </c>
      <c r="P33" s="1">
        <v>0.46100000000000002</v>
      </c>
      <c r="R33" s="1" t="s">
        <v>33</v>
      </c>
      <c r="S33" s="1">
        <v>0.159</v>
      </c>
      <c r="T33" s="1">
        <v>2760</v>
      </c>
      <c r="U33" s="1">
        <v>0.159</v>
      </c>
      <c r="V33" s="1">
        <v>0.18099999999999999</v>
      </c>
      <c r="X33" s="1" t="s">
        <v>32</v>
      </c>
      <c r="Y33" s="1">
        <v>2059179</v>
      </c>
      <c r="Z33" s="1">
        <v>17.16</v>
      </c>
      <c r="AA33" s="1">
        <v>118</v>
      </c>
      <c r="AB33" s="1">
        <v>67</v>
      </c>
      <c r="AC33" s="1">
        <v>0.499</v>
      </c>
      <c r="AD33" s="25">
        <f t="shared" si="0"/>
        <v>5.7304391701741327E-5</v>
      </c>
      <c r="AF33" s="1" t="s">
        <v>4</v>
      </c>
      <c r="AG33" s="1">
        <v>54</v>
      </c>
      <c r="AI33" s="1" t="s">
        <v>53</v>
      </c>
      <c r="AJ33" s="1">
        <v>64</v>
      </c>
      <c r="AK33" s="1">
        <v>6745408</v>
      </c>
      <c r="AL33" s="1">
        <v>9.49</v>
      </c>
      <c r="AN33" s="1" t="s">
        <v>32</v>
      </c>
      <c r="AO33" s="1">
        <v>0.23300000000000001</v>
      </c>
      <c r="AP33" s="1">
        <v>0.60299999999999998</v>
      </c>
      <c r="AQ33" s="1">
        <v>0.16800000000000001</v>
      </c>
      <c r="AS33" s="22" t="s">
        <v>14</v>
      </c>
      <c r="AT33" s="22">
        <v>0.86399999999999999</v>
      </c>
      <c r="AU33" s="1">
        <v>0.30599999999999999</v>
      </c>
      <c r="AV33" s="1">
        <v>0.11700000000000001</v>
      </c>
      <c r="AX33" s="5" t="s">
        <v>32</v>
      </c>
      <c r="AY33" s="4">
        <v>15500</v>
      </c>
      <c r="AZ33" s="3">
        <v>980</v>
      </c>
      <c r="BB33" s="1" t="s">
        <v>34</v>
      </c>
      <c r="BC33" s="1">
        <v>7.1</v>
      </c>
      <c r="BD33" s="1">
        <v>3.29</v>
      </c>
      <c r="BE33" s="1">
        <v>9176</v>
      </c>
      <c r="BF33" s="1">
        <v>4239</v>
      </c>
      <c r="BG33" s="1">
        <v>128944</v>
      </c>
      <c r="BI33" s="1" t="s">
        <v>50</v>
      </c>
      <c r="BJ33" s="28">
        <v>8.3000000000000007</v>
      </c>
      <c r="BK33" s="1">
        <v>223000</v>
      </c>
      <c r="BL33" s="1">
        <v>2682000</v>
      </c>
      <c r="BM33" s="1" t="s">
        <v>175</v>
      </c>
      <c r="BO33" s="1" t="s">
        <v>28</v>
      </c>
      <c r="BP33" s="1">
        <v>2</v>
      </c>
      <c r="BR33" s="9" t="s">
        <v>26</v>
      </c>
      <c r="BS33" s="9">
        <v>46</v>
      </c>
      <c r="BT33" s="10">
        <v>-2.1161196675034804</v>
      </c>
    </row>
    <row r="34" spans="1:72" x14ac:dyDescent="0.25">
      <c r="A34" s="1" t="s">
        <v>33</v>
      </c>
      <c r="B34" s="1">
        <v>19746813</v>
      </c>
      <c r="C34" s="1">
        <v>16091772</v>
      </c>
      <c r="D34" s="1">
        <v>8544640</v>
      </c>
      <c r="G34" s="1" t="s">
        <v>19</v>
      </c>
      <c r="H34" s="1">
        <v>4668245</v>
      </c>
      <c r="I34" s="1">
        <v>43204</v>
      </c>
      <c r="J34" s="1">
        <v>111897.8</v>
      </c>
      <c r="L34" s="1" t="s">
        <v>7</v>
      </c>
      <c r="M34" s="1">
        <v>860</v>
      </c>
      <c r="O34" s="23" t="s">
        <v>41</v>
      </c>
      <c r="P34" s="1">
        <v>0.46100000000000002</v>
      </c>
      <c r="R34" s="1" t="s">
        <v>23</v>
      </c>
      <c r="S34" s="1">
        <v>0.16200000000000001</v>
      </c>
      <c r="T34" s="1">
        <v>1567</v>
      </c>
      <c r="U34" s="1">
        <v>0.27600000000000002</v>
      </c>
      <c r="V34" s="1">
        <v>0.13500000000000001</v>
      </c>
      <c r="X34" s="1" t="s">
        <v>33</v>
      </c>
      <c r="Y34" s="1">
        <v>19378102</v>
      </c>
      <c r="Z34" s="1">
        <v>415.3</v>
      </c>
      <c r="AA34" s="1">
        <v>860</v>
      </c>
      <c r="AB34" s="1">
        <v>517</v>
      </c>
      <c r="AC34" s="1">
        <v>0.10299999999999999</v>
      </c>
      <c r="AD34" s="25">
        <f t="shared" si="0"/>
        <v>4.4379991394410044E-5</v>
      </c>
      <c r="AF34" s="1" t="s">
        <v>45</v>
      </c>
      <c r="AG34" s="1">
        <v>57</v>
      </c>
      <c r="AI34" s="1" t="s">
        <v>25</v>
      </c>
      <c r="AJ34" s="1">
        <v>64</v>
      </c>
      <c r="AK34" s="1">
        <v>2994079</v>
      </c>
      <c r="AL34" s="1">
        <v>21.28</v>
      </c>
      <c r="AN34" s="1" t="s">
        <v>33</v>
      </c>
      <c r="AO34" s="1">
        <v>0.23499999999999999</v>
      </c>
      <c r="AP34" s="1">
        <v>0.6</v>
      </c>
      <c r="AQ34" s="1">
        <v>0.153</v>
      </c>
      <c r="AS34" s="22" t="s">
        <v>37</v>
      </c>
      <c r="AT34" s="22">
        <v>0.85599999999999998</v>
      </c>
      <c r="AU34" s="1">
        <v>0.22700000000000001</v>
      </c>
      <c r="AV34" s="1">
        <v>7.3999999999999996E-2</v>
      </c>
      <c r="AX34" s="5" t="s">
        <v>33</v>
      </c>
      <c r="AY34" s="4">
        <v>81400</v>
      </c>
      <c r="AZ34" s="3">
        <v>530</v>
      </c>
      <c r="BB34" s="1" t="s">
        <v>47</v>
      </c>
      <c r="BC34" s="1">
        <v>6</v>
      </c>
      <c r="BD34" s="1">
        <v>4.83</v>
      </c>
      <c r="BE34" s="1">
        <v>5043</v>
      </c>
      <c r="BF34" s="1">
        <v>4076</v>
      </c>
      <c r="BG34" s="1">
        <v>84351</v>
      </c>
      <c r="BI34" s="1" t="s">
        <v>28</v>
      </c>
      <c r="BJ34" s="28">
        <v>7.7</v>
      </c>
      <c r="BK34" s="1">
        <v>68000</v>
      </c>
      <c r="BL34" s="1">
        <v>882000</v>
      </c>
      <c r="BM34" s="1" t="s">
        <v>175</v>
      </c>
      <c r="BO34" s="1" t="s">
        <v>46</v>
      </c>
      <c r="BP34" s="1">
        <v>0</v>
      </c>
      <c r="BR34" s="9" t="s">
        <v>50</v>
      </c>
      <c r="BS34" s="9">
        <v>46</v>
      </c>
      <c r="BT34" s="10">
        <v>-2.1917771357118743</v>
      </c>
    </row>
    <row r="35" spans="1:72" x14ac:dyDescent="0.25">
      <c r="A35" s="1" t="s">
        <v>34</v>
      </c>
      <c r="B35" s="1">
        <v>9479467</v>
      </c>
      <c r="C35" s="1">
        <v>6809315</v>
      </c>
      <c r="D35" s="1">
        <v>4004020</v>
      </c>
      <c r="G35" s="1" t="s">
        <v>43</v>
      </c>
      <c r="H35" s="1">
        <v>6600926</v>
      </c>
      <c r="I35" s="1">
        <v>41235</v>
      </c>
      <c r="J35" s="1">
        <v>106798.2</v>
      </c>
      <c r="L35" s="1" t="s">
        <v>50</v>
      </c>
      <c r="M35" s="1">
        <v>860</v>
      </c>
      <c r="O35" s="23" t="s">
        <v>31</v>
      </c>
      <c r="P35" s="1">
        <v>0.46400000000000002</v>
      </c>
      <c r="R35" s="1" t="s">
        <v>38</v>
      </c>
      <c r="S35" s="1">
        <v>0.16400000000000001</v>
      </c>
      <c r="T35" s="1">
        <v>637</v>
      </c>
      <c r="U35" s="1">
        <v>7.1099999999999997E-2</v>
      </c>
      <c r="V35" s="1">
        <v>0.10299999999999999</v>
      </c>
      <c r="X35" s="1" t="s">
        <v>34</v>
      </c>
      <c r="Y35" s="1">
        <v>9535483</v>
      </c>
      <c r="Z35" s="1">
        <v>200.6</v>
      </c>
      <c r="AA35" s="1">
        <v>445</v>
      </c>
      <c r="AB35" s="1">
        <v>286</v>
      </c>
      <c r="AC35" s="1">
        <v>0.28699999999999998</v>
      </c>
      <c r="AD35" s="25">
        <f t="shared" si="0"/>
        <v>4.6667798579264415E-5</v>
      </c>
      <c r="AF35" s="1" t="s">
        <v>17</v>
      </c>
      <c r="AG35" s="1">
        <v>45</v>
      </c>
      <c r="AI35" s="1" t="s">
        <v>21</v>
      </c>
      <c r="AJ35" s="1">
        <v>62</v>
      </c>
      <c r="AK35" s="1">
        <v>5976407</v>
      </c>
      <c r="AL35" s="1">
        <v>10.38</v>
      </c>
      <c r="AN35" s="1" t="s">
        <v>34</v>
      </c>
      <c r="AO35" s="1">
        <v>0.27100000000000002</v>
      </c>
      <c r="AP35" s="1">
        <v>0.63400000000000001</v>
      </c>
      <c r="AQ35" s="1">
        <v>0.193</v>
      </c>
      <c r="AS35" s="22" t="s">
        <v>159</v>
      </c>
      <c r="AT35" s="22">
        <v>0.85299999999999998</v>
      </c>
      <c r="AU35" s="1">
        <v>0.27900000000000003</v>
      </c>
      <c r="AV35" s="1">
        <v>0.10299999999999999</v>
      </c>
      <c r="AX35" s="5" t="s">
        <v>34</v>
      </c>
      <c r="AY35" s="4">
        <v>55300</v>
      </c>
      <c r="AZ35" s="3">
        <v>730</v>
      </c>
      <c r="BB35" s="1" t="s">
        <v>14</v>
      </c>
      <c r="BC35" s="1">
        <v>5.9</v>
      </c>
      <c r="BD35" s="1">
        <v>5.9</v>
      </c>
      <c r="BE35" s="1">
        <v>11492</v>
      </c>
      <c r="BF35" s="1">
        <v>11359</v>
      </c>
      <c r="BG35" s="1">
        <v>194103</v>
      </c>
      <c r="BI35" s="1" t="s">
        <v>51</v>
      </c>
      <c r="BJ35" s="28">
        <v>7.1</v>
      </c>
      <c r="BK35" s="1">
        <v>19000</v>
      </c>
      <c r="BL35" s="1">
        <v>261000</v>
      </c>
      <c r="BM35" s="1" t="s">
        <v>175</v>
      </c>
      <c r="BO35" s="1" t="s">
        <v>27</v>
      </c>
      <c r="BP35" s="1">
        <v>4</v>
      </c>
      <c r="BR35" s="9" t="s">
        <v>20</v>
      </c>
      <c r="BS35" s="9">
        <v>45</v>
      </c>
      <c r="BT35" s="10">
        <v>-1.8345038449049869</v>
      </c>
    </row>
    <row r="36" spans="1:72" x14ac:dyDescent="0.25">
      <c r="A36" s="1" t="s">
        <v>35</v>
      </c>
      <c r="B36" s="1">
        <v>653642</v>
      </c>
      <c r="C36" s="1">
        <v>496207</v>
      </c>
      <c r="D36" s="1">
        <v>304260</v>
      </c>
      <c r="G36" s="1" t="s">
        <v>36</v>
      </c>
      <c r="H36" s="1">
        <v>11611096</v>
      </c>
      <c r="I36" s="1">
        <v>40861</v>
      </c>
      <c r="J36" s="1">
        <v>105829.5</v>
      </c>
      <c r="L36" s="1" t="s">
        <v>37</v>
      </c>
      <c r="M36" s="1">
        <v>860</v>
      </c>
      <c r="O36" s="23" t="s">
        <v>32</v>
      </c>
      <c r="P36" s="1">
        <v>0.46400000000000002</v>
      </c>
      <c r="R36" s="1" t="s">
        <v>5</v>
      </c>
      <c r="S36" s="1">
        <v>0.16400000000000001</v>
      </c>
      <c r="T36" s="1">
        <v>6253</v>
      </c>
      <c r="U36" s="1">
        <v>0.155</v>
      </c>
      <c r="V36" s="1">
        <v>0.23799999999999999</v>
      </c>
      <c r="X36" s="1" t="s">
        <v>35</v>
      </c>
      <c r="Y36" s="1">
        <v>672591</v>
      </c>
      <c r="Z36" s="1">
        <v>9.9160000000000004</v>
      </c>
      <c r="AA36" s="1">
        <v>9</v>
      </c>
      <c r="AB36" s="1">
        <v>4</v>
      </c>
      <c r="AC36" s="1">
        <v>0.47899999999999998</v>
      </c>
      <c r="AD36" s="25">
        <f t="shared" si="0"/>
        <v>1.3381088953018997E-5</v>
      </c>
      <c r="AF36" s="1" t="s">
        <v>29</v>
      </c>
      <c r="AG36" s="1">
        <v>30</v>
      </c>
      <c r="AI36" s="1" t="s">
        <v>35</v>
      </c>
      <c r="AJ36" s="1">
        <v>55</v>
      </c>
      <c r="AK36" s="1">
        <v>739482</v>
      </c>
      <c r="AL36" s="1">
        <v>74.81</v>
      </c>
      <c r="AN36" s="1" t="s">
        <v>35</v>
      </c>
      <c r="AO36" s="1">
        <v>0.25900000000000001</v>
      </c>
      <c r="AP36" s="1">
        <v>0.64500000000000002</v>
      </c>
      <c r="AQ36" s="1">
        <v>0.121</v>
      </c>
      <c r="AS36" s="22" t="s">
        <v>10</v>
      </c>
      <c r="AT36" s="22">
        <v>0.85299999999999998</v>
      </c>
      <c r="AU36" s="1">
        <v>0.253</v>
      </c>
      <c r="AV36" s="1">
        <v>0.09</v>
      </c>
      <c r="AX36" s="5" t="s">
        <v>35</v>
      </c>
      <c r="AY36" s="4">
        <v>2700</v>
      </c>
      <c r="AZ36" s="3">
        <v>470</v>
      </c>
      <c r="BB36" s="1" t="s">
        <v>11</v>
      </c>
      <c r="BC36" s="1">
        <v>5.9</v>
      </c>
      <c r="BD36" s="1">
        <v>3.53</v>
      </c>
      <c r="BE36" s="1">
        <v>7546</v>
      </c>
      <c r="BF36" s="1">
        <v>4525</v>
      </c>
      <c r="BG36" s="1">
        <v>128259</v>
      </c>
      <c r="BI36" s="1" t="s">
        <v>10</v>
      </c>
      <c r="BJ36" s="28">
        <v>6.8</v>
      </c>
      <c r="BK36" s="1">
        <v>546000</v>
      </c>
      <c r="BL36" s="1">
        <v>7994000</v>
      </c>
      <c r="BM36" s="1" t="s">
        <v>175</v>
      </c>
      <c r="BO36" s="1" t="s">
        <v>17</v>
      </c>
      <c r="BP36" s="1">
        <v>2</v>
      </c>
      <c r="BR36" s="9" t="s">
        <v>36</v>
      </c>
      <c r="BS36" s="9">
        <v>45</v>
      </c>
      <c r="BT36" s="10">
        <v>-2.1720072380707971</v>
      </c>
    </row>
    <row r="37" spans="1:72" x14ac:dyDescent="0.25">
      <c r="A37" s="1" t="s">
        <v>36</v>
      </c>
      <c r="B37" s="1">
        <v>11663946</v>
      </c>
      <c r="C37" s="1">
        <v>8949773</v>
      </c>
      <c r="D37" s="1">
        <v>4747620</v>
      </c>
      <c r="G37" s="1" t="s">
        <v>47</v>
      </c>
      <c r="H37" s="1">
        <v>8385286</v>
      </c>
      <c r="I37" s="1">
        <v>39490</v>
      </c>
      <c r="J37" s="1">
        <v>102278.6</v>
      </c>
      <c r="L37" s="1" t="s">
        <v>48</v>
      </c>
      <c r="M37" s="1">
        <v>870</v>
      </c>
      <c r="O37" s="23" t="s">
        <v>34</v>
      </c>
      <c r="P37" s="1">
        <v>0.46400000000000002</v>
      </c>
      <c r="R37" s="1" t="s">
        <v>37</v>
      </c>
      <c r="S37" s="1">
        <v>0.16600000000000001</v>
      </c>
      <c r="T37" s="1">
        <v>623</v>
      </c>
      <c r="U37" s="1">
        <v>0.13</v>
      </c>
      <c r="V37" s="1">
        <v>0.13400000000000001</v>
      </c>
      <c r="X37" s="1" t="s">
        <v>36</v>
      </c>
      <c r="Y37" s="1">
        <v>11536504</v>
      </c>
      <c r="Z37" s="1">
        <v>282.5</v>
      </c>
      <c r="AA37" s="1">
        <v>460</v>
      </c>
      <c r="AB37" s="1">
        <v>310</v>
      </c>
      <c r="AC37" s="1">
        <v>0.19600000000000001</v>
      </c>
      <c r="AD37" s="25">
        <f t="shared" si="0"/>
        <v>3.9873431327202764E-5</v>
      </c>
      <c r="AF37" s="1" t="s">
        <v>32</v>
      </c>
      <c r="AG37" s="1">
        <v>41</v>
      </c>
      <c r="AI37" s="1" t="s">
        <v>28</v>
      </c>
      <c r="AJ37" s="1">
        <v>52</v>
      </c>
      <c r="AK37" s="1">
        <v>1881503</v>
      </c>
      <c r="AL37" s="1">
        <v>27.51</v>
      </c>
      <c r="AN37" s="1" t="s">
        <v>36</v>
      </c>
      <c r="AO37" s="1">
        <v>0.26900000000000002</v>
      </c>
      <c r="AP37" s="1">
        <v>0.63300000000000001</v>
      </c>
      <c r="AQ37" s="1">
        <v>0.14199999999999999</v>
      </c>
      <c r="AS37" s="22" t="s">
        <v>33</v>
      </c>
      <c r="AT37" s="22">
        <v>0.84699999999999998</v>
      </c>
      <c r="AU37" s="1">
        <v>0.32400000000000001</v>
      </c>
      <c r="AV37" s="1">
        <v>0.14000000000000001</v>
      </c>
      <c r="AX37" s="5" t="s">
        <v>36</v>
      </c>
      <c r="AY37" s="4">
        <v>69800</v>
      </c>
      <c r="AZ37" s="3">
        <v>780</v>
      </c>
      <c r="BB37" s="1" t="s">
        <v>15</v>
      </c>
      <c r="BC37" s="1">
        <v>5.3</v>
      </c>
      <c r="BD37" s="1">
        <v>4.9400000000000004</v>
      </c>
      <c r="BE37" s="1">
        <v>5513</v>
      </c>
      <c r="BF37" s="1">
        <v>5131</v>
      </c>
      <c r="BG37" s="1">
        <v>103840</v>
      </c>
      <c r="BI37" s="1" t="s">
        <v>13</v>
      </c>
      <c r="BJ37" s="28">
        <v>6.8</v>
      </c>
      <c r="BK37" s="1">
        <v>46000</v>
      </c>
      <c r="BL37" s="1">
        <v>679000</v>
      </c>
      <c r="BM37" s="1" t="s">
        <v>175</v>
      </c>
      <c r="BO37" s="1" t="s">
        <v>40</v>
      </c>
      <c r="BP37" s="1">
        <v>1</v>
      </c>
      <c r="BR37" s="9" t="s">
        <v>30</v>
      </c>
      <c r="BS37" s="9">
        <v>43</v>
      </c>
      <c r="BT37" s="10">
        <v>-1.9192685678802832</v>
      </c>
    </row>
    <row r="38" spans="1:72" x14ac:dyDescent="0.25">
      <c r="A38" s="1" t="s">
        <v>37</v>
      </c>
      <c r="B38" s="1">
        <v>3725797</v>
      </c>
      <c r="C38" s="1">
        <v>2530656</v>
      </c>
      <c r="D38" s="1">
        <v>1303220</v>
      </c>
      <c r="G38" s="1" t="s">
        <v>18</v>
      </c>
      <c r="H38" s="1">
        <v>4420211</v>
      </c>
      <c r="I38" s="1">
        <v>39486</v>
      </c>
      <c r="J38" s="1">
        <v>102268.3</v>
      </c>
      <c r="L38" s="1" t="s">
        <v>23</v>
      </c>
      <c r="M38" s="1">
        <v>870</v>
      </c>
      <c r="O38" s="23" t="s">
        <v>14</v>
      </c>
      <c r="P38" s="1">
        <v>0.46500000000000002</v>
      </c>
      <c r="R38" s="1" t="s">
        <v>10</v>
      </c>
      <c r="S38" s="1">
        <v>0.16600000000000001</v>
      </c>
      <c r="T38" s="1">
        <v>3231</v>
      </c>
      <c r="U38" s="1">
        <v>0.14599999999999999</v>
      </c>
      <c r="V38" s="1">
        <v>0.19500000000000001</v>
      </c>
      <c r="X38" s="1" t="s">
        <v>37</v>
      </c>
      <c r="Y38" s="1">
        <v>3751351</v>
      </c>
      <c r="Z38" s="1">
        <v>55.22</v>
      </c>
      <c r="AA38" s="1">
        <v>188</v>
      </c>
      <c r="AB38" s="1">
        <v>111</v>
      </c>
      <c r="AC38" s="1">
        <v>0.312</v>
      </c>
      <c r="AD38" s="25">
        <f t="shared" si="0"/>
        <v>5.0115278469010231E-5</v>
      </c>
      <c r="AF38" s="1" t="s">
        <v>28</v>
      </c>
      <c r="AG38" s="1">
        <v>44</v>
      </c>
      <c r="AI38" s="1" t="s">
        <v>32</v>
      </c>
      <c r="AJ38" s="1">
        <v>50</v>
      </c>
      <c r="AK38" s="1">
        <v>2085572</v>
      </c>
      <c r="AL38" s="1">
        <v>24.07</v>
      </c>
      <c r="AN38" s="1" t="s">
        <v>37</v>
      </c>
      <c r="AO38" s="1">
        <v>0.28100000000000003</v>
      </c>
      <c r="AP38" s="1">
        <v>0.64200000000000002</v>
      </c>
      <c r="AQ38" s="1">
        <v>0.154</v>
      </c>
      <c r="AS38" s="22" t="s">
        <v>40</v>
      </c>
      <c r="AT38" s="22">
        <v>0.84699999999999998</v>
      </c>
      <c r="AU38" s="1">
        <v>0.30499999999999999</v>
      </c>
      <c r="AV38" s="1">
        <v>0.11700000000000001</v>
      </c>
      <c r="AX38" s="5" t="s">
        <v>37</v>
      </c>
      <c r="AY38" s="4">
        <v>37900</v>
      </c>
      <c r="AZ38" s="4">
        <v>1300</v>
      </c>
      <c r="BB38" s="1" t="s">
        <v>41</v>
      </c>
      <c r="BC38" s="1">
        <v>5.3</v>
      </c>
      <c r="BD38" s="1">
        <v>2.31</v>
      </c>
      <c r="BE38" s="1">
        <v>5083</v>
      </c>
      <c r="BF38" s="1">
        <v>2235</v>
      </c>
      <c r="BG38" s="1">
        <v>96548</v>
      </c>
      <c r="BI38" s="1" t="s">
        <v>32</v>
      </c>
      <c r="BJ38" s="28">
        <v>6.2</v>
      </c>
      <c r="BK38" s="1">
        <v>49000</v>
      </c>
      <c r="BL38" s="1">
        <v>782000</v>
      </c>
      <c r="BM38" s="1" t="s">
        <v>174</v>
      </c>
      <c r="BO38" s="1" t="s">
        <v>16</v>
      </c>
      <c r="BP38" s="1">
        <v>1</v>
      </c>
      <c r="BR38" s="9" t="s">
        <v>13</v>
      </c>
      <c r="BS38" s="9">
        <v>42</v>
      </c>
      <c r="BT38" s="10">
        <v>-2.0053278743166394</v>
      </c>
    </row>
    <row r="39" spans="1:72" x14ac:dyDescent="0.25">
      <c r="A39" s="1" t="s">
        <v>38</v>
      </c>
      <c r="B39" s="1">
        <v>3865861</v>
      </c>
      <c r="C39" s="1">
        <v>3327971</v>
      </c>
      <c r="D39" s="1">
        <v>1724480</v>
      </c>
      <c r="G39" s="1" t="s">
        <v>15</v>
      </c>
      <c r="H39" s="1">
        <v>6622886</v>
      </c>
      <c r="I39" s="1">
        <v>35826</v>
      </c>
      <c r="J39" s="1">
        <v>92788.9</v>
      </c>
      <c r="L39" s="1" t="s">
        <v>45</v>
      </c>
      <c r="M39" s="1">
        <v>870</v>
      </c>
      <c r="O39" s="23" t="s">
        <v>18</v>
      </c>
      <c r="P39" s="1">
        <v>0.46600000000000003</v>
      </c>
      <c r="R39" s="1" t="s">
        <v>44</v>
      </c>
      <c r="S39" s="1">
        <v>0.17199999999999999</v>
      </c>
      <c r="T39" s="1">
        <v>4519</v>
      </c>
      <c r="U39" s="1">
        <v>0.17399999999999999</v>
      </c>
      <c r="V39" s="1">
        <v>0.16400000000000001</v>
      </c>
      <c r="X39" s="1" t="s">
        <v>38</v>
      </c>
      <c r="Y39" s="1">
        <v>3831074</v>
      </c>
      <c r="Z39" s="1">
        <v>40.33</v>
      </c>
      <c r="AA39" s="1">
        <v>78</v>
      </c>
      <c r="AB39" s="1">
        <v>36</v>
      </c>
      <c r="AC39" s="1">
        <v>0.26600000000000001</v>
      </c>
      <c r="AD39" s="25">
        <f t="shared" si="0"/>
        <v>2.0359825991353859E-5</v>
      </c>
      <c r="AF39" s="1" t="s">
        <v>49</v>
      </c>
      <c r="AG39" s="1">
        <v>43</v>
      </c>
      <c r="AI39" s="1" t="s">
        <v>38</v>
      </c>
      <c r="AJ39" s="1">
        <v>38</v>
      </c>
      <c r="AK39" s="1">
        <v>3970239</v>
      </c>
      <c r="AL39" s="1">
        <v>9.56</v>
      </c>
      <c r="AN39" s="1" t="s">
        <v>38</v>
      </c>
      <c r="AO39" s="1">
        <v>0.25</v>
      </c>
      <c r="AP39" s="1">
        <v>0.60799999999999998</v>
      </c>
      <c r="AQ39" s="1">
        <v>0.14099999999999999</v>
      </c>
      <c r="AS39" s="22" t="s">
        <v>34</v>
      </c>
      <c r="AT39" s="22">
        <v>0.84299999999999997</v>
      </c>
      <c r="AU39" s="1">
        <v>0.26500000000000001</v>
      </c>
      <c r="AV39" s="1">
        <v>8.7999999999999995E-2</v>
      </c>
      <c r="AX39" s="5" t="s">
        <v>38</v>
      </c>
      <c r="AY39" s="4">
        <v>22900</v>
      </c>
      <c r="AZ39" s="3">
        <v>740</v>
      </c>
      <c r="BB39" s="1" t="s">
        <v>18</v>
      </c>
      <c r="BC39" s="1">
        <v>4.6399999999999997</v>
      </c>
      <c r="BD39" s="1">
        <v>0.53</v>
      </c>
      <c r="BE39" s="1">
        <v>3858</v>
      </c>
      <c r="BF39" s="1">
        <v>438</v>
      </c>
      <c r="BG39" s="1">
        <v>83232</v>
      </c>
      <c r="BI39" s="1" t="s">
        <v>42</v>
      </c>
      <c r="BJ39" s="28">
        <v>5.9</v>
      </c>
      <c r="BK39" s="1">
        <v>22000</v>
      </c>
      <c r="BL39" s="1">
        <v>382000</v>
      </c>
      <c r="BM39" s="1" t="s">
        <v>175</v>
      </c>
      <c r="BO39" s="1" t="s">
        <v>41</v>
      </c>
      <c r="BP39" s="1">
        <v>1</v>
      </c>
      <c r="BR39" s="9" t="s">
        <v>37</v>
      </c>
      <c r="BS39" s="9">
        <v>42</v>
      </c>
      <c r="BT39" s="10">
        <v>-2.02606914257708</v>
      </c>
    </row>
    <row r="40" spans="1:72" x14ac:dyDescent="0.25">
      <c r="A40" s="1" t="s">
        <v>39</v>
      </c>
      <c r="B40" s="1">
        <v>12737230</v>
      </c>
      <c r="C40" s="1">
        <v>9909482</v>
      </c>
      <c r="D40" s="1">
        <v>5955960</v>
      </c>
      <c r="G40" s="1" t="s">
        <v>20</v>
      </c>
      <c r="H40" s="1">
        <v>1327696</v>
      </c>
      <c r="I40" s="1">
        <v>30843</v>
      </c>
      <c r="J40" s="1">
        <v>79883</v>
      </c>
      <c r="L40" s="1" t="s">
        <v>24</v>
      </c>
      <c r="M40" s="1">
        <v>870</v>
      </c>
      <c r="O40" s="23" t="s">
        <v>40</v>
      </c>
      <c r="P40" s="1">
        <v>0.46700000000000003</v>
      </c>
      <c r="R40" s="1" t="s">
        <v>34</v>
      </c>
      <c r="S40" s="1">
        <v>0.17199999999999999</v>
      </c>
      <c r="T40" s="1">
        <v>1663</v>
      </c>
      <c r="U40" s="1">
        <v>0.17</v>
      </c>
      <c r="V40" s="1">
        <v>0.14199999999999999</v>
      </c>
      <c r="X40" s="1" t="s">
        <v>39</v>
      </c>
      <c r="Y40" s="1">
        <v>12702379</v>
      </c>
      <c r="Z40" s="1">
        <v>285.3</v>
      </c>
      <c r="AA40" s="1">
        <v>646</v>
      </c>
      <c r="AB40" s="1">
        <v>457</v>
      </c>
      <c r="AC40" s="1">
        <v>0.27100000000000002</v>
      </c>
      <c r="AD40" s="25">
        <f t="shared" si="0"/>
        <v>5.0856615126977392E-5</v>
      </c>
      <c r="AF40" s="1" t="s">
        <v>13</v>
      </c>
      <c r="AG40" s="1">
        <v>42</v>
      </c>
      <c r="AI40" s="1" t="s">
        <v>29</v>
      </c>
      <c r="AJ40" s="1">
        <v>37</v>
      </c>
      <c r="AK40" s="1">
        <v>2839099</v>
      </c>
      <c r="AL40" s="1">
        <v>13.02</v>
      </c>
      <c r="AN40" s="1" t="s">
        <v>39</v>
      </c>
      <c r="AO40" s="1">
        <v>0.25700000000000001</v>
      </c>
      <c r="AP40" s="1">
        <v>0.61899999999999999</v>
      </c>
      <c r="AQ40" s="1">
        <v>0.13300000000000001</v>
      </c>
      <c r="AS40" s="22" t="s">
        <v>3</v>
      </c>
      <c r="AT40" s="22">
        <v>0.84199999999999997</v>
      </c>
      <c r="AU40" s="1">
        <v>0.25600000000000001</v>
      </c>
      <c r="AV40" s="1">
        <v>9.2999999999999999E-2</v>
      </c>
      <c r="AX40" s="5" t="s">
        <v>39</v>
      </c>
      <c r="AY40" s="4">
        <v>85500</v>
      </c>
      <c r="AZ40" s="3">
        <v>850</v>
      </c>
      <c r="BB40" s="1" t="s">
        <v>45</v>
      </c>
      <c r="BC40" s="1">
        <v>4.33</v>
      </c>
      <c r="BD40" s="1">
        <v>2.91</v>
      </c>
      <c r="BE40" s="1">
        <v>1821</v>
      </c>
      <c r="BF40" s="1">
        <v>1225</v>
      </c>
      <c r="BG40" s="1">
        <v>42044</v>
      </c>
      <c r="BI40" s="1" t="s">
        <v>19</v>
      </c>
      <c r="BJ40" s="28">
        <v>5.8</v>
      </c>
      <c r="BK40" s="1">
        <v>107000</v>
      </c>
      <c r="BL40" s="1">
        <v>1847000</v>
      </c>
      <c r="BM40" s="1" t="s">
        <v>175</v>
      </c>
      <c r="BO40" s="1" t="s">
        <v>18</v>
      </c>
      <c r="BP40" s="1">
        <v>1</v>
      </c>
      <c r="BR40" s="9" t="s">
        <v>46</v>
      </c>
      <c r="BS40" s="9">
        <v>42</v>
      </c>
      <c r="BT40" s="10">
        <v>-1.7290564421514152</v>
      </c>
    </row>
    <row r="41" spans="1:72" x14ac:dyDescent="0.25">
      <c r="A41" s="1" t="s">
        <v>40</v>
      </c>
      <c r="B41" s="1">
        <v>1064277</v>
      </c>
      <c r="C41" s="1">
        <v>861596</v>
      </c>
      <c r="D41" s="1">
        <v>561360</v>
      </c>
      <c r="G41" s="1" t="s">
        <v>41</v>
      </c>
      <c r="H41" s="1">
        <v>4897090</v>
      </c>
      <c r="I41" s="1">
        <v>30061</v>
      </c>
      <c r="J41" s="1">
        <v>77857.600000000006</v>
      </c>
      <c r="L41" s="1" t="s">
        <v>19</v>
      </c>
      <c r="M41" s="1">
        <v>910</v>
      </c>
      <c r="O41" s="23" t="s">
        <v>11</v>
      </c>
      <c r="P41" s="1">
        <v>0.46800000000000003</v>
      </c>
      <c r="R41" s="1" t="s">
        <v>41</v>
      </c>
      <c r="S41" s="1">
        <v>0.17899999999999999</v>
      </c>
      <c r="T41" s="1">
        <v>838</v>
      </c>
      <c r="U41" s="1">
        <v>0.13800000000000001</v>
      </c>
      <c r="V41" s="1">
        <v>0.158</v>
      </c>
      <c r="X41" s="1" t="s">
        <v>40</v>
      </c>
      <c r="Y41" s="1">
        <v>1052567</v>
      </c>
      <c r="Z41" s="1">
        <v>1006</v>
      </c>
      <c r="AA41" s="1">
        <v>29</v>
      </c>
      <c r="AB41" s="1">
        <v>16</v>
      </c>
      <c r="AC41" s="1">
        <v>5.8000000000000003E-2</v>
      </c>
      <c r="AD41" s="25">
        <f t="shared" si="0"/>
        <v>2.7551690296199671E-5</v>
      </c>
      <c r="AF41" s="1" t="s">
        <v>12</v>
      </c>
      <c r="AG41" s="1">
        <v>33</v>
      </c>
      <c r="AI41" s="1" t="s">
        <v>7</v>
      </c>
      <c r="AJ41" s="1">
        <v>35</v>
      </c>
      <c r="AK41" s="1">
        <v>3596677</v>
      </c>
      <c r="AL41" s="1">
        <v>9.77</v>
      </c>
      <c r="AN41" s="1" t="s">
        <v>40</v>
      </c>
      <c r="AO41" s="1">
        <v>0.214</v>
      </c>
      <c r="AP41" s="1">
        <v>0.60399999999999998</v>
      </c>
      <c r="AQ41" s="1">
        <v>0.11899999999999999</v>
      </c>
      <c r="AS41" s="22" t="s">
        <v>11</v>
      </c>
      <c r="AT41" s="22">
        <v>0.83899999999999997</v>
      </c>
      <c r="AU41" s="1">
        <v>0.27500000000000002</v>
      </c>
      <c r="AV41" s="1">
        <v>9.9000000000000005E-2</v>
      </c>
      <c r="AX41" s="5" t="s">
        <v>40</v>
      </c>
      <c r="AY41" s="4">
        <v>3400</v>
      </c>
      <c r="AZ41" s="3">
        <v>400</v>
      </c>
      <c r="BB41" s="1" t="s">
        <v>39</v>
      </c>
      <c r="BC41" s="1">
        <v>3.95</v>
      </c>
      <c r="BD41" s="1">
        <v>2.76</v>
      </c>
      <c r="BE41" s="1">
        <v>8535</v>
      </c>
      <c r="BF41" s="1">
        <v>5951</v>
      </c>
      <c r="BG41" s="1">
        <v>215871</v>
      </c>
      <c r="BI41" s="1" t="s">
        <v>37</v>
      </c>
      <c r="BJ41" s="28">
        <v>5.6</v>
      </c>
      <c r="BK41" s="1">
        <v>88000</v>
      </c>
      <c r="BL41" s="1">
        <v>1567000</v>
      </c>
      <c r="BM41" s="1" t="s">
        <v>175</v>
      </c>
      <c r="BO41" s="1" t="s">
        <v>26</v>
      </c>
      <c r="BP41" s="1">
        <v>6</v>
      </c>
      <c r="BR41" s="9" t="s">
        <v>24</v>
      </c>
      <c r="BS41" s="9">
        <v>41</v>
      </c>
      <c r="BT41" s="10">
        <v>-2.0009083943494401</v>
      </c>
    </row>
    <row r="42" spans="1:72" x14ac:dyDescent="0.25">
      <c r="A42" s="1" t="s">
        <v>41</v>
      </c>
      <c r="B42" s="1">
        <v>4609176</v>
      </c>
      <c r="C42" s="1">
        <v>3086634</v>
      </c>
      <c r="D42" s="1">
        <v>1625480</v>
      </c>
      <c r="G42" s="1" t="s">
        <v>49</v>
      </c>
      <c r="H42" s="1">
        <v>1843277</v>
      </c>
      <c r="I42" s="1">
        <v>24038</v>
      </c>
      <c r="J42" s="1">
        <v>62258.1</v>
      </c>
      <c r="L42" s="1" t="s">
        <v>46</v>
      </c>
      <c r="M42" s="1">
        <v>910</v>
      </c>
      <c r="O42" s="23" t="s">
        <v>25</v>
      </c>
      <c r="P42" s="1">
        <v>0.46800000000000003</v>
      </c>
      <c r="R42" s="1" t="s">
        <v>43</v>
      </c>
      <c r="S42" s="1">
        <v>0.182</v>
      </c>
      <c r="T42" s="1">
        <v>1165</v>
      </c>
      <c r="U42" s="1">
        <v>0.16700000000000001</v>
      </c>
      <c r="V42" s="1">
        <v>0.155</v>
      </c>
      <c r="X42" s="1" t="s">
        <v>41</v>
      </c>
      <c r="Y42" s="1">
        <v>4625364</v>
      </c>
      <c r="Z42" s="1">
        <v>157.1</v>
      </c>
      <c r="AA42" s="1">
        <v>280</v>
      </c>
      <c r="AB42" s="1">
        <v>207</v>
      </c>
      <c r="AC42" s="1">
        <v>0.44400000000000001</v>
      </c>
      <c r="AD42" s="25">
        <f t="shared" si="0"/>
        <v>6.0535776211342505E-5</v>
      </c>
      <c r="AF42" s="1" t="s">
        <v>20</v>
      </c>
      <c r="AG42" s="1">
        <v>25</v>
      </c>
      <c r="AI42" s="1" t="s">
        <v>2</v>
      </c>
      <c r="AJ42" s="1">
        <v>35</v>
      </c>
      <c r="AK42" s="1">
        <v>736732</v>
      </c>
      <c r="AL42" s="1">
        <v>47.17</v>
      </c>
      <c r="AN42" s="1" t="s">
        <v>41</v>
      </c>
      <c r="AO42" s="1">
        <v>0.29199999999999998</v>
      </c>
      <c r="AP42" s="1">
        <v>0.65100000000000002</v>
      </c>
      <c r="AQ42" s="1">
        <v>0.189</v>
      </c>
      <c r="AS42" s="22" t="s">
        <v>29</v>
      </c>
      <c r="AT42" s="22">
        <v>0.83899999999999997</v>
      </c>
      <c r="AU42" s="1">
        <v>0.218</v>
      </c>
      <c r="AV42" s="1">
        <v>7.5999999999999998E-2</v>
      </c>
      <c r="AX42" s="5" t="s">
        <v>41</v>
      </c>
      <c r="AY42" s="4">
        <v>32600</v>
      </c>
      <c r="AZ42" s="3">
        <v>880</v>
      </c>
      <c r="BB42" s="1" t="s">
        <v>49</v>
      </c>
      <c r="BC42" s="1">
        <v>3.71</v>
      </c>
      <c r="BD42" s="1">
        <v>1.91</v>
      </c>
      <c r="BE42" s="1">
        <v>2681</v>
      </c>
      <c r="BF42" s="1">
        <v>1381</v>
      </c>
      <c r="BG42" s="1">
        <v>72229</v>
      </c>
      <c r="BI42" s="1" t="s">
        <v>25</v>
      </c>
      <c r="BJ42" s="28">
        <v>5.4</v>
      </c>
      <c r="BK42" s="1">
        <v>60000</v>
      </c>
      <c r="BL42" s="1">
        <v>1103000</v>
      </c>
      <c r="BM42" s="1" t="s">
        <v>175</v>
      </c>
      <c r="BO42" s="1" t="s">
        <v>19</v>
      </c>
      <c r="BP42" s="1">
        <v>1</v>
      </c>
      <c r="BR42" s="9" t="s">
        <v>16</v>
      </c>
      <c r="BS42" s="9">
        <v>39</v>
      </c>
      <c r="BT42" s="10">
        <v>-2.0494603831717852</v>
      </c>
    </row>
    <row r="43" spans="1:72" x14ac:dyDescent="0.25">
      <c r="A43" s="1" t="s">
        <v>42</v>
      </c>
      <c r="B43" s="1">
        <v>820920</v>
      </c>
      <c r="C43" s="1">
        <v>598832</v>
      </c>
      <c r="D43" s="1">
        <v>326560</v>
      </c>
      <c r="G43" s="1" t="s">
        <v>21</v>
      </c>
      <c r="H43" s="1">
        <v>6005953</v>
      </c>
      <c r="I43" s="1">
        <v>9707</v>
      </c>
      <c r="J43" s="1">
        <v>25141</v>
      </c>
      <c r="L43" s="1" t="s">
        <v>36</v>
      </c>
      <c r="M43" s="1">
        <v>910</v>
      </c>
      <c r="O43" s="23" t="s">
        <v>43</v>
      </c>
      <c r="P43" s="1">
        <v>0.46800000000000003</v>
      </c>
      <c r="R43" s="1" t="s">
        <v>3</v>
      </c>
      <c r="S43" s="1">
        <v>0.182</v>
      </c>
      <c r="T43" s="1">
        <v>1195</v>
      </c>
      <c r="U43" s="1">
        <v>0.21299999999999999</v>
      </c>
      <c r="V43" s="1">
        <v>0.188</v>
      </c>
      <c r="X43" s="1" t="s">
        <v>42</v>
      </c>
      <c r="Y43" s="1">
        <v>814180</v>
      </c>
      <c r="Z43" s="1">
        <v>10.86</v>
      </c>
      <c r="AA43" s="1">
        <v>14</v>
      </c>
      <c r="AB43" s="1">
        <v>8</v>
      </c>
      <c r="AC43" s="1">
        <v>0.35</v>
      </c>
      <c r="AD43" s="25">
        <f t="shared" si="0"/>
        <v>1.7195214817362253E-5</v>
      </c>
      <c r="AF43" s="1" t="s">
        <v>30</v>
      </c>
      <c r="AG43" s="1">
        <v>23</v>
      </c>
      <c r="AI43" s="1" t="s">
        <v>27</v>
      </c>
      <c r="AJ43" s="1">
        <v>32</v>
      </c>
      <c r="AK43" s="1">
        <v>1023579</v>
      </c>
      <c r="AL43" s="1">
        <v>31.51</v>
      </c>
      <c r="AN43" s="1" t="s">
        <v>42</v>
      </c>
      <c r="AO43" s="1">
        <v>0.26100000000000001</v>
      </c>
      <c r="AP43" s="1">
        <v>0.64200000000000002</v>
      </c>
      <c r="AQ43" s="1">
        <v>0.121</v>
      </c>
      <c r="AS43" s="22" t="s">
        <v>41</v>
      </c>
      <c r="AT43" s="22">
        <v>0.83599999999999997</v>
      </c>
      <c r="AU43" s="1">
        <v>0.24299999999999999</v>
      </c>
      <c r="AV43" s="1">
        <v>8.4000000000000005E-2</v>
      </c>
      <c r="AX43" s="5" t="s">
        <v>42</v>
      </c>
      <c r="AY43" s="4">
        <v>5300</v>
      </c>
      <c r="AZ43" s="3">
        <v>820</v>
      </c>
      <c r="BB43" s="1" t="s">
        <v>19</v>
      </c>
      <c r="BC43" s="1">
        <v>3.46</v>
      </c>
      <c r="BD43" s="1">
        <v>2.54</v>
      </c>
      <c r="BE43" s="1">
        <v>3728</v>
      </c>
      <c r="BF43" s="1">
        <v>2729</v>
      </c>
      <c r="BG43" s="1">
        <v>107643</v>
      </c>
      <c r="BI43" s="1" t="s">
        <v>43</v>
      </c>
      <c r="BJ43" s="28">
        <v>5.4</v>
      </c>
      <c r="BK43" s="1">
        <v>146000</v>
      </c>
      <c r="BL43" s="1">
        <v>2693000</v>
      </c>
      <c r="BM43" s="1" t="s">
        <v>175</v>
      </c>
      <c r="BO43" s="1" t="s">
        <v>49</v>
      </c>
      <c r="BP43" s="1">
        <v>1</v>
      </c>
      <c r="BR43" s="9" t="s">
        <v>17</v>
      </c>
      <c r="BS43" s="9">
        <v>38</v>
      </c>
      <c r="BT43" s="10">
        <v>-2.0537616890406261</v>
      </c>
    </row>
    <row r="44" spans="1:72" x14ac:dyDescent="0.25">
      <c r="A44" s="1" t="s">
        <v>43</v>
      </c>
      <c r="B44" s="1">
        <v>6362421</v>
      </c>
      <c r="C44" s="1">
        <v>4638409</v>
      </c>
      <c r="D44" s="1">
        <v>2530520</v>
      </c>
      <c r="G44" s="1" t="s">
        <v>46</v>
      </c>
      <c r="H44" s="1">
        <v>625639</v>
      </c>
      <c r="I44" s="1">
        <v>9217</v>
      </c>
      <c r="J44" s="1">
        <v>23871.9</v>
      </c>
      <c r="L44" s="1" t="s">
        <v>42</v>
      </c>
      <c r="M44" s="1">
        <v>950</v>
      </c>
      <c r="O44" s="23" t="s">
        <v>44</v>
      </c>
      <c r="P44" s="1">
        <v>0.46899999999999997</v>
      </c>
      <c r="R44" s="1" t="s">
        <v>49</v>
      </c>
      <c r="S44" s="1">
        <v>0.183</v>
      </c>
      <c r="T44" s="1">
        <v>328</v>
      </c>
      <c r="U44" s="1">
        <v>0.16</v>
      </c>
      <c r="V44" s="1">
        <v>0.129</v>
      </c>
      <c r="X44" s="1" t="s">
        <v>43</v>
      </c>
      <c r="Y44" s="1">
        <v>6346105</v>
      </c>
      <c r="Z44" s="1">
        <v>156.6</v>
      </c>
      <c r="AA44" s="1">
        <v>356</v>
      </c>
      <c r="AB44" s="1">
        <v>219</v>
      </c>
      <c r="AC44" s="1">
        <v>0.39400000000000002</v>
      </c>
      <c r="AD44" s="25">
        <f t="shared" si="0"/>
        <v>5.6097401476968947E-5</v>
      </c>
      <c r="AF44" s="1" t="s">
        <v>40</v>
      </c>
      <c r="AG44" s="1">
        <v>32</v>
      </c>
      <c r="AI44" s="1" t="s">
        <v>12</v>
      </c>
      <c r="AJ44" s="1">
        <v>18</v>
      </c>
      <c r="AK44" s="1">
        <v>1419561</v>
      </c>
      <c r="AL44" s="1">
        <v>12.82</v>
      </c>
      <c r="AN44" s="1" t="s">
        <v>43</v>
      </c>
      <c r="AO44" s="1">
        <v>0.28999999999999998</v>
      </c>
      <c r="AP44" s="1">
        <v>0.65</v>
      </c>
      <c r="AQ44" s="1">
        <v>0.2</v>
      </c>
      <c r="AS44" s="22" t="s">
        <v>43</v>
      </c>
      <c r="AT44" s="22">
        <v>0.83099999999999996</v>
      </c>
      <c r="AU44" s="1">
        <v>0.23</v>
      </c>
      <c r="AV44" s="1">
        <v>7.9000000000000001E-2</v>
      </c>
      <c r="AX44" s="5" t="s">
        <v>43</v>
      </c>
      <c r="AY44" s="4">
        <v>48100</v>
      </c>
      <c r="AZ44" s="3">
        <v>960</v>
      </c>
      <c r="BB44" s="1" t="s">
        <v>40</v>
      </c>
      <c r="BC44" s="1">
        <v>3.43</v>
      </c>
      <c r="BD44" s="1">
        <v>3.43</v>
      </c>
      <c r="BE44" s="1">
        <v>240</v>
      </c>
      <c r="BF44" s="1">
        <v>240</v>
      </c>
      <c r="BG44" s="1">
        <v>7001</v>
      </c>
      <c r="BI44" s="1" t="s">
        <v>47</v>
      </c>
      <c r="BJ44" s="28">
        <v>5.4</v>
      </c>
      <c r="BK44" s="1">
        <v>202000</v>
      </c>
      <c r="BL44" s="1">
        <v>3736000</v>
      </c>
      <c r="BM44" s="1" t="s">
        <v>175</v>
      </c>
      <c r="BO44" s="1" t="s">
        <v>35</v>
      </c>
      <c r="BP44" s="1">
        <v>0</v>
      </c>
      <c r="BR44" s="9" t="s">
        <v>35</v>
      </c>
      <c r="BS44" s="9">
        <v>37</v>
      </c>
      <c r="BT44" s="10">
        <v>-1.9473984727789342</v>
      </c>
    </row>
    <row r="45" spans="1:72" x14ac:dyDescent="0.25">
      <c r="A45" s="1" t="s">
        <v>44</v>
      </c>
      <c r="B45" s="1">
        <v>25042738</v>
      </c>
      <c r="C45" s="1">
        <v>17176661</v>
      </c>
      <c r="D45" s="1">
        <v>10685000</v>
      </c>
      <c r="G45" s="1" t="s">
        <v>30</v>
      </c>
      <c r="H45" s="1">
        <v>1330709</v>
      </c>
      <c r="I45" s="1">
        <v>8953</v>
      </c>
      <c r="J45" s="1">
        <v>23188.2</v>
      </c>
      <c r="L45" s="1" t="s">
        <v>8</v>
      </c>
      <c r="M45" s="1">
        <v>950</v>
      </c>
      <c r="O45" s="23" t="s">
        <v>5</v>
      </c>
      <c r="P45" s="1">
        <v>0.47099999999999997</v>
      </c>
      <c r="R45" s="1" t="s">
        <v>11</v>
      </c>
      <c r="S45" s="1">
        <v>0.184</v>
      </c>
      <c r="T45" s="1">
        <v>1298</v>
      </c>
      <c r="U45" s="1">
        <v>0.185</v>
      </c>
      <c r="V45" s="1">
        <v>0.182</v>
      </c>
      <c r="X45" s="1" t="s">
        <v>44</v>
      </c>
      <c r="Y45" s="1">
        <v>25145561</v>
      </c>
      <c r="Z45" s="1">
        <v>98.07</v>
      </c>
      <c r="AA45" s="1">
        <v>1246</v>
      </c>
      <c r="AB45" s="1">
        <v>805</v>
      </c>
      <c r="AC45" s="1">
        <v>0.35699999999999998</v>
      </c>
      <c r="AD45" s="25">
        <f t="shared" si="0"/>
        <v>4.9551489425907022E-5</v>
      </c>
      <c r="AF45" s="1" t="s">
        <v>27</v>
      </c>
      <c r="AG45" s="1">
        <v>35</v>
      </c>
      <c r="AI45" s="1" t="s">
        <v>20</v>
      </c>
      <c r="AJ45" s="1">
        <v>17</v>
      </c>
      <c r="AK45" s="1">
        <v>1330089</v>
      </c>
      <c r="AL45" s="1">
        <v>12.52</v>
      </c>
      <c r="AN45" s="1" t="s">
        <v>44</v>
      </c>
      <c r="AO45" s="1">
        <v>0.27200000000000002</v>
      </c>
      <c r="AP45" s="1">
        <v>0.64100000000000001</v>
      </c>
      <c r="AQ45" s="1">
        <v>0.191</v>
      </c>
      <c r="AS45" s="22" t="s">
        <v>32</v>
      </c>
      <c r="AT45" s="22">
        <v>0.82799999999999996</v>
      </c>
      <c r="AU45" s="1">
        <v>0.253</v>
      </c>
      <c r="AV45" s="1">
        <v>0.104</v>
      </c>
      <c r="AX45" s="5" t="s">
        <v>44</v>
      </c>
      <c r="AY45" s="4">
        <v>221800</v>
      </c>
      <c r="AZ45" s="4">
        <v>1130</v>
      </c>
      <c r="BB45" s="1" t="s">
        <v>7</v>
      </c>
      <c r="BC45" s="1">
        <v>3.42</v>
      </c>
      <c r="BD45" s="1">
        <v>2.2000000000000002</v>
      </c>
      <c r="BE45" s="1">
        <v>1289</v>
      </c>
      <c r="BF45" s="1">
        <v>829</v>
      </c>
      <c r="BG45" s="1">
        <v>37649</v>
      </c>
      <c r="BI45" s="1" t="s">
        <v>35</v>
      </c>
      <c r="BJ45" s="28">
        <v>5.4</v>
      </c>
      <c r="BK45" s="1">
        <v>19000</v>
      </c>
      <c r="BL45" s="1">
        <v>352000</v>
      </c>
      <c r="BM45" s="1" t="s">
        <v>175</v>
      </c>
      <c r="BO45" s="1" t="s">
        <v>13</v>
      </c>
      <c r="BP45" s="1">
        <v>3</v>
      </c>
      <c r="BR45" s="9" t="s">
        <v>48</v>
      </c>
      <c r="BS45" s="9">
        <v>37</v>
      </c>
      <c r="BT45" s="10">
        <v>-2.1793639523659274</v>
      </c>
    </row>
    <row r="46" spans="1:72" x14ac:dyDescent="0.25">
      <c r="A46" s="1" t="s">
        <v>45</v>
      </c>
      <c r="B46" s="1">
        <v>2813835</v>
      </c>
      <c r="C46" s="1">
        <v>2465247</v>
      </c>
      <c r="D46" s="1">
        <v>1275660</v>
      </c>
      <c r="G46" s="1" t="s">
        <v>53</v>
      </c>
      <c r="H46" s="1">
        <v>6794239</v>
      </c>
      <c r="I46" s="1">
        <v>7800</v>
      </c>
      <c r="J46" s="1">
        <v>20201.900000000001</v>
      </c>
      <c r="L46" s="1" t="s">
        <v>2</v>
      </c>
      <c r="M46" s="1">
        <v>960</v>
      </c>
      <c r="O46" s="23" t="s">
        <v>1</v>
      </c>
      <c r="P46" s="1">
        <v>0.47199999999999998</v>
      </c>
      <c r="R46" s="1" t="s">
        <v>9</v>
      </c>
      <c r="S46" s="1">
        <v>0.184</v>
      </c>
      <c r="T46" s="1">
        <v>114</v>
      </c>
      <c r="U46" s="1">
        <v>0.18</v>
      </c>
      <c r="V46" s="1">
        <v>0.22700000000000001</v>
      </c>
      <c r="X46" s="1" t="s">
        <v>45</v>
      </c>
      <c r="Y46" s="1">
        <v>2763885</v>
      </c>
      <c r="Z46" s="1">
        <v>34.299999999999997</v>
      </c>
      <c r="AA46" s="1">
        <v>52</v>
      </c>
      <c r="AB46" s="1">
        <v>22</v>
      </c>
      <c r="AC46" s="1">
        <v>0.31900000000000001</v>
      </c>
      <c r="AD46" s="25">
        <f t="shared" si="0"/>
        <v>1.8814096823854828E-5</v>
      </c>
      <c r="AF46" s="1" t="s">
        <v>8</v>
      </c>
      <c r="AG46" s="1">
        <v>33</v>
      </c>
      <c r="AI46" s="1" t="s">
        <v>13</v>
      </c>
      <c r="AJ46" s="1">
        <v>17</v>
      </c>
      <c r="AK46" s="1">
        <v>1634464</v>
      </c>
      <c r="AL46" s="1">
        <v>10.18</v>
      </c>
      <c r="AN46" s="1" t="s">
        <v>45</v>
      </c>
      <c r="AO46" s="1">
        <v>0.218</v>
      </c>
      <c r="AP46" s="1">
        <v>0.56399999999999995</v>
      </c>
      <c r="AQ46" s="1">
        <v>8.5000000000000006E-2</v>
      </c>
      <c r="AS46" s="22" t="s">
        <v>49</v>
      </c>
      <c r="AT46" s="22">
        <v>0.82799999999999996</v>
      </c>
      <c r="AU46" s="1">
        <v>0.17299999999999999</v>
      </c>
      <c r="AV46" s="1">
        <v>6.7000000000000004E-2</v>
      </c>
      <c r="AX46" s="5" t="s">
        <v>45</v>
      </c>
      <c r="AY46" s="4">
        <v>12500</v>
      </c>
      <c r="AZ46" s="3">
        <v>620</v>
      </c>
      <c r="BB46" s="1" t="s">
        <v>26</v>
      </c>
      <c r="BC46" s="1">
        <v>3.3</v>
      </c>
      <c r="BD46" s="1">
        <v>1.39</v>
      </c>
      <c r="BE46" s="1">
        <v>2755</v>
      </c>
      <c r="BF46" s="1">
        <v>1158</v>
      </c>
      <c r="BG46" s="1">
        <v>83610</v>
      </c>
      <c r="BI46" s="1" t="s">
        <v>3</v>
      </c>
      <c r="BJ46" s="28">
        <v>5.2</v>
      </c>
      <c r="BK46" s="1">
        <v>138000</v>
      </c>
      <c r="BL46" s="1">
        <v>2661000</v>
      </c>
      <c r="BM46" s="1" t="s">
        <v>175</v>
      </c>
      <c r="BO46" s="1" t="s">
        <v>29</v>
      </c>
      <c r="BP46" s="1">
        <v>8</v>
      </c>
      <c r="BR46" s="9" t="s">
        <v>6</v>
      </c>
      <c r="BS46" s="9">
        <v>36</v>
      </c>
      <c r="BT46" s="10">
        <v>-1.8993788096789983</v>
      </c>
    </row>
    <row r="47" spans="1:72" x14ac:dyDescent="0.25">
      <c r="A47" s="1" t="s">
        <v>46</v>
      </c>
      <c r="B47" s="1">
        <v>628294</v>
      </c>
      <c r="C47" s="1">
        <v>513123</v>
      </c>
      <c r="D47" s="1">
        <v>248000</v>
      </c>
      <c r="G47" s="1" t="s">
        <v>31</v>
      </c>
      <c r="H47" s="1">
        <v>8898870</v>
      </c>
      <c r="I47" s="1">
        <v>7354</v>
      </c>
      <c r="J47" s="1">
        <v>19046.8</v>
      </c>
      <c r="L47" s="1" t="s">
        <v>28</v>
      </c>
      <c r="M47" s="1">
        <v>1000</v>
      </c>
      <c r="O47" s="23" t="s">
        <v>10</v>
      </c>
      <c r="P47" s="1">
        <v>0.47399999999999998</v>
      </c>
      <c r="R47" s="1" t="s">
        <v>4</v>
      </c>
      <c r="S47" s="1">
        <v>0.187</v>
      </c>
      <c r="T47" s="1">
        <v>539</v>
      </c>
      <c r="U47" s="1">
        <v>0.191</v>
      </c>
      <c r="V47" s="1">
        <v>0.16500000000000001</v>
      </c>
      <c r="X47" s="1" t="s">
        <v>46</v>
      </c>
      <c r="Y47" s="1">
        <v>625741</v>
      </c>
      <c r="Z47" s="1">
        <v>67.73</v>
      </c>
      <c r="AA47" s="1">
        <v>7</v>
      </c>
      <c r="AB47" s="1">
        <v>2</v>
      </c>
      <c r="AC47" s="1">
        <v>0.28799999999999998</v>
      </c>
      <c r="AD47" s="25">
        <f t="shared" si="0"/>
        <v>1.1186737004607338E-5</v>
      </c>
      <c r="AF47" s="1" t="s">
        <v>42</v>
      </c>
      <c r="AG47" s="1">
        <v>45</v>
      </c>
      <c r="AI47" s="1" t="s">
        <v>42</v>
      </c>
      <c r="AJ47" s="1">
        <v>15</v>
      </c>
      <c r="AK47" s="1">
        <v>853175</v>
      </c>
      <c r="AL47" s="1">
        <v>17.91</v>
      </c>
      <c r="AN47" s="1" t="s">
        <v>46</v>
      </c>
      <c r="AO47" s="1">
        <v>0.21099999999999999</v>
      </c>
      <c r="AP47" s="1">
        <v>0.56899999999999995</v>
      </c>
      <c r="AQ47" s="1">
        <v>0.113</v>
      </c>
      <c r="AS47" s="22" t="s">
        <v>4</v>
      </c>
      <c r="AT47" s="22">
        <v>0.82399999999999995</v>
      </c>
      <c r="AU47" s="1">
        <v>0.189</v>
      </c>
      <c r="AV47" s="1">
        <v>6.0999999999999999E-2</v>
      </c>
      <c r="AX47" s="5" t="s">
        <v>46</v>
      </c>
      <c r="AY47" s="4">
        <v>2100</v>
      </c>
      <c r="AZ47" s="3">
        <v>410</v>
      </c>
      <c r="BB47" s="1" t="s">
        <v>31</v>
      </c>
      <c r="BC47" s="1">
        <v>2.4300000000000002</v>
      </c>
      <c r="BD47" s="1">
        <v>2.4300000000000002</v>
      </c>
      <c r="BE47" s="1">
        <v>1827</v>
      </c>
      <c r="BF47" s="1">
        <v>1827</v>
      </c>
      <c r="BG47" s="1">
        <v>75193</v>
      </c>
      <c r="BI47" s="1" t="s">
        <v>4</v>
      </c>
      <c r="BJ47" s="28">
        <v>5.0999999999999996</v>
      </c>
      <c r="BK47" s="1">
        <v>58000</v>
      </c>
      <c r="BL47" s="1">
        <v>1155000</v>
      </c>
      <c r="BM47" s="1" t="s">
        <v>175</v>
      </c>
      <c r="BO47" s="1" t="s">
        <v>20</v>
      </c>
      <c r="BP47" s="1">
        <v>1</v>
      </c>
      <c r="BR47" s="9" t="s">
        <v>42</v>
      </c>
      <c r="BS47" s="9">
        <v>36</v>
      </c>
      <c r="BT47" s="10">
        <v>-1.923688789700938</v>
      </c>
    </row>
    <row r="48" spans="1:72" x14ac:dyDescent="0.25">
      <c r="A48" s="1" t="s">
        <v>47</v>
      </c>
      <c r="B48" s="1">
        <v>7965428</v>
      </c>
      <c r="C48" s="1">
        <v>6193567</v>
      </c>
      <c r="D48" s="1">
        <v>3101820</v>
      </c>
      <c r="G48" s="1" t="s">
        <v>12</v>
      </c>
      <c r="H48" s="1">
        <v>1432002</v>
      </c>
      <c r="I48" s="1">
        <v>6423</v>
      </c>
      <c r="J48" s="1">
        <v>16635.5</v>
      </c>
      <c r="L48" s="1" t="s">
        <v>1</v>
      </c>
      <c r="M48" s="1">
        <v>1030</v>
      </c>
      <c r="O48" s="23" t="s">
        <v>19</v>
      </c>
      <c r="P48" s="1">
        <v>0.47499999999999998</v>
      </c>
      <c r="R48" s="1" t="s">
        <v>18</v>
      </c>
      <c r="S48" s="1">
        <v>0.19</v>
      </c>
      <c r="T48" s="1">
        <v>812</v>
      </c>
      <c r="U48" s="1">
        <v>0.17100000000000001</v>
      </c>
      <c r="V48" s="1">
        <v>0.13600000000000001</v>
      </c>
      <c r="X48" s="1" t="s">
        <v>47</v>
      </c>
      <c r="Y48" s="1">
        <v>8001024</v>
      </c>
      <c r="Z48" s="1">
        <v>207.3</v>
      </c>
      <c r="AA48" s="1">
        <v>369</v>
      </c>
      <c r="AB48" s="1">
        <v>250</v>
      </c>
      <c r="AC48" s="1">
        <v>0.29299999999999998</v>
      </c>
      <c r="AD48" s="25">
        <f t="shared" si="0"/>
        <v>4.6119096755615283E-5</v>
      </c>
      <c r="AF48" s="1" t="s">
        <v>2</v>
      </c>
      <c r="AG48" s="1">
        <v>28</v>
      </c>
      <c r="AI48" s="1" t="s">
        <v>30</v>
      </c>
      <c r="AJ48" s="1">
        <v>15</v>
      </c>
      <c r="AK48" s="1">
        <v>1326813</v>
      </c>
      <c r="AL48" s="1">
        <v>11.25</v>
      </c>
      <c r="AN48" s="1" t="s">
        <v>47</v>
      </c>
      <c r="AO48" s="1">
        <v>0.252</v>
      </c>
      <c r="AP48" s="1">
        <v>0.61599999999999999</v>
      </c>
      <c r="AQ48" s="1">
        <v>0.13800000000000001</v>
      </c>
      <c r="AS48" s="22" t="s">
        <v>19</v>
      </c>
      <c r="AT48" s="22">
        <v>0.82199999999999995</v>
      </c>
      <c r="AU48" s="1">
        <v>0.214</v>
      </c>
      <c r="AV48" s="1">
        <v>6.9000000000000006E-2</v>
      </c>
      <c r="AX48" s="5" t="s">
        <v>47</v>
      </c>
      <c r="AY48" s="4">
        <v>58800</v>
      </c>
      <c r="AZ48" s="3">
        <v>910</v>
      </c>
      <c r="BB48" s="1" t="s">
        <v>25</v>
      </c>
      <c r="BC48" s="1">
        <v>2.27</v>
      </c>
      <c r="BD48" s="1">
        <v>2.27</v>
      </c>
      <c r="BE48" s="1">
        <v>1472</v>
      </c>
      <c r="BF48" s="1">
        <v>1472</v>
      </c>
      <c r="BG48" s="1">
        <v>64813</v>
      </c>
      <c r="BI48" s="1" t="s">
        <v>44</v>
      </c>
      <c r="BJ48" s="28">
        <v>4.5</v>
      </c>
      <c r="BK48" s="1">
        <v>503000</v>
      </c>
      <c r="BL48" s="1">
        <v>11177000</v>
      </c>
      <c r="BM48" s="1" t="s">
        <v>175</v>
      </c>
      <c r="BO48" s="1" t="s">
        <v>42</v>
      </c>
      <c r="BP48" s="1">
        <v>1</v>
      </c>
      <c r="BR48" s="9" t="s">
        <v>28</v>
      </c>
      <c r="BS48" s="9">
        <v>35</v>
      </c>
      <c r="BT48" s="10">
        <v>-2.0133362414390783</v>
      </c>
    </row>
    <row r="49" spans="1:72" x14ac:dyDescent="0.25">
      <c r="A49" s="1" t="s">
        <v>48</v>
      </c>
      <c r="B49" s="1">
        <v>6734229</v>
      </c>
      <c r="C49" s="1">
        <v>5772919</v>
      </c>
      <c r="D49" s="1">
        <v>3889000</v>
      </c>
      <c r="G49" s="1" t="s">
        <v>7</v>
      </c>
      <c r="H49" s="1">
        <v>3590615</v>
      </c>
      <c r="I49" s="1">
        <v>4842</v>
      </c>
      <c r="J49" s="1">
        <v>12540.7</v>
      </c>
      <c r="L49" s="1" t="s">
        <v>16</v>
      </c>
      <c r="M49" s="1">
        <v>1050</v>
      </c>
      <c r="O49" s="23" t="s">
        <v>53</v>
      </c>
      <c r="P49" s="1">
        <v>0.47499999999999998</v>
      </c>
      <c r="R49" s="1" t="s">
        <v>1</v>
      </c>
      <c r="S49" s="1">
        <v>0.192</v>
      </c>
      <c r="T49" s="1">
        <v>905</v>
      </c>
      <c r="U49" s="1">
        <v>0.16800000000000001</v>
      </c>
      <c r="V49" s="1">
        <v>0.13500000000000001</v>
      </c>
      <c r="X49" s="1" t="s">
        <v>48</v>
      </c>
      <c r="Y49" s="1">
        <v>6724540</v>
      </c>
      <c r="Z49" s="1">
        <v>102.6</v>
      </c>
      <c r="AA49" s="1">
        <v>151</v>
      </c>
      <c r="AB49" s="1">
        <v>93</v>
      </c>
      <c r="AC49" s="1">
        <v>0.27700000000000002</v>
      </c>
      <c r="AD49" s="25">
        <f t="shared" si="0"/>
        <v>2.245506755852445E-5</v>
      </c>
      <c r="AF49" s="1" t="s">
        <v>35</v>
      </c>
      <c r="AG49" s="1">
        <v>44</v>
      </c>
      <c r="AI49" s="1" t="s">
        <v>8</v>
      </c>
      <c r="AJ49" s="1">
        <v>13</v>
      </c>
      <c r="AK49" s="1">
        <v>935614</v>
      </c>
      <c r="AL49" s="1">
        <v>14.24</v>
      </c>
      <c r="AN49" s="1" t="s">
        <v>48</v>
      </c>
      <c r="AO49" s="1">
        <v>0.245</v>
      </c>
      <c r="AP49" s="1">
        <v>0.60699999999999998</v>
      </c>
      <c r="AQ49" s="1">
        <v>0.108</v>
      </c>
      <c r="AS49" s="22" t="s">
        <v>1</v>
      </c>
      <c r="AT49" s="22">
        <v>0.82099999999999995</v>
      </c>
      <c r="AU49" s="1">
        <v>0.22</v>
      </c>
      <c r="AV49" s="1">
        <v>7.6999999999999999E-2</v>
      </c>
      <c r="AX49" s="5" t="s">
        <v>48</v>
      </c>
      <c r="AY49" s="4">
        <v>29700</v>
      </c>
      <c r="AZ49" s="3">
        <v>550</v>
      </c>
      <c r="BB49" s="1" t="s">
        <v>10</v>
      </c>
      <c r="BC49" s="1">
        <v>2.2000000000000002</v>
      </c>
      <c r="BD49" s="1">
        <v>2.1</v>
      </c>
      <c r="BE49" s="1">
        <v>5215</v>
      </c>
      <c r="BF49" s="1">
        <v>4992</v>
      </c>
      <c r="BG49" s="1">
        <v>237338</v>
      </c>
      <c r="BI49" s="1" t="s">
        <v>11</v>
      </c>
      <c r="BJ49" s="28">
        <v>4</v>
      </c>
      <c r="BK49" s="1">
        <v>162000</v>
      </c>
      <c r="BL49" s="1">
        <v>4016000</v>
      </c>
      <c r="BM49" s="1" t="s">
        <v>175</v>
      </c>
      <c r="BO49" s="1" t="s">
        <v>25</v>
      </c>
      <c r="BP49" s="1">
        <v>0</v>
      </c>
      <c r="BR49" s="9" t="s">
        <v>51</v>
      </c>
      <c r="BS49" s="9">
        <v>35</v>
      </c>
      <c r="BT49" s="10">
        <v>-1.8282521993957157</v>
      </c>
    </row>
    <row r="50" spans="1:72" x14ac:dyDescent="0.25">
      <c r="A50" s="1" t="s">
        <v>49</v>
      </c>
      <c r="B50" s="1">
        <v>1838901</v>
      </c>
      <c r="C50" s="1">
        <v>1296905</v>
      </c>
      <c r="D50" s="1">
        <v>527140</v>
      </c>
      <c r="G50" s="1" t="s">
        <v>8</v>
      </c>
      <c r="H50" s="1">
        <v>945913</v>
      </c>
      <c r="I50" s="1">
        <v>1949</v>
      </c>
      <c r="J50" s="1">
        <v>5047.8999999999996</v>
      </c>
      <c r="L50" s="1" t="s">
        <v>35</v>
      </c>
      <c r="M50" s="1">
        <v>1080</v>
      </c>
      <c r="O50" s="23" t="s">
        <v>7</v>
      </c>
      <c r="P50" s="1">
        <v>0.48599999999999999</v>
      </c>
      <c r="R50" s="1" t="s">
        <v>19</v>
      </c>
      <c r="S50" s="1">
        <v>0.19900000000000001</v>
      </c>
      <c r="T50" s="1">
        <v>898</v>
      </c>
      <c r="U50" s="1">
        <v>0.14299999999999999</v>
      </c>
      <c r="V50" s="1">
        <v>0.185</v>
      </c>
      <c r="X50" s="1" t="s">
        <v>49</v>
      </c>
      <c r="Y50" s="1">
        <v>1852994</v>
      </c>
      <c r="Z50" s="1">
        <v>77.06</v>
      </c>
      <c r="AA50" s="1">
        <v>55</v>
      </c>
      <c r="AB50" s="1">
        <v>27</v>
      </c>
      <c r="AC50" s="1">
        <v>0.54200000000000004</v>
      </c>
      <c r="AD50" s="25">
        <f t="shared" si="0"/>
        <v>2.9681693518705404E-5</v>
      </c>
      <c r="AF50" s="1" t="s">
        <v>46</v>
      </c>
      <c r="AG50" s="1">
        <v>22</v>
      </c>
      <c r="AI50" s="1" t="s">
        <v>40</v>
      </c>
      <c r="AJ50" s="1">
        <v>11</v>
      </c>
      <c r="AK50" s="1">
        <v>1055173</v>
      </c>
      <c r="AL50" s="1">
        <v>10.08</v>
      </c>
      <c r="AN50" s="1" t="s">
        <v>49</v>
      </c>
      <c r="AO50" s="1">
        <v>0.30599999999999999</v>
      </c>
      <c r="AP50" s="1">
        <v>0.66800000000000004</v>
      </c>
      <c r="AQ50" s="1">
        <v>0.20899999999999999</v>
      </c>
      <c r="AS50" s="22" t="s">
        <v>18</v>
      </c>
      <c r="AT50" s="22">
        <v>0.81699999999999995</v>
      </c>
      <c r="AU50" s="1">
        <v>0.21</v>
      </c>
      <c r="AV50" s="1">
        <v>8.5000000000000006E-2</v>
      </c>
      <c r="AX50" s="5" t="s">
        <v>49</v>
      </c>
      <c r="AY50" s="4">
        <v>9700</v>
      </c>
      <c r="AZ50" s="3">
        <v>660</v>
      </c>
      <c r="BB50" s="1" t="s">
        <v>36</v>
      </c>
      <c r="BC50" s="1">
        <v>2.13</v>
      </c>
      <c r="BD50" s="1">
        <v>1.72</v>
      </c>
      <c r="BE50" s="1">
        <v>2607</v>
      </c>
      <c r="BF50" s="1">
        <v>2097</v>
      </c>
      <c r="BG50" s="1">
        <v>122125</v>
      </c>
      <c r="BI50" s="1" t="s">
        <v>45</v>
      </c>
      <c r="BJ50" s="28">
        <v>3.9</v>
      </c>
      <c r="BK50" s="1">
        <v>50000</v>
      </c>
      <c r="BL50" s="1">
        <v>1274000</v>
      </c>
      <c r="BM50" s="1" t="s">
        <v>175</v>
      </c>
      <c r="BO50" s="1" t="s">
        <v>32</v>
      </c>
      <c r="BP50" s="1">
        <v>0</v>
      </c>
      <c r="BR50" s="9" t="s">
        <v>38</v>
      </c>
      <c r="BS50" s="9">
        <v>33</v>
      </c>
      <c r="BT50" s="10">
        <v>-2.0669597502548069</v>
      </c>
    </row>
    <row r="51" spans="1:72" ht="15.75" thickBot="1" x14ac:dyDescent="0.3">
      <c r="A51" s="1" t="s">
        <v>50</v>
      </c>
      <c r="B51" s="1">
        <v>5714200</v>
      </c>
      <c r="C51" s="1">
        <v>4744417</v>
      </c>
      <c r="D51" s="1">
        <v>2302820</v>
      </c>
      <c r="G51" s="1" t="s">
        <v>40</v>
      </c>
      <c r="H51" s="1">
        <v>1056269</v>
      </c>
      <c r="I51" s="1">
        <v>1034</v>
      </c>
      <c r="J51" s="1">
        <v>2678</v>
      </c>
      <c r="L51" s="1" t="s">
        <v>27</v>
      </c>
      <c r="M51" s="1">
        <v>1120</v>
      </c>
      <c r="O51" s="23" t="s">
        <v>33</v>
      </c>
      <c r="P51" s="1">
        <v>0.499</v>
      </c>
      <c r="R51" s="1" t="s">
        <v>32</v>
      </c>
      <c r="S51" s="1">
        <v>0.20599999999999999</v>
      </c>
      <c r="T51" s="1">
        <v>347</v>
      </c>
      <c r="U51" s="1">
        <v>0.19600000000000001</v>
      </c>
      <c r="V51" s="1">
        <v>0.161</v>
      </c>
      <c r="X51" s="1" t="s">
        <v>50</v>
      </c>
      <c r="Y51" s="1">
        <v>5686986</v>
      </c>
      <c r="Z51" s="1">
        <v>105.2</v>
      </c>
      <c r="AA51" s="1">
        <v>151</v>
      </c>
      <c r="AB51" s="1">
        <v>97</v>
      </c>
      <c r="AC51" s="1">
        <v>0.34699999999999998</v>
      </c>
      <c r="AD51" s="25">
        <f t="shared" si="0"/>
        <v>2.655185013643431E-5</v>
      </c>
      <c r="AF51" s="1" t="s">
        <v>51</v>
      </c>
      <c r="AG51" s="1">
        <v>34</v>
      </c>
      <c r="AI51" s="1" t="s">
        <v>46</v>
      </c>
      <c r="AJ51" s="1">
        <v>6</v>
      </c>
      <c r="AK51" s="1">
        <v>626562</v>
      </c>
      <c r="AL51" s="1">
        <v>9.3800000000000008</v>
      </c>
      <c r="AN51" s="1" t="s">
        <v>50</v>
      </c>
      <c r="AO51" s="1">
        <v>0.255</v>
      </c>
      <c r="AP51" s="1">
        <v>0.624</v>
      </c>
      <c r="AQ51" s="1">
        <v>0.13500000000000001</v>
      </c>
      <c r="AS51" s="22" t="s">
        <v>5</v>
      </c>
      <c r="AT51" s="22">
        <v>0.80600000000000005</v>
      </c>
      <c r="AU51" s="1">
        <v>0.29899999999999999</v>
      </c>
      <c r="AV51" s="1">
        <v>0.107</v>
      </c>
      <c r="AX51" s="5" t="s">
        <v>50</v>
      </c>
      <c r="AY51" s="4">
        <v>34800</v>
      </c>
      <c r="AZ51" s="3">
        <v>780</v>
      </c>
      <c r="BB51" s="1" t="s">
        <v>8</v>
      </c>
      <c r="BC51" s="1">
        <v>1.86</v>
      </c>
      <c r="BD51" s="1">
        <v>1.86</v>
      </c>
      <c r="BE51" s="1">
        <v>144</v>
      </c>
      <c r="BF51" s="1">
        <v>144</v>
      </c>
      <c r="BG51" s="1">
        <v>7729</v>
      </c>
      <c r="BI51" s="1" t="s">
        <v>34</v>
      </c>
      <c r="BJ51" s="28">
        <v>3</v>
      </c>
      <c r="BK51" s="1">
        <v>123000</v>
      </c>
      <c r="BL51" s="1">
        <v>4089000</v>
      </c>
      <c r="BM51" s="1" t="s">
        <v>175</v>
      </c>
      <c r="BO51" s="1" t="s">
        <v>1</v>
      </c>
      <c r="BP51" s="1">
        <v>0</v>
      </c>
      <c r="BR51" s="11" t="s">
        <v>27</v>
      </c>
      <c r="BS51" s="11">
        <v>31</v>
      </c>
      <c r="BT51" s="12">
        <v>-1.7813806354599964</v>
      </c>
    </row>
    <row r="52" spans="1:72" x14ac:dyDescent="0.25">
      <c r="A52" s="1" t="s">
        <v>51</v>
      </c>
      <c r="B52" s="1">
        <v>549990</v>
      </c>
      <c r="C52" s="1">
        <v>436437</v>
      </c>
      <c r="D52" s="1">
        <v>236920</v>
      </c>
      <c r="L52" s="1" t="s">
        <v>51</v>
      </c>
      <c r="M52" s="1">
        <v>1140</v>
      </c>
      <c r="O52" s="23" t="s">
        <v>9</v>
      </c>
      <c r="P52" s="1">
        <v>0.53200000000000003</v>
      </c>
      <c r="R52" s="1" t="s">
        <v>25</v>
      </c>
      <c r="S52" s="1">
        <v>0.219</v>
      </c>
      <c r="T52" s="1">
        <v>634</v>
      </c>
      <c r="U52" s="1">
        <v>0.23200000000000001</v>
      </c>
      <c r="V52" s="1">
        <v>0.161</v>
      </c>
      <c r="X52" s="1" t="s">
        <v>51</v>
      </c>
      <c r="Y52" s="1">
        <v>563626</v>
      </c>
      <c r="Z52" s="1">
        <v>5.851</v>
      </c>
      <c r="AA52" s="1">
        <v>8</v>
      </c>
      <c r="AB52" s="1">
        <v>5</v>
      </c>
      <c r="AC52" s="1">
        <v>0.53800000000000003</v>
      </c>
      <c r="AD52" s="25">
        <f t="shared" si="0"/>
        <v>1.4193809370043256E-5</v>
      </c>
      <c r="AI52" s="1" t="s">
        <v>9</v>
      </c>
      <c r="AJ52" s="1">
        <v>3</v>
      </c>
      <c r="AK52" s="1">
        <v>658893</v>
      </c>
      <c r="AL52" s="1">
        <v>4.55</v>
      </c>
      <c r="AN52" s="1" t="s">
        <v>51</v>
      </c>
      <c r="AO52" s="1">
        <v>0.24</v>
      </c>
      <c r="AP52" s="1">
        <v>0.61699999999999999</v>
      </c>
      <c r="AQ52" s="1">
        <v>8.6999999999999994E-2</v>
      </c>
      <c r="AS52" s="22" t="s">
        <v>25</v>
      </c>
      <c r="AT52" s="22">
        <v>0.80400000000000005</v>
      </c>
      <c r="AU52" s="1">
        <v>0.19600000000000001</v>
      </c>
      <c r="AV52" s="1">
        <v>7.0999999999999994E-2</v>
      </c>
      <c r="AX52" s="5" t="s">
        <v>51</v>
      </c>
      <c r="AY52" s="4">
        <v>3800</v>
      </c>
      <c r="AZ52" s="3">
        <v>840</v>
      </c>
      <c r="BI52" s="1" t="s">
        <v>41</v>
      </c>
      <c r="BJ52" s="28">
        <v>2.1</v>
      </c>
      <c r="BK52" s="1">
        <v>41000</v>
      </c>
      <c r="BL52" s="1">
        <v>1960000</v>
      </c>
      <c r="BM52" s="1" t="s">
        <v>175</v>
      </c>
      <c r="BO52" s="1" t="s">
        <v>8</v>
      </c>
      <c r="BP52" s="1">
        <v>0</v>
      </c>
    </row>
    <row r="53" spans="1:72" x14ac:dyDescent="0.25">
      <c r="AE53" s="1" t="s">
        <v>140</v>
      </c>
      <c r="AF53" s="1" t="s">
        <v>173</v>
      </c>
      <c r="AS53" s="22" t="s">
        <v>44</v>
      </c>
      <c r="AT53" s="22">
        <v>0.79900000000000004</v>
      </c>
      <c r="AU53" s="1">
        <v>0.255</v>
      </c>
      <c r="AV53" s="1">
        <v>8.5000000000000006E-2</v>
      </c>
    </row>
    <row r="54" spans="1:72" x14ac:dyDescent="0.25">
      <c r="AI54" s="1" t="s">
        <v>141</v>
      </c>
      <c r="AJ54" s="1" t="s">
        <v>142</v>
      </c>
      <c r="BA54" s="1" t="s">
        <v>160</v>
      </c>
      <c r="BB54" s="1" t="s">
        <v>153</v>
      </c>
    </row>
    <row r="55" spans="1:72" x14ac:dyDescent="0.25">
      <c r="A55" s="1" t="s">
        <v>112</v>
      </c>
      <c r="R55" s="1" t="s">
        <v>122</v>
      </c>
      <c r="S55" s="1" t="s">
        <v>124</v>
      </c>
      <c r="X55" s="1" t="s">
        <v>0</v>
      </c>
      <c r="Y55" s="1" t="s">
        <v>132</v>
      </c>
      <c r="AI55" s="1" t="s">
        <v>143</v>
      </c>
      <c r="AN55" s="1" t="s">
        <v>146</v>
      </c>
      <c r="AO55" s="1" t="s">
        <v>149</v>
      </c>
      <c r="BA55" s="1" t="s">
        <v>161</v>
      </c>
      <c r="BB55" s="1" t="s">
        <v>154</v>
      </c>
      <c r="BR55" s="1" t="s">
        <v>187</v>
      </c>
    </row>
    <row r="56" spans="1:72" x14ac:dyDescent="0.25">
      <c r="A56" s="2" t="s">
        <v>113</v>
      </c>
      <c r="R56" s="1" t="s">
        <v>128</v>
      </c>
      <c r="S56" s="1" t="s">
        <v>125</v>
      </c>
      <c r="X56" s="1" t="s">
        <v>0</v>
      </c>
      <c r="Y56" s="1" t="s">
        <v>133</v>
      </c>
      <c r="AI56" s="1" t="s">
        <v>144</v>
      </c>
      <c r="AJ56" s="1" t="s">
        <v>145</v>
      </c>
      <c r="AN56" s="1" t="s">
        <v>150</v>
      </c>
      <c r="AO56" s="1" t="s">
        <v>151</v>
      </c>
      <c r="BA56" s="1" t="s">
        <v>162</v>
      </c>
      <c r="BB56" s="1" t="s">
        <v>155</v>
      </c>
      <c r="BR56" s="1" t="s">
        <v>188</v>
      </c>
    </row>
    <row r="57" spans="1:72" x14ac:dyDescent="0.25">
      <c r="A57" s="1" t="s">
        <v>114</v>
      </c>
      <c r="R57" s="1" t="s">
        <v>123</v>
      </c>
      <c r="S57" s="1" t="s">
        <v>126</v>
      </c>
      <c r="X57" s="1" t="s">
        <v>54</v>
      </c>
      <c r="Y57" s="1" t="s">
        <v>134</v>
      </c>
      <c r="AN57" s="1" t="s">
        <v>148</v>
      </c>
      <c r="AO57" s="1" t="s">
        <v>152</v>
      </c>
      <c r="AS57" s="22" t="s">
        <v>167</v>
      </c>
      <c r="AT57" s="22" t="s">
        <v>170</v>
      </c>
      <c r="BA57" s="1" t="s">
        <v>163</v>
      </c>
      <c r="BB57" s="1" t="s">
        <v>156</v>
      </c>
      <c r="BC57" s="1" t="s">
        <v>157</v>
      </c>
    </row>
    <row r="58" spans="1:72" x14ac:dyDescent="0.25">
      <c r="A58" s="2" t="s">
        <v>115</v>
      </c>
      <c r="R58" s="1" t="s">
        <v>121</v>
      </c>
      <c r="S58" s="1" t="s">
        <v>127</v>
      </c>
      <c r="X58" s="1" t="s">
        <v>135</v>
      </c>
      <c r="Y58" s="1" t="s">
        <v>134</v>
      </c>
      <c r="AS58" s="22" t="s">
        <v>168</v>
      </c>
      <c r="AT58" s="22" t="s">
        <v>171</v>
      </c>
      <c r="BA58" s="1" t="s">
        <v>164</v>
      </c>
      <c r="BB58" s="1" t="s">
        <v>158</v>
      </c>
    </row>
    <row r="59" spans="1:72" x14ac:dyDescent="0.25">
      <c r="A59" s="2" t="s">
        <v>116</v>
      </c>
      <c r="X59" s="1" t="s">
        <v>136</v>
      </c>
      <c r="Y59" s="1" t="s">
        <v>137</v>
      </c>
      <c r="AS59" s="22" t="s">
        <v>169</v>
      </c>
      <c r="AT59" s="22" t="s">
        <v>172</v>
      </c>
    </row>
    <row r="60" spans="1:72" x14ac:dyDescent="0.25">
      <c r="A60" s="1" t="s">
        <v>117</v>
      </c>
    </row>
  </sheetData>
  <sortState ref="G2:J60">
    <sortCondition descending="1" ref="J1"/>
  </sortState>
  <conditionalFormatting sqref="A1:XFD1">
    <cfRule type="containsText" dxfId="3" priority="1" operator="containsText" text="pop">
      <formula>NOT(ISERROR(SEARCH("pop",A1)))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3"/>
  <sheetViews>
    <sheetView topLeftCell="BD1" workbookViewId="0">
      <selection activeCell="BL2" sqref="BL2"/>
    </sheetView>
  </sheetViews>
  <sheetFormatPr defaultColWidth="8.85546875" defaultRowHeight="15" x14ac:dyDescent="0.25"/>
  <cols>
    <col min="1" max="1" width="35.140625" customWidth="1"/>
    <col min="3" max="3" width="15" customWidth="1"/>
    <col min="7" max="7" width="20.140625" customWidth="1"/>
    <col min="18" max="18" width="18" customWidth="1"/>
    <col min="29" max="29" width="18.140625" customWidth="1"/>
    <col min="30" max="30" width="12" bestFit="1" customWidth="1"/>
    <col min="50" max="50" width="11.140625" customWidth="1"/>
    <col min="61" max="61" width="16.42578125" customWidth="1"/>
    <col min="72" max="72" width="8.85546875" style="1"/>
  </cols>
  <sheetData>
    <row r="1" spans="1:73" ht="15.75" thickBot="1" x14ac:dyDescent="0.3">
      <c r="A1" s="1" t="s">
        <v>52</v>
      </c>
      <c r="B1" s="1" t="s">
        <v>107</v>
      </c>
      <c r="C1" s="1" t="s">
        <v>108</v>
      </c>
      <c r="D1" s="1" t="s">
        <v>109</v>
      </c>
      <c r="G1" s="1" t="s">
        <v>52</v>
      </c>
      <c r="H1" s="1" t="s">
        <v>106</v>
      </c>
      <c r="I1" s="1" t="s">
        <v>110</v>
      </c>
      <c r="J1" s="1" t="s">
        <v>111</v>
      </c>
      <c r="L1" s="1" t="s">
        <v>52</v>
      </c>
      <c r="M1" s="1" t="s">
        <v>118</v>
      </c>
      <c r="O1" s="1" t="s">
        <v>52</v>
      </c>
      <c r="P1" s="1" t="s">
        <v>119</v>
      </c>
      <c r="R1" s="1"/>
      <c r="S1" s="1" t="s">
        <v>122</v>
      </c>
      <c r="T1" s="1" t="s">
        <v>128</v>
      </c>
      <c r="U1" s="1" t="s">
        <v>120</v>
      </c>
      <c r="V1" s="1" t="s">
        <v>121</v>
      </c>
      <c r="Y1" s="1" t="s">
        <v>139</v>
      </c>
      <c r="Z1" s="1" t="s">
        <v>138</v>
      </c>
      <c r="AA1" s="1" t="s">
        <v>129</v>
      </c>
      <c r="AB1" s="1" t="s">
        <v>130</v>
      </c>
      <c r="AC1" s="1" t="s">
        <v>131</v>
      </c>
      <c r="AG1" s="1" t="s">
        <v>140</v>
      </c>
      <c r="AI1" s="1" t="s">
        <v>52</v>
      </c>
      <c r="AJ1" s="1" t="s">
        <v>141</v>
      </c>
      <c r="AK1" s="1" t="s">
        <v>143</v>
      </c>
      <c r="AL1" s="1" t="s">
        <v>144</v>
      </c>
      <c r="AN1" s="1"/>
      <c r="AO1" s="1" t="s">
        <v>146</v>
      </c>
      <c r="AP1" s="1" t="s">
        <v>147</v>
      </c>
      <c r="AQ1" s="1" t="s">
        <v>148</v>
      </c>
      <c r="AS1" s="1" t="s">
        <v>52</v>
      </c>
      <c r="AT1" s="1" t="s">
        <v>167</v>
      </c>
      <c r="AU1" s="1" t="s">
        <v>168</v>
      </c>
      <c r="AV1" s="1" t="s">
        <v>169</v>
      </c>
      <c r="AY1" s="1" t="s">
        <v>165</v>
      </c>
      <c r="AZ1" s="1" t="s">
        <v>166</v>
      </c>
      <c r="BB1" s="1"/>
      <c r="BC1" s="1" t="s">
        <v>160</v>
      </c>
      <c r="BD1" s="1" t="s">
        <v>161</v>
      </c>
      <c r="BE1" s="1" t="s">
        <v>162</v>
      </c>
      <c r="BF1" s="1" t="s">
        <v>163</v>
      </c>
      <c r="BG1" s="1" t="s">
        <v>164</v>
      </c>
      <c r="BI1" s="1"/>
      <c r="BJ1" s="1" t="s">
        <v>177</v>
      </c>
      <c r="BK1" s="1" t="s">
        <v>178</v>
      </c>
      <c r="BL1" s="1" t="s">
        <v>180</v>
      </c>
      <c r="BM1" s="1" t="s">
        <v>179</v>
      </c>
      <c r="BP1" s="1" t="s">
        <v>183</v>
      </c>
      <c r="BR1" s="6" t="s">
        <v>52</v>
      </c>
      <c r="BS1" s="6" t="s">
        <v>184</v>
      </c>
      <c r="BT1" s="6" t="s">
        <v>191</v>
      </c>
      <c r="BU1" s="6" t="s">
        <v>190</v>
      </c>
    </row>
    <row r="2" spans="1:73" ht="15.75" thickBot="1" x14ac:dyDescent="0.3">
      <c r="A2" t="s">
        <v>1</v>
      </c>
      <c r="B2">
        <v>4758191</v>
      </c>
      <c r="C2">
        <v>3092273</v>
      </c>
      <c r="D2">
        <v>1599260</v>
      </c>
      <c r="G2" s="1" t="s">
        <v>2</v>
      </c>
      <c r="H2" s="1">
        <v>740405</v>
      </c>
      <c r="I2" s="1">
        <v>570641</v>
      </c>
      <c r="J2" s="1">
        <v>1477953.4</v>
      </c>
      <c r="L2" s="1" t="s">
        <v>6</v>
      </c>
      <c r="M2" s="1">
        <v>340</v>
      </c>
      <c r="O2" s="1" t="s">
        <v>45</v>
      </c>
      <c r="P2" s="1">
        <v>0.41899999999999998</v>
      </c>
      <c r="R2" s="1" t="s">
        <v>30</v>
      </c>
      <c r="S2" s="1">
        <v>9.1999999999999998E-2</v>
      </c>
      <c r="T2" s="1">
        <v>117</v>
      </c>
      <c r="U2" s="1">
        <v>9.5000000000000001E-2</v>
      </c>
      <c r="V2" s="1">
        <v>0.155</v>
      </c>
      <c r="X2" t="s">
        <v>1</v>
      </c>
      <c r="Y2">
        <v>4779736</v>
      </c>
      <c r="Z2">
        <v>94.65</v>
      </c>
      <c r="AA2">
        <v>199</v>
      </c>
      <c r="AB2">
        <v>135</v>
      </c>
      <c r="AC2">
        <v>0.48899999999999999</v>
      </c>
      <c r="AD2">
        <f>AA2/Y2</f>
        <v>4.1634098619672719E-5</v>
      </c>
      <c r="AF2" s="1" t="s">
        <v>55</v>
      </c>
      <c r="AG2" s="1">
        <v>35</v>
      </c>
      <c r="AI2" s="1" t="s">
        <v>44</v>
      </c>
      <c r="AJ2" s="1">
        <v>709</v>
      </c>
      <c r="AK2" s="1">
        <v>26956958</v>
      </c>
      <c r="AL2" s="1">
        <v>26.29</v>
      </c>
      <c r="AN2" s="1" t="s">
        <v>1</v>
      </c>
      <c r="AO2" s="1">
        <v>0.30099999999999999</v>
      </c>
      <c r="AP2" s="1">
        <v>0.65400000000000003</v>
      </c>
      <c r="AQ2" s="1">
        <v>0.16700000000000001</v>
      </c>
      <c r="AS2" s="1" t="s">
        <v>51</v>
      </c>
      <c r="AT2" s="1">
        <v>0.91800000000000004</v>
      </c>
      <c r="AU2" s="1">
        <v>0.23799999999999999</v>
      </c>
      <c r="AV2" s="1">
        <v>7.9000000000000001E-2</v>
      </c>
      <c r="AX2" s="5" t="s">
        <v>1</v>
      </c>
      <c r="AY2" s="4">
        <v>46000</v>
      </c>
      <c r="AZ2" s="4">
        <v>1230</v>
      </c>
      <c r="BB2" s="1" t="s">
        <v>46</v>
      </c>
      <c r="BC2" s="1">
        <v>99.8</v>
      </c>
      <c r="BD2" s="1">
        <v>40.299999999999997</v>
      </c>
      <c r="BE2" s="1">
        <v>2086</v>
      </c>
      <c r="BF2" s="1">
        <v>842</v>
      </c>
      <c r="BG2" s="1">
        <v>2091</v>
      </c>
      <c r="BI2" s="1" t="s">
        <v>58</v>
      </c>
      <c r="BJ2" s="1">
        <v>24.7</v>
      </c>
      <c r="BK2" s="1">
        <v>2038000</v>
      </c>
      <c r="BL2" s="1">
        <v>8249000</v>
      </c>
      <c r="BM2" s="1" t="s">
        <v>174</v>
      </c>
      <c r="BO2" s="1" t="s">
        <v>55</v>
      </c>
      <c r="BP2" s="1">
        <v>124</v>
      </c>
      <c r="BR2" s="7" t="s">
        <v>12</v>
      </c>
      <c r="BS2" s="7">
        <v>91</v>
      </c>
      <c r="BT2" s="7">
        <f>EXP(BU2)</f>
        <v>0.12279483742901093</v>
      </c>
      <c r="BU2" s="8">
        <v>-2.0972403046331878</v>
      </c>
    </row>
    <row r="3" spans="1:73" ht="15.75" thickBot="1" x14ac:dyDescent="0.3">
      <c r="A3" t="s">
        <v>2</v>
      </c>
      <c r="B3">
        <v>705813</v>
      </c>
      <c r="C3">
        <v>593193</v>
      </c>
      <c r="D3">
        <v>336440</v>
      </c>
      <c r="G3" s="1" t="s">
        <v>44</v>
      </c>
      <c r="H3" s="1">
        <v>27475536</v>
      </c>
      <c r="I3" s="1">
        <v>261232</v>
      </c>
      <c r="J3" s="1">
        <v>676587.8</v>
      </c>
      <c r="L3" s="1" t="s">
        <v>9</v>
      </c>
      <c r="M3" s="1">
        <v>350</v>
      </c>
      <c r="O3" s="1" t="s">
        <v>2</v>
      </c>
      <c r="P3" s="1">
        <v>0.42199999999999999</v>
      </c>
      <c r="R3" s="1" t="s">
        <v>21</v>
      </c>
      <c r="S3" s="1">
        <v>0.104</v>
      </c>
      <c r="T3" s="1">
        <v>604</v>
      </c>
      <c r="U3" s="1">
        <v>9.6000000000000002E-2</v>
      </c>
      <c r="V3" s="1">
        <v>0.10100000000000001</v>
      </c>
      <c r="X3" t="s">
        <v>2</v>
      </c>
      <c r="Y3">
        <v>710231</v>
      </c>
      <c r="Z3">
        <v>1.264</v>
      </c>
      <c r="AA3">
        <v>31</v>
      </c>
      <c r="AB3">
        <v>19</v>
      </c>
      <c r="AC3">
        <v>0.61699999999999999</v>
      </c>
      <c r="AD3" s="1">
        <f t="shared" ref="AD3:AD52" si="0">AA3/Y3</f>
        <v>4.3647770936498123E-5</v>
      </c>
      <c r="AF3" s="1" t="s">
        <v>56</v>
      </c>
      <c r="AG3" s="1">
        <v>47</v>
      </c>
      <c r="AI3" s="1" t="s">
        <v>5</v>
      </c>
      <c r="AJ3" s="1">
        <v>359</v>
      </c>
      <c r="AK3" s="1">
        <v>38802500</v>
      </c>
      <c r="AL3" s="1">
        <v>9.26</v>
      </c>
      <c r="AN3" s="1" t="s">
        <v>2</v>
      </c>
      <c r="AO3" s="1">
        <v>0.27300000000000002</v>
      </c>
      <c r="AP3" s="1">
        <v>0.64500000000000002</v>
      </c>
      <c r="AQ3" s="1">
        <v>0.111</v>
      </c>
      <c r="AS3" s="1" t="s">
        <v>24</v>
      </c>
      <c r="AT3" s="1">
        <v>0.91700000000000004</v>
      </c>
      <c r="AU3" s="1">
        <v>0.315</v>
      </c>
      <c r="AV3" s="1">
        <v>0.10299999999999999</v>
      </c>
      <c r="AX3" s="5" t="s">
        <v>2</v>
      </c>
      <c r="AY3" s="4">
        <v>5100</v>
      </c>
      <c r="AZ3" s="3">
        <v>940</v>
      </c>
      <c r="BB3" s="1" t="s">
        <v>48</v>
      </c>
      <c r="BC3" s="1">
        <v>75.8</v>
      </c>
      <c r="BD3" s="1">
        <v>8.1999999999999993</v>
      </c>
      <c r="BE3" s="1">
        <v>83303</v>
      </c>
      <c r="BF3" s="1">
        <v>8981</v>
      </c>
      <c r="BG3" s="1">
        <v>109933</v>
      </c>
      <c r="BI3" s="1" t="s">
        <v>94</v>
      </c>
      <c r="BJ3" s="1">
        <v>20.399999999999999</v>
      </c>
      <c r="BK3" s="1">
        <v>119000</v>
      </c>
      <c r="BL3" s="1">
        <v>583000</v>
      </c>
      <c r="BM3" s="1" t="s">
        <v>174</v>
      </c>
      <c r="BO3" s="1" t="s">
        <v>58</v>
      </c>
      <c r="BP3" s="1">
        <v>93</v>
      </c>
      <c r="BR3" s="9" t="s">
        <v>19</v>
      </c>
      <c r="BS3" s="9">
        <v>72</v>
      </c>
      <c r="BT3" s="7">
        <f t="shared" ref="BT3:BT51" si="1">EXP(BU3)</f>
        <v>0.12292604642275844</v>
      </c>
      <c r="BU3" s="10">
        <v>-2.0961723530275993</v>
      </c>
    </row>
    <row r="4" spans="1:73" ht="15.75" thickBot="1" x14ac:dyDescent="0.3">
      <c r="A4" t="s">
        <v>3</v>
      </c>
      <c r="B4">
        <v>6665093</v>
      </c>
      <c r="C4">
        <v>5230474</v>
      </c>
      <c r="D4">
        <v>2448140</v>
      </c>
      <c r="G4" s="1" t="s">
        <v>5</v>
      </c>
      <c r="H4" s="1">
        <v>39141723</v>
      </c>
      <c r="I4" s="1">
        <v>155779</v>
      </c>
      <c r="J4" s="1">
        <v>403465.8</v>
      </c>
      <c r="L4" s="1" t="s">
        <v>29</v>
      </c>
      <c r="M4" s="1">
        <v>500</v>
      </c>
      <c r="O4" s="1" t="s">
        <v>51</v>
      </c>
      <c r="P4" s="1">
        <v>0.42299999999999999</v>
      </c>
      <c r="R4" s="1" t="s">
        <v>51</v>
      </c>
      <c r="S4" s="1">
        <v>0.106</v>
      </c>
      <c r="T4" s="1">
        <v>54</v>
      </c>
      <c r="U4" s="1">
        <v>9.2999999999999999E-2</v>
      </c>
      <c r="V4" s="1">
        <v>9.1999999999999998E-2</v>
      </c>
      <c r="X4" t="s">
        <v>3</v>
      </c>
      <c r="Y4">
        <v>6392017</v>
      </c>
      <c r="Z4">
        <v>57.05</v>
      </c>
      <c r="AA4">
        <v>352</v>
      </c>
      <c r="AB4">
        <v>232</v>
      </c>
      <c r="AC4">
        <v>0.32300000000000001</v>
      </c>
      <c r="AD4" s="1">
        <f t="shared" si="0"/>
        <v>5.5068689585775508E-5</v>
      </c>
      <c r="AF4" s="1" t="s">
        <v>57</v>
      </c>
      <c r="AG4" s="1">
        <v>39</v>
      </c>
      <c r="AI4" s="1" t="s">
        <v>39</v>
      </c>
      <c r="AJ4" s="1">
        <v>242</v>
      </c>
      <c r="AK4" s="1">
        <v>12787209</v>
      </c>
      <c r="AL4" s="1">
        <v>18.940000000000001</v>
      </c>
      <c r="AN4" s="1" t="s">
        <v>3</v>
      </c>
      <c r="AO4" s="1">
        <v>0.23300000000000001</v>
      </c>
      <c r="AP4" s="1">
        <v>0.59499999999999997</v>
      </c>
      <c r="AQ4" s="1">
        <v>0.122</v>
      </c>
      <c r="AS4" s="1" t="s">
        <v>2</v>
      </c>
      <c r="AT4" s="1">
        <v>0.91400000000000003</v>
      </c>
      <c r="AU4" s="1">
        <v>0.26600000000000001</v>
      </c>
      <c r="AV4" s="1">
        <v>0.09</v>
      </c>
      <c r="AX4" s="5" t="s">
        <v>3</v>
      </c>
      <c r="AY4" s="4">
        <v>55200</v>
      </c>
      <c r="AZ4" s="4">
        <v>1090</v>
      </c>
      <c r="BB4" s="1" t="s">
        <v>42</v>
      </c>
      <c r="BC4" s="1">
        <v>75.3</v>
      </c>
      <c r="BD4" s="1">
        <v>25.5</v>
      </c>
      <c r="BE4" s="1">
        <v>7331</v>
      </c>
      <c r="BF4" s="1">
        <v>2481</v>
      </c>
      <c r="BG4" s="1">
        <v>9734</v>
      </c>
      <c r="BI4" s="1" t="s">
        <v>101</v>
      </c>
      <c r="BJ4" s="1">
        <v>19.600000000000001</v>
      </c>
      <c r="BK4" s="1">
        <v>60000</v>
      </c>
      <c r="BL4" s="1">
        <v>304000</v>
      </c>
      <c r="BM4" s="1" t="s">
        <v>174</v>
      </c>
      <c r="BO4" s="1" t="s">
        <v>57</v>
      </c>
      <c r="BP4" s="1">
        <v>44</v>
      </c>
      <c r="BR4" s="9" t="s">
        <v>192</v>
      </c>
      <c r="BS4" s="9">
        <v>70</v>
      </c>
      <c r="BT4" s="7">
        <f t="shared" si="1"/>
        <v>0.10739095374239423</v>
      </c>
      <c r="BU4" s="10">
        <v>-2.2312793300415295</v>
      </c>
    </row>
    <row r="5" spans="1:73" ht="15.75" thickBot="1" x14ac:dyDescent="0.3">
      <c r="A5" t="s">
        <v>4</v>
      </c>
      <c r="B5">
        <v>2919815</v>
      </c>
      <c r="C5">
        <v>1949869</v>
      </c>
      <c r="D5">
        <v>989820</v>
      </c>
      <c r="G5" s="1" t="s">
        <v>27</v>
      </c>
      <c r="H5" s="1">
        <v>1025588</v>
      </c>
      <c r="I5" s="1">
        <v>145546</v>
      </c>
      <c r="J5" s="1">
        <v>376962.4</v>
      </c>
      <c r="L5" s="1" t="s">
        <v>33</v>
      </c>
      <c r="M5" s="1">
        <v>570</v>
      </c>
      <c r="O5" s="1" t="s">
        <v>30</v>
      </c>
      <c r="P5" s="1">
        <v>0.42499999999999999</v>
      </c>
      <c r="R5" s="1" t="s">
        <v>7</v>
      </c>
      <c r="S5" s="1">
        <v>0.108</v>
      </c>
      <c r="T5" s="1">
        <v>376</v>
      </c>
      <c r="U5" s="1">
        <v>0.106</v>
      </c>
      <c r="V5" s="1">
        <v>0.125</v>
      </c>
      <c r="X5" t="s">
        <v>4</v>
      </c>
      <c r="Y5">
        <v>2915918</v>
      </c>
      <c r="Z5">
        <v>56.43</v>
      </c>
      <c r="AA5">
        <v>130</v>
      </c>
      <c r="AB5">
        <v>93</v>
      </c>
      <c r="AC5">
        <v>0.57899999999999996</v>
      </c>
      <c r="AD5" s="1">
        <f t="shared" si="0"/>
        <v>4.4582872357864657E-5</v>
      </c>
      <c r="AF5" s="1" t="s">
        <v>58</v>
      </c>
      <c r="AG5" s="1">
        <v>32</v>
      </c>
      <c r="AI5" s="1" t="s">
        <v>14</v>
      </c>
      <c r="AJ5" s="1">
        <v>233</v>
      </c>
      <c r="AK5" s="1">
        <v>12880580</v>
      </c>
      <c r="AL5" s="1">
        <v>18.12</v>
      </c>
      <c r="AN5" s="1" t="s">
        <v>4</v>
      </c>
      <c r="AO5" s="1">
        <v>0.28100000000000003</v>
      </c>
      <c r="AP5" s="1">
        <v>0.64700000000000002</v>
      </c>
      <c r="AQ5" s="1">
        <v>0.16400000000000001</v>
      </c>
      <c r="AS5" s="1" t="s">
        <v>30</v>
      </c>
      <c r="AT5" s="1">
        <v>0.91300000000000003</v>
      </c>
      <c r="AU5" s="1">
        <v>0.32</v>
      </c>
      <c r="AV5" s="1">
        <v>0.112</v>
      </c>
      <c r="AX5" s="5" t="s">
        <v>4</v>
      </c>
      <c r="AY5" s="4">
        <v>22800</v>
      </c>
      <c r="AZ5" s="4">
        <v>1010</v>
      </c>
      <c r="BB5" s="1" t="s">
        <v>13</v>
      </c>
      <c r="BC5" s="1">
        <v>74.599999999999994</v>
      </c>
      <c r="BD5" s="1">
        <v>20.8</v>
      </c>
      <c r="BE5" s="1">
        <v>11314</v>
      </c>
      <c r="BF5" s="1">
        <v>3152</v>
      </c>
      <c r="BG5" s="1">
        <v>15170</v>
      </c>
      <c r="BI5" s="1" t="s">
        <v>83</v>
      </c>
      <c r="BJ5" s="1">
        <v>17</v>
      </c>
      <c r="BK5" s="1">
        <v>269000</v>
      </c>
      <c r="BL5" s="1">
        <v>1587000</v>
      </c>
      <c r="BM5" s="1" t="s">
        <v>174</v>
      </c>
      <c r="BO5" s="1" t="s">
        <v>59</v>
      </c>
      <c r="BP5" s="1">
        <v>17</v>
      </c>
      <c r="BR5" s="9" t="s">
        <v>25</v>
      </c>
      <c r="BS5" s="9">
        <v>64</v>
      </c>
      <c r="BT5" s="7">
        <f t="shared" si="1"/>
        <v>0.10486633876720759</v>
      </c>
      <c r="BU5" s="10">
        <v>-2.2550687038535173</v>
      </c>
    </row>
    <row r="6" spans="1:73" ht="15.75" thickBot="1" x14ac:dyDescent="0.3">
      <c r="A6" t="s">
        <v>5</v>
      </c>
      <c r="B6">
        <v>37350092</v>
      </c>
      <c r="C6">
        <v>29758896</v>
      </c>
      <c r="D6">
        <v>16673720</v>
      </c>
      <c r="G6" s="1" t="s">
        <v>32</v>
      </c>
      <c r="H6" s="1">
        <v>2079892</v>
      </c>
      <c r="I6" s="1">
        <v>121298</v>
      </c>
      <c r="J6" s="1">
        <v>314160.40000000002</v>
      </c>
      <c r="L6" s="1" t="s">
        <v>15</v>
      </c>
      <c r="M6" s="1">
        <v>610</v>
      </c>
      <c r="O6" s="1" t="s">
        <v>16</v>
      </c>
      <c r="P6" s="1">
        <v>0.42699999999999999</v>
      </c>
      <c r="R6" s="1" t="s">
        <v>35</v>
      </c>
      <c r="S6" s="1">
        <v>0.111</v>
      </c>
      <c r="T6" s="1">
        <v>79</v>
      </c>
      <c r="U6" s="1">
        <v>0.11</v>
      </c>
      <c r="V6" s="1">
        <v>9.1999999999999998E-2</v>
      </c>
      <c r="X6" t="s">
        <v>5</v>
      </c>
      <c r="Y6">
        <v>37253956</v>
      </c>
      <c r="Z6">
        <v>244.2</v>
      </c>
      <c r="AA6">
        <v>1811</v>
      </c>
      <c r="AB6">
        <v>1257</v>
      </c>
      <c r="AC6">
        <v>0.20100000000000001</v>
      </c>
      <c r="AD6" s="1">
        <f t="shared" si="0"/>
        <v>4.8612286974301467E-5</v>
      </c>
      <c r="AF6" s="1" t="s">
        <v>59</v>
      </c>
      <c r="AG6" s="1">
        <v>39</v>
      </c>
      <c r="AI6" s="1" t="s">
        <v>36</v>
      </c>
      <c r="AJ6" s="1">
        <v>229</v>
      </c>
      <c r="AK6" s="1">
        <v>11594163</v>
      </c>
      <c r="AL6" s="1">
        <v>19.75</v>
      </c>
      <c r="AN6" s="1" t="s">
        <v>5</v>
      </c>
      <c r="AO6" s="1">
        <v>0.23100000000000001</v>
      </c>
      <c r="AP6" s="1">
        <v>0.59399999999999997</v>
      </c>
      <c r="AQ6" s="1">
        <v>0.13200000000000001</v>
      </c>
      <c r="AS6" s="1" t="s">
        <v>46</v>
      </c>
      <c r="AT6" s="1">
        <v>0.91</v>
      </c>
      <c r="AU6" s="1">
        <v>0.33100000000000002</v>
      </c>
      <c r="AV6" s="1">
        <v>0.13300000000000001</v>
      </c>
      <c r="AX6" s="5" t="s">
        <v>5</v>
      </c>
      <c r="AY6" s="4">
        <v>218800</v>
      </c>
      <c r="AZ6" s="3">
        <v>750</v>
      </c>
      <c r="BB6" s="1" t="s">
        <v>38</v>
      </c>
      <c r="BC6" s="1">
        <v>68.400000000000006</v>
      </c>
      <c r="BD6" s="1">
        <v>13.5</v>
      </c>
      <c r="BE6" s="1">
        <v>40274</v>
      </c>
      <c r="BF6" s="1">
        <v>7971</v>
      </c>
      <c r="BG6" s="1">
        <v>58857</v>
      </c>
      <c r="BI6" s="1" t="s">
        <v>67</v>
      </c>
      <c r="BJ6" s="1">
        <v>16.8</v>
      </c>
      <c r="BK6" s="1">
        <v>500000</v>
      </c>
      <c r="BL6" s="1">
        <v>2977000</v>
      </c>
      <c r="BM6" s="1" t="s">
        <v>174</v>
      </c>
      <c r="BO6" s="1" t="s">
        <v>56</v>
      </c>
      <c r="BP6" s="1">
        <v>48</v>
      </c>
      <c r="BR6" s="9" t="s">
        <v>21</v>
      </c>
      <c r="BS6" s="9">
        <v>63</v>
      </c>
      <c r="BT6" s="7">
        <f t="shared" si="1"/>
        <v>0.1230473713237538</v>
      </c>
      <c r="BU6" s="10">
        <v>-2.095185865040841</v>
      </c>
    </row>
    <row r="7" spans="1:73" ht="15.75" thickBot="1" x14ac:dyDescent="0.3">
      <c r="A7" t="s">
        <v>6</v>
      </c>
      <c r="B7">
        <v>5077553</v>
      </c>
      <c r="C7">
        <v>4058749</v>
      </c>
      <c r="D7">
        <v>2369420</v>
      </c>
      <c r="G7" s="1" t="s">
        <v>3</v>
      </c>
      <c r="H7" s="1">
        <v>6826302</v>
      </c>
      <c r="I7" s="1">
        <v>113594</v>
      </c>
      <c r="J7" s="1">
        <v>294207.09999999998</v>
      </c>
      <c r="L7" s="1" t="s">
        <v>3</v>
      </c>
      <c r="M7" s="1">
        <v>660</v>
      </c>
      <c r="O7" s="1" t="s">
        <v>50</v>
      </c>
      <c r="P7" s="1">
        <v>0.43</v>
      </c>
      <c r="R7" s="1" t="s">
        <v>31</v>
      </c>
      <c r="S7" s="1">
        <v>0.111</v>
      </c>
      <c r="T7" s="1">
        <v>972</v>
      </c>
      <c r="U7" s="1">
        <v>0.13700000000000001</v>
      </c>
      <c r="V7" s="1">
        <v>0.13900000000000001</v>
      </c>
      <c r="X7" t="s">
        <v>6</v>
      </c>
      <c r="Y7">
        <v>5029196</v>
      </c>
      <c r="Z7">
        <v>49.33</v>
      </c>
      <c r="AA7">
        <v>117</v>
      </c>
      <c r="AB7">
        <v>65</v>
      </c>
      <c r="AC7">
        <v>0.34300000000000003</v>
      </c>
      <c r="AD7" s="1">
        <f t="shared" si="0"/>
        <v>2.3264155940631464E-5</v>
      </c>
      <c r="AF7" s="1" t="s">
        <v>60</v>
      </c>
      <c r="AG7" s="1">
        <v>40</v>
      </c>
      <c r="AI7" s="1" t="s">
        <v>10</v>
      </c>
      <c r="AJ7" s="1">
        <v>227</v>
      </c>
      <c r="AK7" s="1">
        <v>19893297</v>
      </c>
      <c r="AL7" s="1">
        <v>11.41</v>
      </c>
      <c r="AN7" s="1" t="s">
        <v>6</v>
      </c>
      <c r="AO7" s="1">
        <v>0.21</v>
      </c>
      <c r="AP7" s="1">
        <v>0.55000000000000004</v>
      </c>
      <c r="AQ7" s="1">
        <v>9.9000000000000005E-2</v>
      </c>
      <c r="AS7" s="1" t="s">
        <v>27</v>
      </c>
      <c r="AT7" s="1">
        <v>0.90800000000000003</v>
      </c>
      <c r="AU7" s="1">
        <v>0.27400000000000002</v>
      </c>
      <c r="AV7" s="1">
        <v>8.3000000000000004E-2</v>
      </c>
      <c r="AX7" s="5" t="s">
        <v>6</v>
      </c>
      <c r="AY7" s="4">
        <v>32100</v>
      </c>
      <c r="AZ7" s="3">
        <v>790</v>
      </c>
      <c r="BB7" s="1" t="s">
        <v>20</v>
      </c>
      <c r="BC7" s="1">
        <v>66.3</v>
      </c>
      <c r="BD7" s="1">
        <v>36.6</v>
      </c>
      <c r="BE7" s="1">
        <v>8059</v>
      </c>
      <c r="BF7" s="1">
        <v>4444</v>
      </c>
      <c r="BG7" s="1">
        <v>12157</v>
      </c>
      <c r="BI7" s="1" t="s">
        <v>55</v>
      </c>
      <c r="BJ7" s="1">
        <v>15.9</v>
      </c>
      <c r="BK7" s="1">
        <v>2486000</v>
      </c>
      <c r="BL7" s="1">
        <v>15657000</v>
      </c>
      <c r="BM7" s="1" t="s">
        <v>174</v>
      </c>
      <c r="BO7" s="1" t="s">
        <v>83</v>
      </c>
      <c r="BP7" s="1">
        <v>12</v>
      </c>
      <c r="BR7" s="9" t="s">
        <v>45</v>
      </c>
      <c r="BS7" s="9">
        <v>61</v>
      </c>
      <c r="BT7" s="7">
        <f t="shared" si="1"/>
        <v>0.12587212373624396</v>
      </c>
      <c r="BU7" s="10">
        <v>-2.0724887783634154</v>
      </c>
    </row>
    <row r="8" spans="1:73" ht="30.75" thickBot="1" x14ac:dyDescent="0.3">
      <c r="A8" t="s">
        <v>7</v>
      </c>
      <c r="B8">
        <v>3555261</v>
      </c>
      <c r="C8">
        <v>3074229</v>
      </c>
      <c r="D8">
        <v>1398220</v>
      </c>
      <c r="G8" s="1" t="s">
        <v>29</v>
      </c>
      <c r="H8" s="1">
        <v>2893711</v>
      </c>
      <c r="I8" s="1">
        <v>109781</v>
      </c>
      <c r="J8" s="1">
        <v>284331.5</v>
      </c>
      <c r="L8" s="1" t="s">
        <v>34</v>
      </c>
      <c r="M8" s="1">
        <v>670</v>
      </c>
      <c r="O8" s="1" t="s">
        <v>28</v>
      </c>
      <c r="P8" s="1">
        <v>0.432</v>
      </c>
      <c r="R8" s="1" t="s">
        <v>24</v>
      </c>
      <c r="S8" s="1">
        <v>0.114</v>
      </c>
      <c r="T8" s="1">
        <v>607</v>
      </c>
      <c r="U8" s="1">
        <v>0.121</v>
      </c>
      <c r="V8" s="1">
        <v>9.7000000000000003E-2</v>
      </c>
      <c r="X8" t="s">
        <v>7</v>
      </c>
      <c r="Y8">
        <v>3574097</v>
      </c>
      <c r="Z8">
        <v>741.4</v>
      </c>
      <c r="AA8">
        <v>131</v>
      </c>
      <c r="AB8">
        <v>97</v>
      </c>
      <c r="AC8">
        <v>0.16600000000000001</v>
      </c>
      <c r="AD8" s="1">
        <f t="shared" si="0"/>
        <v>3.6652614632451218E-5</v>
      </c>
      <c r="AF8" s="1" t="s">
        <v>61</v>
      </c>
      <c r="AG8" s="1">
        <v>39</v>
      </c>
      <c r="AI8" s="1" t="s">
        <v>19</v>
      </c>
      <c r="AJ8" s="1">
        <v>207</v>
      </c>
      <c r="AK8" s="1">
        <v>4649676</v>
      </c>
      <c r="AL8" s="1">
        <v>44.5</v>
      </c>
      <c r="AN8" s="1" t="s">
        <v>7</v>
      </c>
      <c r="AO8" s="1">
        <v>0.20799999999999999</v>
      </c>
      <c r="AP8" s="1">
        <v>0.58699999999999997</v>
      </c>
      <c r="AQ8" s="1">
        <v>0.123</v>
      </c>
      <c r="AS8" s="1" t="s">
        <v>16</v>
      </c>
      <c r="AT8" s="1">
        <v>0.91400000000000003</v>
      </c>
      <c r="AU8" s="1">
        <v>0.251</v>
      </c>
      <c r="AV8" s="1">
        <v>7.3999999999999996E-2</v>
      </c>
      <c r="AX8" s="5" t="s">
        <v>7</v>
      </c>
      <c r="AY8" s="4">
        <v>17600</v>
      </c>
      <c r="AZ8" s="3">
        <v>620</v>
      </c>
      <c r="BB8" s="1" t="s">
        <v>27</v>
      </c>
      <c r="BC8" s="1">
        <v>39.5</v>
      </c>
      <c r="BD8" s="1">
        <v>6.7</v>
      </c>
      <c r="BE8" s="1">
        <v>11683</v>
      </c>
      <c r="BF8" s="1">
        <v>1975</v>
      </c>
      <c r="BG8" s="1">
        <v>29546</v>
      </c>
      <c r="BI8" s="1" t="s">
        <v>65</v>
      </c>
      <c r="BJ8" s="1">
        <v>15.4</v>
      </c>
      <c r="BK8" s="1">
        <v>596000</v>
      </c>
      <c r="BL8" s="1">
        <v>3880000</v>
      </c>
      <c r="BM8" s="1" t="s">
        <v>174</v>
      </c>
      <c r="BO8" s="1" t="s">
        <v>67</v>
      </c>
      <c r="BP8" s="1">
        <v>13</v>
      </c>
      <c r="BR8" s="9" t="s">
        <v>5</v>
      </c>
      <c r="BS8" s="9">
        <v>60</v>
      </c>
      <c r="BT8" s="7">
        <f t="shared" si="1"/>
        <v>0.12650392475308481</v>
      </c>
      <c r="BU8" s="10">
        <v>-2.0674819455797642</v>
      </c>
    </row>
    <row r="9" spans="1:73" ht="15.75" thickBot="1" x14ac:dyDescent="0.3">
      <c r="A9" t="s">
        <v>8</v>
      </c>
      <c r="B9">
        <v>894424</v>
      </c>
      <c r="C9">
        <v>719500</v>
      </c>
      <c r="D9">
        <v>216140</v>
      </c>
      <c r="G9" s="1" t="s">
        <v>6</v>
      </c>
      <c r="H9" s="1">
        <v>5450364</v>
      </c>
      <c r="I9" s="1">
        <v>103642</v>
      </c>
      <c r="J9" s="1">
        <v>268431.5</v>
      </c>
      <c r="L9" s="1" t="s">
        <v>25</v>
      </c>
      <c r="M9" s="1">
        <v>680</v>
      </c>
      <c r="O9" s="1" t="s">
        <v>12</v>
      </c>
      <c r="P9" s="1">
        <v>0.433</v>
      </c>
      <c r="R9" s="1" t="s">
        <v>2</v>
      </c>
      <c r="S9" s="1">
        <v>0.114</v>
      </c>
      <c r="T9" s="1">
        <v>81</v>
      </c>
      <c r="U9" s="1">
        <v>0.121</v>
      </c>
      <c r="V9" s="1">
        <v>0.125</v>
      </c>
      <c r="X9" t="s">
        <v>8</v>
      </c>
      <c r="Y9">
        <v>897934</v>
      </c>
      <c r="Z9">
        <v>470.7</v>
      </c>
      <c r="AA9">
        <v>48</v>
      </c>
      <c r="AB9">
        <v>38</v>
      </c>
      <c r="AC9">
        <v>5.1999999999999998E-2</v>
      </c>
      <c r="AD9" s="1">
        <f t="shared" si="0"/>
        <v>5.3456044653615967E-5</v>
      </c>
      <c r="AF9" s="1" t="s">
        <v>62</v>
      </c>
      <c r="AG9" s="1">
        <v>48</v>
      </c>
      <c r="AI9" s="1" t="s">
        <v>15</v>
      </c>
      <c r="AJ9" s="1">
        <v>203</v>
      </c>
      <c r="AK9" s="1">
        <v>6596855</v>
      </c>
      <c r="AL9" s="1">
        <v>30.81</v>
      </c>
      <c r="AN9" s="1" t="s">
        <v>9</v>
      </c>
      <c r="AO9" s="1">
        <v>0.221</v>
      </c>
      <c r="AP9" s="1">
        <v>0.55000000000000004</v>
      </c>
      <c r="AQ9" s="1">
        <v>0.14799999999999999</v>
      </c>
      <c r="AS9" s="1" t="s">
        <v>12</v>
      </c>
      <c r="AT9" s="1">
        <v>0.90400000000000003</v>
      </c>
      <c r="AU9" s="1">
        <v>0.29599999999999999</v>
      </c>
      <c r="AV9" s="1">
        <v>9.9000000000000005E-2</v>
      </c>
      <c r="AX9" s="5" t="s">
        <v>8</v>
      </c>
      <c r="AY9" s="4">
        <v>7000</v>
      </c>
      <c r="AZ9" s="3">
        <v>960</v>
      </c>
      <c r="BB9" s="1" t="s">
        <v>16</v>
      </c>
      <c r="BC9" s="1">
        <v>33.1</v>
      </c>
      <c r="BD9" s="1">
        <v>31.7</v>
      </c>
      <c r="BE9" s="1">
        <v>18945</v>
      </c>
      <c r="BF9" s="1">
        <v>18139</v>
      </c>
      <c r="BG9" s="1">
        <v>57172</v>
      </c>
      <c r="BI9" s="1" t="s">
        <v>59</v>
      </c>
      <c r="BJ9" s="1">
        <v>15.2</v>
      </c>
      <c r="BK9" s="1">
        <v>847000</v>
      </c>
      <c r="BL9" s="1">
        <v>5566000</v>
      </c>
      <c r="BM9" s="1" t="s">
        <v>174</v>
      </c>
      <c r="BO9" s="1" t="s">
        <v>60</v>
      </c>
      <c r="BP9" s="1">
        <v>10</v>
      </c>
      <c r="BR9" s="9" t="s">
        <v>11</v>
      </c>
      <c r="BS9" s="9">
        <v>60</v>
      </c>
      <c r="BT9" s="7">
        <f t="shared" si="1"/>
        <v>0.11249428164922656</v>
      </c>
      <c r="BU9" s="10">
        <v>-2.1848528884141922</v>
      </c>
    </row>
    <row r="10" spans="1:73" ht="30.75" thickBot="1" x14ac:dyDescent="0.3">
      <c r="A10" t="s">
        <v>9</v>
      </c>
      <c r="B10">
        <v>605959</v>
      </c>
      <c r="C10">
        <v>463503</v>
      </c>
      <c r="D10">
        <v>1576360</v>
      </c>
      <c r="G10" s="1" t="s">
        <v>51</v>
      </c>
      <c r="H10" s="1">
        <v>580469</v>
      </c>
      <c r="I10" s="1">
        <v>97093</v>
      </c>
      <c r="J10" s="1">
        <v>251469.7</v>
      </c>
      <c r="L10" s="1" t="s">
        <v>31</v>
      </c>
      <c r="M10" s="1">
        <v>690</v>
      </c>
      <c r="O10" s="1" t="s">
        <v>13</v>
      </c>
      <c r="P10" s="1">
        <v>0.433</v>
      </c>
      <c r="R10" s="1" t="s">
        <v>12</v>
      </c>
      <c r="S10" s="1">
        <v>0.115</v>
      </c>
      <c r="T10" s="1">
        <v>158</v>
      </c>
      <c r="U10" s="1">
        <v>0.126</v>
      </c>
      <c r="V10" s="1">
        <v>0.17299999999999999</v>
      </c>
      <c r="X10" t="s">
        <v>9</v>
      </c>
      <c r="Y10">
        <v>601723</v>
      </c>
      <c r="Z10">
        <v>10298</v>
      </c>
      <c r="AA10">
        <v>131</v>
      </c>
      <c r="AB10">
        <v>99</v>
      </c>
      <c r="AC10">
        <v>0.25900000000000001</v>
      </c>
      <c r="AD10" s="1">
        <f t="shared" si="0"/>
        <v>2.1770814810136889E-4</v>
      </c>
      <c r="AF10" s="1" t="s">
        <v>63</v>
      </c>
      <c r="AG10" s="1">
        <v>37</v>
      </c>
      <c r="AI10" s="1" t="s">
        <v>33</v>
      </c>
      <c r="AJ10" s="1">
        <v>170</v>
      </c>
      <c r="AK10" s="1">
        <v>19746227</v>
      </c>
      <c r="AL10" s="1">
        <v>8.61</v>
      </c>
      <c r="AN10" s="1" t="s">
        <v>8</v>
      </c>
      <c r="AO10" s="1">
        <v>0.25900000000000001</v>
      </c>
      <c r="AP10" s="1">
        <v>0.63900000000000001</v>
      </c>
      <c r="AQ10" s="1">
        <v>0.22800000000000001</v>
      </c>
      <c r="AS10" s="1" t="s">
        <v>45</v>
      </c>
      <c r="AT10" s="1">
        <v>0.90400000000000003</v>
      </c>
      <c r="AU10" s="1">
        <v>0.28499999999999998</v>
      </c>
      <c r="AV10" s="1">
        <v>9.0999999999999998E-2</v>
      </c>
      <c r="AX10" s="5" t="s">
        <v>9</v>
      </c>
      <c r="AY10" s="4">
        <v>2400</v>
      </c>
      <c r="AZ10" s="3">
        <v>450</v>
      </c>
      <c r="BB10" s="1" t="s">
        <v>5</v>
      </c>
      <c r="BC10" s="1">
        <v>30.5</v>
      </c>
      <c r="BD10" s="1">
        <v>23.5</v>
      </c>
      <c r="BE10" s="1">
        <v>60359</v>
      </c>
      <c r="BF10" s="1">
        <v>46498</v>
      </c>
      <c r="BG10" s="1">
        <v>197994</v>
      </c>
      <c r="BI10" s="1" t="s">
        <v>63</v>
      </c>
      <c r="BJ10" s="1">
        <v>15.2</v>
      </c>
      <c r="BK10" s="1">
        <v>621000</v>
      </c>
      <c r="BL10" s="1">
        <v>4083000</v>
      </c>
      <c r="BM10" s="1" t="s">
        <v>175</v>
      </c>
      <c r="BO10" s="1" t="s">
        <v>74</v>
      </c>
      <c r="BP10" s="1">
        <v>9</v>
      </c>
      <c r="BR10" s="9" t="s">
        <v>47</v>
      </c>
      <c r="BS10" s="9">
        <v>60</v>
      </c>
      <c r="BT10" s="7">
        <f t="shared" si="1"/>
        <v>0.10701115885171156</v>
      </c>
      <c r="BU10" s="10">
        <v>-2.2348221616241282</v>
      </c>
    </row>
    <row r="11" spans="1:73" ht="15.75" thickBot="1" x14ac:dyDescent="0.3">
      <c r="A11" t="s">
        <v>10</v>
      </c>
      <c r="B11">
        <v>18732783</v>
      </c>
      <c r="C11">
        <v>14764418</v>
      </c>
      <c r="D11">
        <v>7839520</v>
      </c>
      <c r="G11" s="1" t="s">
        <v>38</v>
      </c>
      <c r="H11" s="1">
        <v>4029471</v>
      </c>
      <c r="I11" s="1">
        <v>95988</v>
      </c>
      <c r="J11" s="1">
        <v>248607.8</v>
      </c>
      <c r="L11" s="1" t="s">
        <v>4</v>
      </c>
      <c r="M11" s="1">
        <v>700</v>
      </c>
      <c r="O11" s="1" t="s">
        <v>35</v>
      </c>
      <c r="P11" s="1">
        <v>0.433</v>
      </c>
      <c r="R11" s="1" t="s">
        <v>53</v>
      </c>
      <c r="S11" s="1">
        <v>0.11700000000000001</v>
      </c>
      <c r="T11" s="1">
        <v>760</v>
      </c>
      <c r="U11" s="1">
        <v>0.109</v>
      </c>
      <c r="V11" s="1">
        <v>0.13800000000000001</v>
      </c>
      <c r="X11" t="s">
        <v>10</v>
      </c>
      <c r="Y11">
        <v>19687653</v>
      </c>
      <c r="Z11">
        <v>360.2</v>
      </c>
      <c r="AA11">
        <v>987</v>
      </c>
      <c r="AB11">
        <v>669</v>
      </c>
      <c r="AC11">
        <v>0.32500000000000001</v>
      </c>
      <c r="AD11" s="1">
        <f t="shared" si="0"/>
        <v>5.0132943728742072E-5</v>
      </c>
      <c r="AF11" s="1" t="s">
        <v>64</v>
      </c>
      <c r="AG11" s="1">
        <v>50</v>
      </c>
      <c r="AI11" s="1" t="s">
        <v>23</v>
      </c>
      <c r="AJ11" s="1">
        <v>162</v>
      </c>
      <c r="AK11" s="1">
        <v>9909877</v>
      </c>
      <c r="AL11" s="1">
        <v>16.309999999999999</v>
      </c>
      <c r="AN11" s="1" t="s">
        <v>10</v>
      </c>
      <c r="AO11" s="1">
        <v>0.23300000000000001</v>
      </c>
      <c r="AP11" s="1">
        <v>0.60799999999999998</v>
      </c>
      <c r="AQ11" s="1">
        <v>0.14399999999999999</v>
      </c>
      <c r="AS11" s="1" t="s">
        <v>20</v>
      </c>
      <c r="AT11" s="1">
        <v>0.90200000000000002</v>
      </c>
      <c r="AU11" s="1">
        <v>0.26900000000000002</v>
      </c>
      <c r="AV11" s="1">
        <v>9.6000000000000002E-2</v>
      </c>
      <c r="AX11" s="5" t="s">
        <v>10</v>
      </c>
      <c r="AY11" s="4">
        <v>154500</v>
      </c>
      <c r="AZ11" s="3">
        <v>990</v>
      </c>
      <c r="BB11" s="1" t="s">
        <v>2</v>
      </c>
      <c r="BC11" s="1">
        <v>29</v>
      </c>
      <c r="BD11" s="1">
        <v>3.57</v>
      </c>
      <c r="BE11" s="1">
        <v>1759</v>
      </c>
      <c r="BF11" s="1">
        <v>217</v>
      </c>
      <c r="BG11" s="1">
        <v>6073</v>
      </c>
      <c r="BI11" s="1" t="s">
        <v>81</v>
      </c>
      <c r="BJ11" s="1">
        <v>14.8</v>
      </c>
      <c r="BK11" s="1">
        <v>235000</v>
      </c>
      <c r="BL11" s="1">
        <v>1586000</v>
      </c>
      <c r="BM11" s="1" t="s">
        <v>174</v>
      </c>
      <c r="BO11" s="1" t="s">
        <v>69</v>
      </c>
      <c r="BP11" s="1">
        <v>9</v>
      </c>
      <c r="BR11" s="9" t="s">
        <v>193</v>
      </c>
      <c r="BS11" s="9">
        <v>59</v>
      </c>
      <c r="BT11" s="7">
        <f t="shared" si="1"/>
        <v>0.12870441653896153</v>
      </c>
      <c r="BU11" s="10">
        <v>-2.0502368484268074</v>
      </c>
    </row>
    <row r="12" spans="1:73" ht="15.75" thickBot="1" x14ac:dyDescent="0.3">
      <c r="A12" t="s">
        <v>11</v>
      </c>
      <c r="B12">
        <v>9932505</v>
      </c>
      <c r="C12">
        <v>7597608</v>
      </c>
      <c r="D12">
        <v>4841900</v>
      </c>
      <c r="G12" s="1" t="s">
        <v>13</v>
      </c>
      <c r="H12" s="1">
        <v>1650501</v>
      </c>
      <c r="I12" s="1">
        <v>82643</v>
      </c>
      <c r="J12" s="1">
        <v>214044.4</v>
      </c>
      <c r="L12" s="1" t="s">
        <v>10</v>
      </c>
      <c r="M12" s="1">
        <v>710</v>
      </c>
      <c r="O12" s="1" t="s">
        <v>27</v>
      </c>
      <c r="P12" s="1">
        <v>0.435</v>
      </c>
      <c r="R12" s="1" t="s">
        <v>47</v>
      </c>
      <c r="S12" s="1">
        <v>0.11799999999999999</v>
      </c>
      <c r="T12" s="1">
        <v>955</v>
      </c>
      <c r="U12" s="1">
        <v>0.108</v>
      </c>
      <c r="V12" s="1">
        <v>0.13300000000000001</v>
      </c>
      <c r="X12" t="s">
        <v>11</v>
      </c>
      <c r="Y12">
        <v>9920000</v>
      </c>
      <c r="Z12">
        <v>165</v>
      </c>
      <c r="AA12">
        <v>527</v>
      </c>
      <c r="AB12">
        <v>376</v>
      </c>
      <c r="AC12">
        <v>0.316</v>
      </c>
      <c r="AD12" s="1">
        <f t="shared" si="0"/>
        <v>5.3124999999999997E-5</v>
      </c>
      <c r="AF12" s="1" t="s">
        <v>65</v>
      </c>
      <c r="AG12" s="1">
        <v>34</v>
      </c>
      <c r="AI12" s="1" t="s">
        <v>11</v>
      </c>
      <c r="AJ12" s="1">
        <v>139</v>
      </c>
      <c r="AK12" s="1">
        <v>10097343</v>
      </c>
      <c r="AL12" s="1">
        <v>13.76</v>
      </c>
      <c r="AN12" s="1" t="s">
        <v>11</v>
      </c>
      <c r="AO12" s="1">
        <v>0.27500000000000002</v>
      </c>
      <c r="AP12" s="1">
        <v>0.63300000000000001</v>
      </c>
      <c r="AQ12" s="1">
        <v>0.16400000000000001</v>
      </c>
      <c r="AS12" s="1" t="s">
        <v>35</v>
      </c>
      <c r="AT12" s="1">
        <v>0.90100000000000002</v>
      </c>
      <c r="AU12" s="1">
        <v>0.25800000000000001</v>
      </c>
      <c r="AV12" s="1">
        <v>6.7000000000000004E-2</v>
      </c>
      <c r="AX12" s="5" t="s">
        <v>11</v>
      </c>
      <c r="AY12" s="4">
        <v>91600</v>
      </c>
      <c r="AZ12" s="4">
        <v>1220</v>
      </c>
      <c r="BB12" s="1" t="s">
        <v>33</v>
      </c>
      <c r="BC12" s="1">
        <v>24.1</v>
      </c>
      <c r="BD12" s="1">
        <v>4.68</v>
      </c>
      <c r="BE12" s="1">
        <v>33644</v>
      </c>
      <c r="BF12" s="1">
        <v>6541</v>
      </c>
      <c r="BG12" s="1">
        <v>139731</v>
      </c>
      <c r="BI12" s="1" t="s">
        <v>89</v>
      </c>
      <c r="BJ12" s="1">
        <v>14.3</v>
      </c>
      <c r="BK12" s="1">
        <v>177000</v>
      </c>
      <c r="BL12" s="1">
        <v>1232000</v>
      </c>
      <c r="BM12" s="1" t="s">
        <v>175</v>
      </c>
      <c r="BO12" s="1" t="s">
        <v>66</v>
      </c>
      <c r="BP12" s="1">
        <v>5</v>
      </c>
      <c r="BR12" s="9" t="s">
        <v>44</v>
      </c>
      <c r="BS12" s="9">
        <v>58</v>
      </c>
      <c r="BT12" s="7">
        <f t="shared" si="1"/>
        <v>0.11815972345931453</v>
      </c>
      <c r="BU12" s="10">
        <v>-2.1357179811534701</v>
      </c>
    </row>
    <row r="13" spans="1:73" ht="15.75" thickBot="1" x14ac:dyDescent="0.3">
      <c r="A13" t="s">
        <v>12</v>
      </c>
      <c r="B13">
        <v>1308789</v>
      </c>
      <c r="C13">
        <v>1081506</v>
      </c>
      <c r="D13">
        <v>597100</v>
      </c>
      <c r="G13" s="1" t="s">
        <v>45</v>
      </c>
      <c r="H13" s="1">
        <v>2999979</v>
      </c>
      <c r="I13" s="1">
        <v>82170</v>
      </c>
      <c r="J13" s="1">
        <v>212819.3</v>
      </c>
      <c r="L13" s="1" t="s">
        <v>44</v>
      </c>
      <c r="M13" s="1">
        <v>720</v>
      </c>
      <c r="O13" s="1" t="s">
        <v>20</v>
      </c>
      <c r="P13" s="1">
        <v>0.437</v>
      </c>
      <c r="R13" s="1" t="s">
        <v>45</v>
      </c>
      <c r="S13" s="1">
        <v>0.11799999999999999</v>
      </c>
      <c r="T13" s="1">
        <v>341</v>
      </c>
      <c r="U13" s="1">
        <v>9.8000000000000004E-2</v>
      </c>
      <c r="V13" s="1">
        <v>0.11600000000000001</v>
      </c>
      <c r="X13" t="s">
        <v>12</v>
      </c>
      <c r="Y13">
        <v>1360301</v>
      </c>
      <c r="Z13">
        <v>216.8</v>
      </c>
      <c r="AA13">
        <v>24</v>
      </c>
      <c r="AB13">
        <v>7</v>
      </c>
      <c r="AC13">
        <v>0.45100000000000001</v>
      </c>
      <c r="AD13" s="1">
        <f t="shared" si="0"/>
        <v>1.7643153978420953E-5</v>
      </c>
      <c r="AF13" s="1" t="s">
        <v>66</v>
      </c>
      <c r="AG13" s="1">
        <v>42</v>
      </c>
      <c r="AI13" s="1" t="s">
        <v>18</v>
      </c>
      <c r="AJ13" s="1">
        <v>138</v>
      </c>
      <c r="AK13" s="1">
        <v>4413457</v>
      </c>
      <c r="AL13" s="1">
        <v>31.19</v>
      </c>
      <c r="AN13" s="1" t="s">
        <v>12</v>
      </c>
      <c r="AO13" s="1">
        <v>0.20699999999999999</v>
      </c>
      <c r="AP13" s="1">
        <v>0.55300000000000005</v>
      </c>
      <c r="AQ13" s="1">
        <v>0.13300000000000001</v>
      </c>
      <c r="AS13" s="1" t="s">
        <v>42</v>
      </c>
      <c r="AT13" s="1">
        <v>0.89900000000000002</v>
      </c>
      <c r="AU13" s="1">
        <v>0.251</v>
      </c>
      <c r="AV13" s="1">
        <v>7.2999999999999995E-2</v>
      </c>
      <c r="AX13" s="5" t="s">
        <v>12</v>
      </c>
      <c r="AY13" s="4">
        <v>5600</v>
      </c>
      <c r="AZ13" s="3">
        <v>510</v>
      </c>
      <c r="BB13" s="1" t="s">
        <v>17</v>
      </c>
      <c r="BC13" s="1">
        <v>24</v>
      </c>
      <c r="BD13" s="1">
        <v>24</v>
      </c>
      <c r="BE13" s="1">
        <v>10997</v>
      </c>
      <c r="BF13" s="1">
        <v>10997</v>
      </c>
      <c r="BG13" s="1">
        <v>45781</v>
      </c>
      <c r="BI13" s="1" t="s">
        <v>75</v>
      </c>
      <c r="BJ13" s="1">
        <v>14.2</v>
      </c>
      <c r="BK13" s="1">
        <v>363000</v>
      </c>
      <c r="BL13" s="1">
        <v>2565000</v>
      </c>
      <c r="BM13" s="1" t="s">
        <v>174</v>
      </c>
      <c r="BO13" s="1" t="s">
        <v>75</v>
      </c>
      <c r="BP13" s="1">
        <v>5</v>
      </c>
      <c r="BR13" s="9" t="s">
        <v>1</v>
      </c>
      <c r="BS13" s="9">
        <v>57</v>
      </c>
      <c r="BT13" s="7">
        <f t="shared" si="1"/>
        <v>0.10788768171000848</v>
      </c>
      <c r="BU13" s="10">
        <v>-2.2266645771832692</v>
      </c>
    </row>
    <row r="14" spans="1:73" ht="15.75" thickBot="1" x14ac:dyDescent="0.3">
      <c r="A14" t="s">
        <v>13</v>
      </c>
      <c r="B14">
        <v>1562046</v>
      </c>
      <c r="C14">
        <v>1284500</v>
      </c>
      <c r="D14">
        <v>518060</v>
      </c>
      <c r="G14" s="1" t="s">
        <v>17</v>
      </c>
      <c r="H14" s="1">
        <v>2905831</v>
      </c>
      <c r="I14" s="1">
        <v>81759</v>
      </c>
      <c r="J14" s="1">
        <v>211754.8</v>
      </c>
      <c r="L14" s="1" t="s">
        <v>40</v>
      </c>
      <c r="M14" s="1">
        <v>730</v>
      </c>
      <c r="O14" s="1" t="s">
        <v>8</v>
      </c>
      <c r="P14" s="1">
        <v>0.44</v>
      </c>
      <c r="R14" s="1" t="s">
        <v>6</v>
      </c>
      <c r="S14" s="1">
        <v>0.121</v>
      </c>
      <c r="T14" s="1">
        <v>632</v>
      </c>
      <c r="U14" s="1">
        <v>0.124</v>
      </c>
      <c r="V14" s="1">
        <v>0.13700000000000001</v>
      </c>
      <c r="X14" t="s">
        <v>13</v>
      </c>
      <c r="Y14">
        <v>1567582</v>
      </c>
      <c r="Z14">
        <v>19.5</v>
      </c>
      <c r="AA14">
        <v>21</v>
      </c>
      <c r="AB14">
        <v>12</v>
      </c>
      <c r="AC14">
        <v>0.56899999999999995</v>
      </c>
      <c r="AD14" s="1">
        <f t="shared" si="0"/>
        <v>1.3396428384607632E-5</v>
      </c>
      <c r="AF14" s="1" t="s">
        <v>67</v>
      </c>
      <c r="AG14" s="1">
        <v>30</v>
      </c>
      <c r="AI14" s="1" t="s">
        <v>26</v>
      </c>
      <c r="AJ14" s="1">
        <v>131</v>
      </c>
      <c r="AK14" s="1">
        <v>6063589</v>
      </c>
      <c r="AL14" s="1">
        <v>21.66</v>
      </c>
      <c r="AN14" s="1" t="s">
        <v>13</v>
      </c>
      <c r="AO14" s="1">
        <v>0.246</v>
      </c>
      <c r="AP14" s="1">
        <v>0.61399999999999999</v>
      </c>
      <c r="AQ14" s="1">
        <v>0.10100000000000001</v>
      </c>
      <c r="AS14" s="1" t="s">
        <v>28</v>
      </c>
      <c r="AT14" s="1">
        <v>0.89800000000000002</v>
      </c>
      <c r="AU14" s="1">
        <v>0.27400000000000002</v>
      </c>
      <c r="AV14" s="1">
        <v>8.7999999999999995E-2</v>
      </c>
      <c r="AX14" s="5" t="s">
        <v>13</v>
      </c>
      <c r="AY14" s="4">
        <v>10200</v>
      </c>
      <c r="AZ14" s="3">
        <v>860</v>
      </c>
      <c r="BB14" s="1" t="s">
        <v>35</v>
      </c>
      <c r="BC14" s="1">
        <v>23.4</v>
      </c>
      <c r="BD14" s="1">
        <v>17.7</v>
      </c>
      <c r="BE14" s="1">
        <v>8632</v>
      </c>
      <c r="BF14" s="1">
        <v>6538</v>
      </c>
      <c r="BG14" s="1">
        <v>36918</v>
      </c>
      <c r="BI14" s="1" t="s">
        <v>97</v>
      </c>
      <c r="BJ14" s="1">
        <v>14.2</v>
      </c>
      <c r="BK14" s="1">
        <v>68000</v>
      </c>
      <c r="BL14" s="1">
        <v>483000</v>
      </c>
      <c r="BM14" s="1" t="s">
        <v>174</v>
      </c>
      <c r="BO14" s="1" t="s">
        <v>76</v>
      </c>
      <c r="BP14" s="1">
        <v>10</v>
      </c>
      <c r="BR14" s="9" t="s">
        <v>15</v>
      </c>
      <c r="BS14" s="9">
        <v>57</v>
      </c>
      <c r="BT14" s="7">
        <f t="shared" si="1"/>
        <v>0.10980339461372302</v>
      </c>
      <c r="BU14" s="10">
        <v>-2.2090638340483317</v>
      </c>
    </row>
    <row r="15" spans="1:73" ht="15.75" thickBot="1" x14ac:dyDescent="0.3">
      <c r="A15" t="s">
        <v>14</v>
      </c>
      <c r="B15">
        <v>13046084</v>
      </c>
      <c r="C15">
        <v>10243294</v>
      </c>
      <c r="D15">
        <v>7152340</v>
      </c>
      <c r="G15" s="1" t="s">
        <v>24</v>
      </c>
      <c r="H15" s="1">
        <v>5486049</v>
      </c>
      <c r="I15" s="1">
        <v>79627</v>
      </c>
      <c r="J15" s="1">
        <v>206233</v>
      </c>
      <c r="L15" s="1" t="s">
        <v>14</v>
      </c>
      <c r="M15" s="1">
        <v>750</v>
      </c>
      <c r="O15" s="1" t="s">
        <v>15</v>
      </c>
      <c r="P15" s="1">
        <v>0.44</v>
      </c>
      <c r="R15" s="1" t="s">
        <v>46</v>
      </c>
      <c r="S15" s="1">
        <v>0.122</v>
      </c>
      <c r="T15" s="1">
        <v>72</v>
      </c>
      <c r="U15" s="1">
        <v>9.7000000000000003E-2</v>
      </c>
      <c r="V15" s="1">
        <v>0.13400000000000001</v>
      </c>
      <c r="X15" t="s">
        <v>14</v>
      </c>
      <c r="Y15">
        <v>12830632</v>
      </c>
      <c r="Z15">
        <v>231.9</v>
      </c>
      <c r="AA15">
        <v>706</v>
      </c>
      <c r="AB15">
        <v>364</v>
      </c>
      <c r="AC15">
        <v>0.26200000000000001</v>
      </c>
      <c r="AD15" s="1">
        <f t="shared" si="0"/>
        <v>5.5024569327528061E-5</v>
      </c>
      <c r="AF15" s="1" t="s">
        <v>68</v>
      </c>
      <c r="AG15" s="1">
        <v>28</v>
      </c>
      <c r="AI15" s="1" t="s">
        <v>34</v>
      </c>
      <c r="AJ15" s="1">
        <v>126</v>
      </c>
      <c r="AK15" s="1">
        <v>9943964</v>
      </c>
      <c r="AL15" s="1">
        <v>12.64</v>
      </c>
      <c r="AN15" s="1" t="s">
        <v>14</v>
      </c>
      <c r="AO15" s="1">
        <v>0.253</v>
      </c>
      <c r="AP15" s="1">
        <v>0.61799999999999999</v>
      </c>
      <c r="AQ15" s="1">
        <v>0.158</v>
      </c>
      <c r="AS15" s="1" t="s">
        <v>50</v>
      </c>
      <c r="AT15" s="1">
        <v>0.89800000000000002</v>
      </c>
      <c r="AU15" s="1">
        <v>0.25700000000000001</v>
      </c>
      <c r="AV15" s="1">
        <v>8.4000000000000005E-2</v>
      </c>
      <c r="AX15" s="5" t="s">
        <v>14</v>
      </c>
      <c r="AY15" s="4">
        <v>69300</v>
      </c>
      <c r="AZ15" s="3">
        <v>700</v>
      </c>
      <c r="BB15" s="1" t="s">
        <v>37</v>
      </c>
      <c r="BC15" s="1">
        <v>22.2</v>
      </c>
      <c r="BD15" s="1">
        <v>18.899999999999999</v>
      </c>
      <c r="BE15" s="1">
        <v>16852</v>
      </c>
      <c r="BF15" s="1">
        <v>14341</v>
      </c>
      <c r="BG15" s="1">
        <v>76063</v>
      </c>
      <c r="BI15" s="1" t="s">
        <v>60</v>
      </c>
      <c r="BJ15" s="1">
        <v>13.3</v>
      </c>
      <c r="BK15" s="1">
        <v>747000</v>
      </c>
      <c r="BL15" s="1">
        <v>5601000</v>
      </c>
      <c r="BM15" s="1" t="s">
        <v>174</v>
      </c>
      <c r="BO15" s="1" t="s">
        <v>68</v>
      </c>
      <c r="BP15" s="1">
        <v>10</v>
      </c>
      <c r="BR15" s="9" t="s">
        <v>194</v>
      </c>
      <c r="BS15" s="9">
        <v>56</v>
      </c>
      <c r="BT15" s="7">
        <f t="shared" si="1"/>
        <v>0.11425638676803163</v>
      </c>
      <c r="BU15" s="10">
        <v>-2.1693103490807095</v>
      </c>
    </row>
    <row r="16" spans="1:73" ht="15.75" thickBot="1" x14ac:dyDescent="0.3">
      <c r="A16" t="s">
        <v>15</v>
      </c>
      <c r="B16">
        <v>6490613</v>
      </c>
      <c r="C16">
        <v>4770355</v>
      </c>
      <c r="D16">
        <v>2225460</v>
      </c>
      <c r="G16" s="1" t="s">
        <v>28</v>
      </c>
      <c r="H16" s="1">
        <v>1893899</v>
      </c>
      <c r="I16" s="1">
        <v>76824</v>
      </c>
      <c r="J16" s="1">
        <v>198973.2</v>
      </c>
      <c r="L16" s="1" t="s">
        <v>49</v>
      </c>
      <c r="M16" s="1">
        <v>750</v>
      </c>
      <c r="O16" s="1" t="s">
        <v>24</v>
      </c>
      <c r="P16" s="1">
        <v>0.44</v>
      </c>
      <c r="R16" s="1" t="s">
        <v>28</v>
      </c>
      <c r="S16" s="1">
        <v>0.123</v>
      </c>
      <c r="T16" s="1">
        <v>167</v>
      </c>
      <c r="U16" s="1">
        <v>0.1</v>
      </c>
      <c r="V16" s="1">
        <v>9.8000000000000004E-2</v>
      </c>
      <c r="X16" t="s">
        <v>15</v>
      </c>
      <c r="Y16">
        <v>6483802</v>
      </c>
      <c r="Z16">
        <v>182.5</v>
      </c>
      <c r="AA16">
        <v>198</v>
      </c>
      <c r="AB16">
        <v>142</v>
      </c>
      <c r="AC16">
        <v>0.33800000000000002</v>
      </c>
      <c r="AD16" s="1">
        <f t="shared" si="0"/>
        <v>3.0537638256072596E-5</v>
      </c>
      <c r="AF16" s="1" t="s">
        <v>69</v>
      </c>
      <c r="AG16" s="1">
        <v>35</v>
      </c>
      <c r="AI16" s="1" t="s">
        <v>1</v>
      </c>
      <c r="AJ16" s="1">
        <v>121</v>
      </c>
      <c r="AK16" s="1">
        <v>4849377</v>
      </c>
      <c r="AL16" s="1">
        <v>25.05</v>
      </c>
      <c r="AN16" s="1" t="s">
        <v>15</v>
      </c>
      <c r="AO16" s="1">
        <v>0.27500000000000002</v>
      </c>
      <c r="AP16" s="1">
        <v>0.628</v>
      </c>
      <c r="AQ16" s="1">
        <v>0.156</v>
      </c>
      <c r="AS16" s="1" t="s">
        <v>17</v>
      </c>
      <c r="AT16" s="1">
        <v>0.89700000000000002</v>
      </c>
      <c r="AU16" s="1">
        <v>0.29499999999999998</v>
      </c>
      <c r="AV16" s="1">
        <v>0.10199999999999999</v>
      </c>
      <c r="AX16" s="5" t="s">
        <v>15</v>
      </c>
      <c r="AY16" s="4">
        <v>45400</v>
      </c>
      <c r="AZ16" s="3">
        <v>910</v>
      </c>
      <c r="BB16" s="1" t="s">
        <v>24</v>
      </c>
      <c r="BC16" s="1">
        <v>21.1</v>
      </c>
      <c r="BD16" s="1">
        <v>20.2</v>
      </c>
      <c r="BE16" s="1">
        <v>12114</v>
      </c>
      <c r="BF16" s="1">
        <v>11600</v>
      </c>
      <c r="BG16" s="1">
        <v>57499</v>
      </c>
      <c r="BI16" s="1" t="s">
        <v>68</v>
      </c>
      <c r="BJ16" s="1">
        <v>12.9</v>
      </c>
      <c r="BK16" s="1">
        <v>402000</v>
      </c>
      <c r="BL16" s="1">
        <v>3103000</v>
      </c>
      <c r="BM16" s="1" t="s">
        <v>174</v>
      </c>
      <c r="BO16" s="1" t="s">
        <v>64</v>
      </c>
      <c r="BP16" s="1">
        <v>3</v>
      </c>
      <c r="BR16" s="9" t="s">
        <v>43</v>
      </c>
      <c r="BS16" s="9">
        <v>56</v>
      </c>
      <c r="BT16" s="7">
        <f t="shared" si="1"/>
        <v>0.11872678984099244</v>
      </c>
      <c r="BU16" s="10">
        <v>-2.130930309141593</v>
      </c>
    </row>
    <row r="17" spans="1:73" ht="15.75" thickBot="1" x14ac:dyDescent="0.3">
      <c r="A17" t="s">
        <v>16</v>
      </c>
      <c r="B17">
        <v>3039465</v>
      </c>
      <c r="C17">
        <v>2354728</v>
      </c>
      <c r="D17">
        <v>922240</v>
      </c>
      <c r="G17" s="1" t="s">
        <v>42</v>
      </c>
      <c r="H17" s="1">
        <v>860301</v>
      </c>
      <c r="I17" s="1">
        <v>75811</v>
      </c>
      <c r="J17" s="1">
        <v>196349.6</v>
      </c>
      <c r="L17" s="1" t="s">
        <v>12</v>
      </c>
      <c r="M17" s="1">
        <v>760</v>
      </c>
      <c r="O17" s="1" t="s">
        <v>48</v>
      </c>
      <c r="P17" s="1">
        <v>0.441</v>
      </c>
      <c r="R17" s="1" t="s">
        <v>16</v>
      </c>
      <c r="S17" s="1">
        <v>0.123</v>
      </c>
      <c r="T17" s="1">
        <v>368</v>
      </c>
      <c r="U17" s="1">
        <v>0.109</v>
      </c>
      <c r="V17" s="1">
        <v>8.5999999999999993E-2</v>
      </c>
      <c r="X17" t="s">
        <v>16</v>
      </c>
      <c r="Y17">
        <v>3046355</v>
      </c>
      <c r="Z17">
        <v>54.81</v>
      </c>
      <c r="AA17">
        <v>38</v>
      </c>
      <c r="AB17">
        <v>21</v>
      </c>
      <c r="AC17">
        <v>0.33800000000000002</v>
      </c>
      <c r="AD17" s="1">
        <f t="shared" si="0"/>
        <v>1.2473923754782354E-5</v>
      </c>
      <c r="AF17" s="1" t="s">
        <v>70</v>
      </c>
      <c r="AG17" s="1">
        <v>45</v>
      </c>
      <c r="AI17" s="1" t="s">
        <v>31</v>
      </c>
      <c r="AJ17" s="1">
        <v>114</v>
      </c>
      <c r="AK17" s="1">
        <v>8938175</v>
      </c>
      <c r="AL17" s="1">
        <v>12.78</v>
      </c>
      <c r="AN17" s="1" t="s">
        <v>16</v>
      </c>
      <c r="AO17" s="1">
        <v>0.26300000000000001</v>
      </c>
      <c r="AP17" s="1">
        <v>0.63400000000000001</v>
      </c>
      <c r="AQ17" s="1">
        <v>0.125</v>
      </c>
      <c r="AS17" s="1" t="s">
        <v>48</v>
      </c>
      <c r="AT17" s="1">
        <v>0.89700000000000002</v>
      </c>
      <c r="AU17" s="1">
        <v>0.31</v>
      </c>
      <c r="AV17" s="1">
        <v>0.111</v>
      </c>
      <c r="AX17" s="5" t="s">
        <v>16</v>
      </c>
      <c r="AY17" s="4">
        <v>12700</v>
      </c>
      <c r="AZ17" s="3">
        <v>530</v>
      </c>
      <c r="BB17" s="1" t="s">
        <v>29</v>
      </c>
      <c r="BC17" s="1">
        <v>19.899999999999999</v>
      </c>
      <c r="BD17" s="1">
        <v>14</v>
      </c>
      <c r="BE17" s="1">
        <v>7717</v>
      </c>
      <c r="BF17" s="1">
        <v>5429</v>
      </c>
      <c r="BG17" s="1">
        <v>38840</v>
      </c>
      <c r="BI17" s="1" t="s">
        <v>103</v>
      </c>
      <c r="BJ17" s="1">
        <v>12.6</v>
      </c>
      <c r="BK17" s="1">
        <v>36000</v>
      </c>
      <c r="BL17" s="1">
        <v>284000</v>
      </c>
      <c r="BM17" s="1" t="s">
        <v>174</v>
      </c>
      <c r="BO17" s="1" t="s">
        <v>104</v>
      </c>
      <c r="BP17" s="1">
        <v>9</v>
      </c>
      <c r="BR17" s="9" t="s">
        <v>8</v>
      </c>
      <c r="BS17" s="9">
        <v>55</v>
      </c>
      <c r="BT17" s="7">
        <f t="shared" si="1"/>
        <v>0.11870350452630635</v>
      </c>
      <c r="BU17" s="10">
        <v>-2.1311264535706163</v>
      </c>
    </row>
    <row r="18" spans="1:73" ht="15.75" thickBot="1" x14ac:dyDescent="0.3">
      <c r="A18" t="s">
        <v>17</v>
      </c>
      <c r="B18">
        <v>2848369</v>
      </c>
      <c r="C18">
        <v>2248721</v>
      </c>
      <c r="D18">
        <v>1312240</v>
      </c>
      <c r="G18" s="1" t="s">
        <v>105</v>
      </c>
      <c r="H18" s="1">
        <v>754800</v>
      </c>
      <c r="I18" s="1">
        <v>69001</v>
      </c>
      <c r="J18" s="1">
        <v>178711.8</v>
      </c>
      <c r="L18" s="1" t="s">
        <v>39</v>
      </c>
      <c r="M18" s="1">
        <v>760</v>
      </c>
      <c r="O18" s="1" t="s">
        <v>42</v>
      </c>
      <c r="P18" s="1">
        <v>0.442</v>
      </c>
      <c r="R18" s="1" t="s">
        <v>8</v>
      </c>
      <c r="S18" s="1">
        <v>0.13</v>
      </c>
      <c r="T18" s="1">
        <v>118</v>
      </c>
      <c r="U18" s="1">
        <v>0.124</v>
      </c>
      <c r="V18" s="1">
        <v>0.13900000000000001</v>
      </c>
      <c r="X18" t="s">
        <v>17</v>
      </c>
      <c r="Y18">
        <v>2853118</v>
      </c>
      <c r="Z18">
        <v>35.090000000000003</v>
      </c>
      <c r="AA18">
        <v>100</v>
      </c>
      <c r="AB18">
        <v>63</v>
      </c>
      <c r="AC18">
        <v>0.32200000000000001</v>
      </c>
      <c r="AD18" s="1">
        <f t="shared" si="0"/>
        <v>3.5049374053228783E-5</v>
      </c>
      <c r="AF18" s="1" t="s">
        <v>71</v>
      </c>
      <c r="AG18" s="1">
        <v>52</v>
      </c>
      <c r="AI18" s="1" t="s">
        <v>37</v>
      </c>
      <c r="AJ18" s="1">
        <v>104</v>
      </c>
      <c r="AK18" s="1">
        <v>3878051</v>
      </c>
      <c r="AL18" s="1">
        <v>26.92</v>
      </c>
      <c r="AN18" s="1" t="s">
        <v>17</v>
      </c>
      <c r="AO18" s="1">
        <v>0.25800000000000001</v>
      </c>
      <c r="AP18" s="1">
        <v>0.623</v>
      </c>
      <c r="AQ18" s="1">
        <v>0.14000000000000001</v>
      </c>
      <c r="AS18" s="1" t="s">
        <v>6</v>
      </c>
      <c r="AT18" s="1">
        <v>0.89300000000000002</v>
      </c>
      <c r="AU18" s="1">
        <v>0.35899999999999999</v>
      </c>
      <c r="AV18" s="1">
        <v>0.127</v>
      </c>
      <c r="AX18" s="5" t="s">
        <v>17</v>
      </c>
      <c r="AY18" s="4">
        <v>16600</v>
      </c>
      <c r="AZ18" s="3">
        <v>760</v>
      </c>
      <c r="BB18" s="1" t="s">
        <v>6</v>
      </c>
      <c r="BC18" s="1">
        <v>17.8</v>
      </c>
      <c r="BD18" s="1">
        <v>15</v>
      </c>
      <c r="BE18" s="1">
        <v>9354</v>
      </c>
      <c r="BF18" s="1">
        <v>7862</v>
      </c>
      <c r="BG18" s="1">
        <v>52515</v>
      </c>
      <c r="BI18" s="1" t="s">
        <v>92</v>
      </c>
      <c r="BJ18" s="1">
        <v>12.4</v>
      </c>
      <c r="BK18" s="1">
        <v>83000</v>
      </c>
      <c r="BL18" s="1">
        <v>665000</v>
      </c>
      <c r="BM18" s="1" t="s">
        <v>175</v>
      </c>
      <c r="BO18" s="1" t="s">
        <v>94</v>
      </c>
      <c r="BP18" s="1">
        <v>1</v>
      </c>
      <c r="BR18" s="9" t="s">
        <v>4</v>
      </c>
      <c r="BS18" s="9">
        <v>54</v>
      </c>
      <c r="BT18" s="7">
        <f t="shared" si="1"/>
        <v>0.1208663796468442</v>
      </c>
      <c r="BU18" s="10">
        <v>-2.1130696440136929</v>
      </c>
    </row>
    <row r="19" spans="1:73" ht="15.75" thickBot="1" x14ac:dyDescent="0.3">
      <c r="A19" t="s">
        <v>18</v>
      </c>
      <c r="B19">
        <v>4359450</v>
      </c>
      <c r="C19">
        <v>2997542</v>
      </c>
      <c r="D19">
        <v>1598020</v>
      </c>
      <c r="G19" s="1" t="s">
        <v>26</v>
      </c>
      <c r="H19" s="1">
        <v>6086335</v>
      </c>
      <c r="I19" s="1">
        <v>68742</v>
      </c>
      <c r="J19" s="1">
        <v>178041</v>
      </c>
      <c r="L19" s="1" t="s">
        <v>32</v>
      </c>
      <c r="M19" s="1">
        <v>770</v>
      </c>
      <c r="O19" s="1" t="s">
        <v>21</v>
      </c>
      <c r="P19" s="1">
        <v>0.443</v>
      </c>
      <c r="R19" s="1" t="s">
        <v>50</v>
      </c>
      <c r="S19" s="1">
        <v>0.13200000000000001</v>
      </c>
      <c r="T19" s="1">
        <v>737</v>
      </c>
      <c r="U19" s="1">
        <v>0.111</v>
      </c>
      <c r="V19" s="1">
        <v>0.108</v>
      </c>
      <c r="X19" t="s">
        <v>18</v>
      </c>
      <c r="Y19">
        <v>4339367</v>
      </c>
      <c r="Z19">
        <v>110</v>
      </c>
      <c r="AA19">
        <v>180</v>
      </c>
      <c r="AB19">
        <v>116</v>
      </c>
      <c r="AC19">
        <v>0.42399999999999999</v>
      </c>
      <c r="AD19" s="1">
        <f t="shared" si="0"/>
        <v>4.1480704443758733E-5</v>
      </c>
      <c r="AF19" s="1" t="s">
        <v>72</v>
      </c>
      <c r="AG19" s="1">
        <v>44</v>
      </c>
      <c r="AI19" s="1" t="s">
        <v>47</v>
      </c>
      <c r="AJ19" s="1">
        <v>103</v>
      </c>
      <c r="AK19" s="1">
        <v>8326289</v>
      </c>
      <c r="AL19" s="1">
        <v>12.42</v>
      </c>
      <c r="AN19" s="1" t="s">
        <v>18</v>
      </c>
      <c r="AO19" s="1">
        <v>0.28399999999999997</v>
      </c>
      <c r="AP19" s="1">
        <v>0.66800000000000004</v>
      </c>
      <c r="AQ19" s="1">
        <v>0.20599999999999999</v>
      </c>
      <c r="AS19" s="1" t="s">
        <v>38</v>
      </c>
      <c r="AT19" s="1">
        <v>0.89100000000000001</v>
      </c>
      <c r="AU19" s="1">
        <v>0.29199999999999998</v>
      </c>
      <c r="AV19" s="1">
        <v>0.104</v>
      </c>
      <c r="AX19" s="5" t="s">
        <v>18</v>
      </c>
      <c r="AY19" s="4">
        <v>32100</v>
      </c>
      <c r="AZ19" s="3">
        <v>950</v>
      </c>
      <c r="BB19" s="1" t="s">
        <v>30</v>
      </c>
      <c r="BC19" s="1">
        <v>17.2</v>
      </c>
      <c r="BD19" s="1">
        <v>10.199999999999999</v>
      </c>
      <c r="BE19" s="1">
        <v>3463</v>
      </c>
      <c r="BF19" s="1">
        <v>2065</v>
      </c>
      <c r="BG19" s="1">
        <v>20162</v>
      </c>
      <c r="BI19" s="1" t="s">
        <v>61</v>
      </c>
      <c r="BJ19" s="1">
        <v>12.3</v>
      </c>
      <c r="BK19" s="1">
        <v>606000</v>
      </c>
      <c r="BL19" s="1">
        <v>4914000</v>
      </c>
      <c r="BM19" s="1" t="s">
        <v>174</v>
      </c>
      <c r="BO19" s="1" t="s">
        <v>181</v>
      </c>
      <c r="BP19" s="1">
        <v>0</v>
      </c>
      <c r="BR19" s="9" t="s">
        <v>10</v>
      </c>
      <c r="BS19" s="9">
        <v>54</v>
      </c>
      <c r="BT19" s="7">
        <f t="shared" si="1"/>
        <v>0.13953936806323558</v>
      </c>
      <c r="BU19" s="10">
        <v>-1.9694085091953935</v>
      </c>
    </row>
    <row r="20" spans="1:73" ht="15.75" thickBot="1" x14ac:dyDescent="0.3">
      <c r="A20" t="s">
        <v>19</v>
      </c>
      <c r="B20">
        <v>4539283</v>
      </c>
      <c r="C20">
        <v>3071973</v>
      </c>
      <c r="D20">
        <v>1643860</v>
      </c>
      <c r="G20" s="1" t="s">
        <v>37</v>
      </c>
      <c r="H20" s="1">
        <v>3909220</v>
      </c>
      <c r="I20" s="1">
        <v>68595</v>
      </c>
      <c r="J20" s="1">
        <v>177660.2</v>
      </c>
      <c r="L20" s="1" t="s">
        <v>41</v>
      </c>
      <c r="M20" s="1">
        <v>770</v>
      </c>
      <c r="O20" s="1" t="s">
        <v>46</v>
      </c>
      <c r="P20" s="1">
        <v>0.44400000000000001</v>
      </c>
      <c r="R20" s="1" t="s">
        <v>48</v>
      </c>
      <c r="S20" s="1">
        <v>0.13200000000000001</v>
      </c>
      <c r="T20" s="1">
        <v>913</v>
      </c>
      <c r="U20" s="1">
        <v>0.11899999999999999</v>
      </c>
      <c r="V20" s="1">
        <v>0.122</v>
      </c>
      <c r="X20" t="s">
        <v>19</v>
      </c>
      <c r="Y20">
        <v>4533372</v>
      </c>
      <c r="Z20">
        <v>105</v>
      </c>
      <c r="AA20">
        <v>437</v>
      </c>
      <c r="AB20">
        <v>351</v>
      </c>
      <c r="AC20">
        <v>0.44500000000000001</v>
      </c>
      <c r="AD20" s="1">
        <f t="shared" si="0"/>
        <v>9.6396236620334712E-5</v>
      </c>
      <c r="AF20" s="1" t="s">
        <v>73</v>
      </c>
      <c r="AG20" s="1">
        <v>28</v>
      </c>
      <c r="AI20" s="1" t="s">
        <v>43</v>
      </c>
      <c r="AJ20" s="1">
        <v>103</v>
      </c>
      <c r="AK20" s="1">
        <v>6549352</v>
      </c>
      <c r="AL20" s="1">
        <v>15.69</v>
      </c>
      <c r="AN20" s="1" t="s">
        <v>19</v>
      </c>
      <c r="AO20" s="1">
        <v>0.29499999999999998</v>
      </c>
      <c r="AP20" s="1">
        <v>0.64200000000000002</v>
      </c>
      <c r="AQ20" s="1">
        <v>0.17199999999999999</v>
      </c>
      <c r="AS20" s="1" t="s">
        <v>53</v>
      </c>
      <c r="AT20" s="1">
        <v>0.89</v>
      </c>
      <c r="AU20" s="1">
        <v>0.38200000000000001</v>
      </c>
      <c r="AV20" s="1">
        <v>0.16400000000000001</v>
      </c>
      <c r="AX20" s="5" t="s">
        <v>19</v>
      </c>
      <c r="AY20" s="4">
        <v>50100</v>
      </c>
      <c r="AZ20" s="4">
        <v>1420</v>
      </c>
      <c r="BB20" s="1" t="s">
        <v>43</v>
      </c>
      <c r="BC20" s="1">
        <v>14.5</v>
      </c>
      <c r="BD20" s="1">
        <v>1.59</v>
      </c>
      <c r="BE20" s="1">
        <v>10962</v>
      </c>
      <c r="BF20" s="1">
        <v>1201</v>
      </c>
      <c r="BG20" s="1">
        <v>75417</v>
      </c>
      <c r="BI20" s="1" t="s">
        <v>98</v>
      </c>
      <c r="BJ20" s="1">
        <v>12.2</v>
      </c>
      <c r="BK20" s="1">
        <v>52000</v>
      </c>
      <c r="BL20" s="1">
        <v>427000</v>
      </c>
      <c r="BM20" s="1" t="s">
        <v>174</v>
      </c>
      <c r="BO20" s="1" t="s">
        <v>63</v>
      </c>
      <c r="BP20" s="1">
        <v>11</v>
      </c>
      <c r="BR20" s="9" t="s">
        <v>18</v>
      </c>
      <c r="BS20" s="9">
        <v>53</v>
      </c>
      <c r="BT20" s="7">
        <f t="shared" si="1"/>
        <v>0.11264778969665247</v>
      </c>
      <c r="BU20" s="10">
        <v>-2.1834892332759384</v>
      </c>
    </row>
    <row r="21" spans="1:73" ht="15.75" thickBot="1" x14ac:dyDescent="0.3">
      <c r="A21" t="s">
        <v>20</v>
      </c>
      <c r="B21">
        <v>1332155</v>
      </c>
      <c r="C21">
        <v>1102933</v>
      </c>
      <c r="D21">
        <v>536480</v>
      </c>
      <c r="G21" s="1" t="s">
        <v>48</v>
      </c>
      <c r="H21" s="1">
        <v>7174007</v>
      </c>
      <c r="I21" s="1">
        <v>66456</v>
      </c>
      <c r="J21" s="1">
        <v>172120.2</v>
      </c>
      <c r="L21" s="1" t="s">
        <v>38</v>
      </c>
      <c r="M21" s="1">
        <v>770</v>
      </c>
      <c r="O21" s="1" t="s">
        <v>17</v>
      </c>
      <c r="P21" s="1">
        <v>0.44500000000000001</v>
      </c>
      <c r="R21" s="1" t="s">
        <v>17</v>
      </c>
      <c r="S21" s="1">
        <v>0.13500000000000001</v>
      </c>
      <c r="T21" s="1">
        <v>381</v>
      </c>
      <c r="U21" s="1">
        <v>0.13900000000000001</v>
      </c>
      <c r="V21" s="1">
        <v>0.115</v>
      </c>
      <c r="X21" t="s">
        <v>20</v>
      </c>
      <c r="Y21">
        <v>1328361</v>
      </c>
      <c r="Z21">
        <v>43.04</v>
      </c>
      <c r="AA21">
        <v>24</v>
      </c>
      <c r="AB21">
        <v>11</v>
      </c>
      <c r="AC21">
        <v>0.22600000000000001</v>
      </c>
      <c r="AD21" s="1">
        <f t="shared" si="0"/>
        <v>1.806737776854334E-5</v>
      </c>
      <c r="AF21" s="1" t="s">
        <v>74</v>
      </c>
      <c r="AG21" s="1">
        <v>37</v>
      </c>
      <c r="AI21" s="1" t="s">
        <v>50</v>
      </c>
      <c r="AJ21" s="1">
        <v>101</v>
      </c>
      <c r="AK21" s="1">
        <v>5757564</v>
      </c>
      <c r="AL21" s="1">
        <v>17.47</v>
      </c>
      <c r="AN21" s="1" t="s">
        <v>20</v>
      </c>
      <c r="AO21" s="1">
        <v>0.23699999999999999</v>
      </c>
      <c r="AP21" s="1">
        <v>0.60799999999999998</v>
      </c>
      <c r="AQ21" s="1">
        <v>0.127</v>
      </c>
      <c r="AS21" s="1" t="s">
        <v>21</v>
      </c>
      <c r="AT21" s="1">
        <v>0.89</v>
      </c>
      <c r="AU21" s="1">
        <v>0.373</v>
      </c>
      <c r="AV21" s="1">
        <v>0.16</v>
      </c>
      <c r="AX21" s="5" t="s">
        <v>20</v>
      </c>
      <c r="AY21" s="4">
        <v>3800</v>
      </c>
      <c r="AZ21" s="3">
        <v>350</v>
      </c>
      <c r="BB21" s="1" t="s">
        <v>12</v>
      </c>
      <c r="BC21" s="1">
        <v>13.7</v>
      </c>
      <c r="BD21" s="1">
        <v>12.6</v>
      </c>
      <c r="BE21" s="1">
        <v>1358</v>
      </c>
      <c r="BF21" s="1">
        <v>1248</v>
      </c>
      <c r="BG21" s="1">
        <v>9930</v>
      </c>
      <c r="BI21" s="1" t="s">
        <v>95</v>
      </c>
      <c r="BJ21" s="1">
        <v>11.6</v>
      </c>
      <c r="BK21" s="1">
        <v>64000</v>
      </c>
      <c r="BL21" s="1">
        <v>549000</v>
      </c>
      <c r="BM21" s="1" t="s">
        <v>174</v>
      </c>
      <c r="BO21" s="1" t="s">
        <v>71</v>
      </c>
      <c r="BP21" s="1">
        <v>10</v>
      </c>
      <c r="BR21" s="9" t="s">
        <v>195</v>
      </c>
      <c r="BS21" s="9">
        <v>53</v>
      </c>
      <c r="BT21" s="7">
        <f t="shared" si="1"/>
        <v>0.13914307872058018</v>
      </c>
      <c r="BU21" s="10">
        <v>-1.9722525319484816</v>
      </c>
    </row>
    <row r="22" spans="1:73" ht="15.75" thickBot="1" x14ac:dyDescent="0.3">
      <c r="A22" t="s">
        <v>21</v>
      </c>
      <c r="B22">
        <v>5759373</v>
      </c>
      <c r="C22">
        <v>4737650</v>
      </c>
      <c r="D22">
        <v>2363480</v>
      </c>
      <c r="G22" s="1" t="s">
        <v>11</v>
      </c>
      <c r="H22" s="1">
        <v>10216414</v>
      </c>
      <c r="I22" s="1">
        <v>57513</v>
      </c>
      <c r="J22" s="1">
        <v>148958</v>
      </c>
      <c r="L22" s="1" t="s">
        <v>20</v>
      </c>
      <c r="M22" s="1">
        <v>780</v>
      </c>
      <c r="O22" s="1" t="s">
        <v>29</v>
      </c>
      <c r="P22" s="1">
        <v>0.44800000000000001</v>
      </c>
      <c r="R22" s="1" t="s">
        <v>39</v>
      </c>
      <c r="S22" s="1">
        <v>0.13600000000000001</v>
      </c>
      <c r="T22" s="1">
        <v>1679</v>
      </c>
      <c r="U22" s="1">
        <v>0.112</v>
      </c>
      <c r="V22" s="1">
        <v>0.126</v>
      </c>
      <c r="X22" t="s">
        <v>21</v>
      </c>
      <c r="Y22">
        <v>5773552</v>
      </c>
      <c r="Z22">
        <v>606.20000000000005</v>
      </c>
      <c r="AA22">
        <v>424</v>
      </c>
      <c r="AB22">
        <v>293</v>
      </c>
      <c r="AC22">
        <v>0.20699999999999999</v>
      </c>
      <c r="AD22" s="1">
        <f t="shared" si="0"/>
        <v>7.3438327047197291E-5</v>
      </c>
      <c r="AF22" s="1" t="s">
        <v>75</v>
      </c>
      <c r="AG22" s="1">
        <v>40</v>
      </c>
      <c r="AI22" s="1" t="s">
        <v>49</v>
      </c>
      <c r="AJ22" s="1">
        <v>97</v>
      </c>
      <c r="AK22" s="1">
        <v>1850326</v>
      </c>
      <c r="AL22" s="1">
        <v>52.47</v>
      </c>
      <c r="AN22" s="1" t="s">
        <v>21</v>
      </c>
      <c r="AO22" s="1">
        <v>0.252</v>
      </c>
      <c r="AP22" s="1">
        <v>0.61499999999999999</v>
      </c>
      <c r="AQ22" s="1">
        <v>0.13300000000000001</v>
      </c>
      <c r="AS22" s="1" t="s">
        <v>7</v>
      </c>
      <c r="AT22" s="1">
        <v>0.88600000000000001</v>
      </c>
      <c r="AU22" s="1">
        <v>0.35599999999999998</v>
      </c>
      <c r="AV22" s="1">
        <v>0.155</v>
      </c>
      <c r="AX22" s="5" t="s">
        <v>21</v>
      </c>
      <c r="AY22" s="4">
        <v>32700</v>
      </c>
      <c r="AZ22" s="3">
        <v>710</v>
      </c>
      <c r="BB22" s="1" t="s">
        <v>28</v>
      </c>
      <c r="BC22" s="1">
        <v>11</v>
      </c>
      <c r="BD22" s="1">
        <v>8.1999999999999993</v>
      </c>
      <c r="BE22" s="1">
        <v>4306</v>
      </c>
      <c r="BF22" s="1">
        <v>3222</v>
      </c>
      <c r="BG22" s="1">
        <v>39291</v>
      </c>
      <c r="BI22" s="1" t="s">
        <v>80</v>
      </c>
      <c r="BJ22" s="1">
        <v>11</v>
      </c>
      <c r="BK22" s="1">
        <v>187000</v>
      </c>
      <c r="BL22" s="1">
        <v>1705000</v>
      </c>
      <c r="BM22" s="1" t="s">
        <v>174</v>
      </c>
      <c r="BO22" s="1" t="s">
        <v>65</v>
      </c>
      <c r="BP22" s="1">
        <v>8</v>
      </c>
      <c r="BR22" s="9" t="s">
        <v>14</v>
      </c>
      <c r="BS22" s="9">
        <v>52</v>
      </c>
      <c r="BT22" s="7">
        <f t="shared" si="1"/>
        <v>0.11854619691298832</v>
      </c>
      <c r="BU22" s="10">
        <v>-2.1324525470107019</v>
      </c>
    </row>
    <row r="23" spans="1:73" ht="30.75" thickBot="1" x14ac:dyDescent="0.3">
      <c r="A23" t="s">
        <v>22</v>
      </c>
      <c r="B23">
        <v>6662878</v>
      </c>
      <c r="C23">
        <v>5745853</v>
      </c>
      <c r="D23">
        <v>3148580</v>
      </c>
      <c r="G23" s="1" t="s">
        <v>23</v>
      </c>
      <c r="H23" s="1">
        <v>9925454</v>
      </c>
      <c r="I23" s="1">
        <v>56539</v>
      </c>
      <c r="J23" s="1">
        <v>146435.29999999999</v>
      </c>
      <c r="L23" s="1" t="s">
        <v>13</v>
      </c>
      <c r="M23" s="1">
        <v>790</v>
      </c>
      <c r="O23" s="1" t="s">
        <v>38</v>
      </c>
      <c r="P23" s="1">
        <v>0.44900000000000001</v>
      </c>
      <c r="R23" s="1" t="s">
        <v>20</v>
      </c>
      <c r="S23" s="1">
        <v>0.14000000000000001</v>
      </c>
      <c r="T23" s="1">
        <v>181</v>
      </c>
      <c r="U23" s="1">
        <v>0.11600000000000001</v>
      </c>
      <c r="V23" s="1">
        <v>0.112</v>
      </c>
      <c r="X23" t="s">
        <v>53</v>
      </c>
      <c r="Y23">
        <v>6547629</v>
      </c>
      <c r="Z23">
        <v>852.1</v>
      </c>
      <c r="AA23">
        <v>209</v>
      </c>
      <c r="AB23">
        <v>118</v>
      </c>
      <c r="AC23">
        <v>0.22600000000000001</v>
      </c>
      <c r="AD23" s="1">
        <f t="shared" si="0"/>
        <v>3.1919951481673748E-5</v>
      </c>
      <c r="AF23" s="1" t="s">
        <v>76</v>
      </c>
      <c r="AG23" s="1">
        <v>33</v>
      </c>
      <c r="AI23" s="1" t="s">
        <v>24</v>
      </c>
      <c r="AJ23" s="1">
        <v>94</v>
      </c>
      <c r="AK23" s="1">
        <v>5457173</v>
      </c>
      <c r="AL23" s="1">
        <v>17.239999999999998</v>
      </c>
      <c r="AN23" s="1" t="s">
        <v>53</v>
      </c>
      <c r="AO23" s="1">
        <v>0.20899999999999999</v>
      </c>
      <c r="AP23" s="1">
        <v>0.56799999999999995</v>
      </c>
      <c r="AQ23" s="1">
        <v>0.13600000000000001</v>
      </c>
      <c r="AS23" s="1" t="s">
        <v>13</v>
      </c>
      <c r="AT23" s="1">
        <v>0.88400000000000001</v>
      </c>
      <c r="AU23" s="1">
        <v>0.23899999999999999</v>
      </c>
      <c r="AV23" s="1">
        <v>7.4999999999999997E-2</v>
      </c>
      <c r="AX23" s="5" t="s">
        <v>53</v>
      </c>
      <c r="AY23" s="4">
        <v>21400</v>
      </c>
      <c r="AZ23" s="3">
        <v>400</v>
      </c>
      <c r="BB23" s="1" t="s">
        <v>44</v>
      </c>
      <c r="BC23" s="1">
        <v>10.6</v>
      </c>
      <c r="BD23" s="1">
        <v>10.5</v>
      </c>
      <c r="BE23" s="1">
        <v>47956</v>
      </c>
      <c r="BF23" s="1">
        <v>47159</v>
      </c>
      <c r="BG23" s="1">
        <v>450604</v>
      </c>
      <c r="BI23" s="1" t="s">
        <v>176</v>
      </c>
      <c r="BJ23" s="1">
        <v>10.4</v>
      </c>
      <c r="BK23" s="1">
        <v>35000</v>
      </c>
      <c r="BL23" s="1">
        <v>334000</v>
      </c>
      <c r="BM23" s="1" t="s">
        <v>174</v>
      </c>
      <c r="BO23" s="1" t="s">
        <v>182</v>
      </c>
      <c r="BP23" s="1">
        <v>9</v>
      </c>
      <c r="BR23" s="9" t="s">
        <v>29</v>
      </c>
      <c r="BS23" s="9">
        <v>52</v>
      </c>
      <c r="BT23" s="7">
        <f t="shared" si="1"/>
        <v>0.10700627372849367</v>
      </c>
      <c r="BU23" s="10">
        <v>-2.2348678132625004</v>
      </c>
    </row>
    <row r="24" spans="1:73" ht="15.75" thickBot="1" x14ac:dyDescent="0.3">
      <c r="A24" t="s">
        <v>23</v>
      </c>
      <c r="B24">
        <v>10074498</v>
      </c>
      <c r="C24">
        <v>7899843</v>
      </c>
      <c r="D24">
        <v>3921020</v>
      </c>
      <c r="G24" s="1" t="s">
        <v>16</v>
      </c>
      <c r="H24" s="1">
        <v>3123628</v>
      </c>
      <c r="I24" s="1">
        <v>55857</v>
      </c>
      <c r="J24" s="1">
        <v>144669</v>
      </c>
      <c r="L24" s="1" t="s">
        <v>21</v>
      </c>
      <c r="M24" s="1">
        <v>790</v>
      </c>
      <c r="O24" s="1" t="s">
        <v>23</v>
      </c>
      <c r="P24" s="1">
        <v>0.45100000000000001</v>
      </c>
      <c r="R24" s="1" t="s">
        <v>42</v>
      </c>
      <c r="S24" s="1">
        <v>0.14099999999999999</v>
      </c>
      <c r="T24" s="1">
        <v>115</v>
      </c>
      <c r="U24" s="1">
        <v>0.14299999999999999</v>
      </c>
      <c r="V24" s="1">
        <v>0.106</v>
      </c>
      <c r="X24" t="s">
        <v>23</v>
      </c>
      <c r="Y24">
        <v>9883640</v>
      </c>
      <c r="Z24">
        <v>174.8</v>
      </c>
      <c r="AA24">
        <v>558</v>
      </c>
      <c r="AB24">
        <v>413</v>
      </c>
      <c r="AC24">
        <v>0.28799999999999998</v>
      </c>
      <c r="AD24" s="1">
        <f t="shared" si="0"/>
        <v>5.6456932870885624E-5</v>
      </c>
      <c r="AF24" s="1" t="s">
        <v>77</v>
      </c>
      <c r="AG24" s="1">
        <v>56</v>
      </c>
      <c r="AI24" s="1" t="s">
        <v>3</v>
      </c>
      <c r="AJ24" s="1">
        <v>93</v>
      </c>
      <c r="AK24" s="1">
        <v>6731484</v>
      </c>
      <c r="AL24" s="1">
        <v>13.79</v>
      </c>
      <c r="AN24" s="1" t="s">
        <v>23</v>
      </c>
      <c r="AO24" s="1">
        <v>0.27700000000000002</v>
      </c>
      <c r="AP24" s="1">
        <v>0.63900000000000001</v>
      </c>
      <c r="AQ24" s="1">
        <v>0.14499999999999999</v>
      </c>
      <c r="AS24" s="1" t="s">
        <v>23</v>
      </c>
      <c r="AT24" s="1">
        <v>0.879</v>
      </c>
      <c r="AU24" s="1">
        <v>0.246</v>
      </c>
      <c r="AV24" s="1">
        <v>9.4E-2</v>
      </c>
      <c r="AX24" s="5" t="s">
        <v>23</v>
      </c>
      <c r="AY24" s="4">
        <v>60200</v>
      </c>
      <c r="AZ24" s="3">
        <v>790</v>
      </c>
      <c r="BB24" s="1" t="s">
        <v>3</v>
      </c>
      <c r="BC24" s="1">
        <v>9.5</v>
      </c>
      <c r="BD24" s="1">
        <v>3.7</v>
      </c>
      <c r="BE24" s="1">
        <v>10734</v>
      </c>
      <c r="BF24" s="1">
        <v>4199</v>
      </c>
      <c r="BG24" s="1">
        <v>113351</v>
      </c>
      <c r="BI24" s="1" t="s">
        <v>73</v>
      </c>
      <c r="BJ24" s="1">
        <v>10.4</v>
      </c>
      <c r="BK24" s="1">
        <v>287000</v>
      </c>
      <c r="BL24" s="1">
        <v>2757000</v>
      </c>
      <c r="BM24" s="1" t="s">
        <v>174</v>
      </c>
      <c r="BO24" s="1" t="s">
        <v>82</v>
      </c>
      <c r="BP24" s="1">
        <v>5</v>
      </c>
      <c r="BR24" s="9" t="s">
        <v>39</v>
      </c>
      <c r="BS24" s="9">
        <v>52</v>
      </c>
      <c r="BT24" s="7">
        <f t="shared" si="1"/>
        <v>0.11280091091778836</v>
      </c>
      <c r="BU24" s="10">
        <v>-2.1821308644384771</v>
      </c>
    </row>
    <row r="25" spans="1:73" ht="15.75" thickBot="1" x14ac:dyDescent="0.3">
      <c r="A25" t="s">
        <v>24</v>
      </c>
      <c r="B25">
        <v>5321556</v>
      </c>
      <c r="C25">
        <v>4370006</v>
      </c>
      <c r="D25">
        <v>2274240</v>
      </c>
      <c r="G25" s="1" t="s">
        <v>14</v>
      </c>
      <c r="H25" s="1">
        <v>12856670</v>
      </c>
      <c r="I25" s="1">
        <v>55519</v>
      </c>
      <c r="J25" s="1">
        <v>143793.5</v>
      </c>
      <c r="L25" s="1" t="s">
        <v>53</v>
      </c>
      <c r="M25" s="1">
        <v>820</v>
      </c>
      <c r="O25" s="1" t="s">
        <v>49</v>
      </c>
      <c r="P25" s="1">
        <v>0.45100000000000001</v>
      </c>
      <c r="R25" s="1" t="s">
        <v>14</v>
      </c>
      <c r="S25" s="1">
        <v>0.14299999999999999</v>
      </c>
      <c r="T25" s="1">
        <v>1802</v>
      </c>
      <c r="U25" s="1">
        <v>0.13300000000000001</v>
      </c>
      <c r="V25" s="1">
        <v>0.152</v>
      </c>
      <c r="X25" t="s">
        <v>24</v>
      </c>
      <c r="Y25">
        <v>5303925</v>
      </c>
      <c r="Z25">
        <v>67.14</v>
      </c>
      <c r="AA25">
        <v>91</v>
      </c>
      <c r="AB25">
        <v>53</v>
      </c>
      <c r="AC25">
        <v>0.36699999999999999</v>
      </c>
      <c r="AD25" s="1">
        <f t="shared" si="0"/>
        <v>1.7157105351225745E-5</v>
      </c>
      <c r="AF25" s="1" t="s">
        <v>78</v>
      </c>
      <c r="AG25" s="1">
        <v>54</v>
      </c>
      <c r="AI25" s="1" t="s">
        <v>6</v>
      </c>
      <c r="AJ25" s="1">
        <v>91</v>
      </c>
      <c r="AK25" s="1">
        <v>5355866</v>
      </c>
      <c r="AL25" s="1">
        <v>16.95</v>
      </c>
      <c r="AN25" s="1" t="s">
        <v>24</v>
      </c>
      <c r="AO25" s="1">
        <v>0.248</v>
      </c>
      <c r="AP25" s="1">
        <v>0.61899999999999999</v>
      </c>
      <c r="AQ25" s="1">
        <v>0.10100000000000001</v>
      </c>
      <c r="AS25" s="1" t="s">
        <v>39</v>
      </c>
      <c r="AT25" s="1">
        <v>0.879</v>
      </c>
      <c r="AU25" s="1">
        <v>0.26400000000000001</v>
      </c>
      <c r="AV25" s="1">
        <v>0.10199999999999999</v>
      </c>
      <c r="AX25" s="5" t="s">
        <v>24</v>
      </c>
      <c r="AY25" s="4">
        <v>15700</v>
      </c>
      <c r="AZ25" s="3">
        <v>380</v>
      </c>
      <c r="BB25" s="1" t="s">
        <v>51</v>
      </c>
      <c r="BC25" s="1">
        <v>9.5</v>
      </c>
      <c r="BD25" s="1">
        <v>7.7</v>
      </c>
      <c r="BE25" s="1">
        <v>4629</v>
      </c>
      <c r="BF25" s="1">
        <v>3768</v>
      </c>
      <c r="BG25" s="1">
        <v>48932</v>
      </c>
      <c r="BI25" s="1" t="s">
        <v>77</v>
      </c>
      <c r="BJ25" s="1">
        <v>10.199999999999999</v>
      </c>
      <c r="BK25" s="1">
        <v>190000</v>
      </c>
      <c r="BL25" s="1">
        <v>1863000</v>
      </c>
      <c r="BM25" s="1" t="s">
        <v>175</v>
      </c>
      <c r="BO25" s="1" t="s">
        <v>101</v>
      </c>
      <c r="BP25" s="1">
        <v>0</v>
      </c>
      <c r="BR25" s="9" t="s">
        <v>196</v>
      </c>
      <c r="BS25" s="9">
        <v>51</v>
      </c>
      <c r="BT25" s="7">
        <f t="shared" si="1"/>
        <v>0.11363521128048351</v>
      </c>
      <c r="BU25" s="10">
        <v>-2.1747618622673235</v>
      </c>
    </row>
    <row r="26" spans="1:73" ht="15.75" thickBot="1" x14ac:dyDescent="0.3">
      <c r="A26" t="s">
        <v>25</v>
      </c>
      <c r="B26">
        <v>2983018</v>
      </c>
      <c r="C26">
        <v>1769430</v>
      </c>
      <c r="D26">
        <v>904460</v>
      </c>
      <c r="G26" s="1" t="s">
        <v>50</v>
      </c>
      <c r="H26" s="1">
        <v>5776155</v>
      </c>
      <c r="I26" s="1">
        <v>54158</v>
      </c>
      <c r="J26" s="1">
        <v>140268.6</v>
      </c>
      <c r="L26" s="1" t="s">
        <v>11</v>
      </c>
      <c r="M26" s="1">
        <v>820</v>
      </c>
      <c r="O26" s="1" t="s">
        <v>36</v>
      </c>
      <c r="P26" s="1">
        <v>0.45200000000000001</v>
      </c>
      <c r="R26" s="1" t="s">
        <v>40</v>
      </c>
      <c r="S26" s="1">
        <v>0.14799999999999999</v>
      </c>
      <c r="T26" s="1">
        <v>149</v>
      </c>
      <c r="U26" s="1">
        <v>0.13200000000000001</v>
      </c>
      <c r="V26" s="1">
        <v>0.13600000000000001</v>
      </c>
      <c r="X26" t="s">
        <v>25</v>
      </c>
      <c r="Y26">
        <v>2967297</v>
      </c>
      <c r="Z26">
        <v>63.5</v>
      </c>
      <c r="AA26">
        <v>165</v>
      </c>
      <c r="AB26">
        <v>120</v>
      </c>
      <c r="AC26">
        <v>0.42799999999999999</v>
      </c>
      <c r="AD26" s="1">
        <f t="shared" si="0"/>
        <v>5.5606162780469906E-5</v>
      </c>
      <c r="AF26" s="1" t="s">
        <v>79</v>
      </c>
      <c r="AG26" s="1">
        <v>54</v>
      </c>
      <c r="AI26" s="1" t="s">
        <v>16</v>
      </c>
      <c r="AJ26" s="1">
        <v>83</v>
      </c>
      <c r="AK26" s="1">
        <v>3107126</v>
      </c>
      <c r="AL26" s="1">
        <v>26.78</v>
      </c>
      <c r="AN26" s="1" t="s">
        <v>25</v>
      </c>
      <c r="AO26" s="1">
        <v>0.34399999999999997</v>
      </c>
      <c r="AP26" s="1">
        <v>0.67400000000000004</v>
      </c>
      <c r="AQ26" s="1">
        <v>0.17799999999999999</v>
      </c>
      <c r="AS26" s="1" t="s">
        <v>36</v>
      </c>
      <c r="AT26" s="1">
        <v>0.876</v>
      </c>
      <c r="AU26" s="1">
        <v>0.24099999999999999</v>
      </c>
      <c r="AV26" s="1">
        <v>8.7999999999999995E-2</v>
      </c>
      <c r="AX26" s="5" t="s">
        <v>25</v>
      </c>
      <c r="AY26" s="4">
        <v>28800</v>
      </c>
      <c r="AZ26" s="4">
        <v>1270</v>
      </c>
      <c r="BB26" s="1" t="s">
        <v>53</v>
      </c>
      <c r="BC26" s="1">
        <v>9.4</v>
      </c>
      <c r="BD26" s="1">
        <v>6.6</v>
      </c>
      <c r="BE26" s="1">
        <v>3036</v>
      </c>
      <c r="BF26" s="1">
        <v>2120</v>
      </c>
      <c r="BG26" s="1">
        <v>32291</v>
      </c>
      <c r="BI26" s="1" t="s">
        <v>70</v>
      </c>
      <c r="BJ26" s="1">
        <v>10</v>
      </c>
      <c r="BK26" s="1">
        <v>283000</v>
      </c>
      <c r="BL26" s="1">
        <v>2828000</v>
      </c>
      <c r="BM26" s="1" t="s">
        <v>175</v>
      </c>
      <c r="BO26" s="1" t="s">
        <v>96</v>
      </c>
      <c r="BP26" s="1">
        <v>1</v>
      </c>
      <c r="BR26" s="9" t="s">
        <v>7</v>
      </c>
      <c r="BS26" s="9">
        <v>50</v>
      </c>
      <c r="BT26" s="7">
        <f t="shared" si="1"/>
        <v>0.13608308364318977</v>
      </c>
      <c r="BU26" s="10">
        <v>-1.9944896706340087</v>
      </c>
    </row>
    <row r="27" spans="1:73" ht="15.75" thickBot="1" x14ac:dyDescent="0.3">
      <c r="A27" t="s">
        <v>26</v>
      </c>
      <c r="B27">
        <v>6050503</v>
      </c>
      <c r="C27">
        <v>4380156</v>
      </c>
      <c r="D27">
        <v>2831000</v>
      </c>
      <c r="G27" s="1" t="s">
        <v>10</v>
      </c>
      <c r="H27" s="1">
        <v>20267012</v>
      </c>
      <c r="I27" s="1">
        <v>53625</v>
      </c>
      <c r="J27" s="1">
        <v>138888.1</v>
      </c>
      <c r="L27" s="1" t="s">
        <v>26</v>
      </c>
      <c r="M27" s="1">
        <v>830</v>
      </c>
      <c r="O27" s="1" t="s">
        <v>37</v>
      </c>
      <c r="P27" s="1">
        <v>0.45400000000000001</v>
      </c>
      <c r="R27" s="1" t="s">
        <v>13</v>
      </c>
      <c r="S27" s="1">
        <v>0.14799999999999999</v>
      </c>
      <c r="T27" s="1">
        <v>237</v>
      </c>
      <c r="U27" s="1">
        <v>0.13900000000000001</v>
      </c>
      <c r="V27" s="1">
        <v>0.11799999999999999</v>
      </c>
      <c r="X27" t="s">
        <v>26</v>
      </c>
      <c r="Y27">
        <v>5988927</v>
      </c>
      <c r="Z27">
        <v>87.26</v>
      </c>
      <c r="AA27">
        <v>419</v>
      </c>
      <c r="AB27">
        <v>321</v>
      </c>
      <c r="AC27">
        <v>0.27100000000000002</v>
      </c>
      <c r="AD27" s="1">
        <f t="shared" si="0"/>
        <v>6.9962449033023782E-5</v>
      </c>
      <c r="AF27" s="1" t="s">
        <v>80</v>
      </c>
      <c r="AG27" s="1">
        <v>47</v>
      </c>
      <c r="AI27" s="1" t="s">
        <v>41</v>
      </c>
      <c r="AJ27" s="1">
        <v>74</v>
      </c>
      <c r="AK27" s="1">
        <v>4832482</v>
      </c>
      <c r="AL27" s="1">
        <v>15.39</v>
      </c>
      <c r="AN27" s="1" t="s">
        <v>26</v>
      </c>
      <c r="AO27" s="1">
        <v>0.27400000000000002</v>
      </c>
      <c r="AP27" s="1">
        <v>0.63300000000000001</v>
      </c>
      <c r="AQ27" s="1">
        <v>0.156</v>
      </c>
      <c r="AS27" s="1" t="s">
        <v>8</v>
      </c>
      <c r="AT27" s="1">
        <v>0.874</v>
      </c>
      <c r="AU27" s="1">
        <v>0.28699999999999998</v>
      </c>
      <c r="AV27" s="1">
        <v>0.114</v>
      </c>
      <c r="AX27" s="5" t="s">
        <v>26</v>
      </c>
      <c r="AY27" s="4">
        <v>44500</v>
      </c>
      <c r="AZ27" s="3">
        <v>950</v>
      </c>
      <c r="BB27" s="1" t="s">
        <v>4</v>
      </c>
      <c r="BC27" s="1">
        <v>9.3000000000000007</v>
      </c>
      <c r="BD27" s="1">
        <v>2.69</v>
      </c>
      <c r="BE27" s="1">
        <v>5159</v>
      </c>
      <c r="BF27" s="1">
        <v>1496</v>
      </c>
      <c r="BG27" s="1">
        <v>55682</v>
      </c>
      <c r="BI27" s="1" t="s">
        <v>96</v>
      </c>
      <c r="BJ27" s="1">
        <v>9.6999999999999993</v>
      </c>
      <c r="BK27" s="1">
        <v>62000</v>
      </c>
      <c r="BL27" s="1">
        <v>641000</v>
      </c>
      <c r="BM27" s="1" t="s">
        <v>174</v>
      </c>
      <c r="BO27" s="1" t="s">
        <v>61</v>
      </c>
      <c r="BP27" s="1">
        <v>6</v>
      </c>
      <c r="BR27" s="9" t="s">
        <v>3</v>
      </c>
      <c r="BS27" s="9">
        <v>49</v>
      </c>
      <c r="BT27" s="7">
        <f t="shared" si="1"/>
        <v>0.10170674581638353</v>
      </c>
      <c r="BU27" s="10">
        <v>-2.2856616475828186</v>
      </c>
    </row>
    <row r="28" spans="1:73" ht="15.75" thickBot="1" x14ac:dyDescent="0.3">
      <c r="A28" t="s">
        <v>27</v>
      </c>
      <c r="B28">
        <v>985235</v>
      </c>
      <c r="C28">
        <v>725139</v>
      </c>
      <c r="D28">
        <v>369820</v>
      </c>
      <c r="G28" s="1" t="s">
        <v>4</v>
      </c>
      <c r="H28" s="1">
        <v>2977410</v>
      </c>
      <c r="I28" s="1">
        <v>52035</v>
      </c>
      <c r="J28" s="1">
        <v>134770</v>
      </c>
      <c r="L28" s="1" t="s">
        <v>30</v>
      </c>
      <c r="M28" s="1">
        <v>830</v>
      </c>
      <c r="O28" s="1" t="s">
        <v>3</v>
      </c>
      <c r="P28" s="1">
        <v>0.45500000000000002</v>
      </c>
      <c r="R28" s="1" t="s">
        <v>27</v>
      </c>
      <c r="S28" s="1">
        <v>0.152</v>
      </c>
      <c r="T28" s="1">
        <v>151</v>
      </c>
      <c r="U28" s="1">
        <v>0.13500000000000001</v>
      </c>
      <c r="V28" s="1">
        <v>0.121</v>
      </c>
      <c r="X28" t="s">
        <v>27</v>
      </c>
      <c r="Y28">
        <v>989415</v>
      </c>
      <c r="Z28">
        <v>6.8579999999999997</v>
      </c>
      <c r="AA28">
        <v>21</v>
      </c>
      <c r="AB28">
        <v>12</v>
      </c>
      <c r="AC28">
        <v>0.52300000000000002</v>
      </c>
      <c r="AD28" s="1">
        <f t="shared" si="0"/>
        <v>2.1224663058473946E-5</v>
      </c>
      <c r="AF28" s="1" t="s">
        <v>81</v>
      </c>
      <c r="AG28" s="1">
        <v>30</v>
      </c>
      <c r="AI28" s="1" t="s">
        <v>48</v>
      </c>
      <c r="AJ28" s="1">
        <v>73</v>
      </c>
      <c r="AK28" s="1">
        <v>7061530</v>
      </c>
      <c r="AL28" s="1">
        <v>10.4</v>
      </c>
      <c r="AN28" s="1" t="s">
        <v>27</v>
      </c>
      <c r="AO28" s="1">
        <v>0.217</v>
      </c>
      <c r="AP28" s="1">
        <v>0.59599999999999997</v>
      </c>
      <c r="AQ28" s="1">
        <v>0.111</v>
      </c>
      <c r="AS28" s="1" t="s">
        <v>31</v>
      </c>
      <c r="AT28" s="1">
        <v>0.874</v>
      </c>
      <c r="AU28" s="1">
        <v>0.34499999999999997</v>
      </c>
      <c r="AV28" s="1">
        <v>0.129</v>
      </c>
      <c r="AX28" s="5" t="s">
        <v>27</v>
      </c>
      <c r="AY28" s="4">
        <v>6000</v>
      </c>
      <c r="AZ28" s="3">
        <v>760</v>
      </c>
      <c r="BB28" s="1" t="s">
        <v>1</v>
      </c>
      <c r="BC28" s="1">
        <v>8.8000000000000007</v>
      </c>
      <c r="BD28" s="1">
        <v>2.1800000000000002</v>
      </c>
      <c r="BE28" s="1">
        <v>13462</v>
      </c>
      <c r="BF28" s="1">
        <v>3329</v>
      </c>
      <c r="BG28" s="1">
        <v>152967</v>
      </c>
      <c r="BI28" s="1" t="s">
        <v>84</v>
      </c>
      <c r="BJ28" s="1">
        <v>9.6</v>
      </c>
      <c r="BK28" s="1">
        <v>138000</v>
      </c>
      <c r="BL28" s="1">
        <v>1435000</v>
      </c>
      <c r="BM28" s="1" t="s">
        <v>175</v>
      </c>
      <c r="BO28" s="1" t="s">
        <v>81</v>
      </c>
      <c r="BP28" s="1">
        <v>2</v>
      </c>
      <c r="BR28" s="9" t="s">
        <v>2</v>
      </c>
      <c r="BS28" s="9">
        <v>48</v>
      </c>
      <c r="BT28" s="7">
        <f t="shared" si="1"/>
        <v>0.14028565043375796</v>
      </c>
      <c r="BU28" s="10">
        <v>-1.9640745748395996</v>
      </c>
    </row>
    <row r="29" spans="1:73" ht="15.75" thickBot="1" x14ac:dyDescent="0.3">
      <c r="A29" t="s">
        <v>28</v>
      </c>
      <c r="B29">
        <v>1815500</v>
      </c>
      <c r="C29">
        <v>1455917</v>
      </c>
      <c r="D29">
        <v>792800</v>
      </c>
      <c r="G29" s="1" t="s">
        <v>1</v>
      </c>
      <c r="H29" s="1">
        <v>4855071</v>
      </c>
      <c r="I29" s="1">
        <v>50645</v>
      </c>
      <c r="J29" s="1">
        <v>131169.9</v>
      </c>
      <c r="L29" s="1" t="s">
        <v>17</v>
      </c>
      <c r="M29" s="1">
        <v>830</v>
      </c>
      <c r="O29" s="1" t="s">
        <v>26</v>
      </c>
      <c r="P29" s="1">
        <v>0.45500000000000002</v>
      </c>
      <c r="R29" s="1" t="s">
        <v>15</v>
      </c>
      <c r="S29" s="1">
        <v>0.152</v>
      </c>
      <c r="T29" s="1">
        <v>968</v>
      </c>
      <c r="U29" s="1">
        <v>0.16400000000000001</v>
      </c>
      <c r="V29" s="1">
        <v>0.14199999999999999</v>
      </c>
      <c r="X29" t="s">
        <v>28</v>
      </c>
      <c r="Y29">
        <v>1826341</v>
      </c>
      <c r="Z29">
        <v>23.97</v>
      </c>
      <c r="AA29">
        <v>51</v>
      </c>
      <c r="AB29">
        <v>32</v>
      </c>
      <c r="AC29">
        <v>0.19800000000000001</v>
      </c>
      <c r="AD29" s="1">
        <f t="shared" si="0"/>
        <v>2.7924686572770366E-5</v>
      </c>
      <c r="AF29" s="1" t="s">
        <v>82</v>
      </c>
      <c r="AG29" s="1">
        <v>48</v>
      </c>
      <c r="AI29" s="1" t="s">
        <v>17</v>
      </c>
      <c r="AJ29" s="1">
        <v>70</v>
      </c>
      <c r="AK29" s="1">
        <v>2904021</v>
      </c>
      <c r="AL29" s="1">
        <v>23.97</v>
      </c>
      <c r="AN29" s="1" t="s">
        <v>28</v>
      </c>
      <c r="AO29" s="1">
        <v>0.26500000000000001</v>
      </c>
      <c r="AP29" s="1">
        <v>0.63900000000000001</v>
      </c>
      <c r="AQ29" s="1">
        <v>0.11899999999999999</v>
      </c>
      <c r="AS29" s="1" t="s">
        <v>9</v>
      </c>
      <c r="AT29" s="1">
        <v>0.871</v>
      </c>
      <c r="AU29" s="1">
        <v>0.48499999999999999</v>
      </c>
      <c r="AV29" s="1">
        <v>0.28000000000000003</v>
      </c>
      <c r="AX29" s="5" t="s">
        <v>28</v>
      </c>
      <c r="AY29" s="4">
        <v>8500</v>
      </c>
      <c r="AZ29" s="3">
        <v>600</v>
      </c>
      <c r="BB29" s="1" t="s">
        <v>32</v>
      </c>
      <c r="BC29" s="1">
        <v>8.6999999999999993</v>
      </c>
      <c r="BD29" s="1">
        <v>8.3000000000000007</v>
      </c>
      <c r="BE29" s="1">
        <v>2861</v>
      </c>
      <c r="BF29" s="1">
        <v>2740</v>
      </c>
      <c r="BG29" s="1">
        <v>32858</v>
      </c>
      <c r="BI29" s="1" t="s">
        <v>99</v>
      </c>
      <c r="BJ29" s="1">
        <v>9.1999999999999993</v>
      </c>
      <c r="BK29" s="1">
        <v>38000</v>
      </c>
      <c r="BL29" s="1">
        <v>412000</v>
      </c>
      <c r="BM29" s="1" t="s">
        <v>174</v>
      </c>
      <c r="BO29" s="1" t="s">
        <v>86</v>
      </c>
      <c r="BP29" s="1">
        <v>5</v>
      </c>
      <c r="BR29" s="9" t="s">
        <v>197</v>
      </c>
      <c r="BS29" s="9">
        <v>48</v>
      </c>
      <c r="BT29" s="7">
        <f t="shared" si="1"/>
        <v>0.1281836664990699</v>
      </c>
      <c r="BU29" s="10">
        <v>-2.0542911490159637</v>
      </c>
    </row>
    <row r="30" spans="1:73" ht="15.75" thickBot="1" x14ac:dyDescent="0.3">
      <c r="A30" t="s">
        <v>29</v>
      </c>
      <c r="B30">
        <v>2670861</v>
      </c>
      <c r="C30">
        <v>2137074</v>
      </c>
      <c r="D30">
        <v>957680</v>
      </c>
      <c r="G30" s="1" t="s">
        <v>34</v>
      </c>
      <c r="H30" s="1">
        <v>10046447</v>
      </c>
      <c r="I30" s="1">
        <v>48618</v>
      </c>
      <c r="J30" s="1">
        <v>125920</v>
      </c>
      <c r="L30" s="1" t="s">
        <v>5</v>
      </c>
      <c r="M30" s="1">
        <v>840</v>
      </c>
      <c r="O30" s="1" t="s">
        <v>6</v>
      </c>
      <c r="P30" s="1">
        <v>0.45700000000000002</v>
      </c>
      <c r="R30" s="1" t="s">
        <v>29</v>
      </c>
      <c r="S30" s="1">
        <v>0.154</v>
      </c>
      <c r="T30" s="1">
        <v>430</v>
      </c>
      <c r="U30" s="1">
        <v>0.13100000000000001</v>
      </c>
      <c r="V30" s="1">
        <v>0.19800000000000001</v>
      </c>
      <c r="X30" t="s">
        <v>29</v>
      </c>
      <c r="Y30">
        <v>2700551</v>
      </c>
      <c r="Z30">
        <v>24.8</v>
      </c>
      <c r="AA30">
        <v>158</v>
      </c>
      <c r="AB30">
        <v>84</v>
      </c>
      <c r="AC30">
        <v>0.375</v>
      </c>
      <c r="AD30" s="1">
        <f t="shared" si="0"/>
        <v>5.8506578842613969E-5</v>
      </c>
      <c r="AF30" s="1" t="s">
        <v>83</v>
      </c>
      <c r="AG30" s="1">
        <v>31</v>
      </c>
      <c r="AI30" s="1" t="s">
        <v>4</v>
      </c>
      <c r="AJ30" s="1">
        <v>69</v>
      </c>
      <c r="AK30" s="1">
        <v>2966369</v>
      </c>
      <c r="AL30" s="1">
        <v>23.13</v>
      </c>
      <c r="AN30" s="1" t="s">
        <v>29</v>
      </c>
      <c r="AO30" s="1">
        <v>0.23599999999999999</v>
      </c>
      <c r="AP30" s="1">
        <v>0.61799999999999999</v>
      </c>
      <c r="AQ30" s="1">
        <v>0.124</v>
      </c>
      <c r="AS30" s="1" t="s">
        <v>26</v>
      </c>
      <c r="AT30" s="1">
        <v>0.86799999999999999</v>
      </c>
      <c r="AU30" s="1">
        <v>0.252</v>
      </c>
      <c r="AV30" s="1">
        <v>9.5000000000000001E-2</v>
      </c>
      <c r="AX30" s="5" t="s">
        <v>29</v>
      </c>
      <c r="AY30" s="4">
        <v>19900</v>
      </c>
      <c r="AZ30" s="3">
        <v>930</v>
      </c>
      <c r="BB30" s="1" t="s">
        <v>50</v>
      </c>
      <c r="BC30" s="1">
        <v>8.4</v>
      </c>
      <c r="BD30" s="1">
        <v>4.97</v>
      </c>
      <c r="BE30" s="1">
        <v>5574</v>
      </c>
      <c r="BF30" s="1">
        <v>3314</v>
      </c>
      <c r="BG30" s="1">
        <v>66679</v>
      </c>
      <c r="BI30" s="1" t="s">
        <v>72</v>
      </c>
      <c r="BJ30" s="1">
        <v>8.8000000000000007</v>
      </c>
      <c r="BK30" s="1">
        <v>230000</v>
      </c>
      <c r="BL30" s="1">
        <v>2615000</v>
      </c>
      <c r="BM30" s="1" t="s">
        <v>174</v>
      </c>
      <c r="BO30" s="1" t="s">
        <v>73</v>
      </c>
      <c r="BP30" s="1">
        <v>8</v>
      </c>
      <c r="BR30" s="9" t="s">
        <v>198</v>
      </c>
      <c r="BS30" s="9">
        <v>48</v>
      </c>
      <c r="BT30" s="7">
        <f t="shared" si="1"/>
        <v>9.8276103299971232E-2</v>
      </c>
      <c r="BU30" s="10">
        <v>-2.3199743810776412</v>
      </c>
    </row>
    <row r="31" spans="1:73" ht="30.75" thickBot="1" x14ac:dyDescent="0.3">
      <c r="A31" t="s">
        <v>30</v>
      </c>
      <c r="B31">
        <v>1338495</v>
      </c>
      <c r="C31">
        <v>1205558</v>
      </c>
      <c r="D31">
        <v>595580</v>
      </c>
      <c r="G31" s="1" t="s">
        <v>33</v>
      </c>
      <c r="H31" s="1">
        <v>19797542</v>
      </c>
      <c r="I31" s="1">
        <v>47126</v>
      </c>
      <c r="J31" s="1">
        <v>122055.8</v>
      </c>
      <c r="L31" s="1" t="s">
        <v>47</v>
      </c>
      <c r="M31" s="1">
        <v>840</v>
      </c>
      <c r="O31" s="1" t="s">
        <v>4</v>
      </c>
      <c r="P31" s="1">
        <v>0.45800000000000002</v>
      </c>
      <c r="R31" s="1" t="s">
        <v>26</v>
      </c>
      <c r="S31" s="1">
        <v>0.155</v>
      </c>
      <c r="T31" s="1">
        <v>908</v>
      </c>
      <c r="U31" s="1">
        <v>0.156</v>
      </c>
      <c r="V31" s="1">
        <v>0.124</v>
      </c>
      <c r="X31" t="s">
        <v>30</v>
      </c>
      <c r="Y31">
        <v>1316470</v>
      </c>
      <c r="Z31">
        <v>147</v>
      </c>
      <c r="AA31">
        <v>13</v>
      </c>
      <c r="AB31">
        <v>5</v>
      </c>
      <c r="AC31">
        <v>0.14399999999999999</v>
      </c>
      <c r="AD31" s="1">
        <f t="shared" si="0"/>
        <v>9.8748927054927193E-6</v>
      </c>
      <c r="AF31" s="1" t="s">
        <v>84</v>
      </c>
      <c r="AG31" s="1">
        <v>41</v>
      </c>
      <c r="AI31" s="1" t="s">
        <v>51</v>
      </c>
      <c r="AJ31" s="1">
        <v>65</v>
      </c>
      <c r="AK31" s="1">
        <v>584153</v>
      </c>
      <c r="AL31" s="1">
        <v>111.55</v>
      </c>
      <c r="AN31" s="1" t="s">
        <v>30</v>
      </c>
      <c r="AO31" s="1">
        <v>0.23599999999999999</v>
      </c>
      <c r="AP31" s="1">
        <v>0.60799999999999998</v>
      </c>
      <c r="AQ31" s="1">
        <v>0.129</v>
      </c>
      <c r="AS31" s="1" t="s">
        <v>15</v>
      </c>
      <c r="AT31" s="1">
        <v>0.86599999999999999</v>
      </c>
      <c r="AU31" s="1">
        <v>0.22500000000000001</v>
      </c>
      <c r="AV31" s="1">
        <v>8.1000000000000003E-2</v>
      </c>
      <c r="AX31" s="5" t="s">
        <v>30</v>
      </c>
      <c r="AY31" s="4">
        <v>4800</v>
      </c>
      <c r="AZ31" s="3">
        <v>460</v>
      </c>
      <c r="BB31" s="1" t="s">
        <v>23</v>
      </c>
      <c r="BC31" s="1">
        <v>7.7</v>
      </c>
      <c r="BD31" s="1">
        <v>6.4</v>
      </c>
      <c r="BE31" s="1">
        <v>8802</v>
      </c>
      <c r="BF31" s="1">
        <v>7330</v>
      </c>
      <c r="BG31" s="1">
        <v>114160</v>
      </c>
      <c r="BI31" s="1" t="s">
        <v>88</v>
      </c>
      <c r="BJ31" s="1">
        <v>8.6999999999999993</v>
      </c>
      <c r="BK31" s="1">
        <v>110000</v>
      </c>
      <c r="BL31" s="1">
        <v>1255000</v>
      </c>
      <c r="BM31" s="1" t="s">
        <v>175</v>
      </c>
      <c r="BO31" s="1" t="s">
        <v>87</v>
      </c>
      <c r="BP31" s="1">
        <v>1</v>
      </c>
      <c r="BR31" s="9" t="s">
        <v>53</v>
      </c>
      <c r="BS31" s="9">
        <v>46</v>
      </c>
      <c r="BT31" s="7">
        <f t="shared" si="1"/>
        <v>0.13637262311224105</v>
      </c>
      <c r="BU31" s="10">
        <v>-1.9923642640386008</v>
      </c>
    </row>
    <row r="32" spans="1:73" ht="15.75" thickBot="1" x14ac:dyDescent="0.3">
      <c r="A32" t="s">
        <v>31</v>
      </c>
      <c r="B32">
        <v>8799248</v>
      </c>
      <c r="C32">
        <v>7728426</v>
      </c>
      <c r="D32">
        <v>4154820</v>
      </c>
      <c r="G32" s="1" t="s">
        <v>25</v>
      </c>
      <c r="H32" s="1">
        <v>2991663</v>
      </c>
      <c r="I32" s="1">
        <v>46923</v>
      </c>
      <c r="J32" s="1">
        <v>121530</v>
      </c>
      <c r="L32" s="1" t="s">
        <v>43</v>
      </c>
      <c r="M32" s="1">
        <v>840</v>
      </c>
      <c r="O32" s="1" t="s">
        <v>47</v>
      </c>
      <c r="P32" s="1">
        <v>0.45900000000000002</v>
      </c>
      <c r="R32" s="1" t="s">
        <v>36</v>
      </c>
      <c r="S32" s="1">
        <v>0.158</v>
      </c>
      <c r="T32" s="1">
        <v>1778</v>
      </c>
      <c r="U32" s="1">
        <v>0.13500000000000001</v>
      </c>
      <c r="V32" s="1">
        <v>0.13200000000000001</v>
      </c>
      <c r="X32" t="s">
        <v>31</v>
      </c>
      <c r="Y32">
        <v>8791894</v>
      </c>
      <c r="Z32">
        <v>1189</v>
      </c>
      <c r="AA32">
        <v>363</v>
      </c>
      <c r="AB32">
        <v>246</v>
      </c>
      <c r="AC32">
        <v>0.113</v>
      </c>
      <c r="AD32" s="1">
        <f t="shared" si="0"/>
        <v>4.1288031907573041E-5</v>
      </c>
      <c r="AF32" s="1" t="s">
        <v>85</v>
      </c>
      <c r="AG32" s="1">
        <v>59</v>
      </c>
      <c r="AI32" s="1" t="s">
        <v>45</v>
      </c>
      <c r="AJ32" s="1">
        <v>64</v>
      </c>
      <c r="AK32" s="1">
        <v>2942902</v>
      </c>
      <c r="AL32" s="1">
        <v>21.9</v>
      </c>
      <c r="AN32" s="1" t="s">
        <v>31</v>
      </c>
      <c r="AO32" s="1">
        <v>0.22900000000000001</v>
      </c>
      <c r="AP32" s="1">
        <v>0.60499999999999998</v>
      </c>
      <c r="AQ32" s="1">
        <v>0.13700000000000001</v>
      </c>
      <c r="AS32" s="1" t="s">
        <v>47</v>
      </c>
      <c r="AT32" s="1">
        <v>0.86599999999999999</v>
      </c>
      <c r="AU32" s="1">
        <v>0.34</v>
      </c>
      <c r="AV32" s="1">
        <v>0.14099999999999999</v>
      </c>
      <c r="AX32" s="5" t="s">
        <v>31</v>
      </c>
      <c r="AY32" s="4">
        <v>37600</v>
      </c>
      <c r="AZ32" s="3">
        <v>540</v>
      </c>
      <c r="BB32" s="1" t="s">
        <v>21</v>
      </c>
      <c r="BC32" s="1">
        <v>7.5</v>
      </c>
      <c r="BD32" s="1">
        <v>3.07</v>
      </c>
      <c r="BE32" s="1">
        <v>2743</v>
      </c>
      <c r="BF32" s="1">
        <v>1116</v>
      </c>
      <c r="BG32" s="1">
        <v>36390</v>
      </c>
      <c r="BI32" s="1" t="s">
        <v>76</v>
      </c>
      <c r="BJ32" s="1">
        <v>8.4</v>
      </c>
      <c r="BK32" s="1">
        <v>194000</v>
      </c>
      <c r="BL32" s="1">
        <v>2310000</v>
      </c>
      <c r="BM32" s="1" t="s">
        <v>174</v>
      </c>
      <c r="BO32" s="1" t="s">
        <v>70</v>
      </c>
      <c r="BP32" s="1">
        <v>4</v>
      </c>
      <c r="BR32" s="9" t="s">
        <v>23</v>
      </c>
      <c r="BS32" s="9">
        <v>46</v>
      </c>
      <c r="BT32" s="7">
        <f t="shared" si="1"/>
        <v>0.11571460867220447</v>
      </c>
      <c r="BU32" s="10">
        <v>-2.1566283893805012</v>
      </c>
    </row>
    <row r="33" spans="1:73" ht="30.75" thickBot="1" x14ac:dyDescent="0.3">
      <c r="A33" t="s">
        <v>32</v>
      </c>
      <c r="B33">
        <v>2030790</v>
      </c>
      <c r="C33">
        <v>1380358</v>
      </c>
      <c r="D33">
        <v>516280</v>
      </c>
      <c r="G33" s="1" t="s">
        <v>39</v>
      </c>
      <c r="H33" s="1">
        <v>12803066</v>
      </c>
      <c r="I33" s="1">
        <v>44743</v>
      </c>
      <c r="J33" s="1">
        <v>115883.8</v>
      </c>
      <c r="L33" s="1" t="s">
        <v>18</v>
      </c>
      <c r="M33" s="1">
        <v>840</v>
      </c>
      <c r="O33" s="1" t="s">
        <v>39</v>
      </c>
      <c r="P33" s="1">
        <v>0.46100000000000002</v>
      </c>
      <c r="R33" s="1" t="s">
        <v>33</v>
      </c>
      <c r="S33" s="1">
        <v>0.159</v>
      </c>
      <c r="T33" s="1">
        <v>2760</v>
      </c>
      <c r="U33" s="1">
        <v>0.159</v>
      </c>
      <c r="V33" s="1">
        <v>0.18099999999999999</v>
      </c>
      <c r="X33" t="s">
        <v>32</v>
      </c>
      <c r="Y33">
        <v>2059179</v>
      </c>
      <c r="Z33">
        <v>17.16</v>
      </c>
      <c r="AA33">
        <v>118</v>
      </c>
      <c r="AB33">
        <v>67</v>
      </c>
      <c r="AC33">
        <v>0.499</v>
      </c>
      <c r="AD33" s="1">
        <f t="shared" si="0"/>
        <v>5.7304391701741327E-5</v>
      </c>
      <c r="AF33" s="1" t="s">
        <v>86</v>
      </c>
      <c r="AG33" s="1">
        <v>54</v>
      </c>
      <c r="AI33" s="1" t="s">
        <v>53</v>
      </c>
      <c r="AJ33" s="1">
        <v>64</v>
      </c>
      <c r="AK33" s="1">
        <v>6745408</v>
      </c>
      <c r="AL33" s="1">
        <v>9.49</v>
      </c>
      <c r="AN33" s="1" t="s">
        <v>32</v>
      </c>
      <c r="AO33" s="1">
        <v>0.23300000000000001</v>
      </c>
      <c r="AP33" s="1">
        <v>0.60299999999999998</v>
      </c>
      <c r="AQ33" s="1">
        <v>0.16800000000000001</v>
      </c>
      <c r="AS33" s="1" t="s">
        <v>14</v>
      </c>
      <c r="AT33" s="1">
        <v>0.86399999999999999</v>
      </c>
      <c r="AU33" s="1">
        <v>0.30599999999999999</v>
      </c>
      <c r="AV33" s="1">
        <v>0.11700000000000001</v>
      </c>
      <c r="AX33" s="5" t="s">
        <v>32</v>
      </c>
      <c r="AY33" s="4">
        <v>15500</v>
      </c>
      <c r="AZ33" s="3">
        <v>980</v>
      </c>
      <c r="BB33" s="1" t="s">
        <v>34</v>
      </c>
      <c r="BC33" s="1">
        <v>7.1</v>
      </c>
      <c r="BD33" s="1">
        <v>3.29</v>
      </c>
      <c r="BE33" s="1">
        <v>9176</v>
      </c>
      <c r="BF33" s="1">
        <v>4239</v>
      </c>
      <c r="BG33" s="1">
        <v>128944</v>
      </c>
      <c r="BI33" s="1" t="s">
        <v>74</v>
      </c>
      <c r="BJ33" s="1">
        <v>8.3000000000000007</v>
      </c>
      <c r="BK33" s="1">
        <v>223000</v>
      </c>
      <c r="BL33" s="1">
        <v>2682000</v>
      </c>
      <c r="BM33" s="1" t="s">
        <v>175</v>
      </c>
      <c r="BO33" s="1" t="s">
        <v>91</v>
      </c>
      <c r="BP33" s="1">
        <v>2</v>
      </c>
      <c r="BR33" s="9" t="s">
        <v>26</v>
      </c>
      <c r="BS33" s="9">
        <v>46</v>
      </c>
      <c r="BT33" s="7">
        <f t="shared" si="1"/>
        <v>0.1204982959670764</v>
      </c>
      <c r="BU33" s="10">
        <v>-2.1161196675034804</v>
      </c>
    </row>
    <row r="34" spans="1:73" ht="15.75" thickBot="1" x14ac:dyDescent="0.3">
      <c r="A34" t="s">
        <v>33</v>
      </c>
      <c r="B34">
        <v>19746813</v>
      </c>
      <c r="C34">
        <v>16091772</v>
      </c>
      <c r="D34">
        <v>8544640</v>
      </c>
      <c r="G34" s="1" t="s">
        <v>19</v>
      </c>
      <c r="H34" s="1">
        <v>4668245</v>
      </c>
      <c r="I34" s="1">
        <v>43204</v>
      </c>
      <c r="J34" s="1">
        <v>111897.8</v>
      </c>
      <c r="L34" s="1" t="s">
        <v>7</v>
      </c>
      <c r="M34" s="1">
        <v>860</v>
      </c>
      <c r="O34" s="1" t="s">
        <v>41</v>
      </c>
      <c r="P34" s="1">
        <v>0.46100000000000002</v>
      </c>
      <c r="R34" s="1" t="s">
        <v>23</v>
      </c>
      <c r="S34" s="1">
        <v>0.16200000000000001</v>
      </c>
      <c r="T34" s="1">
        <v>1567</v>
      </c>
      <c r="U34" s="1">
        <v>0.27600000000000002</v>
      </c>
      <c r="V34" s="1">
        <v>0.13500000000000001</v>
      </c>
      <c r="X34" t="s">
        <v>33</v>
      </c>
      <c r="Y34">
        <v>19378102</v>
      </c>
      <c r="Z34">
        <v>415.3</v>
      </c>
      <c r="AA34">
        <v>860</v>
      </c>
      <c r="AB34">
        <v>517</v>
      </c>
      <c r="AC34">
        <v>0.10299999999999999</v>
      </c>
      <c r="AD34" s="1">
        <f t="shared" si="0"/>
        <v>4.4379991394410044E-5</v>
      </c>
      <c r="AF34" s="1" t="s">
        <v>87</v>
      </c>
      <c r="AG34" s="1">
        <v>57</v>
      </c>
      <c r="AI34" s="1" t="s">
        <v>25</v>
      </c>
      <c r="AJ34" s="1">
        <v>64</v>
      </c>
      <c r="AK34" s="1">
        <v>2994079</v>
      </c>
      <c r="AL34" s="1">
        <v>21.28</v>
      </c>
      <c r="AN34" s="1" t="s">
        <v>33</v>
      </c>
      <c r="AO34" s="1">
        <v>0.23499999999999999</v>
      </c>
      <c r="AP34" s="1">
        <v>0.6</v>
      </c>
      <c r="AQ34" s="1">
        <v>0.153</v>
      </c>
      <c r="AS34" s="1" t="s">
        <v>37</v>
      </c>
      <c r="AT34" s="1">
        <v>0.85599999999999998</v>
      </c>
      <c r="AU34" s="1">
        <v>0.22700000000000001</v>
      </c>
      <c r="AV34" s="1">
        <v>7.3999999999999996E-2</v>
      </c>
      <c r="AX34" s="5" t="s">
        <v>33</v>
      </c>
      <c r="AY34" s="4">
        <v>81400</v>
      </c>
      <c r="AZ34" s="3">
        <v>530</v>
      </c>
      <c r="BB34" s="1" t="s">
        <v>47</v>
      </c>
      <c r="BC34" s="1">
        <v>6</v>
      </c>
      <c r="BD34" s="1">
        <v>4.83</v>
      </c>
      <c r="BE34" s="1">
        <v>5043</v>
      </c>
      <c r="BF34" s="1">
        <v>4076</v>
      </c>
      <c r="BG34" s="1">
        <v>84351</v>
      </c>
      <c r="BI34" s="1" t="s">
        <v>91</v>
      </c>
      <c r="BJ34" s="1">
        <v>7.7</v>
      </c>
      <c r="BK34" s="1">
        <v>68000</v>
      </c>
      <c r="BL34" s="1">
        <v>882000</v>
      </c>
      <c r="BM34" s="1" t="s">
        <v>175</v>
      </c>
      <c r="BO34" s="1" t="s">
        <v>103</v>
      </c>
      <c r="BP34" s="1">
        <v>0</v>
      </c>
      <c r="BR34" s="9" t="s">
        <v>50</v>
      </c>
      <c r="BS34" s="9">
        <v>46</v>
      </c>
      <c r="BT34" s="7">
        <f t="shared" si="1"/>
        <v>0.11171803399033278</v>
      </c>
      <c r="BU34" s="10">
        <v>-2.1917771357118743</v>
      </c>
    </row>
    <row r="35" spans="1:73" ht="30.75" thickBot="1" x14ac:dyDescent="0.3">
      <c r="A35" t="s">
        <v>34</v>
      </c>
      <c r="B35">
        <v>9479467</v>
      </c>
      <c r="C35">
        <v>6809315</v>
      </c>
      <c r="D35">
        <v>4004020</v>
      </c>
      <c r="G35" s="1" t="s">
        <v>43</v>
      </c>
      <c r="H35" s="1">
        <v>6600926</v>
      </c>
      <c r="I35" s="1">
        <v>41235</v>
      </c>
      <c r="J35" s="1">
        <v>106798.2</v>
      </c>
      <c r="L35" s="1" t="s">
        <v>50</v>
      </c>
      <c r="M35" s="1">
        <v>860</v>
      </c>
      <c r="O35" s="1" t="s">
        <v>31</v>
      </c>
      <c r="P35" s="1">
        <v>0.46400000000000002</v>
      </c>
      <c r="R35" s="1" t="s">
        <v>38</v>
      </c>
      <c r="S35" s="1">
        <v>0.16400000000000001</v>
      </c>
      <c r="T35" s="1">
        <v>637</v>
      </c>
      <c r="U35" s="1">
        <v>7.1099999999999997E-2</v>
      </c>
      <c r="V35" s="1">
        <v>0.10299999999999999</v>
      </c>
      <c r="X35" t="s">
        <v>34</v>
      </c>
      <c r="Y35">
        <v>9535483</v>
      </c>
      <c r="Z35">
        <v>200.6</v>
      </c>
      <c r="AA35">
        <v>445</v>
      </c>
      <c r="AB35">
        <v>286</v>
      </c>
      <c r="AC35">
        <v>0.28699999999999998</v>
      </c>
      <c r="AD35" s="1">
        <f t="shared" si="0"/>
        <v>4.6667798579264415E-5</v>
      </c>
      <c r="AF35" s="1" t="s">
        <v>88</v>
      </c>
      <c r="AG35" s="1">
        <v>45</v>
      </c>
      <c r="AI35" s="1" t="s">
        <v>21</v>
      </c>
      <c r="AJ35" s="1">
        <v>62</v>
      </c>
      <c r="AK35" s="1">
        <v>5976407</v>
      </c>
      <c r="AL35" s="1">
        <v>10.38</v>
      </c>
      <c r="AN35" s="1" t="s">
        <v>34</v>
      </c>
      <c r="AO35" s="1">
        <v>0.27100000000000002</v>
      </c>
      <c r="AP35" s="1">
        <v>0.63400000000000001</v>
      </c>
      <c r="AQ35" s="1">
        <v>0.193</v>
      </c>
      <c r="AS35" s="1" t="s">
        <v>159</v>
      </c>
      <c r="AT35" s="1">
        <v>0.85299999999999998</v>
      </c>
      <c r="AU35" s="1">
        <v>0.27900000000000003</v>
      </c>
      <c r="AV35" s="1">
        <v>0.10299999999999999</v>
      </c>
      <c r="AX35" s="5" t="s">
        <v>34</v>
      </c>
      <c r="AY35" s="4">
        <v>55300</v>
      </c>
      <c r="AZ35" s="3">
        <v>730</v>
      </c>
      <c r="BB35" s="1" t="s">
        <v>14</v>
      </c>
      <c r="BC35" s="1">
        <v>5.9</v>
      </c>
      <c r="BD35" s="1">
        <v>5.9</v>
      </c>
      <c r="BE35" s="1">
        <v>11492</v>
      </c>
      <c r="BF35" s="1">
        <v>11359</v>
      </c>
      <c r="BG35" s="1">
        <v>194103</v>
      </c>
      <c r="BI35" s="1" t="s">
        <v>104</v>
      </c>
      <c r="BJ35" s="1">
        <v>7.1</v>
      </c>
      <c r="BK35" s="1">
        <v>19000</v>
      </c>
      <c r="BL35" s="1">
        <v>261000</v>
      </c>
      <c r="BM35" s="1" t="s">
        <v>175</v>
      </c>
      <c r="BO35" s="1" t="s">
        <v>98</v>
      </c>
      <c r="BP35" s="1">
        <v>4</v>
      </c>
      <c r="BR35" s="9" t="s">
        <v>20</v>
      </c>
      <c r="BS35" s="9">
        <v>45</v>
      </c>
      <c r="BT35" s="7">
        <f t="shared" si="1"/>
        <v>0.15969271446952088</v>
      </c>
      <c r="BU35" s="10">
        <v>-1.8345038449049869</v>
      </c>
    </row>
    <row r="36" spans="1:73" ht="30.75" thickBot="1" x14ac:dyDescent="0.3">
      <c r="A36" t="s">
        <v>35</v>
      </c>
      <c r="B36">
        <v>653642</v>
      </c>
      <c r="C36">
        <v>496207</v>
      </c>
      <c r="D36">
        <v>304260</v>
      </c>
      <c r="G36" s="1" t="s">
        <v>36</v>
      </c>
      <c r="H36" s="1">
        <v>11611096</v>
      </c>
      <c r="I36" s="1">
        <v>40861</v>
      </c>
      <c r="J36" s="1">
        <v>105829.5</v>
      </c>
      <c r="L36" s="1" t="s">
        <v>37</v>
      </c>
      <c r="M36" s="1">
        <v>860</v>
      </c>
      <c r="O36" s="1" t="s">
        <v>32</v>
      </c>
      <c r="P36" s="1">
        <v>0.46400000000000002</v>
      </c>
      <c r="R36" s="1" t="s">
        <v>5</v>
      </c>
      <c r="S36" s="1">
        <v>0.16400000000000001</v>
      </c>
      <c r="T36" s="1">
        <v>6253</v>
      </c>
      <c r="U36" s="1">
        <v>0.155</v>
      </c>
      <c r="V36" s="1">
        <v>0.23799999999999999</v>
      </c>
      <c r="X36" t="s">
        <v>35</v>
      </c>
      <c r="Y36">
        <v>672591</v>
      </c>
      <c r="Z36">
        <v>9.9160000000000004</v>
      </c>
      <c r="AA36">
        <v>9</v>
      </c>
      <c r="AB36">
        <v>4</v>
      </c>
      <c r="AC36">
        <v>0.47899999999999998</v>
      </c>
      <c r="AD36" s="1">
        <f t="shared" si="0"/>
        <v>1.3381088953018997E-5</v>
      </c>
      <c r="AF36" s="1" t="s">
        <v>89</v>
      </c>
      <c r="AG36" s="1">
        <v>30</v>
      </c>
      <c r="AI36" s="1" t="s">
        <v>35</v>
      </c>
      <c r="AJ36" s="1">
        <v>55</v>
      </c>
      <c r="AK36" s="1">
        <v>739482</v>
      </c>
      <c r="AL36" s="1">
        <v>74.81</v>
      </c>
      <c r="AN36" s="1" t="s">
        <v>35</v>
      </c>
      <c r="AO36" s="1">
        <v>0.25900000000000001</v>
      </c>
      <c r="AP36" s="1">
        <v>0.64500000000000002</v>
      </c>
      <c r="AQ36" s="1">
        <v>0.121</v>
      </c>
      <c r="AS36" s="1" t="s">
        <v>10</v>
      </c>
      <c r="AT36" s="1">
        <v>0.85299999999999998</v>
      </c>
      <c r="AU36" s="1">
        <v>0.253</v>
      </c>
      <c r="AV36" s="1">
        <v>0.09</v>
      </c>
      <c r="AX36" s="5" t="s">
        <v>35</v>
      </c>
      <c r="AY36" s="4">
        <v>2700</v>
      </c>
      <c r="AZ36" s="3">
        <v>470</v>
      </c>
      <c r="BB36" s="1" t="s">
        <v>11</v>
      </c>
      <c r="BC36" s="1">
        <v>5.9</v>
      </c>
      <c r="BD36" s="1">
        <v>3.53</v>
      </c>
      <c r="BE36" s="1">
        <v>7546</v>
      </c>
      <c r="BF36" s="1">
        <v>4525</v>
      </c>
      <c r="BG36" s="1">
        <v>128259</v>
      </c>
      <c r="BI36" s="1" t="s">
        <v>57</v>
      </c>
      <c r="BJ36" s="1">
        <v>6.8</v>
      </c>
      <c r="BK36" s="1">
        <v>546000</v>
      </c>
      <c r="BL36" s="1">
        <v>7994000</v>
      </c>
      <c r="BM36" s="1" t="s">
        <v>175</v>
      </c>
      <c r="BO36" s="1" t="s">
        <v>88</v>
      </c>
      <c r="BP36" s="1">
        <v>2</v>
      </c>
      <c r="BR36" s="9" t="s">
        <v>36</v>
      </c>
      <c r="BS36" s="9">
        <v>45</v>
      </c>
      <c r="BT36" s="7">
        <f t="shared" si="1"/>
        <v>0.11394866510859773</v>
      </c>
      <c r="BU36" s="10">
        <v>-2.1720072380707971</v>
      </c>
    </row>
    <row r="37" spans="1:73" ht="15.75" thickBot="1" x14ac:dyDescent="0.3">
      <c r="A37" t="s">
        <v>36</v>
      </c>
      <c r="B37">
        <v>11663946</v>
      </c>
      <c r="C37">
        <v>8949773</v>
      </c>
      <c r="D37">
        <v>4747620</v>
      </c>
      <c r="G37" s="1" t="s">
        <v>47</v>
      </c>
      <c r="H37" s="1">
        <v>8385286</v>
      </c>
      <c r="I37" s="1">
        <v>39490</v>
      </c>
      <c r="J37" s="1">
        <v>102278.6</v>
      </c>
      <c r="L37" s="1" t="s">
        <v>48</v>
      </c>
      <c r="M37" s="1">
        <v>870</v>
      </c>
      <c r="O37" s="1" t="s">
        <v>34</v>
      </c>
      <c r="P37" s="1">
        <v>0.46400000000000002</v>
      </c>
      <c r="R37" s="1" t="s">
        <v>37</v>
      </c>
      <c r="S37" s="1">
        <v>0.16600000000000001</v>
      </c>
      <c r="T37" s="1">
        <v>623</v>
      </c>
      <c r="U37" s="1">
        <v>0.13</v>
      </c>
      <c r="V37" s="1">
        <v>0.13400000000000001</v>
      </c>
      <c r="X37" t="s">
        <v>36</v>
      </c>
      <c r="Y37">
        <v>11536504</v>
      </c>
      <c r="Z37">
        <v>282.5</v>
      </c>
      <c r="AA37">
        <v>460</v>
      </c>
      <c r="AB37">
        <v>310</v>
      </c>
      <c r="AC37">
        <v>0.19600000000000001</v>
      </c>
      <c r="AD37" s="1">
        <f t="shared" si="0"/>
        <v>3.9873431327202764E-5</v>
      </c>
      <c r="AF37" s="1" t="s">
        <v>90</v>
      </c>
      <c r="AG37" s="1">
        <v>41</v>
      </c>
      <c r="AI37" s="1" t="s">
        <v>28</v>
      </c>
      <c r="AJ37" s="1">
        <v>52</v>
      </c>
      <c r="AK37" s="1">
        <v>1881503</v>
      </c>
      <c r="AL37" s="1">
        <v>27.51</v>
      </c>
      <c r="AN37" s="1" t="s">
        <v>36</v>
      </c>
      <c r="AO37" s="1">
        <v>0.26900000000000002</v>
      </c>
      <c r="AP37" s="1">
        <v>0.63300000000000001</v>
      </c>
      <c r="AQ37" s="1">
        <v>0.14199999999999999</v>
      </c>
      <c r="AS37" s="1" t="s">
        <v>33</v>
      </c>
      <c r="AT37" s="1">
        <v>0.84699999999999998</v>
      </c>
      <c r="AU37" s="1">
        <v>0.32400000000000001</v>
      </c>
      <c r="AV37" s="1">
        <v>0.14000000000000001</v>
      </c>
      <c r="AX37" s="5" t="s">
        <v>36</v>
      </c>
      <c r="AY37" s="4">
        <v>69800</v>
      </c>
      <c r="AZ37" s="3">
        <v>780</v>
      </c>
      <c r="BB37" s="1" t="s">
        <v>15</v>
      </c>
      <c r="BC37" s="1">
        <v>5.3</v>
      </c>
      <c r="BD37" s="1">
        <v>4.9400000000000004</v>
      </c>
      <c r="BE37" s="1">
        <v>5513</v>
      </c>
      <c r="BF37" s="1">
        <v>5131</v>
      </c>
      <c r="BG37" s="1">
        <v>103840</v>
      </c>
      <c r="BI37" s="1" t="s">
        <v>93</v>
      </c>
      <c r="BJ37" s="1">
        <v>6.8</v>
      </c>
      <c r="BK37" s="1">
        <v>46000</v>
      </c>
      <c r="BL37" s="1">
        <v>679000</v>
      </c>
      <c r="BM37" s="1" t="s">
        <v>175</v>
      </c>
      <c r="BO37" s="1" t="s">
        <v>97</v>
      </c>
      <c r="BP37" s="1">
        <v>1</v>
      </c>
      <c r="BR37" s="9" t="s">
        <v>199</v>
      </c>
      <c r="BS37" s="9">
        <v>43</v>
      </c>
      <c r="BT37" s="7">
        <f t="shared" si="1"/>
        <v>0.14671423439783488</v>
      </c>
      <c r="BU37" s="10">
        <v>-1.9192685678802832</v>
      </c>
    </row>
    <row r="38" spans="1:73" ht="15.75" thickBot="1" x14ac:dyDescent="0.3">
      <c r="A38" t="s">
        <v>37</v>
      </c>
      <c r="B38">
        <v>3725797</v>
      </c>
      <c r="C38">
        <v>2530656</v>
      </c>
      <c r="D38">
        <v>1303220</v>
      </c>
      <c r="G38" s="1" t="s">
        <v>18</v>
      </c>
      <c r="H38" s="1">
        <v>4420211</v>
      </c>
      <c r="I38" s="1">
        <v>39486</v>
      </c>
      <c r="J38" s="1">
        <v>102268.3</v>
      </c>
      <c r="L38" s="1" t="s">
        <v>23</v>
      </c>
      <c r="M38" s="1">
        <v>870</v>
      </c>
      <c r="O38" s="1" t="s">
        <v>14</v>
      </c>
      <c r="P38" s="1">
        <v>0.46500000000000002</v>
      </c>
      <c r="R38" s="1" t="s">
        <v>10</v>
      </c>
      <c r="S38" s="1">
        <v>0.16600000000000001</v>
      </c>
      <c r="T38" s="1">
        <v>3231</v>
      </c>
      <c r="U38" s="1">
        <v>0.14599999999999999</v>
      </c>
      <c r="V38" s="1">
        <v>0.19500000000000001</v>
      </c>
      <c r="X38" t="s">
        <v>37</v>
      </c>
      <c r="Y38">
        <v>3751351</v>
      </c>
      <c r="Z38">
        <v>55.22</v>
      </c>
      <c r="AA38">
        <v>188</v>
      </c>
      <c r="AB38">
        <v>111</v>
      </c>
      <c r="AC38">
        <v>0.312</v>
      </c>
      <c r="AD38" s="1">
        <f t="shared" si="0"/>
        <v>5.0115278469010231E-5</v>
      </c>
      <c r="AF38" s="1" t="s">
        <v>91</v>
      </c>
      <c r="AG38" s="1">
        <v>44</v>
      </c>
      <c r="AI38" s="1" t="s">
        <v>32</v>
      </c>
      <c r="AJ38" s="1">
        <v>50</v>
      </c>
      <c r="AK38" s="1">
        <v>2085572</v>
      </c>
      <c r="AL38" s="1">
        <v>24.07</v>
      </c>
      <c r="AN38" s="1" t="s">
        <v>37</v>
      </c>
      <c r="AO38" s="1">
        <v>0.28100000000000003</v>
      </c>
      <c r="AP38" s="1">
        <v>0.64200000000000002</v>
      </c>
      <c r="AQ38" s="1">
        <v>0.154</v>
      </c>
      <c r="AS38" s="1" t="s">
        <v>40</v>
      </c>
      <c r="AT38" s="1">
        <v>0.84699999999999998</v>
      </c>
      <c r="AU38" s="1">
        <v>0.30499999999999999</v>
      </c>
      <c r="AV38" s="1">
        <v>0.11700000000000001</v>
      </c>
      <c r="AX38" s="5" t="s">
        <v>37</v>
      </c>
      <c r="AY38" s="4">
        <v>37900</v>
      </c>
      <c r="AZ38" s="4">
        <v>1300</v>
      </c>
      <c r="BB38" s="1" t="s">
        <v>41</v>
      </c>
      <c r="BC38" s="1">
        <v>5.3</v>
      </c>
      <c r="BD38" s="1">
        <v>2.31</v>
      </c>
      <c r="BE38" s="1">
        <v>5083</v>
      </c>
      <c r="BF38" s="1">
        <v>2235</v>
      </c>
      <c r="BG38" s="1">
        <v>96548</v>
      </c>
      <c r="BI38" s="1" t="s">
        <v>90</v>
      </c>
      <c r="BJ38" s="1">
        <v>6.2</v>
      </c>
      <c r="BK38" s="1">
        <v>49000</v>
      </c>
      <c r="BL38" s="1">
        <v>782000</v>
      </c>
      <c r="BM38" s="1" t="s">
        <v>174</v>
      </c>
      <c r="BO38" s="1" t="s">
        <v>84</v>
      </c>
      <c r="BP38" s="1">
        <v>1</v>
      </c>
      <c r="BR38" s="9" t="s">
        <v>186</v>
      </c>
      <c r="BS38" s="9">
        <v>42</v>
      </c>
      <c r="BT38" s="7">
        <f t="shared" si="1"/>
        <v>0.13461615128038168</v>
      </c>
      <c r="BU38" s="10">
        <v>-2.0053278743166394</v>
      </c>
    </row>
    <row r="39" spans="1:73" ht="15.75" thickBot="1" x14ac:dyDescent="0.3">
      <c r="A39" t="s">
        <v>38</v>
      </c>
      <c r="B39">
        <v>3865861</v>
      </c>
      <c r="C39">
        <v>3327971</v>
      </c>
      <c r="D39">
        <v>1724480</v>
      </c>
      <c r="G39" s="1" t="s">
        <v>15</v>
      </c>
      <c r="H39" s="1">
        <v>6622886</v>
      </c>
      <c r="I39" s="1">
        <v>35826</v>
      </c>
      <c r="J39" s="1">
        <v>92788.9</v>
      </c>
      <c r="L39" s="1" t="s">
        <v>45</v>
      </c>
      <c r="M39" s="1">
        <v>870</v>
      </c>
      <c r="O39" s="1" t="s">
        <v>18</v>
      </c>
      <c r="P39" s="1">
        <v>0.46600000000000003</v>
      </c>
      <c r="R39" s="1" t="s">
        <v>44</v>
      </c>
      <c r="S39" s="1">
        <v>0.17199999999999999</v>
      </c>
      <c r="T39" s="1">
        <v>4519</v>
      </c>
      <c r="U39" s="1">
        <v>0.17399999999999999</v>
      </c>
      <c r="V39" s="1">
        <v>0.16400000000000001</v>
      </c>
      <c r="X39" t="s">
        <v>38</v>
      </c>
      <c r="Y39">
        <v>3831074</v>
      </c>
      <c r="Z39">
        <v>40.33</v>
      </c>
      <c r="AA39">
        <v>78</v>
      </c>
      <c r="AB39">
        <v>36</v>
      </c>
      <c r="AC39">
        <v>0.26600000000000001</v>
      </c>
      <c r="AD39" s="1">
        <f t="shared" si="0"/>
        <v>2.0359825991353859E-5</v>
      </c>
      <c r="AF39" s="1" t="s">
        <v>92</v>
      </c>
      <c r="AG39" s="1">
        <v>43</v>
      </c>
      <c r="AI39" s="1" t="s">
        <v>38</v>
      </c>
      <c r="AJ39" s="1">
        <v>38</v>
      </c>
      <c r="AK39" s="1">
        <v>3970239</v>
      </c>
      <c r="AL39" s="1">
        <v>9.56</v>
      </c>
      <c r="AN39" s="1" t="s">
        <v>38</v>
      </c>
      <c r="AO39" s="1">
        <v>0.25</v>
      </c>
      <c r="AP39" s="1">
        <v>0.60799999999999998</v>
      </c>
      <c r="AQ39" s="1">
        <v>0.14099999999999999</v>
      </c>
      <c r="AS39" s="1" t="s">
        <v>34</v>
      </c>
      <c r="AT39" s="1">
        <v>0.84299999999999997</v>
      </c>
      <c r="AU39" s="1">
        <v>0.26500000000000001</v>
      </c>
      <c r="AV39" s="1">
        <v>8.7999999999999995E-2</v>
      </c>
      <c r="AX39" s="5" t="s">
        <v>38</v>
      </c>
      <c r="AY39" s="4">
        <v>22900</v>
      </c>
      <c r="AZ39" s="3">
        <v>740</v>
      </c>
      <c r="BB39" s="1" t="s">
        <v>18</v>
      </c>
      <c r="BC39" s="1">
        <v>4.6399999999999997</v>
      </c>
      <c r="BD39" s="1">
        <v>0.53</v>
      </c>
      <c r="BE39" s="1">
        <v>3858</v>
      </c>
      <c r="BF39" s="1">
        <v>438</v>
      </c>
      <c r="BG39" s="1">
        <v>83232</v>
      </c>
      <c r="BI39" s="1" t="s">
        <v>100</v>
      </c>
      <c r="BJ39" s="1">
        <v>5.9</v>
      </c>
      <c r="BK39" s="1">
        <v>22000</v>
      </c>
      <c r="BL39" s="1">
        <v>382000</v>
      </c>
      <c r="BM39" s="1" t="s">
        <v>175</v>
      </c>
      <c r="BO39" s="1" t="s">
        <v>78</v>
      </c>
      <c r="BP39" s="1">
        <v>1</v>
      </c>
      <c r="BR39" s="9" t="s">
        <v>37</v>
      </c>
      <c r="BS39" s="9">
        <v>42</v>
      </c>
      <c r="BT39" s="7">
        <f t="shared" si="1"/>
        <v>0.13185279836211519</v>
      </c>
      <c r="BU39" s="10">
        <v>-2.02606914257708</v>
      </c>
    </row>
    <row r="40" spans="1:73" ht="30.75" thickBot="1" x14ac:dyDescent="0.3">
      <c r="A40" t="s">
        <v>39</v>
      </c>
      <c r="B40">
        <v>12737230</v>
      </c>
      <c r="C40">
        <v>9909482</v>
      </c>
      <c r="D40">
        <v>5955960</v>
      </c>
      <c r="G40" s="1" t="s">
        <v>20</v>
      </c>
      <c r="H40" s="1">
        <v>1327696</v>
      </c>
      <c r="I40" s="1">
        <v>30843</v>
      </c>
      <c r="J40" s="1">
        <v>79883</v>
      </c>
      <c r="L40" s="1" t="s">
        <v>24</v>
      </c>
      <c r="M40" s="1">
        <v>870</v>
      </c>
      <c r="O40" s="1" t="s">
        <v>40</v>
      </c>
      <c r="P40" s="1">
        <v>0.46700000000000003</v>
      </c>
      <c r="R40" s="1" t="s">
        <v>34</v>
      </c>
      <c r="S40" s="1">
        <v>0.17199999999999999</v>
      </c>
      <c r="T40" s="1">
        <v>1663</v>
      </c>
      <c r="U40" s="1">
        <v>0.17</v>
      </c>
      <c r="V40" s="1">
        <v>0.14199999999999999</v>
      </c>
      <c r="X40" t="s">
        <v>39</v>
      </c>
      <c r="Y40">
        <v>12702379</v>
      </c>
      <c r="Z40">
        <v>285.3</v>
      </c>
      <c r="AA40">
        <v>646</v>
      </c>
      <c r="AB40">
        <v>457</v>
      </c>
      <c r="AC40">
        <v>0.27100000000000002</v>
      </c>
      <c r="AD40" s="1">
        <f t="shared" si="0"/>
        <v>5.0856615126977392E-5</v>
      </c>
      <c r="AF40" s="1" t="s">
        <v>93</v>
      </c>
      <c r="AG40" s="1">
        <v>42</v>
      </c>
      <c r="AI40" s="1" t="s">
        <v>29</v>
      </c>
      <c r="AJ40" s="1">
        <v>37</v>
      </c>
      <c r="AK40" s="1">
        <v>2839099</v>
      </c>
      <c r="AL40" s="1">
        <v>13.02</v>
      </c>
      <c r="AN40" s="1" t="s">
        <v>39</v>
      </c>
      <c r="AO40" s="1">
        <v>0.25700000000000001</v>
      </c>
      <c r="AP40" s="1">
        <v>0.61899999999999999</v>
      </c>
      <c r="AQ40" s="1">
        <v>0.13300000000000001</v>
      </c>
      <c r="AS40" s="1" t="s">
        <v>3</v>
      </c>
      <c r="AT40" s="1">
        <v>0.84199999999999997</v>
      </c>
      <c r="AU40" s="1">
        <v>0.25600000000000001</v>
      </c>
      <c r="AV40" s="1">
        <v>9.2999999999999999E-2</v>
      </c>
      <c r="AX40" s="5" t="s">
        <v>39</v>
      </c>
      <c r="AY40" s="4">
        <v>85500</v>
      </c>
      <c r="AZ40" s="3">
        <v>850</v>
      </c>
      <c r="BB40" s="1" t="s">
        <v>45</v>
      </c>
      <c r="BC40" s="1">
        <v>4.33</v>
      </c>
      <c r="BD40" s="1">
        <v>2.91</v>
      </c>
      <c r="BE40" s="1">
        <v>1821</v>
      </c>
      <c r="BF40" s="1">
        <v>1225</v>
      </c>
      <c r="BG40" s="1">
        <v>42044</v>
      </c>
      <c r="BI40" s="1" t="s">
        <v>79</v>
      </c>
      <c r="BJ40" s="1">
        <v>5.8</v>
      </c>
      <c r="BK40" s="1">
        <v>107000</v>
      </c>
      <c r="BL40" s="1">
        <v>1847000</v>
      </c>
      <c r="BM40" s="1" t="s">
        <v>175</v>
      </c>
      <c r="BO40" s="1" t="s">
        <v>80</v>
      </c>
      <c r="BP40" s="1">
        <v>1</v>
      </c>
      <c r="BR40" s="9" t="s">
        <v>46</v>
      </c>
      <c r="BS40" s="9">
        <v>42</v>
      </c>
      <c r="BT40" s="7">
        <f t="shared" si="1"/>
        <v>0.17745176700944421</v>
      </c>
      <c r="BU40" s="10">
        <v>-1.7290564421514152</v>
      </c>
    </row>
    <row r="41" spans="1:73" ht="30.75" thickBot="1" x14ac:dyDescent="0.3">
      <c r="A41" t="s">
        <v>40</v>
      </c>
      <c r="B41">
        <v>1064277</v>
      </c>
      <c r="C41">
        <v>861596</v>
      </c>
      <c r="D41">
        <v>561360</v>
      </c>
      <c r="G41" s="1" t="s">
        <v>41</v>
      </c>
      <c r="H41" s="1">
        <v>4897090</v>
      </c>
      <c r="I41" s="1">
        <v>30061</v>
      </c>
      <c r="J41" s="1">
        <v>77857.600000000006</v>
      </c>
      <c r="L41" s="1" t="s">
        <v>19</v>
      </c>
      <c r="M41" s="1">
        <v>910</v>
      </c>
      <c r="O41" s="1" t="s">
        <v>11</v>
      </c>
      <c r="P41" s="1">
        <v>0.46800000000000003</v>
      </c>
      <c r="R41" s="1" t="s">
        <v>41</v>
      </c>
      <c r="S41" s="1">
        <v>0.17899999999999999</v>
      </c>
      <c r="T41" s="1">
        <v>838</v>
      </c>
      <c r="U41" s="1">
        <v>0.13800000000000001</v>
      </c>
      <c r="V41" s="1">
        <v>0.158</v>
      </c>
      <c r="X41" t="s">
        <v>40</v>
      </c>
      <c r="Y41">
        <v>1052567</v>
      </c>
      <c r="Z41">
        <v>1006</v>
      </c>
      <c r="AA41">
        <v>29</v>
      </c>
      <c r="AB41">
        <v>16</v>
      </c>
      <c r="AC41">
        <v>5.8000000000000003E-2</v>
      </c>
      <c r="AD41" s="1">
        <f t="shared" si="0"/>
        <v>2.7551690296199671E-5</v>
      </c>
      <c r="AF41" s="1" t="s">
        <v>94</v>
      </c>
      <c r="AG41" s="1">
        <v>33</v>
      </c>
      <c r="AI41" s="1" t="s">
        <v>7</v>
      </c>
      <c r="AJ41" s="1">
        <v>35</v>
      </c>
      <c r="AK41" s="1">
        <v>3596677</v>
      </c>
      <c r="AL41" s="1">
        <v>9.77</v>
      </c>
      <c r="AN41" s="1" t="s">
        <v>40</v>
      </c>
      <c r="AO41" s="1">
        <v>0.214</v>
      </c>
      <c r="AP41" s="1">
        <v>0.60399999999999998</v>
      </c>
      <c r="AQ41" s="1">
        <v>0.11899999999999999</v>
      </c>
      <c r="AS41" s="1" t="s">
        <v>11</v>
      </c>
      <c r="AT41" s="1">
        <v>0.83899999999999997</v>
      </c>
      <c r="AU41" s="1">
        <v>0.27500000000000002</v>
      </c>
      <c r="AV41" s="1">
        <v>9.9000000000000005E-2</v>
      </c>
      <c r="AX41" s="5" t="s">
        <v>40</v>
      </c>
      <c r="AY41" s="4">
        <v>3400</v>
      </c>
      <c r="AZ41" s="3">
        <v>400</v>
      </c>
      <c r="BB41" s="1" t="s">
        <v>39</v>
      </c>
      <c r="BC41" s="1">
        <v>3.95</v>
      </c>
      <c r="BD41" s="1">
        <v>2.76</v>
      </c>
      <c r="BE41" s="1">
        <v>8535</v>
      </c>
      <c r="BF41" s="1">
        <v>5951</v>
      </c>
      <c r="BG41" s="1">
        <v>215871</v>
      </c>
      <c r="BI41" s="1" t="s">
        <v>82</v>
      </c>
      <c r="BJ41" s="1">
        <v>5.6</v>
      </c>
      <c r="BK41" s="1">
        <v>88000</v>
      </c>
      <c r="BL41" s="1">
        <v>1567000</v>
      </c>
      <c r="BM41" s="1" t="s">
        <v>175</v>
      </c>
      <c r="BO41" s="1" t="s">
        <v>72</v>
      </c>
      <c r="BP41" s="1">
        <v>6</v>
      </c>
      <c r="BR41" s="9" t="s">
        <v>24</v>
      </c>
      <c r="BS41" s="9">
        <v>41</v>
      </c>
      <c r="BT41" s="7">
        <f t="shared" si="1"/>
        <v>0.13521240125114128</v>
      </c>
      <c r="BU41" s="10">
        <v>-2.0009083943494401</v>
      </c>
    </row>
    <row r="42" spans="1:73" ht="30.75" thickBot="1" x14ac:dyDescent="0.3">
      <c r="A42" t="s">
        <v>41</v>
      </c>
      <c r="B42">
        <v>4609176</v>
      </c>
      <c r="C42">
        <v>3086634</v>
      </c>
      <c r="D42">
        <v>1625480</v>
      </c>
      <c r="G42" s="1" t="s">
        <v>49</v>
      </c>
      <c r="H42" s="1">
        <v>1843277</v>
      </c>
      <c r="I42" s="1">
        <v>24038</v>
      </c>
      <c r="J42" s="1">
        <v>62258.1</v>
      </c>
      <c r="L42" s="1" t="s">
        <v>46</v>
      </c>
      <c r="M42" s="1">
        <v>910</v>
      </c>
      <c r="O42" s="1" t="s">
        <v>25</v>
      </c>
      <c r="P42" s="1">
        <v>0.46800000000000003</v>
      </c>
      <c r="R42" s="1" t="s">
        <v>43</v>
      </c>
      <c r="S42" s="1">
        <v>0.182</v>
      </c>
      <c r="T42" s="1">
        <v>1165</v>
      </c>
      <c r="U42" s="1">
        <v>0.16700000000000001</v>
      </c>
      <c r="V42" s="1">
        <v>0.155</v>
      </c>
      <c r="X42" t="s">
        <v>41</v>
      </c>
      <c r="Y42">
        <v>4625364</v>
      </c>
      <c r="Z42">
        <v>157.1</v>
      </c>
      <c r="AA42">
        <v>280</v>
      </c>
      <c r="AB42">
        <v>207</v>
      </c>
      <c r="AC42">
        <v>0.44400000000000001</v>
      </c>
      <c r="AD42" s="1">
        <f t="shared" si="0"/>
        <v>6.0535776211342505E-5</v>
      </c>
      <c r="AF42" s="1" t="s">
        <v>95</v>
      </c>
      <c r="AG42" s="1">
        <v>25</v>
      </c>
      <c r="AI42" s="1" t="s">
        <v>2</v>
      </c>
      <c r="AJ42" s="1">
        <v>35</v>
      </c>
      <c r="AK42" s="1">
        <v>736732</v>
      </c>
      <c r="AL42" s="1">
        <v>47.17</v>
      </c>
      <c r="AN42" s="1" t="s">
        <v>41</v>
      </c>
      <c r="AO42" s="1">
        <v>0.29199999999999998</v>
      </c>
      <c r="AP42" s="1">
        <v>0.65100000000000002</v>
      </c>
      <c r="AQ42" s="1">
        <v>0.189</v>
      </c>
      <c r="AS42" s="1" t="s">
        <v>29</v>
      </c>
      <c r="AT42" s="1">
        <v>0.83899999999999997</v>
      </c>
      <c r="AU42" s="1">
        <v>0.218</v>
      </c>
      <c r="AV42" s="1">
        <v>7.5999999999999998E-2</v>
      </c>
      <c r="AX42" s="5" t="s">
        <v>41</v>
      </c>
      <c r="AY42" s="4">
        <v>32600</v>
      </c>
      <c r="AZ42" s="3">
        <v>880</v>
      </c>
      <c r="BB42" s="1" t="s">
        <v>49</v>
      </c>
      <c r="BC42" s="1">
        <v>3.71</v>
      </c>
      <c r="BD42" s="1">
        <v>1.91</v>
      </c>
      <c r="BE42" s="1">
        <v>2681</v>
      </c>
      <c r="BF42" s="1">
        <v>1381</v>
      </c>
      <c r="BG42" s="1">
        <v>72229</v>
      </c>
      <c r="BI42" s="1" t="s">
        <v>85</v>
      </c>
      <c r="BJ42" s="1">
        <v>5.4</v>
      </c>
      <c r="BK42" s="1">
        <v>60000</v>
      </c>
      <c r="BL42" s="1">
        <v>1103000</v>
      </c>
      <c r="BM42" s="1" t="s">
        <v>175</v>
      </c>
      <c r="BO42" s="1" t="s">
        <v>79</v>
      </c>
      <c r="BP42" s="1">
        <v>1</v>
      </c>
      <c r="BR42" s="9" t="s">
        <v>16</v>
      </c>
      <c r="BS42" s="9">
        <v>39</v>
      </c>
      <c r="BT42" s="7">
        <f t="shared" si="1"/>
        <v>0.12880438985445208</v>
      </c>
      <c r="BU42" s="10">
        <v>-2.0494603831717852</v>
      </c>
    </row>
    <row r="43" spans="1:73" ht="30.75" thickBot="1" x14ac:dyDescent="0.3">
      <c r="A43" t="s">
        <v>42</v>
      </c>
      <c r="B43">
        <v>820920</v>
      </c>
      <c r="C43">
        <v>598832</v>
      </c>
      <c r="D43">
        <v>326560</v>
      </c>
      <c r="G43" s="1" t="s">
        <v>21</v>
      </c>
      <c r="H43" s="1">
        <v>6005953</v>
      </c>
      <c r="I43" s="1">
        <v>9707</v>
      </c>
      <c r="J43" s="1">
        <v>25141</v>
      </c>
      <c r="L43" s="1" t="s">
        <v>36</v>
      </c>
      <c r="M43" s="1">
        <v>910</v>
      </c>
      <c r="O43" s="1" t="s">
        <v>43</v>
      </c>
      <c r="P43" s="1">
        <v>0.46800000000000003</v>
      </c>
      <c r="R43" s="1" t="s">
        <v>3</v>
      </c>
      <c r="S43" s="1">
        <v>0.182</v>
      </c>
      <c r="T43" s="1">
        <v>1195</v>
      </c>
      <c r="U43" s="1">
        <v>0.21299999999999999</v>
      </c>
      <c r="V43" s="1">
        <v>0.188</v>
      </c>
      <c r="X43" t="s">
        <v>42</v>
      </c>
      <c r="Y43">
        <v>814180</v>
      </c>
      <c r="Z43">
        <v>10.86</v>
      </c>
      <c r="AA43">
        <v>14</v>
      </c>
      <c r="AB43">
        <v>8</v>
      </c>
      <c r="AC43">
        <v>0.35</v>
      </c>
      <c r="AD43" s="1">
        <f t="shared" si="0"/>
        <v>1.7195214817362253E-5</v>
      </c>
      <c r="AF43" s="1" t="s">
        <v>96</v>
      </c>
      <c r="AG43" s="1">
        <v>23</v>
      </c>
      <c r="AI43" s="1" t="s">
        <v>27</v>
      </c>
      <c r="AJ43" s="1">
        <v>32</v>
      </c>
      <c r="AK43" s="1">
        <v>1023579</v>
      </c>
      <c r="AL43" s="1">
        <v>31.51</v>
      </c>
      <c r="AN43" s="1" t="s">
        <v>42</v>
      </c>
      <c r="AO43" s="1">
        <v>0.26100000000000001</v>
      </c>
      <c r="AP43" s="1">
        <v>0.64200000000000002</v>
      </c>
      <c r="AQ43" s="1">
        <v>0.121</v>
      </c>
      <c r="AS43" s="1" t="s">
        <v>41</v>
      </c>
      <c r="AT43" s="1">
        <v>0.83599999999999997</v>
      </c>
      <c r="AU43" s="1">
        <v>0.24299999999999999</v>
      </c>
      <c r="AV43" s="1">
        <v>8.4000000000000005E-2</v>
      </c>
      <c r="AX43" s="5" t="s">
        <v>42</v>
      </c>
      <c r="AY43" s="4">
        <v>5300</v>
      </c>
      <c r="AZ43" s="3">
        <v>820</v>
      </c>
      <c r="BB43" s="1" t="s">
        <v>19</v>
      </c>
      <c r="BC43" s="1">
        <v>3.46</v>
      </c>
      <c r="BD43" s="1">
        <v>2.54</v>
      </c>
      <c r="BE43" s="1">
        <v>3728</v>
      </c>
      <c r="BF43" s="1">
        <v>2729</v>
      </c>
      <c r="BG43" s="1">
        <v>107643</v>
      </c>
      <c r="BI43" s="1" t="s">
        <v>71</v>
      </c>
      <c r="BJ43" s="1">
        <v>5.4</v>
      </c>
      <c r="BK43" s="1">
        <v>146000</v>
      </c>
      <c r="BL43" s="1">
        <v>2693000</v>
      </c>
      <c r="BM43" s="1" t="s">
        <v>175</v>
      </c>
      <c r="BO43" s="1" t="s">
        <v>92</v>
      </c>
      <c r="BP43" s="1">
        <v>1</v>
      </c>
      <c r="BR43" s="9" t="s">
        <v>17</v>
      </c>
      <c r="BS43" s="9">
        <v>38</v>
      </c>
      <c r="BT43" s="7">
        <f t="shared" si="1"/>
        <v>0.12825155258987128</v>
      </c>
      <c r="BU43" s="10">
        <v>-2.0537616890406261</v>
      </c>
    </row>
    <row r="44" spans="1:73" ht="15.75" thickBot="1" x14ac:dyDescent="0.3">
      <c r="A44" t="s">
        <v>43</v>
      </c>
      <c r="B44">
        <v>6362421</v>
      </c>
      <c r="C44">
        <v>4638409</v>
      </c>
      <c r="D44">
        <v>2530520</v>
      </c>
      <c r="G44" s="1" t="s">
        <v>46</v>
      </c>
      <c r="H44" s="1">
        <v>625639</v>
      </c>
      <c r="I44" s="1">
        <v>9217</v>
      </c>
      <c r="J44" s="1">
        <v>23871.9</v>
      </c>
      <c r="L44" s="1" t="s">
        <v>42</v>
      </c>
      <c r="M44" s="1">
        <v>950</v>
      </c>
      <c r="O44" s="1" t="s">
        <v>44</v>
      </c>
      <c r="P44" s="1">
        <v>0.46899999999999997</v>
      </c>
      <c r="R44" s="1" t="s">
        <v>49</v>
      </c>
      <c r="S44" s="1">
        <v>0.183</v>
      </c>
      <c r="T44" s="1">
        <v>328</v>
      </c>
      <c r="U44" s="1">
        <v>0.16</v>
      </c>
      <c r="V44" s="1">
        <v>0.129</v>
      </c>
      <c r="X44" t="s">
        <v>43</v>
      </c>
      <c r="Y44">
        <v>6346105</v>
      </c>
      <c r="Z44">
        <v>156.6</v>
      </c>
      <c r="AA44">
        <v>356</v>
      </c>
      <c r="AB44">
        <v>219</v>
      </c>
      <c r="AC44">
        <v>0.39400000000000002</v>
      </c>
      <c r="AD44" s="1">
        <f t="shared" si="0"/>
        <v>5.6097401476968947E-5</v>
      </c>
      <c r="AF44" s="1" t="s">
        <v>97</v>
      </c>
      <c r="AG44" s="1">
        <v>32</v>
      </c>
      <c r="AI44" s="1" t="s">
        <v>12</v>
      </c>
      <c r="AJ44" s="1">
        <v>18</v>
      </c>
      <c r="AK44" s="1">
        <v>1419561</v>
      </c>
      <c r="AL44" s="1">
        <v>12.82</v>
      </c>
      <c r="AN44" s="1" t="s">
        <v>43</v>
      </c>
      <c r="AO44" s="1">
        <v>0.28999999999999998</v>
      </c>
      <c r="AP44" s="1">
        <v>0.65</v>
      </c>
      <c r="AQ44" s="1">
        <v>0.2</v>
      </c>
      <c r="AS44" s="1" t="s">
        <v>43</v>
      </c>
      <c r="AT44" s="1">
        <v>0.83099999999999996</v>
      </c>
      <c r="AU44" s="1">
        <v>0.23</v>
      </c>
      <c r="AV44" s="1">
        <v>7.9000000000000001E-2</v>
      </c>
      <c r="AX44" s="5" t="s">
        <v>43</v>
      </c>
      <c r="AY44" s="4">
        <v>48100</v>
      </c>
      <c r="AZ44" s="3">
        <v>960</v>
      </c>
      <c r="BB44" s="1" t="s">
        <v>40</v>
      </c>
      <c r="BC44" s="1">
        <v>3.43</v>
      </c>
      <c r="BD44" s="1">
        <v>3.43</v>
      </c>
      <c r="BE44" s="1">
        <v>240</v>
      </c>
      <c r="BF44" s="1">
        <v>240</v>
      </c>
      <c r="BG44" s="1">
        <v>7001</v>
      </c>
      <c r="BI44" s="1" t="s">
        <v>66</v>
      </c>
      <c r="BJ44" s="1">
        <v>5.4</v>
      </c>
      <c r="BK44" s="1">
        <v>202000</v>
      </c>
      <c r="BL44" s="1">
        <v>3736000</v>
      </c>
      <c r="BM44" s="1" t="s">
        <v>175</v>
      </c>
      <c r="BO44" s="1" t="s">
        <v>102</v>
      </c>
      <c r="BP44" s="1">
        <v>0</v>
      </c>
      <c r="BR44" s="9" t="s">
        <v>200</v>
      </c>
      <c r="BS44" s="9">
        <v>37</v>
      </c>
      <c r="BT44" s="7">
        <f t="shared" si="1"/>
        <v>0.14264468332583863</v>
      </c>
      <c r="BU44" s="10">
        <v>-1.9473984727789342</v>
      </c>
    </row>
    <row r="45" spans="1:73" ht="15.75" thickBot="1" x14ac:dyDescent="0.3">
      <c r="A45" t="s">
        <v>44</v>
      </c>
      <c r="B45">
        <v>25042738</v>
      </c>
      <c r="C45">
        <v>17176661</v>
      </c>
      <c r="D45">
        <v>10685000</v>
      </c>
      <c r="G45" s="1" t="s">
        <v>30</v>
      </c>
      <c r="H45" s="1">
        <v>1330709</v>
      </c>
      <c r="I45" s="1">
        <v>8953</v>
      </c>
      <c r="J45" s="1">
        <v>23188.2</v>
      </c>
      <c r="L45" s="1" t="s">
        <v>8</v>
      </c>
      <c r="M45" s="1">
        <v>950</v>
      </c>
      <c r="O45" s="1" t="s">
        <v>5</v>
      </c>
      <c r="P45" s="1">
        <v>0.47099999999999997</v>
      </c>
      <c r="R45" s="1" t="s">
        <v>11</v>
      </c>
      <c r="S45" s="1">
        <v>0.184</v>
      </c>
      <c r="T45" s="1">
        <v>1298</v>
      </c>
      <c r="U45" s="1">
        <v>0.185</v>
      </c>
      <c r="V45" s="1">
        <v>0.182</v>
      </c>
      <c r="X45" t="s">
        <v>44</v>
      </c>
      <c r="Y45">
        <v>25145561</v>
      </c>
      <c r="Z45">
        <v>98.07</v>
      </c>
      <c r="AA45">
        <v>1246</v>
      </c>
      <c r="AB45">
        <v>805</v>
      </c>
      <c r="AC45">
        <v>0.35699999999999998</v>
      </c>
      <c r="AD45" s="1">
        <f t="shared" si="0"/>
        <v>4.9551489425907022E-5</v>
      </c>
      <c r="AF45" s="1" t="s">
        <v>98</v>
      </c>
      <c r="AG45" s="1">
        <v>35</v>
      </c>
      <c r="AI45" s="1" t="s">
        <v>20</v>
      </c>
      <c r="AJ45" s="1">
        <v>17</v>
      </c>
      <c r="AK45" s="1">
        <v>1330089</v>
      </c>
      <c r="AL45" s="1">
        <v>12.52</v>
      </c>
      <c r="AN45" s="1" t="s">
        <v>44</v>
      </c>
      <c r="AO45" s="1">
        <v>0.27200000000000002</v>
      </c>
      <c r="AP45" s="1">
        <v>0.64100000000000001</v>
      </c>
      <c r="AQ45" s="1">
        <v>0.191</v>
      </c>
      <c r="AS45" s="1" t="s">
        <v>32</v>
      </c>
      <c r="AT45" s="1">
        <v>0.82799999999999996</v>
      </c>
      <c r="AU45" s="1">
        <v>0.253</v>
      </c>
      <c r="AV45" s="1">
        <v>0.104</v>
      </c>
      <c r="AX45" s="5" t="s">
        <v>44</v>
      </c>
      <c r="AY45" s="4">
        <v>221800</v>
      </c>
      <c r="AZ45" s="4">
        <v>1130</v>
      </c>
      <c r="BB45" s="1" t="s">
        <v>7</v>
      </c>
      <c r="BC45" s="1">
        <v>3.42</v>
      </c>
      <c r="BD45" s="1">
        <v>2.2000000000000002</v>
      </c>
      <c r="BE45" s="1">
        <v>1289</v>
      </c>
      <c r="BF45" s="1">
        <v>829</v>
      </c>
      <c r="BG45" s="1">
        <v>37649</v>
      </c>
      <c r="BI45" s="1" t="s">
        <v>35</v>
      </c>
      <c r="BJ45" s="1">
        <v>5.4</v>
      </c>
      <c r="BK45" s="1">
        <v>19000</v>
      </c>
      <c r="BL45" s="1">
        <v>352000</v>
      </c>
      <c r="BM45" s="1" t="s">
        <v>175</v>
      </c>
      <c r="BO45" s="1" t="s">
        <v>93</v>
      </c>
      <c r="BP45" s="1">
        <v>3</v>
      </c>
      <c r="BR45" s="9" t="s">
        <v>48</v>
      </c>
      <c r="BS45" s="9">
        <v>37</v>
      </c>
      <c r="BT45" s="7">
        <f t="shared" si="1"/>
        <v>0.1131134533092626</v>
      </c>
      <c r="BU45" s="10">
        <v>-2.1793639523659274</v>
      </c>
    </row>
    <row r="46" spans="1:73" ht="15.75" thickBot="1" x14ac:dyDescent="0.3">
      <c r="A46" t="s">
        <v>45</v>
      </c>
      <c r="B46">
        <v>2813835</v>
      </c>
      <c r="C46">
        <v>2465247</v>
      </c>
      <c r="D46">
        <v>1275660</v>
      </c>
      <c r="G46" s="1" t="s">
        <v>53</v>
      </c>
      <c r="H46" s="1">
        <v>6794239</v>
      </c>
      <c r="I46" s="1">
        <v>7800</v>
      </c>
      <c r="J46" s="1">
        <v>20201.900000000001</v>
      </c>
      <c r="L46" s="1" t="s">
        <v>2</v>
      </c>
      <c r="M46" s="1">
        <v>960</v>
      </c>
      <c r="O46" s="1" t="s">
        <v>1</v>
      </c>
      <c r="P46" s="1">
        <v>0.47199999999999998</v>
      </c>
      <c r="R46" s="1" t="s">
        <v>9</v>
      </c>
      <c r="S46" s="1">
        <v>0.184</v>
      </c>
      <c r="T46" s="1">
        <v>114</v>
      </c>
      <c r="U46" s="1">
        <v>0.18</v>
      </c>
      <c r="V46" s="1">
        <v>0.22700000000000001</v>
      </c>
      <c r="X46" t="s">
        <v>45</v>
      </c>
      <c r="Y46">
        <v>2763885</v>
      </c>
      <c r="Z46">
        <v>34.299999999999997</v>
      </c>
      <c r="AA46">
        <v>52</v>
      </c>
      <c r="AB46">
        <v>22</v>
      </c>
      <c r="AC46">
        <v>0.31900000000000001</v>
      </c>
      <c r="AD46" s="1">
        <f t="shared" si="0"/>
        <v>1.8814096823854828E-5</v>
      </c>
      <c r="AF46" s="1" t="s">
        <v>99</v>
      </c>
      <c r="AG46" s="1">
        <v>33</v>
      </c>
      <c r="AI46" s="1" t="s">
        <v>13</v>
      </c>
      <c r="AJ46" s="1">
        <v>17</v>
      </c>
      <c r="AK46" s="1">
        <v>1634464</v>
      </c>
      <c r="AL46" s="1">
        <v>10.18</v>
      </c>
      <c r="AN46" s="1" t="s">
        <v>45</v>
      </c>
      <c r="AO46" s="1">
        <v>0.218</v>
      </c>
      <c r="AP46" s="1">
        <v>0.56399999999999995</v>
      </c>
      <c r="AQ46" s="1">
        <v>8.5000000000000006E-2</v>
      </c>
      <c r="AS46" s="1" t="s">
        <v>49</v>
      </c>
      <c r="AT46" s="1">
        <v>0.82799999999999996</v>
      </c>
      <c r="AU46" s="1">
        <v>0.17299999999999999</v>
      </c>
      <c r="AV46" s="1">
        <v>6.7000000000000004E-2</v>
      </c>
      <c r="AX46" s="5" t="s">
        <v>45</v>
      </c>
      <c r="AY46" s="4">
        <v>12500</v>
      </c>
      <c r="AZ46" s="3">
        <v>620</v>
      </c>
      <c r="BB46" s="1" t="s">
        <v>26</v>
      </c>
      <c r="BC46" s="1">
        <v>3.3</v>
      </c>
      <c r="BD46" s="1">
        <v>1.39</v>
      </c>
      <c r="BE46" s="1">
        <v>2755</v>
      </c>
      <c r="BF46" s="1">
        <v>1158</v>
      </c>
      <c r="BG46" s="1">
        <v>83610</v>
      </c>
      <c r="BI46" s="1" t="s">
        <v>69</v>
      </c>
      <c r="BJ46" s="1">
        <v>5.2</v>
      </c>
      <c r="BK46" s="1">
        <v>138000</v>
      </c>
      <c r="BL46" s="1">
        <v>2661000</v>
      </c>
      <c r="BM46" s="1" t="s">
        <v>175</v>
      </c>
      <c r="BO46" s="1" t="s">
        <v>89</v>
      </c>
      <c r="BP46" s="1">
        <v>8</v>
      </c>
      <c r="BR46" s="9" t="s">
        <v>6</v>
      </c>
      <c r="BS46" s="9">
        <v>36</v>
      </c>
      <c r="BT46" s="7">
        <f t="shared" si="1"/>
        <v>0.1496615586647741</v>
      </c>
      <c r="BU46" s="10">
        <v>-1.8993788096789983</v>
      </c>
    </row>
    <row r="47" spans="1:73" ht="15.75" thickBot="1" x14ac:dyDescent="0.3">
      <c r="A47" t="s">
        <v>46</v>
      </c>
      <c r="B47">
        <v>628294</v>
      </c>
      <c r="C47">
        <v>513123</v>
      </c>
      <c r="D47">
        <v>248000</v>
      </c>
      <c r="G47" s="1" t="s">
        <v>31</v>
      </c>
      <c r="H47" s="1">
        <v>8898870</v>
      </c>
      <c r="I47" s="1">
        <v>7354</v>
      </c>
      <c r="J47" s="1">
        <v>19046.8</v>
      </c>
      <c r="L47" s="1" t="s">
        <v>28</v>
      </c>
      <c r="M47" s="1">
        <v>1000</v>
      </c>
      <c r="O47" s="1" t="s">
        <v>10</v>
      </c>
      <c r="P47" s="1">
        <v>0.47399999999999998</v>
      </c>
      <c r="R47" s="1" t="s">
        <v>4</v>
      </c>
      <c r="S47" s="1">
        <v>0.187</v>
      </c>
      <c r="T47" s="1">
        <v>539</v>
      </c>
      <c r="U47" s="1">
        <v>0.191</v>
      </c>
      <c r="V47" s="1">
        <v>0.16500000000000001</v>
      </c>
      <c r="X47" t="s">
        <v>46</v>
      </c>
      <c r="Y47">
        <v>625741</v>
      </c>
      <c r="Z47">
        <v>67.73</v>
      </c>
      <c r="AA47">
        <v>7</v>
      </c>
      <c r="AB47">
        <v>2</v>
      </c>
      <c r="AC47">
        <v>0.28799999999999998</v>
      </c>
      <c r="AD47" s="1">
        <f t="shared" si="0"/>
        <v>1.1186737004607338E-5</v>
      </c>
      <c r="AF47" s="1" t="s">
        <v>100</v>
      </c>
      <c r="AG47" s="1">
        <v>45</v>
      </c>
      <c r="AI47" s="1" t="s">
        <v>42</v>
      </c>
      <c r="AJ47" s="1">
        <v>15</v>
      </c>
      <c r="AK47" s="1">
        <v>853175</v>
      </c>
      <c r="AL47" s="1">
        <v>17.91</v>
      </c>
      <c r="AN47" s="1" t="s">
        <v>46</v>
      </c>
      <c r="AO47" s="1">
        <v>0.21099999999999999</v>
      </c>
      <c r="AP47" s="1">
        <v>0.56899999999999995</v>
      </c>
      <c r="AQ47" s="1">
        <v>0.113</v>
      </c>
      <c r="AS47" s="1" t="s">
        <v>4</v>
      </c>
      <c r="AT47" s="1">
        <v>0.82399999999999995</v>
      </c>
      <c r="AU47" s="1">
        <v>0.189</v>
      </c>
      <c r="AV47" s="1">
        <v>6.0999999999999999E-2</v>
      </c>
      <c r="AX47" s="5" t="s">
        <v>46</v>
      </c>
      <c r="AY47" s="4">
        <v>2100</v>
      </c>
      <c r="AZ47" s="3">
        <v>410</v>
      </c>
      <c r="BB47" s="1" t="s">
        <v>31</v>
      </c>
      <c r="BC47" s="1">
        <v>2.4300000000000002</v>
      </c>
      <c r="BD47" s="1">
        <v>2.4300000000000002</v>
      </c>
      <c r="BE47" s="1">
        <v>1827</v>
      </c>
      <c r="BF47" s="1">
        <v>1827</v>
      </c>
      <c r="BG47" s="1">
        <v>75193</v>
      </c>
      <c r="BI47" s="1" t="s">
        <v>86</v>
      </c>
      <c r="BJ47" s="1">
        <v>5.0999999999999996</v>
      </c>
      <c r="BK47" s="1">
        <v>58000</v>
      </c>
      <c r="BL47" s="1">
        <v>1155000</v>
      </c>
      <c r="BM47" s="1" t="s">
        <v>175</v>
      </c>
      <c r="BO47" s="1" t="s">
        <v>95</v>
      </c>
      <c r="BP47" s="1">
        <v>1</v>
      </c>
      <c r="BR47" s="9" t="s">
        <v>201</v>
      </c>
      <c r="BS47" s="9">
        <v>36</v>
      </c>
      <c r="BT47" s="7">
        <f t="shared" si="1"/>
        <v>0.14606715610591214</v>
      </c>
      <c r="BU47" s="10">
        <v>-1.923688789700938</v>
      </c>
    </row>
    <row r="48" spans="1:73" ht="15.75" thickBot="1" x14ac:dyDescent="0.3">
      <c r="A48" t="s">
        <v>47</v>
      </c>
      <c r="B48">
        <v>7965428</v>
      </c>
      <c r="C48">
        <v>6193567</v>
      </c>
      <c r="D48">
        <v>3101820</v>
      </c>
      <c r="G48" s="1" t="s">
        <v>12</v>
      </c>
      <c r="H48" s="1">
        <v>1432002</v>
      </c>
      <c r="I48" s="1">
        <v>6423</v>
      </c>
      <c r="J48" s="1">
        <v>16635.5</v>
      </c>
      <c r="L48" s="1" t="s">
        <v>1</v>
      </c>
      <c r="M48" s="1">
        <v>1030</v>
      </c>
      <c r="O48" s="1" t="s">
        <v>19</v>
      </c>
      <c r="P48" s="1">
        <v>0.47499999999999998</v>
      </c>
      <c r="R48" s="1" t="s">
        <v>18</v>
      </c>
      <c r="S48" s="1">
        <v>0.19</v>
      </c>
      <c r="T48" s="1">
        <v>812</v>
      </c>
      <c r="U48" s="1">
        <v>0.17100000000000001</v>
      </c>
      <c r="V48" s="1">
        <v>0.13600000000000001</v>
      </c>
      <c r="X48" t="s">
        <v>47</v>
      </c>
      <c r="Y48">
        <v>8001024</v>
      </c>
      <c r="Z48">
        <v>207.3</v>
      </c>
      <c r="AA48">
        <v>369</v>
      </c>
      <c r="AB48">
        <v>250</v>
      </c>
      <c r="AC48">
        <v>0.29299999999999998</v>
      </c>
      <c r="AD48" s="1">
        <f t="shared" si="0"/>
        <v>4.6119096755615283E-5</v>
      </c>
      <c r="AF48" s="1" t="s">
        <v>101</v>
      </c>
      <c r="AG48" s="1">
        <v>28</v>
      </c>
      <c r="AI48" s="1" t="s">
        <v>30</v>
      </c>
      <c r="AJ48" s="1">
        <v>15</v>
      </c>
      <c r="AK48" s="1">
        <v>1326813</v>
      </c>
      <c r="AL48" s="1">
        <v>11.25</v>
      </c>
      <c r="AN48" s="1" t="s">
        <v>47</v>
      </c>
      <c r="AO48" s="1">
        <v>0.252</v>
      </c>
      <c r="AP48" s="1">
        <v>0.61599999999999999</v>
      </c>
      <c r="AQ48" s="1">
        <v>0.13800000000000001</v>
      </c>
      <c r="AS48" s="1" t="s">
        <v>19</v>
      </c>
      <c r="AT48" s="1">
        <v>0.82199999999999995</v>
      </c>
      <c r="AU48" s="1">
        <v>0.214</v>
      </c>
      <c r="AV48" s="1">
        <v>6.9000000000000006E-2</v>
      </c>
      <c r="AX48" s="5" t="s">
        <v>47</v>
      </c>
      <c r="AY48" s="4">
        <v>58800</v>
      </c>
      <c r="AZ48" s="3">
        <v>910</v>
      </c>
      <c r="BB48" s="1" t="s">
        <v>25</v>
      </c>
      <c r="BC48" s="1">
        <v>2.27</v>
      </c>
      <c r="BD48" s="1">
        <v>2.27</v>
      </c>
      <c r="BE48" s="1">
        <v>1472</v>
      </c>
      <c r="BF48" s="1">
        <v>1472</v>
      </c>
      <c r="BG48" s="1">
        <v>64813</v>
      </c>
      <c r="BI48" s="1" t="s">
        <v>56</v>
      </c>
      <c r="BJ48" s="1">
        <v>4.5</v>
      </c>
      <c r="BK48" s="1">
        <v>503000</v>
      </c>
      <c r="BL48" s="1">
        <v>11177000</v>
      </c>
      <c r="BM48" s="1" t="s">
        <v>175</v>
      </c>
      <c r="BO48" s="1" t="s">
        <v>100</v>
      </c>
      <c r="BP48" s="1">
        <v>1</v>
      </c>
      <c r="BR48" s="9" t="s">
        <v>28</v>
      </c>
      <c r="BS48" s="9">
        <v>35</v>
      </c>
      <c r="BT48" s="7">
        <f t="shared" si="1"/>
        <v>0.13354240095237832</v>
      </c>
      <c r="BU48" s="10">
        <v>-2.0133362414390783</v>
      </c>
    </row>
    <row r="49" spans="1:73" ht="30.75" thickBot="1" x14ac:dyDescent="0.3">
      <c r="A49" t="s">
        <v>48</v>
      </c>
      <c r="B49">
        <v>6734229</v>
      </c>
      <c r="C49">
        <v>5772919</v>
      </c>
      <c r="D49">
        <v>3889000</v>
      </c>
      <c r="G49" s="1" t="s">
        <v>7</v>
      </c>
      <c r="H49" s="1">
        <v>3590615</v>
      </c>
      <c r="I49" s="1">
        <v>4842</v>
      </c>
      <c r="J49" s="1">
        <v>12540.7</v>
      </c>
      <c r="L49" s="1" t="s">
        <v>16</v>
      </c>
      <c r="M49" s="1">
        <v>1050</v>
      </c>
      <c r="O49" s="1" t="s">
        <v>53</v>
      </c>
      <c r="P49" s="1">
        <v>0.47499999999999998</v>
      </c>
      <c r="R49" s="1" t="s">
        <v>1</v>
      </c>
      <c r="S49" s="1">
        <v>0.192</v>
      </c>
      <c r="T49" s="1">
        <v>905</v>
      </c>
      <c r="U49" s="1">
        <v>0.16800000000000001</v>
      </c>
      <c r="V49" s="1">
        <v>0.13500000000000001</v>
      </c>
      <c r="X49" t="s">
        <v>48</v>
      </c>
      <c r="Y49">
        <v>6724540</v>
      </c>
      <c r="Z49">
        <v>102.6</v>
      </c>
      <c r="AA49">
        <v>151</v>
      </c>
      <c r="AB49">
        <v>93</v>
      </c>
      <c r="AC49">
        <v>0.27700000000000002</v>
      </c>
      <c r="AD49" s="1">
        <f t="shared" si="0"/>
        <v>2.245506755852445E-5</v>
      </c>
      <c r="AF49" s="1" t="s">
        <v>102</v>
      </c>
      <c r="AG49" s="1">
        <v>44</v>
      </c>
      <c r="AI49" s="1" t="s">
        <v>8</v>
      </c>
      <c r="AJ49" s="1">
        <v>13</v>
      </c>
      <c r="AK49" s="1">
        <v>935614</v>
      </c>
      <c r="AL49" s="1">
        <v>14.24</v>
      </c>
      <c r="AN49" s="1" t="s">
        <v>48</v>
      </c>
      <c r="AO49" s="1">
        <v>0.245</v>
      </c>
      <c r="AP49" s="1">
        <v>0.60699999999999998</v>
      </c>
      <c r="AQ49" s="1">
        <v>0.108</v>
      </c>
      <c r="AS49" s="1" t="s">
        <v>1</v>
      </c>
      <c r="AT49" s="1">
        <v>0.82099999999999995</v>
      </c>
      <c r="AU49" s="1">
        <v>0.22</v>
      </c>
      <c r="AV49" s="1">
        <v>7.6999999999999999E-2</v>
      </c>
      <c r="AX49" s="5" t="s">
        <v>48</v>
      </c>
      <c r="AY49" s="4">
        <v>29700</v>
      </c>
      <c r="AZ49" s="3">
        <v>550</v>
      </c>
      <c r="BB49" s="1" t="s">
        <v>10</v>
      </c>
      <c r="BC49" s="1">
        <v>2.2000000000000002</v>
      </c>
      <c r="BD49" s="1">
        <v>2.1</v>
      </c>
      <c r="BE49" s="1">
        <v>5215</v>
      </c>
      <c r="BF49" s="1">
        <v>4992</v>
      </c>
      <c r="BG49" s="1">
        <v>237338</v>
      </c>
      <c r="BI49" s="1" t="s">
        <v>62</v>
      </c>
      <c r="BJ49" s="1">
        <v>4</v>
      </c>
      <c r="BK49" s="1">
        <v>162000</v>
      </c>
      <c r="BL49" s="1">
        <v>4016000</v>
      </c>
      <c r="BM49" s="1" t="s">
        <v>175</v>
      </c>
      <c r="BO49" s="1" t="s">
        <v>85</v>
      </c>
      <c r="BP49" s="1">
        <v>0</v>
      </c>
      <c r="BR49" s="9" t="s">
        <v>51</v>
      </c>
      <c r="BS49" s="9">
        <v>35</v>
      </c>
      <c r="BT49" s="7">
        <f t="shared" si="1"/>
        <v>0.16069418386491555</v>
      </c>
      <c r="BU49" s="10">
        <v>-1.8282521993957157</v>
      </c>
    </row>
    <row r="50" spans="1:73" ht="30.75" thickBot="1" x14ac:dyDescent="0.3">
      <c r="A50" t="s">
        <v>49</v>
      </c>
      <c r="B50">
        <v>1838901</v>
      </c>
      <c r="C50">
        <v>1296905</v>
      </c>
      <c r="D50">
        <v>527140</v>
      </c>
      <c r="G50" s="1" t="s">
        <v>8</v>
      </c>
      <c r="H50" s="1">
        <v>945913</v>
      </c>
      <c r="I50" s="1">
        <v>1949</v>
      </c>
      <c r="J50" s="1">
        <v>5047.8999999999996</v>
      </c>
      <c r="L50" s="1" t="s">
        <v>35</v>
      </c>
      <c r="M50" s="1">
        <v>1080</v>
      </c>
      <c r="O50" s="1" t="s">
        <v>7</v>
      </c>
      <c r="P50" s="1">
        <v>0.48599999999999999</v>
      </c>
      <c r="R50" s="1" t="s">
        <v>19</v>
      </c>
      <c r="S50" s="1">
        <v>0.19900000000000001</v>
      </c>
      <c r="T50" s="1">
        <v>898</v>
      </c>
      <c r="U50" s="1">
        <v>0.14299999999999999</v>
      </c>
      <c r="V50" s="1">
        <v>0.185</v>
      </c>
      <c r="X50" t="s">
        <v>49</v>
      </c>
      <c r="Y50">
        <v>1852994</v>
      </c>
      <c r="Z50">
        <v>77.06</v>
      </c>
      <c r="AA50">
        <v>55</v>
      </c>
      <c r="AB50">
        <v>27</v>
      </c>
      <c r="AC50">
        <v>0.54200000000000004</v>
      </c>
      <c r="AD50" s="1">
        <f t="shared" si="0"/>
        <v>2.9681693518705404E-5</v>
      </c>
      <c r="AF50" s="1" t="s">
        <v>103</v>
      </c>
      <c r="AG50" s="1">
        <v>22</v>
      </c>
      <c r="AI50" s="1" t="s">
        <v>40</v>
      </c>
      <c r="AJ50" s="1">
        <v>11</v>
      </c>
      <c r="AK50" s="1">
        <v>1055173</v>
      </c>
      <c r="AL50" s="1">
        <v>10.08</v>
      </c>
      <c r="AN50" s="1" t="s">
        <v>49</v>
      </c>
      <c r="AO50" s="1">
        <v>0.30599999999999999</v>
      </c>
      <c r="AP50" s="1">
        <v>0.66800000000000004</v>
      </c>
      <c r="AQ50" s="1">
        <v>0.20899999999999999</v>
      </c>
      <c r="AS50" s="1" t="s">
        <v>18</v>
      </c>
      <c r="AT50" s="1">
        <v>0.81699999999999995</v>
      </c>
      <c r="AU50" s="1">
        <v>0.21</v>
      </c>
      <c r="AV50" s="1">
        <v>8.5000000000000006E-2</v>
      </c>
      <c r="AX50" s="5" t="s">
        <v>49</v>
      </c>
      <c r="AY50" s="4">
        <v>9700</v>
      </c>
      <c r="AZ50" s="3">
        <v>660</v>
      </c>
      <c r="BB50" s="1" t="s">
        <v>36</v>
      </c>
      <c r="BC50" s="1">
        <v>2.13</v>
      </c>
      <c r="BD50" s="1">
        <v>1.72</v>
      </c>
      <c r="BE50" s="1">
        <v>2607</v>
      </c>
      <c r="BF50" s="1">
        <v>2097</v>
      </c>
      <c r="BG50" s="1">
        <v>122125</v>
      </c>
      <c r="BI50" s="1" t="s">
        <v>87</v>
      </c>
      <c r="BJ50" s="1">
        <v>3.9</v>
      </c>
      <c r="BK50" s="1">
        <v>50000</v>
      </c>
      <c r="BL50" s="1">
        <v>1274000</v>
      </c>
      <c r="BM50" s="1" t="s">
        <v>175</v>
      </c>
      <c r="BO50" s="1" t="s">
        <v>90</v>
      </c>
      <c r="BP50" s="1">
        <v>0</v>
      </c>
      <c r="BR50" s="9" t="s">
        <v>38</v>
      </c>
      <c r="BS50" s="9">
        <v>33</v>
      </c>
      <c r="BT50" s="7">
        <f t="shared" si="1"/>
        <v>0.12657000176223071</v>
      </c>
      <c r="BU50" s="10">
        <v>-2.0669597502548069</v>
      </c>
    </row>
    <row r="51" spans="1:73" ht="15.75" thickBot="1" x14ac:dyDescent="0.3">
      <c r="A51" t="s">
        <v>50</v>
      </c>
      <c r="B51">
        <v>5714200</v>
      </c>
      <c r="C51">
        <v>4744417</v>
      </c>
      <c r="D51">
        <v>2302820</v>
      </c>
      <c r="G51" s="1" t="s">
        <v>40</v>
      </c>
      <c r="H51" s="1">
        <v>1056269</v>
      </c>
      <c r="I51" s="1">
        <v>1034</v>
      </c>
      <c r="J51" s="1">
        <v>2678</v>
      </c>
      <c r="L51" s="1" t="s">
        <v>27</v>
      </c>
      <c r="M51" s="1">
        <v>1120</v>
      </c>
      <c r="O51" s="1" t="s">
        <v>33</v>
      </c>
      <c r="P51" s="1">
        <v>0.499</v>
      </c>
      <c r="R51" s="1" t="s">
        <v>32</v>
      </c>
      <c r="S51" s="1">
        <v>0.20599999999999999</v>
      </c>
      <c r="T51" s="1">
        <v>347</v>
      </c>
      <c r="U51" s="1">
        <v>0.19600000000000001</v>
      </c>
      <c r="V51" s="1">
        <v>0.161</v>
      </c>
      <c r="X51" t="s">
        <v>50</v>
      </c>
      <c r="Y51">
        <v>5686986</v>
      </c>
      <c r="Z51">
        <v>105.2</v>
      </c>
      <c r="AA51">
        <v>151</v>
      </c>
      <c r="AB51">
        <v>97</v>
      </c>
      <c r="AC51">
        <v>0.34699999999999998</v>
      </c>
      <c r="AD51" s="1">
        <f t="shared" si="0"/>
        <v>2.655185013643431E-5</v>
      </c>
      <c r="AF51" s="1" t="s">
        <v>104</v>
      </c>
      <c r="AG51" s="1">
        <v>34</v>
      </c>
      <c r="AI51" s="1" t="s">
        <v>46</v>
      </c>
      <c r="AJ51" s="1">
        <v>6</v>
      </c>
      <c r="AK51" s="1">
        <v>626562</v>
      </c>
      <c r="AL51" s="1">
        <v>9.3800000000000008</v>
      </c>
      <c r="AN51" s="1" t="s">
        <v>50</v>
      </c>
      <c r="AO51" s="1">
        <v>0.255</v>
      </c>
      <c r="AP51" s="1">
        <v>0.624</v>
      </c>
      <c r="AQ51" s="1">
        <v>0.13500000000000001</v>
      </c>
      <c r="AS51" s="1" t="s">
        <v>5</v>
      </c>
      <c r="AT51" s="1">
        <v>0.80600000000000005</v>
      </c>
      <c r="AU51" s="1">
        <v>0.29899999999999999</v>
      </c>
      <c r="AV51" s="1">
        <v>0.107</v>
      </c>
      <c r="AX51" s="5" t="s">
        <v>50</v>
      </c>
      <c r="AY51" s="4">
        <v>34800</v>
      </c>
      <c r="AZ51" s="3">
        <v>780</v>
      </c>
      <c r="BB51" s="1" t="s">
        <v>8</v>
      </c>
      <c r="BC51" s="1">
        <v>1.86</v>
      </c>
      <c r="BD51" s="1">
        <v>1.86</v>
      </c>
      <c r="BE51" s="1">
        <v>144</v>
      </c>
      <c r="BF51" s="1">
        <v>144</v>
      </c>
      <c r="BG51" s="1">
        <v>7729</v>
      </c>
      <c r="BI51" s="1" t="s">
        <v>64</v>
      </c>
      <c r="BJ51" s="1">
        <v>3</v>
      </c>
      <c r="BK51" s="1">
        <v>123000</v>
      </c>
      <c r="BL51" s="1">
        <v>4089000</v>
      </c>
      <c r="BM51" s="1" t="s">
        <v>175</v>
      </c>
      <c r="BO51" s="1" t="s">
        <v>77</v>
      </c>
      <c r="BP51" s="1">
        <v>0</v>
      </c>
      <c r="BR51" s="11" t="s">
        <v>27</v>
      </c>
      <c r="BS51" s="11">
        <v>31</v>
      </c>
      <c r="BT51" s="7">
        <f t="shared" si="1"/>
        <v>0.16840548011378884</v>
      </c>
      <c r="BU51" s="12">
        <v>-1.7813806354599964</v>
      </c>
    </row>
    <row r="52" spans="1:73" x14ac:dyDescent="0.25">
      <c r="A52" t="s">
        <v>51</v>
      </c>
      <c r="B52">
        <v>549990</v>
      </c>
      <c r="C52">
        <v>436437</v>
      </c>
      <c r="D52">
        <v>236920</v>
      </c>
      <c r="L52" s="1" t="s">
        <v>51</v>
      </c>
      <c r="M52" s="1">
        <v>1140</v>
      </c>
      <c r="O52" s="1" t="s">
        <v>9</v>
      </c>
      <c r="P52" s="1">
        <v>0.53200000000000003</v>
      </c>
      <c r="R52" s="1" t="s">
        <v>25</v>
      </c>
      <c r="S52" s="1">
        <v>0.219</v>
      </c>
      <c r="T52" s="1">
        <v>634</v>
      </c>
      <c r="U52" s="1">
        <v>0.23200000000000001</v>
      </c>
      <c r="V52" s="1">
        <v>0.161</v>
      </c>
      <c r="X52" t="s">
        <v>51</v>
      </c>
      <c r="Y52">
        <v>563626</v>
      </c>
      <c r="Z52">
        <v>5.851</v>
      </c>
      <c r="AA52">
        <v>8</v>
      </c>
      <c r="AB52">
        <v>5</v>
      </c>
      <c r="AC52">
        <v>0.53800000000000003</v>
      </c>
      <c r="AD52" s="1">
        <f t="shared" si="0"/>
        <v>1.4193809370043256E-5</v>
      </c>
      <c r="AI52" s="1" t="s">
        <v>9</v>
      </c>
      <c r="AJ52" s="1">
        <v>3</v>
      </c>
      <c r="AK52" s="1">
        <v>658893</v>
      </c>
      <c r="AL52" s="1">
        <v>4.55</v>
      </c>
      <c r="AN52" s="1" t="s">
        <v>51</v>
      </c>
      <c r="AO52" s="1">
        <v>0.24</v>
      </c>
      <c r="AP52" s="1">
        <v>0.61699999999999999</v>
      </c>
      <c r="AQ52" s="1">
        <v>8.6999999999999994E-2</v>
      </c>
      <c r="AS52" s="1" t="s">
        <v>25</v>
      </c>
      <c r="AT52" s="1">
        <v>0.80400000000000005</v>
      </c>
      <c r="AU52" s="1">
        <v>0.19600000000000001</v>
      </c>
      <c r="AV52" s="1">
        <v>7.0999999999999994E-2</v>
      </c>
      <c r="AX52" s="5" t="s">
        <v>51</v>
      </c>
      <c r="AY52" s="4">
        <v>3800</v>
      </c>
      <c r="AZ52" s="3">
        <v>840</v>
      </c>
      <c r="BB52" s="1"/>
      <c r="BC52" s="1"/>
      <c r="BD52" s="1"/>
      <c r="BE52" s="1"/>
      <c r="BF52" s="1"/>
      <c r="BG52" s="1"/>
      <c r="BI52" s="1" t="s">
        <v>78</v>
      </c>
      <c r="BJ52" s="1">
        <v>2.1</v>
      </c>
      <c r="BK52" s="1">
        <v>41000</v>
      </c>
      <c r="BL52" s="1">
        <v>1960000</v>
      </c>
      <c r="BM52" s="1" t="s">
        <v>175</v>
      </c>
      <c r="BO52" s="1" t="s">
        <v>99</v>
      </c>
      <c r="BP52" s="1">
        <v>0</v>
      </c>
    </row>
    <row r="53" spans="1:73" x14ac:dyDescent="0.25">
      <c r="R53" s="1"/>
      <c r="S53" s="1"/>
      <c r="T53" s="1"/>
      <c r="U53" s="1"/>
      <c r="V53" s="1"/>
      <c r="AE53" s="1" t="s">
        <v>140</v>
      </c>
      <c r="AF53" s="1" t="s">
        <v>173</v>
      </c>
      <c r="AI53" s="1"/>
      <c r="AJ53" s="1"/>
      <c r="AK53" s="1"/>
      <c r="AL53" s="1"/>
      <c r="AS53" s="1" t="s">
        <v>44</v>
      </c>
      <c r="AT53" s="1">
        <v>0.79900000000000004</v>
      </c>
      <c r="AU53" s="1">
        <v>0.255</v>
      </c>
      <c r="AV53" s="1">
        <v>8.5000000000000006E-2</v>
      </c>
      <c r="BB53" s="1"/>
      <c r="BC53" s="1"/>
      <c r="BD53" s="1"/>
      <c r="BE53" s="1"/>
      <c r="BF53" s="1"/>
      <c r="BG53" s="1"/>
    </row>
    <row r="54" spans="1:73" x14ac:dyDescent="0.25">
      <c r="R54" s="1"/>
      <c r="S54" s="1"/>
      <c r="T54" s="1"/>
      <c r="U54" s="1"/>
      <c r="V54" s="1"/>
      <c r="AI54" s="1" t="s">
        <v>141</v>
      </c>
      <c r="AJ54" s="1" t="s">
        <v>142</v>
      </c>
      <c r="AK54" s="1"/>
      <c r="AL54" s="1"/>
      <c r="AS54" s="1"/>
      <c r="AT54" s="1"/>
      <c r="AU54" s="1"/>
      <c r="AV54" s="1"/>
      <c r="BA54" t="s">
        <v>160</v>
      </c>
      <c r="BB54" s="1" t="s">
        <v>153</v>
      </c>
      <c r="BC54" s="1"/>
      <c r="BD54" s="1"/>
      <c r="BE54" s="1"/>
      <c r="BF54" s="1"/>
      <c r="BG54" s="1"/>
    </row>
    <row r="55" spans="1:73" x14ac:dyDescent="0.25">
      <c r="A55" s="1" t="s">
        <v>112</v>
      </c>
      <c r="R55" s="1" t="s">
        <v>122</v>
      </c>
      <c r="S55" s="1" t="s">
        <v>124</v>
      </c>
      <c r="T55" s="1"/>
      <c r="U55" s="1"/>
      <c r="V55" s="1"/>
      <c r="X55" t="s">
        <v>0</v>
      </c>
      <c r="Y55" t="s">
        <v>132</v>
      </c>
      <c r="AI55" s="1" t="s">
        <v>143</v>
      </c>
      <c r="AJ55" s="1"/>
      <c r="AK55" s="1"/>
      <c r="AL55" s="1"/>
      <c r="AN55" s="1" t="s">
        <v>146</v>
      </c>
      <c r="AO55" s="1" t="s">
        <v>149</v>
      </c>
      <c r="AS55" s="1"/>
      <c r="AT55" s="1"/>
      <c r="AU55" s="1"/>
      <c r="AV55" s="1"/>
      <c r="BA55" t="s">
        <v>161</v>
      </c>
      <c r="BB55" s="1" t="s">
        <v>154</v>
      </c>
      <c r="BC55" s="1"/>
      <c r="BD55" s="1"/>
      <c r="BE55" s="1"/>
      <c r="BF55" s="1"/>
      <c r="BG55" s="1"/>
      <c r="BR55" s="1" t="s">
        <v>202</v>
      </c>
    </row>
    <row r="56" spans="1:73" x14ac:dyDescent="0.25">
      <c r="A56" s="2" t="s">
        <v>113</v>
      </c>
      <c r="R56" s="1" t="s">
        <v>128</v>
      </c>
      <c r="S56" s="1" t="s">
        <v>125</v>
      </c>
      <c r="T56" s="1"/>
      <c r="U56" s="1"/>
      <c r="V56" s="1"/>
      <c r="X56" t="s">
        <v>0</v>
      </c>
      <c r="Y56" t="s">
        <v>133</v>
      </c>
      <c r="AI56" s="1" t="s">
        <v>144</v>
      </c>
      <c r="AJ56" s="1" t="s">
        <v>145</v>
      </c>
      <c r="AK56" s="1"/>
      <c r="AL56" s="1"/>
      <c r="AN56" s="1" t="s">
        <v>150</v>
      </c>
      <c r="AO56" s="1" t="s">
        <v>151</v>
      </c>
      <c r="AS56" s="1"/>
      <c r="AT56" s="1"/>
      <c r="AU56" s="1"/>
      <c r="AV56" s="1"/>
      <c r="BA56" t="s">
        <v>162</v>
      </c>
      <c r="BB56" s="1" t="s">
        <v>155</v>
      </c>
      <c r="BC56" s="1"/>
      <c r="BD56" s="1"/>
      <c r="BE56" s="1"/>
      <c r="BF56" s="1"/>
      <c r="BG56" s="1"/>
      <c r="BR56" s="1" t="s">
        <v>203</v>
      </c>
    </row>
    <row r="57" spans="1:73" x14ac:dyDescent="0.25">
      <c r="A57" t="s">
        <v>114</v>
      </c>
      <c r="R57" s="1" t="s">
        <v>123</v>
      </c>
      <c r="S57" s="1" t="s">
        <v>126</v>
      </c>
      <c r="T57" s="1"/>
      <c r="U57" s="1"/>
      <c r="V57" s="1"/>
      <c r="X57" t="s">
        <v>54</v>
      </c>
      <c r="Y57" s="1" t="s">
        <v>134</v>
      </c>
      <c r="AI57" s="1"/>
      <c r="AJ57" s="1"/>
      <c r="AK57" s="1"/>
      <c r="AL57" s="1"/>
      <c r="AN57" s="1" t="s">
        <v>148</v>
      </c>
      <c r="AO57" s="1" t="s">
        <v>152</v>
      </c>
      <c r="AS57" s="1" t="s">
        <v>167</v>
      </c>
      <c r="AT57" s="1" t="s">
        <v>170</v>
      </c>
      <c r="AU57" s="1"/>
      <c r="AV57" s="1"/>
      <c r="BA57" t="s">
        <v>163</v>
      </c>
      <c r="BB57" s="1" t="s">
        <v>156</v>
      </c>
      <c r="BC57" s="1" t="s">
        <v>157</v>
      </c>
      <c r="BD57" s="1"/>
      <c r="BE57" s="1"/>
      <c r="BF57" s="1"/>
      <c r="BG57" s="1"/>
    </row>
    <row r="58" spans="1:73" x14ac:dyDescent="0.25">
      <c r="A58" s="2" t="s">
        <v>115</v>
      </c>
      <c r="R58" s="1" t="s">
        <v>121</v>
      </c>
      <c r="S58" s="1" t="s">
        <v>127</v>
      </c>
      <c r="T58" s="1"/>
      <c r="U58" s="1"/>
      <c r="V58" s="1"/>
      <c r="X58" s="1" t="s">
        <v>135</v>
      </c>
      <c r="Y58" s="1" t="s">
        <v>134</v>
      </c>
      <c r="AS58" s="1" t="s">
        <v>168</v>
      </c>
      <c r="AT58" s="1" t="s">
        <v>171</v>
      </c>
      <c r="AU58" s="1"/>
      <c r="AV58" s="1"/>
      <c r="BA58" t="s">
        <v>164</v>
      </c>
      <c r="BB58" s="1" t="s">
        <v>158</v>
      </c>
      <c r="BC58" s="1"/>
      <c r="BD58" s="1"/>
      <c r="BE58" s="1"/>
      <c r="BF58" s="1"/>
      <c r="BG58" s="1"/>
    </row>
    <row r="59" spans="1:73" x14ac:dyDescent="0.25">
      <c r="A59" s="2" t="s">
        <v>116</v>
      </c>
      <c r="R59" s="1"/>
      <c r="S59" s="1"/>
      <c r="T59" s="1"/>
      <c r="U59" s="1"/>
      <c r="V59" s="1"/>
      <c r="X59" s="1" t="s">
        <v>136</v>
      </c>
      <c r="Y59" s="1" t="s">
        <v>137</v>
      </c>
      <c r="AS59" s="1" t="s">
        <v>169</v>
      </c>
      <c r="AT59" s="1" t="s">
        <v>172</v>
      </c>
      <c r="AU59" s="1"/>
      <c r="AV59" s="1"/>
    </row>
    <row r="60" spans="1:73" x14ac:dyDescent="0.25">
      <c r="A60" t="s">
        <v>117</v>
      </c>
      <c r="R60" s="1"/>
      <c r="S60" s="1"/>
      <c r="T60" s="1"/>
      <c r="U60" s="1"/>
      <c r="V60" s="1"/>
      <c r="AS60" s="1"/>
      <c r="AT60" s="1"/>
      <c r="AU60" s="1"/>
      <c r="AV60" s="1"/>
    </row>
    <row r="61" spans="1:73" x14ac:dyDescent="0.25">
      <c r="R61" s="1"/>
      <c r="S61" s="1"/>
      <c r="T61" s="1"/>
      <c r="U61" s="1"/>
      <c r="V61" s="1"/>
      <c r="AS61" s="1"/>
      <c r="AT61" s="1"/>
      <c r="AU61" s="1"/>
      <c r="AV61" s="1"/>
    </row>
    <row r="62" spans="1:73" x14ac:dyDescent="0.25">
      <c r="R62" s="1"/>
      <c r="S62" s="1"/>
      <c r="T62" s="1"/>
      <c r="U62" s="1"/>
      <c r="V62" s="1"/>
      <c r="AS62" s="1"/>
      <c r="AT62" s="1"/>
      <c r="AU62" s="1"/>
      <c r="AV62" s="1"/>
    </row>
    <row r="63" spans="1:73" x14ac:dyDescent="0.25">
      <c r="R63" s="1"/>
      <c r="S63" s="1"/>
      <c r="T63" s="1"/>
      <c r="U63" s="1"/>
      <c r="V63" s="1"/>
      <c r="AS63" s="1"/>
      <c r="AT63" s="1"/>
      <c r="AU63" s="1"/>
      <c r="AV63" s="1"/>
    </row>
    <row r="64" spans="1:73" x14ac:dyDescent="0.25">
      <c r="R64" s="1"/>
      <c r="S64" s="1"/>
      <c r="T64" s="1"/>
      <c r="U64" s="1"/>
      <c r="V64" s="1"/>
    </row>
    <row r="65" spans="18:62" x14ac:dyDescent="0.25">
      <c r="R65" s="1"/>
      <c r="S65" s="1"/>
      <c r="T65" s="1"/>
      <c r="U65" s="1"/>
      <c r="V65" s="1"/>
    </row>
    <row r="66" spans="18:62" x14ac:dyDescent="0.25">
      <c r="R66" s="1"/>
      <c r="S66" s="1"/>
      <c r="T66" s="1"/>
      <c r="U66" s="1"/>
      <c r="V66" s="1"/>
    </row>
    <row r="67" spans="18:62" x14ac:dyDescent="0.25">
      <c r="R67" s="1"/>
      <c r="S67" s="1"/>
      <c r="T67" s="1"/>
      <c r="U67" s="1"/>
      <c r="V67" s="1"/>
    </row>
    <row r="70" spans="18:62" x14ac:dyDescent="0.25">
      <c r="BI70" s="1" t="s">
        <v>177</v>
      </c>
      <c r="BJ70" t="s">
        <v>225</v>
      </c>
    </row>
    <row r="71" spans="18:62" x14ac:dyDescent="0.25">
      <c r="BI71" s="1" t="s">
        <v>178</v>
      </c>
      <c r="BJ71" t="s">
        <v>224</v>
      </c>
    </row>
    <row r="72" spans="18:62" x14ac:dyDescent="0.25">
      <c r="BI72" s="1" t="s">
        <v>180</v>
      </c>
    </row>
    <row r="73" spans="18:62" x14ac:dyDescent="0.25">
      <c r="BI73" s="1" t="s">
        <v>179</v>
      </c>
    </row>
  </sheetData>
  <sortState ref="BI2:BM52">
    <sortCondition descending="1" ref="BJ5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5"/>
  <sheetViews>
    <sheetView workbookViewId="0">
      <selection activeCell="E65" sqref="E65"/>
    </sheetView>
  </sheetViews>
  <sheetFormatPr defaultColWidth="8.85546875" defaultRowHeight="15" x14ac:dyDescent="0.25"/>
  <cols>
    <col min="1" max="1" width="35.140625" style="1" customWidth="1"/>
  </cols>
  <sheetData>
    <row r="1" spans="1:1" x14ac:dyDescent="0.25">
      <c r="A1" s="1" t="s">
        <v>1</v>
      </c>
    </row>
    <row r="2" spans="1:1" x14ac:dyDescent="0.25">
      <c r="A2" s="1" t="s">
        <v>2</v>
      </c>
    </row>
    <row r="3" spans="1:1" x14ac:dyDescent="0.25">
      <c r="A3" s="1" t="s">
        <v>3</v>
      </c>
    </row>
    <row r="4" spans="1:1" x14ac:dyDescent="0.25">
      <c r="A4" s="1" t="s">
        <v>4</v>
      </c>
    </row>
    <row r="5" spans="1:1" x14ac:dyDescent="0.25">
      <c r="A5" s="1" t="s">
        <v>5</v>
      </c>
    </row>
    <row r="6" spans="1:1" x14ac:dyDescent="0.25">
      <c r="A6" s="1" t="s">
        <v>6</v>
      </c>
    </row>
    <row r="7" spans="1:1" x14ac:dyDescent="0.25">
      <c r="A7" s="1" t="s">
        <v>7</v>
      </c>
    </row>
    <row r="8" spans="1:1" x14ac:dyDescent="0.25">
      <c r="A8" s="1" t="s">
        <v>8</v>
      </c>
    </row>
    <row r="9" spans="1:1" x14ac:dyDescent="0.25">
      <c r="A9" s="1" t="s">
        <v>9</v>
      </c>
    </row>
    <row r="10" spans="1:1" x14ac:dyDescent="0.25">
      <c r="A10" s="1" t="s">
        <v>10</v>
      </c>
    </row>
    <row r="11" spans="1:1" x14ac:dyDescent="0.25">
      <c r="A11" s="1" t="s">
        <v>11</v>
      </c>
    </row>
    <row r="12" spans="1:1" x14ac:dyDescent="0.25">
      <c r="A12" s="1" t="s">
        <v>12</v>
      </c>
    </row>
    <row r="13" spans="1:1" x14ac:dyDescent="0.25">
      <c r="A13" s="1" t="s">
        <v>13</v>
      </c>
    </row>
    <row r="14" spans="1:1" x14ac:dyDescent="0.25">
      <c r="A14" s="1" t="s">
        <v>14</v>
      </c>
    </row>
    <row r="15" spans="1:1" x14ac:dyDescent="0.25">
      <c r="A15" s="1" t="s">
        <v>15</v>
      </c>
    </row>
    <row r="16" spans="1:1" x14ac:dyDescent="0.25">
      <c r="A16" s="1" t="s">
        <v>16</v>
      </c>
    </row>
    <row r="17" spans="1:1" x14ac:dyDescent="0.25">
      <c r="A17" s="1" t="s">
        <v>17</v>
      </c>
    </row>
    <row r="18" spans="1:1" x14ac:dyDescent="0.25">
      <c r="A18" s="1" t="s">
        <v>18</v>
      </c>
    </row>
    <row r="19" spans="1:1" x14ac:dyDescent="0.25">
      <c r="A19" s="1" t="s">
        <v>19</v>
      </c>
    </row>
    <row r="20" spans="1:1" x14ac:dyDescent="0.25">
      <c r="A20" s="1" t="s">
        <v>20</v>
      </c>
    </row>
    <row r="21" spans="1:1" x14ac:dyDescent="0.25">
      <c r="A21" s="1" t="s">
        <v>21</v>
      </c>
    </row>
    <row r="22" spans="1:1" x14ac:dyDescent="0.25">
      <c r="A22" s="1" t="s">
        <v>53</v>
      </c>
    </row>
    <row r="23" spans="1:1" x14ac:dyDescent="0.25">
      <c r="A23" s="1" t="s">
        <v>23</v>
      </c>
    </row>
    <row r="24" spans="1:1" x14ac:dyDescent="0.25">
      <c r="A24" s="1" t="s">
        <v>24</v>
      </c>
    </row>
    <row r="25" spans="1:1" x14ac:dyDescent="0.25">
      <c r="A25" s="1" t="s">
        <v>25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  <row r="29" spans="1:1" x14ac:dyDescent="0.25">
      <c r="A29" s="1" t="s">
        <v>29</v>
      </c>
    </row>
    <row r="30" spans="1:1" x14ac:dyDescent="0.25">
      <c r="A30" s="1" t="s">
        <v>30</v>
      </c>
    </row>
    <row r="31" spans="1:1" x14ac:dyDescent="0.25">
      <c r="A31" s="1" t="s">
        <v>31</v>
      </c>
    </row>
    <row r="32" spans="1:1" x14ac:dyDescent="0.25">
      <c r="A32" s="1" t="s">
        <v>32</v>
      </c>
    </row>
    <row r="33" spans="1:1" x14ac:dyDescent="0.25">
      <c r="A33" s="1" t="s">
        <v>33</v>
      </c>
    </row>
    <row r="34" spans="1:1" x14ac:dyDescent="0.25">
      <c r="A34" s="1" t="s">
        <v>34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37</v>
      </c>
    </row>
    <row r="38" spans="1:1" x14ac:dyDescent="0.25">
      <c r="A38" s="1" t="s">
        <v>38</v>
      </c>
    </row>
    <row r="39" spans="1:1" x14ac:dyDescent="0.25">
      <c r="A39" s="1" t="s">
        <v>39</v>
      </c>
    </row>
    <row r="40" spans="1:1" x14ac:dyDescent="0.25">
      <c r="A40" s="1" t="s">
        <v>40</v>
      </c>
    </row>
    <row r="41" spans="1:1" x14ac:dyDescent="0.25">
      <c r="A41" s="1" t="s">
        <v>41</v>
      </c>
    </row>
    <row r="42" spans="1:1" x14ac:dyDescent="0.25">
      <c r="A42" s="1" t="s">
        <v>42</v>
      </c>
    </row>
    <row r="43" spans="1:1" x14ac:dyDescent="0.25">
      <c r="A43" s="1" t="s">
        <v>43</v>
      </c>
    </row>
    <row r="44" spans="1:1" x14ac:dyDescent="0.25">
      <c r="A44" s="1" t="s">
        <v>44</v>
      </c>
    </row>
    <row r="45" spans="1:1" x14ac:dyDescent="0.25">
      <c r="A45" s="1" t="s">
        <v>45</v>
      </c>
    </row>
    <row r="46" spans="1:1" x14ac:dyDescent="0.25">
      <c r="A46" s="1" t="s">
        <v>46</v>
      </c>
    </row>
    <row r="47" spans="1:1" x14ac:dyDescent="0.25">
      <c r="A47" s="1" t="s">
        <v>47</v>
      </c>
    </row>
    <row r="48" spans="1:1" x14ac:dyDescent="0.25">
      <c r="A48" s="1" t="s">
        <v>48</v>
      </c>
    </row>
    <row r="49" spans="1:1" x14ac:dyDescent="0.25">
      <c r="A49" s="1" t="s">
        <v>49</v>
      </c>
    </row>
    <row r="50" spans="1:1" x14ac:dyDescent="0.25">
      <c r="A50" s="1" t="s">
        <v>50</v>
      </c>
    </row>
    <row r="51" spans="1:1" x14ac:dyDescent="0.25">
      <c r="A51" s="1" t="s">
        <v>51</v>
      </c>
    </row>
    <row r="52" spans="1:1" x14ac:dyDescent="0.25">
      <c r="A52" s="9" t="s">
        <v>186</v>
      </c>
    </row>
    <row r="53" spans="1:1" x14ac:dyDescent="0.25">
      <c r="A53" s="1" t="s">
        <v>22</v>
      </c>
    </row>
    <row r="54" spans="1:1" x14ac:dyDescent="0.25">
      <c r="A54" s="1" t="s">
        <v>159</v>
      </c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</sheetData>
  <sortState ref="A1:A766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0"/>
  <sheetViews>
    <sheetView workbookViewId="0">
      <selection activeCell="AN4" sqref="AN4"/>
    </sheetView>
  </sheetViews>
  <sheetFormatPr defaultColWidth="8.85546875" defaultRowHeight="15" x14ac:dyDescent="0.25"/>
  <cols>
    <col min="1" max="1" width="35.7109375" customWidth="1"/>
    <col min="2" max="2" width="13.7109375" customWidth="1"/>
    <col min="43" max="43" width="26" customWidth="1"/>
  </cols>
  <sheetData>
    <row r="1" spans="1:43" x14ac:dyDescent="0.25">
      <c r="A1" s="1" t="s">
        <v>52</v>
      </c>
      <c r="B1" s="1" t="s">
        <v>107</v>
      </c>
      <c r="C1" s="1" t="s">
        <v>108</v>
      </c>
      <c r="D1" s="1" t="s">
        <v>109</v>
      </c>
      <c r="E1" s="1" t="s">
        <v>106</v>
      </c>
      <c r="F1" s="1" t="s">
        <v>110</v>
      </c>
      <c r="G1" s="1" t="s">
        <v>111</v>
      </c>
      <c r="H1" s="1" t="s">
        <v>118</v>
      </c>
      <c r="I1" s="1" t="s">
        <v>119</v>
      </c>
      <c r="J1" s="1" t="s">
        <v>122</v>
      </c>
      <c r="K1" s="1" t="s">
        <v>128</v>
      </c>
      <c r="L1" s="1" t="s">
        <v>120</v>
      </c>
      <c r="M1" s="1" t="s">
        <v>121</v>
      </c>
      <c r="N1" s="1" t="s">
        <v>139</v>
      </c>
      <c r="O1" s="1" t="s">
        <v>138</v>
      </c>
      <c r="P1" s="1" t="s">
        <v>129</v>
      </c>
      <c r="Q1" s="1" t="s">
        <v>130</v>
      </c>
      <c r="R1" s="1" t="s">
        <v>131</v>
      </c>
      <c r="S1" s="1">
        <v>0</v>
      </c>
      <c r="T1" s="1" t="s">
        <v>140</v>
      </c>
      <c r="U1" s="1" t="s">
        <v>141</v>
      </c>
      <c r="V1" s="1" t="s">
        <v>143</v>
      </c>
      <c r="W1" s="1" t="s">
        <v>144</v>
      </c>
      <c r="X1" s="1" t="s">
        <v>146</v>
      </c>
      <c r="Y1" s="1" t="s">
        <v>147</v>
      </c>
      <c r="Z1" s="1" t="s">
        <v>148</v>
      </c>
      <c r="AA1" s="1" t="s">
        <v>167</v>
      </c>
      <c r="AB1" s="1" t="s">
        <v>168</v>
      </c>
      <c r="AC1" s="1" t="s">
        <v>169</v>
      </c>
      <c r="AD1" s="1" t="s">
        <v>165</v>
      </c>
      <c r="AE1" s="1" t="s">
        <v>166</v>
      </c>
      <c r="AF1" s="1" t="s">
        <v>160</v>
      </c>
      <c r="AG1" s="1" t="s">
        <v>161</v>
      </c>
      <c r="AH1" s="1" t="s">
        <v>162</v>
      </c>
      <c r="AI1" s="1" t="s">
        <v>163</v>
      </c>
      <c r="AJ1" s="1" t="s">
        <v>164</v>
      </c>
      <c r="AK1" s="1" t="s">
        <v>177</v>
      </c>
      <c r="AL1" s="1" t="s">
        <v>178</v>
      </c>
      <c r="AM1" s="1" t="s">
        <v>180</v>
      </c>
      <c r="AN1" s="1" t="s">
        <v>179</v>
      </c>
      <c r="AO1" s="1" t="s">
        <v>183</v>
      </c>
      <c r="AP1" s="1" t="s">
        <v>184</v>
      </c>
      <c r="AQ1" s="1" t="s">
        <v>185</v>
      </c>
    </row>
    <row r="2" spans="1:43" x14ac:dyDescent="0.25">
      <c r="A2" s="1" t="s">
        <v>1</v>
      </c>
      <c r="B2" s="1">
        <v>4758191</v>
      </c>
      <c r="C2" s="1">
        <v>3092273</v>
      </c>
      <c r="D2" s="1">
        <v>1599260</v>
      </c>
      <c r="E2" s="1">
        <v>4855071</v>
      </c>
      <c r="F2" s="1">
        <v>50645</v>
      </c>
      <c r="G2" s="1">
        <v>131169.9</v>
      </c>
      <c r="H2" s="1">
        <v>1030</v>
      </c>
      <c r="I2" s="1">
        <v>0.47199999999999998</v>
      </c>
      <c r="J2" s="1">
        <v>0.192</v>
      </c>
      <c r="K2" s="1">
        <v>905</v>
      </c>
      <c r="L2" s="1">
        <v>0.16800000000000001</v>
      </c>
      <c r="M2" s="1">
        <v>0.13500000000000001</v>
      </c>
      <c r="N2" s="1">
        <v>4779736</v>
      </c>
      <c r="O2" s="1">
        <v>94.65</v>
      </c>
      <c r="P2" s="1">
        <v>199</v>
      </c>
      <c r="Q2" s="1">
        <v>135</v>
      </c>
      <c r="R2" s="1">
        <v>0.48899999999999999</v>
      </c>
      <c r="S2" s="1">
        <v>4.1634098619672719E-5</v>
      </c>
      <c r="T2" s="1">
        <v>56</v>
      </c>
      <c r="U2" s="1">
        <v>121</v>
      </c>
      <c r="V2" s="1">
        <v>4849377</v>
      </c>
      <c r="W2" s="1">
        <v>25.05</v>
      </c>
      <c r="X2" s="1">
        <v>0.30099999999999999</v>
      </c>
      <c r="Y2" s="1">
        <v>0.65400000000000003</v>
      </c>
      <c r="Z2" s="1">
        <v>0.16700000000000001</v>
      </c>
      <c r="AA2" s="1">
        <v>0.82099999999999995</v>
      </c>
      <c r="AB2" s="1">
        <v>0.22</v>
      </c>
      <c r="AC2" s="1">
        <v>7.6999999999999999E-2</v>
      </c>
      <c r="AD2" s="1">
        <v>46000</v>
      </c>
      <c r="AE2" s="1">
        <v>1230</v>
      </c>
      <c r="AF2" s="1">
        <v>8.8000000000000007</v>
      </c>
      <c r="AG2" s="1">
        <v>2.1800000000000002</v>
      </c>
      <c r="AH2" s="1">
        <v>13462</v>
      </c>
      <c r="AI2" s="1">
        <v>3329</v>
      </c>
      <c r="AJ2" s="1">
        <v>152967</v>
      </c>
      <c r="AK2" s="1">
        <v>10.199999999999999</v>
      </c>
      <c r="AL2" s="1">
        <v>190000</v>
      </c>
      <c r="AM2" s="1">
        <v>1863000</v>
      </c>
      <c r="AN2" s="1" t="s">
        <v>175</v>
      </c>
      <c r="AO2" s="1">
        <v>0</v>
      </c>
      <c r="AP2" s="1">
        <v>57</v>
      </c>
      <c r="AQ2" s="1">
        <v>-2.2266645771832692</v>
      </c>
    </row>
    <row r="3" spans="1:43" x14ac:dyDescent="0.25">
      <c r="A3" s="1" t="s">
        <v>2</v>
      </c>
      <c r="B3" s="1">
        <v>705813</v>
      </c>
      <c r="C3" s="1">
        <v>593193</v>
      </c>
      <c r="D3" s="1">
        <v>336440</v>
      </c>
      <c r="E3" s="1">
        <v>740405</v>
      </c>
      <c r="F3" s="1">
        <v>570641</v>
      </c>
      <c r="G3" s="1">
        <v>1477953.4</v>
      </c>
      <c r="H3" s="1">
        <v>960</v>
      </c>
      <c r="I3" s="1">
        <v>0.42199999999999999</v>
      </c>
      <c r="J3" s="1">
        <v>0.114</v>
      </c>
      <c r="K3" s="1">
        <v>81</v>
      </c>
      <c r="L3" s="1">
        <v>0.121</v>
      </c>
      <c r="M3" s="1">
        <v>0.125</v>
      </c>
      <c r="N3" s="1">
        <v>710231</v>
      </c>
      <c r="O3" s="1">
        <v>1.264</v>
      </c>
      <c r="P3" s="1">
        <v>31</v>
      </c>
      <c r="Q3" s="1">
        <v>19</v>
      </c>
      <c r="R3" s="1">
        <v>0.61699999999999999</v>
      </c>
      <c r="S3" s="1">
        <v>4.3647770936498123E-5</v>
      </c>
      <c r="T3" s="1">
        <v>28</v>
      </c>
      <c r="U3" s="1">
        <v>35</v>
      </c>
      <c r="V3" s="1">
        <v>736732</v>
      </c>
      <c r="W3" s="1">
        <v>47.17</v>
      </c>
      <c r="X3" s="1">
        <v>0.27300000000000002</v>
      </c>
      <c r="Y3" s="1">
        <v>0.64500000000000002</v>
      </c>
      <c r="Z3" s="1">
        <v>0.111</v>
      </c>
      <c r="AA3" s="1">
        <v>0.91400000000000003</v>
      </c>
      <c r="AB3" s="1">
        <v>0.26600000000000001</v>
      </c>
      <c r="AC3" s="1">
        <v>0.09</v>
      </c>
      <c r="AD3" s="1">
        <v>5100</v>
      </c>
      <c r="AE3" s="1">
        <v>940</v>
      </c>
      <c r="AF3" s="1">
        <v>29</v>
      </c>
      <c r="AG3" s="1">
        <v>3.57</v>
      </c>
      <c r="AH3" s="1">
        <v>1759</v>
      </c>
      <c r="AI3" s="1">
        <v>217</v>
      </c>
      <c r="AJ3" s="1">
        <v>6073</v>
      </c>
      <c r="AK3" s="1">
        <v>19.600000000000001</v>
      </c>
      <c r="AL3" s="1">
        <v>60000</v>
      </c>
      <c r="AM3" s="1">
        <v>304000</v>
      </c>
      <c r="AN3" s="1" t="s">
        <v>174</v>
      </c>
      <c r="AO3" s="1">
        <v>0</v>
      </c>
      <c r="AP3" s="1">
        <v>48</v>
      </c>
      <c r="AQ3" s="1">
        <v>-1.9640745748395996</v>
      </c>
    </row>
    <row r="4" spans="1:43" x14ac:dyDescent="0.25">
      <c r="A4" s="1" t="s">
        <v>3</v>
      </c>
      <c r="B4" s="1">
        <v>6665093</v>
      </c>
      <c r="C4" s="1">
        <v>5230474</v>
      </c>
      <c r="D4" s="1">
        <v>2448140</v>
      </c>
      <c r="E4" s="1">
        <v>6826302</v>
      </c>
      <c r="F4" s="1">
        <v>113594</v>
      </c>
      <c r="G4" s="1">
        <v>294207.09999999998</v>
      </c>
      <c r="H4" s="1">
        <v>660</v>
      </c>
      <c r="I4" s="1">
        <v>0.45500000000000002</v>
      </c>
      <c r="J4" s="1">
        <v>0.182</v>
      </c>
      <c r="K4" s="1">
        <v>1195</v>
      </c>
      <c r="L4" s="1">
        <v>0.21299999999999999</v>
      </c>
      <c r="M4" s="1">
        <v>0.188</v>
      </c>
      <c r="N4" s="1">
        <v>6392017</v>
      </c>
      <c r="O4" s="1">
        <v>57.05</v>
      </c>
      <c r="P4" s="1">
        <v>352</v>
      </c>
      <c r="Q4" s="1">
        <v>232</v>
      </c>
      <c r="R4" s="1">
        <v>0.32300000000000001</v>
      </c>
      <c r="S4" s="1">
        <v>5.5068689585775508E-5</v>
      </c>
      <c r="T4" s="1">
        <v>35</v>
      </c>
      <c r="U4" s="1">
        <v>93</v>
      </c>
      <c r="V4" s="1">
        <v>6731484</v>
      </c>
      <c r="W4" s="1">
        <v>13.79</v>
      </c>
      <c r="X4" s="1">
        <v>0.23300000000000001</v>
      </c>
      <c r="Y4" s="1">
        <v>0.59499999999999997</v>
      </c>
      <c r="Z4" s="1">
        <v>0.122</v>
      </c>
      <c r="AA4" s="1">
        <v>0.84199999999999997</v>
      </c>
      <c r="AB4" s="1">
        <v>0.25600000000000001</v>
      </c>
      <c r="AC4" s="1">
        <v>9.2999999999999999E-2</v>
      </c>
      <c r="AD4" s="1">
        <v>55200</v>
      </c>
      <c r="AE4" s="1">
        <v>1090</v>
      </c>
      <c r="AF4" s="1">
        <v>9.5</v>
      </c>
      <c r="AG4" s="1">
        <v>3.7</v>
      </c>
      <c r="AH4" s="1">
        <v>10734</v>
      </c>
      <c r="AI4" s="1">
        <v>4199</v>
      </c>
      <c r="AJ4" s="1">
        <v>113351</v>
      </c>
      <c r="AK4" s="1">
        <v>5.2</v>
      </c>
      <c r="AL4" s="1">
        <v>138000</v>
      </c>
      <c r="AM4" s="1">
        <v>2661000</v>
      </c>
      <c r="AN4" s="1" t="s">
        <v>175</v>
      </c>
      <c r="AO4" s="1">
        <v>9</v>
      </c>
      <c r="AP4" s="1">
        <v>49</v>
      </c>
      <c r="AQ4" s="1">
        <v>-2.2856616475828186</v>
      </c>
    </row>
    <row r="5" spans="1:43" x14ac:dyDescent="0.25">
      <c r="A5" s="1" t="s">
        <v>4</v>
      </c>
      <c r="B5" s="1">
        <v>2919815</v>
      </c>
      <c r="C5" s="1">
        <v>1949869</v>
      </c>
      <c r="D5" s="1">
        <v>989820</v>
      </c>
      <c r="E5" s="1">
        <v>2977410</v>
      </c>
      <c r="F5" s="1">
        <v>52035</v>
      </c>
      <c r="G5" s="1">
        <v>134770</v>
      </c>
      <c r="H5" s="1">
        <v>700</v>
      </c>
      <c r="I5" s="1">
        <v>0.45800000000000002</v>
      </c>
      <c r="J5" s="1">
        <v>0.187</v>
      </c>
      <c r="K5" s="1">
        <v>539</v>
      </c>
      <c r="L5" s="1">
        <v>0.191</v>
      </c>
      <c r="M5" s="1">
        <v>0.16500000000000001</v>
      </c>
      <c r="N5" s="1">
        <v>2915918</v>
      </c>
      <c r="O5" s="1">
        <v>56.43</v>
      </c>
      <c r="P5" s="1">
        <v>130</v>
      </c>
      <c r="Q5" s="1">
        <v>93</v>
      </c>
      <c r="R5" s="1">
        <v>0.57899999999999996</v>
      </c>
      <c r="S5" s="1">
        <v>4.4582872357864657E-5</v>
      </c>
      <c r="T5" s="1">
        <v>54</v>
      </c>
      <c r="U5" s="1">
        <v>69</v>
      </c>
      <c r="V5" s="1">
        <v>2966369</v>
      </c>
      <c r="W5" s="1">
        <v>23.13</v>
      </c>
      <c r="X5" s="1">
        <v>0.28100000000000003</v>
      </c>
      <c r="Y5" s="1">
        <v>0.64700000000000002</v>
      </c>
      <c r="Z5" s="1">
        <v>0.16400000000000001</v>
      </c>
      <c r="AA5" s="1">
        <v>0.82399999999999995</v>
      </c>
      <c r="AB5" s="1">
        <v>0.189</v>
      </c>
      <c r="AC5" s="1">
        <v>6.0999999999999999E-2</v>
      </c>
      <c r="AD5" s="1">
        <v>22800</v>
      </c>
      <c r="AE5" s="1">
        <v>1010</v>
      </c>
      <c r="AF5" s="1">
        <v>9.3000000000000007</v>
      </c>
      <c r="AG5" s="1">
        <v>2.69</v>
      </c>
      <c r="AH5" s="1">
        <v>5159</v>
      </c>
      <c r="AI5" s="1">
        <v>1496</v>
      </c>
      <c r="AJ5" s="1">
        <v>55682</v>
      </c>
      <c r="AK5" s="1">
        <v>5.0999999999999996</v>
      </c>
      <c r="AL5" s="1">
        <v>58000</v>
      </c>
      <c r="AM5" s="1">
        <v>1155000</v>
      </c>
      <c r="AN5" s="1" t="s">
        <v>175</v>
      </c>
      <c r="AO5" s="1">
        <v>5</v>
      </c>
      <c r="AP5" s="1">
        <v>54</v>
      </c>
      <c r="AQ5" s="1">
        <v>-2.1130696440136929</v>
      </c>
    </row>
    <row r="6" spans="1:43" x14ac:dyDescent="0.25">
      <c r="A6" s="1" t="s">
        <v>5</v>
      </c>
      <c r="B6" s="1">
        <v>37350092</v>
      </c>
      <c r="C6" s="1">
        <v>29758896</v>
      </c>
      <c r="D6" s="1">
        <v>16673720</v>
      </c>
      <c r="E6" s="1">
        <v>39141723</v>
      </c>
      <c r="F6" s="1">
        <v>155779</v>
      </c>
      <c r="G6" s="1">
        <v>403465.8</v>
      </c>
      <c r="H6" s="1">
        <v>840</v>
      </c>
      <c r="I6" s="1">
        <v>0.47099999999999997</v>
      </c>
      <c r="J6" s="1">
        <v>0.16400000000000001</v>
      </c>
      <c r="K6" s="1">
        <v>6253</v>
      </c>
      <c r="L6" s="1">
        <v>0.155</v>
      </c>
      <c r="M6" s="1">
        <v>0.23799999999999999</v>
      </c>
      <c r="N6" s="1">
        <v>37253956</v>
      </c>
      <c r="O6" s="1">
        <v>244.2</v>
      </c>
      <c r="P6" s="1">
        <v>1811</v>
      </c>
      <c r="Q6" s="1">
        <v>1257</v>
      </c>
      <c r="R6" s="1">
        <v>0.20100000000000001</v>
      </c>
      <c r="S6" s="1">
        <v>4.8612286974301467E-5</v>
      </c>
      <c r="T6" s="1">
        <v>35</v>
      </c>
      <c r="U6" s="1">
        <v>359</v>
      </c>
      <c r="V6" s="1">
        <v>38802500</v>
      </c>
      <c r="W6" s="1">
        <v>9.26</v>
      </c>
      <c r="X6" s="1">
        <v>0.23100000000000001</v>
      </c>
      <c r="Y6" s="1">
        <v>0.59399999999999997</v>
      </c>
      <c r="Z6" s="1">
        <v>0.13200000000000001</v>
      </c>
      <c r="AA6" s="1">
        <v>0.80600000000000005</v>
      </c>
      <c r="AB6" s="1">
        <v>0.29899999999999999</v>
      </c>
      <c r="AC6" s="1">
        <v>0.107</v>
      </c>
      <c r="AD6" s="1">
        <v>218800</v>
      </c>
      <c r="AE6" s="1">
        <v>750</v>
      </c>
      <c r="AF6" s="1">
        <v>30.5</v>
      </c>
      <c r="AG6" s="1">
        <v>23.5</v>
      </c>
      <c r="AH6" s="1">
        <v>60359</v>
      </c>
      <c r="AI6" s="1">
        <v>46498</v>
      </c>
      <c r="AJ6" s="1">
        <v>197994</v>
      </c>
      <c r="AK6" s="1">
        <v>15.9</v>
      </c>
      <c r="AL6" s="1">
        <v>2486000</v>
      </c>
      <c r="AM6" s="1">
        <v>15657000</v>
      </c>
      <c r="AN6" s="1" t="s">
        <v>174</v>
      </c>
      <c r="AO6" s="1">
        <v>124</v>
      </c>
      <c r="AP6" s="1">
        <v>60</v>
      </c>
      <c r="AQ6" s="1">
        <v>-2.0674819455797642</v>
      </c>
    </row>
    <row r="7" spans="1:43" x14ac:dyDescent="0.25">
      <c r="A7" s="1" t="s">
        <v>6</v>
      </c>
      <c r="B7" s="1">
        <v>5077553</v>
      </c>
      <c r="C7" s="1">
        <v>4058749</v>
      </c>
      <c r="D7" s="1">
        <v>2369420</v>
      </c>
      <c r="E7" s="1">
        <v>5450364</v>
      </c>
      <c r="F7" s="1">
        <v>103642</v>
      </c>
      <c r="G7" s="1">
        <v>268431.5</v>
      </c>
      <c r="H7" s="1">
        <v>340</v>
      </c>
      <c r="I7" s="1">
        <v>0.45700000000000002</v>
      </c>
      <c r="J7" s="1">
        <v>0.121</v>
      </c>
      <c r="K7" s="1">
        <v>632</v>
      </c>
      <c r="L7" s="1">
        <v>0.124</v>
      </c>
      <c r="M7" s="1">
        <v>0.13700000000000001</v>
      </c>
      <c r="N7" s="1">
        <v>5029196</v>
      </c>
      <c r="O7" s="1">
        <v>49.33</v>
      </c>
      <c r="P7" s="1">
        <v>117</v>
      </c>
      <c r="Q7" s="1">
        <v>65</v>
      </c>
      <c r="R7" s="1">
        <v>0.34300000000000003</v>
      </c>
      <c r="S7" s="1">
        <v>2.3264155940631464E-5</v>
      </c>
      <c r="T7" s="1">
        <v>33</v>
      </c>
      <c r="U7" s="1">
        <v>91</v>
      </c>
      <c r="V7" s="1">
        <v>5355866</v>
      </c>
      <c r="W7" s="1">
        <v>16.95</v>
      </c>
      <c r="X7" s="1">
        <v>0.21</v>
      </c>
      <c r="Y7" s="1">
        <v>0.55000000000000004</v>
      </c>
      <c r="Z7" s="1">
        <v>9.9000000000000005E-2</v>
      </c>
      <c r="AA7" s="1">
        <v>0.89300000000000002</v>
      </c>
      <c r="AB7" s="1">
        <v>0.35899999999999999</v>
      </c>
      <c r="AC7" s="1">
        <v>0.127</v>
      </c>
      <c r="AD7" s="1">
        <v>32100</v>
      </c>
      <c r="AE7" s="1">
        <v>790</v>
      </c>
      <c r="AF7" s="1">
        <v>17.8</v>
      </c>
      <c r="AG7" s="1">
        <v>15</v>
      </c>
      <c r="AH7" s="1">
        <v>9354</v>
      </c>
      <c r="AI7" s="1">
        <v>7862</v>
      </c>
      <c r="AJ7" s="1">
        <v>52515</v>
      </c>
      <c r="AK7" s="1">
        <v>8.4</v>
      </c>
      <c r="AL7" s="1">
        <v>194000</v>
      </c>
      <c r="AM7" s="1">
        <v>2310000</v>
      </c>
      <c r="AN7" s="1" t="s">
        <v>174</v>
      </c>
      <c r="AO7" s="1">
        <v>10</v>
      </c>
      <c r="AP7" s="1">
        <v>36</v>
      </c>
      <c r="AQ7" s="1">
        <v>-1.8993788096789983</v>
      </c>
    </row>
    <row r="8" spans="1:43" x14ac:dyDescent="0.25">
      <c r="A8" s="1" t="s">
        <v>7</v>
      </c>
      <c r="B8" s="1">
        <v>3555261</v>
      </c>
      <c r="C8" s="1">
        <v>3074229</v>
      </c>
      <c r="D8" s="1">
        <v>1398220</v>
      </c>
      <c r="E8" s="1">
        <v>3590615</v>
      </c>
      <c r="F8" s="1">
        <v>4842</v>
      </c>
      <c r="G8" s="1">
        <v>12540.7</v>
      </c>
      <c r="H8" s="1">
        <v>860</v>
      </c>
      <c r="I8" s="1">
        <v>0.48599999999999999</v>
      </c>
      <c r="J8" s="1">
        <v>0.108</v>
      </c>
      <c r="K8" s="1">
        <v>376</v>
      </c>
      <c r="L8" s="1">
        <v>0.106</v>
      </c>
      <c r="M8" s="1">
        <v>0.125</v>
      </c>
      <c r="N8" s="1">
        <v>3574097</v>
      </c>
      <c r="O8" s="1">
        <v>741.4</v>
      </c>
      <c r="P8" s="1">
        <v>131</v>
      </c>
      <c r="Q8" s="1">
        <v>97</v>
      </c>
      <c r="R8" s="1">
        <v>0.16600000000000001</v>
      </c>
      <c r="S8" s="1">
        <v>3.6652614632451218E-5</v>
      </c>
      <c r="T8" s="1">
        <v>31</v>
      </c>
      <c r="U8" s="1">
        <v>35</v>
      </c>
      <c r="V8" s="1">
        <v>3596677</v>
      </c>
      <c r="W8" s="1">
        <v>9.77</v>
      </c>
      <c r="X8" s="1">
        <v>0.20799999999999999</v>
      </c>
      <c r="Y8" s="1">
        <v>0.58699999999999997</v>
      </c>
      <c r="Z8" s="1">
        <v>0.123</v>
      </c>
      <c r="AA8" s="1">
        <v>0.88600000000000001</v>
      </c>
      <c r="AB8" s="1">
        <v>0.35599999999999998</v>
      </c>
      <c r="AC8" s="1">
        <v>0.155</v>
      </c>
      <c r="AD8" s="1">
        <v>17600</v>
      </c>
      <c r="AE8" s="1">
        <v>620</v>
      </c>
      <c r="AF8" s="1">
        <v>3.42</v>
      </c>
      <c r="AG8" s="1">
        <v>2.2000000000000002</v>
      </c>
      <c r="AH8" s="1">
        <v>1289</v>
      </c>
      <c r="AI8" s="1">
        <v>829</v>
      </c>
      <c r="AJ8" s="1">
        <v>37649</v>
      </c>
      <c r="AK8" s="1">
        <v>17</v>
      </c>
      <c r="AL8" s="1">
        <v>269000</v>
      </c>
      <c r="AM8" s="1">
        <v>1587000</v>
      </c>
      <c r="AN8" s="1" t="s">
        <v>174</v>
      </c>
      <c r="AO8" s="1">
        <v>12</v>
      </c>
      <c r="AP8" s="1">
        <v>50</v>
      </c>
      <c r="AQ8" s="1">
        <v>-1.9944896706340087</v>
      </c>
    </row>
    <row r="9" spans="1:43" x14ac:dyDescent="0.25">
      <c r="A9" s="1" t="s">
        <v>8</v>
      </c>
      <c r="B9" s="1">
        <v>894424</v>
      </c>
      <c r="C9" s="1">
        <v>719500</v>
      </c>
      <c r="D9" s="1">
        <v>216140</v>
      </c>
      <c r="E9" s="1">
        <v>945913</v>
      </c>
      <c r="F9" s="1">
        <v>1949</v>
      </c>
      <c r="G9" s="1">
        <v>5047.8999999999996</v>
      </c>
      <c r="H9" s="1">
        <v>950</v>
      </c>
      <c r="I9" s="1">
        <v>0.44</v>
      </c>
      <c r="J9" s="1">
        <v>0.13</v>
      </c>
      <c r="K9" s="1">
        <v>118</v>
      </c>
      <c r="L9" s="1">
        <v>0.124</v>
      </c>
      <c r="M9" s="1">
        <v>0.13900000000000001</v>
      </c>
      <c r="N9" s="1">
        <v>897934</v>
      </c>
      <c r="O9" s="1">
        <v>470.7</v>
      </c>
      <c r="P9" s="1">
        <v>48</v>
      </c>
      <c r="Q9" s="1">
        <v>38</v>
      </c>
      <c r="R9" s="1">
        <v>5.1999999999999998E-2</v>
      </c>
      <c r="S9" s="1">
        <v>5.3456044653615967E-5</v>
      </c>
      <c r="T9" s="1">
        <v>33</v>
      </c>
      <c r="U9" s="1">
        <v>13</v>
      </c>
      <c r="V9" s="1">
        <v>935614</v>
      </c>
      <c r="W9" s="1">
        <v>14.24</v>
      </c>
      <c r="X9" s="1">
        <v>0.25900000000000001</v>
      </c>
      <c r="Y9" s="1">
        <v>0.63900000000000001</v>
      </c>
      <c r="Z9" s="1">
        <v>0.22800000000000001</v>
      </c>
      <c r="AA9" s="1">
        <v>0.874</v>
      </c>
      <c r="AB9" s="1">
        <v>0.28699999999999998</v>
      </c>
      <c r="AC9" s="1">
        <v>0.114</v>
      </c>
      <c r="AD9" s="1">
        <v>7000</v>
      </c>
      <c r="AE9" s="1">
        <v>960</v>
      </c>
      <c r="AF9" s="1">
        <v>1.86</v>
      </c>
      <c r="AG9" s="1">
        <v>1.86</v>
      </c>
      <c r="AH9" s="1">
        <v>144</v>
      </c>
      <c r="AI9" s="1">
        <v>144</v>
      </c>
      <c r="AJ9" s="1">
        <v>7729</v>
      </c>
      <c r="AK9" s="1">
        <v>9.1999999999999993</v>
      </c>
      <c r="AL9" s="1">
        <v>38000</v>
      </c>
      <c r="AM9" s="1">
        <v>412000</v>
      </c>
      <c r="AN9" s="1" t="s">
        <v>174</v>
      </c>
      <c r="AO9" s="1">
        <v>0</v>
      </c>
      <c r="AP9" s="1">
        <v>55</v>
      </c>
      <c r="AQ9" s="1">
        <v>-2.1311264535706163</v>
      </c>
    </row>
    <row r="10" spans="1:43" x14ac:dyDescent="0.25">
      <c r="A10" s="1" t="s">
        <v>9</v>
      </c>
      <c r="B10" s="1">
        <v>605959</v>
      </c>
      <c r="C10" s="1">
        <v>463503</v>
      </c>
      <c r="D10" s="1">
        <v>1576360</v>
      </c>
      <c r="E10" s="1" t="e">
        <v>#N/A</v>
      </c>
      <c r="F10" s="1" t="e">
        <v>#N/A</v>
      </c>
      <c r="G10" s="1" t="e">
        <v>#N/A</v>
      </c>
      <c r="H10" s="1">
        <v>350</v>
      </c>
      <c r="I10" s="1">
        <v>0.53200000000000003</v>
      </c>
      <c r="J10" s="1">
        <v>0.184</v>
      </c>
      <c r="K10" s="1">
        <v>114</v>
      </c>
      <c r="L10" s="1">
        <v>0.18</v>
      </c>
      <c r="M10" s="1">
        <v>0.22700000000000001</v>
      </c>
      <c r="N10" s="1">
        <v>601723</v>
      </c>
      <c r="O10" s="1">
        <v>10298</v>
      </c>
      <c r="P10" s="1">
        <v>131</v>
      </c>
      <c r="Q10" s="1">
        <v>99</v>
      </c>
      <c r="R10" s="1">
        <v>0.25900000000000001</v>
      </c>
      <c r="S10" s="1">
        <v>2.1770814810136889E-4</v>
      </c>
      <c r="T10" s="1" t="e">
        <v>#N/A</v>
      </c>
      <c r="U10" s="1">
        <v>3</v>
      </c>
      <c r="V10" s="1">
        <v>658893</v>
      </c>
      <c r="W10" s="1">
        <v>4.55</v>
      </c>
      <c r="X10" s="1">
        <v>0.221</v>
      </c>
      <c r="Y10" s="1">
        <v>0.55000000000000004</v>
      </c>
      <c r="Z10" s="1">
        <v>0.14799999999999999</v>
      </c>
      <c r="AA10" s="1">
        <v>0.871</v>
      </c>
      <c r="AB10" s="1">
        <v>0.48499999999999999</v>
      </c>
      <c r="AC10" s="1">
        <v>0.28000000000000003</v>
      </c>
      <c r="AD10" s="1">
        <v>2400</v>
      </c>
      <c r="AE10" s="1">
        <v>450</v>
      </c>
      <c r="AF10" s="1" t="e">
        <v>#N/A</v>
      </c>
      <c r="AG10" s="1" t="e">
        <v>#N/A</v>
      </c>
      <c r="AH10" s="1" t="e">
        <v>#N/A</v>
      </c>
      <c r="AI10" s="1" t="e">
        <v>#N/A</v>
      </c>
      <c r="AJ10" s="1" t="e">
        <v>#N/A</v>
      </c>
      <c r="AK10" s="1">
        <v>10.4</v>
      </c>
      <c r="AL10" s="1">
        <v>35000</v>
      </c>
      <c r="AM10" s="1">
        <v>334000</v>
      </c>
      <c r="AN10" s="1" t="s">
        <v>174</v>
      </c>
      <c r="AO10" s="1" t="e">
        <v>#N/A</v>
      </c>
      <c r="AP10" s="1" t="e">
        <v>#N/A</v>
      </c>
      <c r="AQ10" s="1" t="e">
        <v>#N/A</v>
      </c>
    </row>
    <row r="11" spans="1:43" x14ac:dyDescent="0.25">
      <c r="A11" s="1" t="s">
        <v>10</v>
      </c>
      <c r="B11" s="1">
        <v>18732783</v>
      </c>
      <c r="C11" s="1">
        <v>14764418</v>
      </c>
      <c r="D11" s="1">
        <v>7839520</v>
      </c>
      <c r="E11" s="1">
        <v>20267012</v>
      </c>
      <c r="F11" s="1">
        <v>53625</v>
      </c>
      <c r="G11" s="1">
        <v>138888.1</v>
      </c>
      <c r="H11" s="1">
        <v>710</v>
      </c>
      <c r="I11" s="1">
        <v>0.47399999999999998</v>
      </c>
      <c r="J11" s="1">
        <v>0.16600000000000001</v>
      </c>
      <c r="K11" s="1">
        <v>3231</v>
      </c>
      <c r="L11" s="1">
        <v>0.14599999999999999</v>
      </c>
      <c r="M11" s="1">
        <v>0.19500000000000001</v>
      </c>
      <c r="N11" s="1">
        <v>19687653</v>
      </c>
      <c r="O11" s="1">
        <v>360.2</v>
      </c>
      <c r="P11" s="1">
        <v>987</v>
      </c>
      <c r="Q11" s="1">
        <v>669</v>
      </c>
      <c r="R11" s="1">
        <v>0.32500000000000001</v>
      </c>
      <c r="S11" s="1">
        <v>5.0132943728742072E-5</v>
      </c>
      <c r="T11" s="1">
        <v>39</v>
      </c>
      <c r="U11" s="1">
        <v>227</v>
      </c>
      <c r="V11" s="1">
        <v>19893297</v>
      </c>
      <c r="W11" s="1">
        <v>11.41</v>
      </c>
      <c r="X11" s="1">
        <v>0.23300000000000001</v>
      </c>
      <c r="Y11" s="1">
        <v>0.60799999999999998</v>
      </c>
      <c r="Z11" s="1">
        <v>0.14399999999999999</v>
      </c>
      <c r="AA11" s="1">
        <v>0.85299999999999998</v>
      </c>
      <c r="AB11" s="1">
        <v>0.253</v>
      </c>
      <c r="AC11" s="1">
        <v>0.09</v>
      </c>
      <c r="AD11" s="1">
        <v>154500</v>
      </c>
      <c r="AE11" s="1">
        <v>990</v>
      </c>
      <c r="AF11" s="1">
        <v>2.2000000000000002</v>
      </c>
      <c r="AG11" s="1">
        <v>2.1</v>
      </c>
      <c r="AH11" s="1">
        <v>5215</v>
      </c>
      <c r="AI11" s="1">
        <v>4992</v>
      </c>
      <c r="AJ11" s="1">
        <v>237338</v>
      </c>
      <c r="AK11" s="1">
        <v>6.8</v>
      </c>
      <c r="AL11" s="1">
        <v>546000</v>
      </c>
      <c r="AM11" s="1">
        <v>7994000</v>
      </c>
      <c r="AN11" s="1" t="s">
        <v>175</v>
      </c>
      <c r="AO11" s="1">
        <v>44</v>
      </c>
      <c r="AP11" s="1">
        <v>54</v>
      </c>
      <c r="AQ11" s="1">
        <v>-1.9694085091953935</v>
      </c>
    </row>
    <row r="12" spans="1:43" x14ac:dyDescent="0.25">
      <c r="A12" s="1" t="s">
        <v>11</v>
      </c>
      <c r="B12" s="1">
        <v>9932505</v>
      </c>
      <c r="C12" s="1">
        <v>7597608</v>
      </c>
      <c r="D12" s="1">
        <v>4841900</v>
      </c>
      <c r="E12" s="1">
        <v>10216414</v>
      </c>
      <c r="F12" s="1">
        <v>57513</v>
      </c>
      <c r="G12" s="1">
        <v>148958</v>
      </c>
      <c r="H12" s="1">
        <v>820</v>
      </c>
      <c r="I12" s="1">
        <v>0.46800000000000003</v>
      </c>
      <c r="J12" s="1">
        <v>0.184</v>
      </c>
      <c r="K12" s="1">
        <v>1298</v>
      </c>
      <c r="L12" s="1">
        <v>0.185</v>
      </c>
      <c r="M12" s="1">
        <v>0.182</v>
      </c>
      <c r="N12" s="1">
        <v>9920000</v>
      </c>
      <c r="O12" s="1">
        <v>165</v>
      </c>
      <c r="P12" s="1">
        <v>527</v>
      </c>
      <c r="Q12" s="1">
        <v>376</v>
      </c>
      <c r="R12" s="1">
        <v>0.316</v>
      </c>
      <c r="S12" s="1">
        <v>5.3124999999999997E-5</v>
      </c>
      <c r="T12" s="1">
        <v>48</v>
      </c>
      <c r="U12" s="1">
        <v>139</v>
      </c>
      <c r="V12" s="1">
        <v>10097343</v>
      </c>
      <c r="W12" s="1">
        <v>13.76</v>
      </c>
      <c r="X12" s="1">
        <v>0.27500000000000002</v>
      </c>
      <c r="Y12" s="1">
        <v>0.63300000000000001</v>
      </c>
      <c r="Z12" s="1">
        <v>0.16400000000000001</v>
      </c>
      <c r="AA12" s="1">
        <v>0.83899999999999997</v>
      </c>
      <c r="AB12" s="1">
        <v>0.27500000000000002</v>
      </c>
      <c r="AC12" s="1">
        <v>9.9000000000000005E-2</v>
      </c>
      <c r="AD12" s="1">
        <v>91600</v>
      </c>
      <c r="AE12" s="1">
        <v>1220</v>
      </c>
      <c r="AF12" s="1">
        <v>5.9</v>
      </c>
      <c r="AG12" s="1">
        <v>3.53</v>
      </c>
      <c r="AH12" s="1">
        <v>7546</v>
      </c>
      <c r="AI12" s="1">
        <v>4525</v>
      </c>
      <c r="AJ12" s="1">
        <v>128259</v>
      </c>
      <c r="AK12" s="1">
        <v>4</v>
      </c>
      <c r="AL12" s="1">
        <v>162000</v>
      </c>
      <c r="AM12" s="1">
        <v>4016000</v>
      </c>
      <c r="AN12" s="1" t="s">
        <v>175</v>
      </c>
      <c r="AO12" s="1">
        <v>9</v>
      </c>
      <c r="AP12" s="1">
        <v>60</v>
      </c>
      <c r="AQ12" s="1">
        <v>-2.1848528884141922</v>
      </c>
    </row>
    <row r="13" spans="1:43" x14ac:dyDescent="0.25">
      <c r="A13" s="1" t="s">
        <v>12</v>
      </c>
      <c r="B13" s="1">
        <v>1308789</v>
      </c>
      <c r="C13" s="1">
        <v>1081506</v>
      </c>
      <c r="D13" s="1">
        <v>597100</v>
      </c>
      <c r="E13" s="1">
        <v>1432002</v>
      </c>
      <c r="F13" s="1">
        <v>6423</v>
      </c>
      <c r="G13" s="1">
        <v>16635.5</v>
      </c>
      <c r="H13" s="1">
        <v>760</v>
      </c>
      <c r="I13" s="1">
        <v>0.433</v>
      </c>
      <c r="J13" s="1">
        <v>0.115</v>
      </c>
      <c r="K13" s="1">
        <v>158</v>
      </c>
      <c r="L13" s="1">
        <v>0.126</v>
      </c>
      <c r="M13" s="1">
        <v>0.17299999999999999</v>
      </c>
      <c r="N13" s="1">
        <v>1360301</v>
      </c>
      <c r="O13" s="1">
        <v>216.8</v>
      </c>
      <c r="P13" s="1">
        <v>24</v>
      </c>
      <c r="Q13" s="1">
        <v>7</v>
      </c>
      <c r="R13" s="1">
        <v>0.45100000000000001</v>
      </c>
      <c r="S13" s="1">
        <v>1.7643153978420953E-5</v>
      </c>
      <c r="T13" s="1">
        <v>33</v>
      </c>
      <c r="U13" s="1">
        <v>18</v>
      </c>
      <c r="V13" s="1">
        <v>1419561</v>
      </c>
      <c r="W13" s="1">
        <v>12.82</v>
      </c>
      <c r="X13" s="1">
        <v>0.20699999999999999</v>
      </c>
      <c r="Y13" s="1">
        <v>0.55300000000000005</v>
      </c>
      <c r="Z13" s="1">
        <v>0.13300000000000001</v>
      </c>
      <c r="AA13" s="1">
        <v>0.90400000000000003</v>
      </c>
      <c r="AB13" s="1">
        <v>0.29599999999999999</v>
      </c>
      <c r="AC13" s="1">
        <v>9.9000000000000005E-2</v>
      </c>
      <c r="AD13" s="1">
        <v>5600</v>
      </c>
      <c r="AE13" s="1">
        <v>510</v>
      </c>
      <c r="AF13" s="1">
        <v>13.7</v>
      </c>
      <c r="AG13" s="1">
        <v>12.6</v>
      </c>
      <c r="AH13" s="1">
        <v>1358</v>
      </c>
      <c r="AI13" s="1">
        <v>1248</v>
      </c>
      <c r="AJ13" s="1">
        <v>9930</v>
      </c>
      <c r="AK13" s="1">
        <v>20.399999999999999</v>
      </c>
      <c r="AL13" s="1">
        <v>119000</v>
      </c>
      <c r="AM13" s="1">
        <v>583000</v>
      </c>
      <c r="AN13" s="1" t="s">
        <v>174</v>
      </c>
      <c r="AO13" s="1">
        <v>1</v>
      </c>
      <c r="AP13" s="1">
        <v>91</v>
      </c>
      <c r="AQ13" s="1">
        <v>-2.0972403046331878</v>
      </c>
    </row>
    <row r="14" spans="1:43" x14ac:dyDescent="0.25">
      <c r="A14" s="1" t="s">
        <v>13</v>
      </c>
      <c r="B14" s="1">
        <v>1562046</v>
      </c>
      <c r="C14" s="1">
        <v>1284500</v>
      </c>
      <c r="D14" s="1">
        <v>518060</v>
      </c>
      <c r="E14" s="1">
        <v>1650501</v>
      </c>
      <c r="F14" s="1">
        <v>82643</v>
      </c>
      <c r="G14" s="1">
        <v>214044.4</v>
      </c>
      <c r="H14" s="1">
        <v>790</v>
      </c>
      <c r="I14" s="1">
        <v>0.433</v>
      </c>
      <c r="J14" s="1">
        <v>0.14799999999999999</v>
      </c>
      <c r="K14" s="1">
        <v>237</v>
      </c>
      <c r="L14" s="1">
        <v>0.13900000000000001</v>
      </c>
      <c r="M14" s="1">
        <v>0.11799999999999999</v>
      </c>
      <c r="N14" s="1">
        <v>1567582</v>
      </c>
      <c r="O14" s="1">
        <v>19.5</v>
      </c>
      <c r="P14" s="1">
        <v>21</v>
      </c>
      <c r="Q14" s="1">
        <v>12</v>
      </c>
      <c r="R14" s="1">
        <v>0.56899999999999995</v>
      </c>
      <c r="S14" s="1">
        <v>1.3396428384607632E-5</v>
      </c>
      <c r="T14" s="1">
        <v>42</v>
      </c>
      <c r="U14" s="1">
        <v>17</v>
      </c>
      <c r="V14" s="1">
        <v>1634464</v>
      </c>
      <c r="W14" s="1">
        <v>10.18</v>
      </c>
      <c r="X14" s="1">
        <v>0.246</v>
      </c>
      <c r="Y14" s="1">
        <v>0.61399999999999999</v>
      </c>
      <c r="Z14" s="1">
        <v>0.10100000000000001</v>
      </c>
      <c r="AA14" s="1">
        <v>0.88400000000000001</v>
      </c>
      <c r="AB14" s="1">
        <v>0.23899999999999999</v>
      </c>
      <c r="AC14" s="1">
        <v>7.4999999999999997E-2</v>
      </c>
      <c r="AD14" s="1">
        <v>10200</v>
      </c>
      <c r="AE14" s="1">
        <v>860</v>
      </c>
      <c r="AF14" s="1">
        <v>74.599999999999994</v>
      </c>
      <c r="AG14" s="1">
        <v>20.8</v>
      </c>
      <c r="AH14" s="1">
        <v>11314</v>
      </c>
      <c r="AI14" s="1">
        <v>3152</v>
      </c>
      <c r="AJ14" s="1">
        <v>15170</v>
      </c>
      <c r="AK14" s="1">
        <v>6.8</v>
      </c>
      <c r="AL14" s="1">
        <v>46000</v>
      </c>
      <c r="AM14" s="1">
        <v>679000</v>
      </c>
      <c r="AN14" s="1" t="s">
        <v>175</v>
      </c>
      <c r="AO14" s="1">
        <v>3</v>
      </c>
      <c r="AP14" s="1" t="e">
        <v>#N/A</v>
      </c>
      <c r="AQ14" s="1" t="e">
        <v>#N/A</v>
      </c>
    </row>
    <row r="15" spans="1:43" x14ac:dyDescent="0.25">
      <c r="A15" s="1" t="s">
        <v>14</v>
      </c>
      <c r="B15" s="1">
        <v>13046084</v>
      </c>
      <c r="C15" s="1">
        <v>10243294</v>
      </c>
      <c r="D15" s="1">
        <v>7152340</v>
      </c>
      <c r="E15" s="1">
        <v>12856670</v>
      </c>
      <c r="F15" s="1">
        <v>55519</v>
      </c>
      <c r="G15" s="1">
        <v>143793.5</v>
      </c>
      <c r="H15" s="1">
        <v>750</v>
      </c>
      <c r="I15" s="1">
        <v>0.46500000000000002</v>
      </c>
      <c r="J15" s="1">
        <v>0.14299999999999999</v>
      </c>
      <c r="K15" s="1">
        <v>1802</v>
      </c>
      <c r="L15" s="1">
        <v>0.13300000000000001</v>
      </c>
      <c r="M15" s="1">
        <v>0.152</v>
      </c>
      <c r="N15" s="1">
        <v>12830632</v>
      </c>
      <c r="O15" s="1">
        <v>231.9</v>
      </c>
      <c r="P15" s="1">
        <v>706</v>
      </c>
      <c r="Q15" s="1">
        <v>364</v>
      </c>
      <c r="R15" s="1">
        <v>0.26200000000000001</v>
      </c>
      <c r="S15" s="1">
        <v>5.5024569327528061E-5</v>
      </c>
      <c r="T15" s="1">
        <v>39</v>
      </c>
      <c r="U15" s="1">
        <v>233</v>
      </c>
      <c r="V15" s="1">
        <v>12880580</v>
      </c>
      <c r="W15" s="1">
        <v>18.12</v>
      </c>
      <c r="X15" s="1">
        <v>0.253</v>
      </c>
      <c r="Y15" s="1">
        <v>0.61799999999999999</v>
      </c>
      <c r="Z15" s="1">
        <v>0.158</v>
      </c>
      <c r="AA15" s="1">
        <v>0.86399999999999999</v>
      </c>
      <c r="AB15" s="1">
        <v>0.30599999999999999</v>
      </c>
      <c r="AC15" s="1">
        <v>0.11700000000000001</v>
      </c>
      <c r="AD15" s="1">
        <v>69300</v>
      </c>
      <c r="AE15" s="1">
        <v>700</v>
      </c>
      <c r="AF15" s="1">
        <v>5.9</v>
      </c>
      <c r="AG15" s="1">
        <v>5.9</v>
      </c>
      <c r="AH15" s="1">
        <v>11492</v>
      </c>
      <c r="AI15" s="1">
        <v>11359</v>
      </c>
      <c r="AJ15" s="1">
        <v>194103</v>
      </c>
      <c r="AK15" s="1">
        <v>15.2</v>
      </c>
      <c r="AL15" s="1">
        <v>847000</v>
      </c>
      <c r="AM15" s="1">
        <v>5566000</v>
      </c>
      <c r="AN15" s="1" t="s">
        <v>174</v>
      </c>
      <c r="AO15" s="1">
        <v>17</v>
      </c>
      <c r="AP15" s="1">
        <v>52</v>
      </c>
      <c r="AQ15" s="1">
        <v>-2.1324525470107019</v>
      </c>
    </row>
    <row r="16" spans="1:43" x14ac:dyDescent="0.25">
      <c r="A16" s="1" t="s">
        <v>15</v>
      </c>
      <c r="B16" s="1">
        <v>6490613</v>
      </c>
      <c r="C16" s="1">
        <v>4770355</v>
      </c>
      <c r="D16" s="1">
        <v>2225460</v>
      </c>
      <c r="E16" s="1">
        <v>6622886</v>
      </c>
      <c r="F16" s="1">
        <v>35826</v>
      </c>
      <c r="G16" s="1">
        <v>92788.9</v>
      </c>
      <c r="H16" s="1">
        <v>610</v>
      </c>
      <c r="I16" s="1">
        <v>0.44</v>
      </c>
      <c r="J16" s="1">
        <v>0.152</v>
      </c>
      <c r="K16" s="1">
        <v>968</v>
      </c>
      <c r="L16" s="1">
        <v>0.16400000000000001</v>
      </c>
      <c r="M16" s="1">
        <v>0.14199999999999999</v>
      </c>
      <c r="N16" s="1">
        <v>6483802</v>
      </c>
      <c r="O16" s="1">
        <v>182.5</v>
      </c>
      <c r="P16" s="1">
        <v>198</v>
      </c>
      <c r="Q16" s="1">
        <v>142</v>
      </c>
      <c r="R16" s="1">
        <v>0.33800000000000002</v>
      </c>
      <c r="S16" s="1">
        <v>3.0537638256072596E-5</v>
      </c>
      <c r="T16" s="1">
        <v>45</v>
      </c>
      <c r="U16" s="1">
        <v>203</v>
      </c>
      <c r="V16" s="1">
        <v>6596855</v>
      </c>
      <c r="W16" s="1">
        <v>30.81</v>
      </c>
      <c r="X16" s="1">
        <v>0.27500000000000002</v>
      </c>
      <c r="Y16" s="1">
        <v>0.628</v>
      </c>
      <c r="Z16" s="1">
        <v>0.156</v>
      </c>
      <c r="AA16" s="1">
        <v>0.86599999999999999</v>
      </c>
      <c r="AB16" s="1">
        <v>0.22500000000000001</v>
      </c>
      <c r="AC16" s="1">
        <v>8.1000000000000003E-2</v>
      </c>
      <c r="AD16" s="1">
        <v>45400</v>
      </c>
      <c r="AE16" s="1">
        <v>910</v>
      </c>
      <c r="AF16" s="1">
        <v>5.3</v>
      </c>
      <c r="AG16" s="1">
        <v>4.9400000000000004</v>
      </c>
      <c r="AH16" s="1">
        <v>5513</v>
      </c>
      <c r="AI16" s="1">
        <v>5131</v>
      </c>
      <c r="AJ16" s="1">
        <v>103840</v>
      </c>
      <c r="AK16" s="1">
        <v>10</v>
      </c>
      <c r="AL16" s="1">
        <v>283000</v>
      </c>
      <c r="AM16" s="1">
        <v>2828000</v>
      </c>
      <c r="AN16" s="1" t="s">
        <v>175</v>
      </c>
      <c r="AO16" s="1">
        <v>4</v>
      </c>
      <c r="AP16" s="1">
        <v>57</v>
      </c>
      <c r="AQ16" s="1">
        <v>-2.2090638340483317</v>
      </c>
    </row>
    <row r="17" spans="1:43" x14ac:dyDescent="0.25">
      <c r="A17" s="1" t="s">
        <v>16</v>
      </c>
      <c r="B17" s="1">
        <v>3039465</v>
      </c>
      <c r="C17" s="1">
        <v>2354728</v>
      </c>
      <c r="D17" s="1">
        <v>922240</v>
      </c>
      <c r="E17" s="1">
        <v>3123628</v>
      </c>
      <c r="F17" s="1">
        <v>55857</v>
      </c>
      <c r="G17" s="1">
        <v>144669</v>
      </c>
      <c r="H17" s="1">
        <v>1050</v>
      </c>
      <c r="I17" s="1">
        <v>0.42699999999999999</v>
      </c>
      <c r="J17" s="1">
        <v>0.123</v>
      </c>
      <c r="K17" s="1">
        <v>368</v>
      </c>
      <c r="L17" s="1">
        <v>0.109</v>
      </c>
      <c r="M17" s="1">
        <v>8.5999999999999993E-2</v>
      </c>
      <c r="N17" s="1">
        <v>3046355</v>
      </c>
      <c r="O17" s="1">
        <v>54.81</v>
      </c>
      <c r="P17" s="1">
        <v>38</v>
      </c>
      <c r="Q17" s="1">
        <v>21</v>
      </c>
      <c r="R17" s="1">
        <v>0.33800000000000002</v>
      </c>
      <c r="S17" s="1">
        <v>1.2473923754782354E-5</v>
      </c>
      <c r="T17" s="1">
        <v>41</v>
      </c>
      <c r="U17" s="1">
        <v>83</v>
      </c>
      <c r="V17" s="1">
        <v>3107126</v>
      </c>
      <c r="W17" s="1">
        <v>26.78</v>
      </c>
      <c r="X17" s="1">
        <v>0.26300000000000001</v>
      </c>
      <c r="Y17" s="1">
        <v>0.63400000000000001</v>
      </c>
      <c r="Z17" s="1">
        <v>0.125</v>
      </c>
      <c r="AA17" s="1">
        <v>0.91400000000000003</v>
      </c>
      <c r="AB17" s="1">
        <v>0.251</v>
      </c>
      <c r="AC17" s="1">
        <v>7.3999999999999996E-2</v>
      </c>
      <c r="AD17" s="1">
        <v>12700</v>
      </c>
      <c r="AE17" s="1">
        <v>530</v>
      </c>
      <c r="AF17" s="1">
        <v>33.1</v>
      </c>
      <c r="AG17" s="1">
        <v>31.7</v>
      </c>
      <c r="AH17" s="1">
        <v>18945</v>
      </c>
      <c r="AI17" s="1">
        <v>18139</v>
      </c>
      <c r="AJ17" s="1">
        <v>57172</v>
      </c>
      <c r="AK17" s="1">
        <v>9.6</v>
      </c>
      <c r="AL17" s="1">
        <v>138000</v>
      </c>
      <c r="AM17" s="1">
        <v>1435000</v>
      </c>
      <c r="AN17" s="1" t="s">
        <v>175</v>
      </c>
      <c r="AO17" s="1">
        <v>1</v>
      </c>
      <c r="AP17" s="1">
        <v>39</v>
      </c>
      <c r="AQ17" s="1">
        <v>-2.0494603831717852</v>
      </c>
    </row>
    <row r="18" spans="1:43" x14ac:dyDescent="0.25">
      <c r="A18" s="1" t="s">
        <v>17</v>
      </c>
      <c r="B18" s="1">
        <v>2848369</v>
      </c>
      <c r="C18" s="1">
        <v>2248721</v>
      </c>
      <c r="D18" s="1">
        <v>1312240</v>
      </c>
      <c r="E18" s="1">
        <v>2905831</v>
      </c>
      <c r="F18" s="1">
        <v>81759</v>
      </c>
      <c r="G18" s="1">
        <v>211754.8</v>
      </c>
      <c r="H18" s="1">
        <v>830</v>
      </c>
      <c r="I18" s="1">
        <v>0.44500000000000001</v>
      </c>
      <c r="J18" s="1">
        <v>0.13500000000000001</v>
      </c>
      <c r="K18" s="1">
        <v>381</v>
      </c>
      <c r="L18" s="1">
        <v>0.13900000000000001</v>
      </c>
      <c r="M18" s="1">
        <v>0.115</v>
      </c>
      <c r="N18" s="1">
        <v>2853118</v>
      </c>
      <c r="O18" s="1">
        <v>35.090000000000003</v>
      </c>
      <c r="P18" s="1">
        <v>100</v>
      </c>
      <c r="Q18" s="1">
        <v>63</v>
      </c>
      <c r="R18" s="1">
        <v>0.32200000000000001</v>
      </c>
      <c r="S18" s="1">
        <v>3.5049374053228783E-5</v>
      </c>
      <c r="T18" s="1">
        <v>45</v>
      </c>
      <c r="U18" s="1">
        <v>70</v>
      </c>
      <c r="V18" s="1">
        <v>2904021</v>
      </c>
      <c r="W18" s="1">
        <v>23.97</v>
      </c>
      <c r="X18" s="1">
        <v>0.25800000000000001</v>
      </c>
      <c r="Y18" s="1">
        <v>0.623</v>
      </c>
      <c r="Z18" s="1">
        <v>0.14000000000000001</v>
      </c>
      <c r="AA18" s="1">
        <v>0.89700000000000002</v>
      </c>
      <c r="AB18" s="1">
        <v>0.29499999999999998</v>
      </c>
      <c r="AC18" s="1">
        <v>0.10199999999999999</v>
      </c>
      <c r="AD18" s="1">
        <v>16600</v>
      </c>
      <c r="AE18" s="1">
        <v>760</v>
      </c>
      <c r="AF18" s="1">
        <v>24</v>
      </c>
      <c r="AG18" s="1">
        <v>24</v>
      </c>
      <c r="AH18" s="1">
        <v>10997</v>
      </c>
      <c r="AI18" s="1">
        <v>10997</v>
      </c>
      <c r="AJ18" s="1">
        <v>45781</v>
      </c>
      <c r="AK18" s="1">
        <v>8.6999999999999993</v>
      </c>
      <c r="AL18" s="1">
        <v>110000</v>
      </c>
      <c r="AM18" s="1">
        <v>1255000</v>
      </c>
      <c r="AN18" s="1" t="s">
        <v>175</v>
      </c>
      <c r="AO18" s="1">
        <v>2</v>
      </c>
      <c r="AP18" s="1">
        <v>38</v>
      </c>
      <c r="AQ18" s="1">
        <v>-2.0537616890406261</v>
      </c>
    </row>
    <row r="19" spans="1:43" x14ac:dyDescent="0.25">
      <c r="A19" s="1" t="s">
        <v>18</v>
      </c>
      <c r="B19" s="1">
        <v>4359450</v>
      </c>
      <c r="C19" s="1">
        <v>2997542</v>
      </c>
      <c r="D19" s="1">
        <v>1598020</v>
      </c>
      <c r="E19" s="1">
        <v>4420211</v>
      </c>
      <c r="F19" s="1">
        <v>39486</v>
      </c>
      <c r="G19" s="1">
        <v>102268.3</v>
      </c>
      <c r="H19" s="1">
        <v>840</v>
      </c>
      <c r="I19" s="1">
        <v>0.46600000000000003</v>
      </c>
      <c r="J19" s="1">
        <v>0.19</v>
      </c>
      <c r="K19" s="1">
        <v>812</v>
      </c>
      <c r="L19" s="1">
        <v>0.17100000000000001</v>
      </c>
      <c r="M19" s="1">
        <v>0.13600000000000001</v>
      </c>
      <c r="N19" s="1">
        <v>4339367</v>
      </c>
      <c r="O19" s="1">
        <v>110</v>
      </c>
      <c r="P19" s="1">
        <v>180</v>
      </c>
      <c r="Q19" s="1">
        <v>116</v>
      </c>
      <c r="R19" s="1">
        <v>0.42399999999999999</v>
      </c>
      <c r="S19" s="1">
        <v>4.1480704443758733E-5</v>
      </c>
      <c r="T19" s="1">
        <v>47</v>
      </c>
      <c r="U19" s="1">
        <v>138</v>
      </c>
      <c r="V19" s="1">
        <v>4413457</v>
      </c>
      <c r="W19" s="1">
        <v>31.19</v>
      </c>
      <c r="X19" s="1">
        <v>0.28399999999999997</v>
      </c>
      <c r="Y19" s="1">
        <v>0.66800000000000004</v>
      </c>
      <c r="Z19" s="1">
        <v>0.20599999999999999</v>
      </c>
      <c r="AA19" s="1">
        <v>0.81699999999999995</v>
      </c>
      <c r="AB19" s="1">
        <v>0.21</v>
      </c>
      <c r="AC19" s="1">
        <v>8.5000000000000006E-2</v>
      </c>
      <c r="AD19" s="1">
        <v>32100</v>
      </c>
      <c r="AE19" s="1">
        <v>950</v>
      </c>
      <c r="AF19" s="1">
        <v>4.6399999999999997</v>
      </c>
      <c r="AG19" s="1">
        <v>0.53</v>
      </c>
      <c r="AH19" s="1">
        <v>3858</v>
      </c>
      <c r="AI19" s="1">
        <v>438</v>
      </c>
      <c r="AJ19" s="1">
        <v>83232</v>
      </c>
      <c r="AK19" s="1">
        <v>11</v>
      </c>
      <c r="AL19" s="1">
        <v>187000</v>
      </c>
      <c r="AM19" s="1">
        <v>1705000</v>
      </c>
      <c r="AN19" s="1" t="s">
        <v>174</v>
      </c>
      <c r="AO19" s="1">
        <v>1</v>
      </c>
      <c r="AP19" s="1">
        <v>53</v>
      </c>
      <c r="AQ19" s="1">
        <v>-2.1834892332759384</v>
      </c>
    </row>
    <row r="20" spans="1:43" x14ac:dyDescent="0.25">
      <c r="A20" s="1" t="s">
        <v>19</v>
      </c>
      <c r="B20" s="1">
        <v>4539283</v>
      </c>
      <c r="C20" s="1">
        <v>3071973</v>
      </c>
      <c r="D20" s="1">
        <v>1643860</v>
      </c>
      <c r="E20" s="1">
        <v>4668245</v>
      </c>
      <c r="F20" s="1">
        <v>43204</v>
      </c>
      <c r="G20" s="1">
        <v>111897.8</v>
      </c>
      <c r="H20" s="1">
        <v>910</v>
      </c>
      <c r="I20" s="1">
        <v>0.47499999999999998</v>
      </c>
      <c r="J20" s="1">
        <v>0.19900000000000001</v>
      </c>
      <c r="K20" s="1">
        <v>898</v>
      </c>
      <c r="L20" s="1">
        <v>0.14299999999999999</v>
      </c>
      <c r="M20" s="1">
        <v>0.185</v>
      </c>
      <c r="N20" s="1">
        <v>4533372</v>
      </c>
      <c r="O20" s="1">
        <v>105</v>
      </c>
      <c r="P20" s="1">
        <v>437</v>
      </c>
      <c r="Q20" s="1">
        <v>351</v>
      </c>
      <c r="R20" s="1">
        <v>0.44500000000000001</v>
      </c>
      <c r="S20" s="1">
        <v>9.6396236620334712E-5</v>
      </c>
      <c r="T20" s="1">
        <v>54</v>
      </c>
      <c r="U20" s="1">
        <v>207</v>
      </c>
      <c r="V20" s="1">
        <v>4649676</v>
      </c>
      <c r="W20" s="1">
        <v>44.5</v>
      </c>
      <c r="X20" s="1">
        <v>0.29499999999999998</v>
      </c>
      <c r="Y20" s="1">
        <v>0.64200000000000002</v>
      </c>
      <c r="Z20" s="1">
        <v>0.17199999999999999</v>
      </c>
      <c r="AA20" s="1">
        <v>0.82199999999999995</v>
      </c>
      <c r="AB20" s="1">
        <v>0.214</v>
      </c>
      <c r="AC20" s="1">
        <v>6.9000000000000006E-2</v>
      </c>
      <c r="AD20" s="1">
        <v>50100</v>
      </c>
      <c r="AE20" s="1">
        <v>1420</v>
      </c>
      <c r="AF20" s="1">
        <v>3.46</v>
      </c>
      <c r="AG20" s="1">
        <v>2.54</v>
      </c>
      <c r="AH20" s="1">
        <v>3728</v>
      </c>
      <c r="AI20" s="1">
        <v>2729</v>
      </c>
      <c r="AJ20" s="1">
        <v>107643</v>
      </c>
      <c r="AK20" s="1">
        <v>5.8</v>
      </c>
      <c r="AL20" s="1">
        <v>107000</v>
      </c>
      <c r="AM20" s="1">
        <v>1847000</v>
      </c>
      <c r="AN20" s="1" t="s">
        <v>175</v>
      </c>
      <c r="AO20" s="1">
        <v>1</v>
      </c>
      <c r="AP20" s="1">
        <v>72</v>
      </c>
      <c r="AQ20" s="1">
        <v>-2.0961723530275993</v>
      </c>
    </row>
    <row r="21" spans="1:43" x14ac:dyDescent="0.25">
      <c r="A21" s="1" t="s">
        <v>20</v>
      </c>
      <c r="B21" s="1">
        <v>1332155</v>
      </c>
      <c r="C21" s="1">
        <v>1102933</v>
      </c>
      <c r="D21" s="1">
        <v>536480</v>
      </c>
      <c r="E21" s="1">
        <v>1327696</v>
      </c>
      <c r="F21" s="1">
        <v>30843</v>
      </c>
      <c r="G21" s="1">
        <v>79883</v>
      </c>
      <c r="H21" s="1">
        <v>780</v>
      </c>
      <c r="I21" s="1">
        <v>0.437</v>
      </c>
      <c r="J21" s="1">
        <v>0.14000000000000001</v>
      </c>
      <c r="K21" s="1">
        <v>181</v>
      </c>
      <c r="L21" s="1">
        <v>0.11600000000000001</v>
      </c>
      <c r="M21" s="1">
        <v>0.112</v>
      </c>
      <c r="N21" s="1">
        <v>1328361</v>
      </c>
      <c r="O21" s="1">
        <v>43.04</v>
      </c>
      <c r="P21" s="1">
        <v>24</v>
      </c>
      <c r="Q21" s="1">
        <v>11</v>
      </c>
      <c r="R21" s="1">
        <v>0.22600000000000001</v>
      </c>
      <c r="S21" s="1">
        <v>1.806737776854334E-5</v>
      </c>
      <c r="T21" s="1">
        <v>25</v>
      </c>
      <c r="U21" s="1">
        <v>17</v>
      </c>
      <c r="V21" s="1">
        <v>1330089</v>
      </c>
      <c r="W21" s="1">
        <v>12.52</v>
      </c>
      <c r="X21" s="1">
        <v>0.23699999999999999</v>
      </c>
      <c r="Y21" s="1">
        <v>0.60799999999999998</v>
      </c>
      <c r="Z21" s="1">
        <v>0.127</v>
      </c>
      <c r="AA21" s="1">
        <v>0.90200000000000002</v>
      </c>
      <c r="AB21" s="1">
        <v>0.26900000000000002</v>
      </c>
      <c r="AC21" s="1">
        <v>9.6000000000000002E-2</v>
      </c>
      <c r="AD21" s="1">
        <v>3800</v>
      </c>
      <c r="AE21" s="1">
        <v>350</v>
      </c>
      <c r="AF21" s="1">
        <v>66.3</v>
      </c>
      <c r="AG21" s="1">
        <v>36.6</v>
      </c>
      <c r="AH21" s="1">
        <v>8059</v>
      </c>
      <c r="AI21" s="1">
        <v>4444</v>
      </c>
      <c r="AJ21" s="1">
        <v>12157</v>
      </c>
      <c r="AK21" s="1">
        <v>11.6</v>
      </c>
      <c r="AL21" s="1">
        <v>64000</v>
      </c>
      <c r="AM21" s="1">
        <v>549000</v>
      </c>
      <c r="AN21" s="1" t="s">
        <v>174</v>
      </c>
      <c r="AO21" s="1">
        <v>1</v>
      </c>
      <c r="AP21" s="1">
        <v>45</v>
      </c>
      <c r="AQ21" s="1">
        <v>-1.8345038449049869</v>
      </c>
    </row>
    <row r="22" spans="1:43" x14ac:dyDescent="0.25">
      <c r="A22" s="1" t="s">
        <v>21</v>
      </c>
      <c r="B22" s="1">
        <v>5759373</v>
      </c>
      <c r="C22" s="1">
        <v>4737650</v>
      </c>
      <c r="D22" s="1">
        <v>2363480</v>
      </c>
      <c r="E22" s="1">
        <v>6005953</v>
      </c>
      <c r="F22" s="1">
        <v>9707</v>
      </c>
      <c r="G22" s="1">
        <v>25141</v>
      </c>
      <c r="H22" s="1">
        <v>790</v>
      </c>
      <c r="I22" s="1">
        <v>0.443</v>
      </c>
      <c r="J22" s="1">
        <v>0.104</v>
      </c>
      <c r="K22" s="1">
        <v>604</v>
      </c>
      <c r="L22" s="1">
        <v>9.6000000000000002E-2</v>
      </c>
      <c r="M22" s="1">
        <v>0.10100000000000001</v>
      </c>
      <c r="N22" s="1">
        <v>5773552</v>
      </c>
      <c r="O22" s="1">
        <v>606.20000000000005</v>
      </c>
      <c r="P22" s="1">
        <v>424</v>
      </c>
      <c r="Q22" s="1">
        <v>293</v>
      </c>
      <c r="R22" s="1">
        <v>0.20699999999999999</v>
      </c>
      <c r="S22" s="1">
        <v>7.3438327047197291E-5</v>
      </c>
      <c r="T22" s="1">
        <v>28</v>
      </c>
      <c r="U22" s="1">
        <v>62</v>
      </c>
      <c r="V22" s="1">
        <v>5976407</v>
      </c>
      <c r="W22" s="1">
        <v>10.38</v>
      </c>
      <c r="X22" s="1">
        <v>0.252</v>
      </c>
      <c r="Y22" s="1">
        <v>0.61499999999999999</v>
      </c>
      <c r="Z22" s="1">
        <v>0.13300000000000001</v>
      </c>
      <c r="AA22" s="1">
        <v>0.89</v>
      </c>
      <c r="AB22" s="1">
        <v>0.373</v>
      </c>
      <c r="AC22" s="1">
        <v>0.16</v>
      </c>
      <c r="AD22" s="1">
        <v>32700</v>
      </c>
      <c r="AE22" s="1">
        <v>710</v>
      </c>
      <c r="AF22" s="1">
        <v>7.5</v>
      </c>
      <c r="AG22" s="1">
        <v>3.07</v>
      </c>
      <c r="AH22" s="1">
        <v>2743</v>
      </c>
      <c r="AI22" s="1">
        <v>1116</v>
      </c>
      <c r="AJ22" s="1">
        <v>36390</v>
      </c>
      <c r="AK22" s="1">
        <v>10.4</v>
      </c>
      <c r="AL22" s="1">
        <v>287000</v>
      </c>
      <c r="AM22" s="1">
        <v>2757000</v>
      </c>
      <c r="AN22" s="1" t="s">
        <v>174</v>
      </c>
      <c r="AO22" s="1">
        <v>8</v>
      </c>
      <c r="AP22" s="1">
        <v>63</v>
      </c>
      <c r="AQ22" s="1">
        <v>-2.095185865040841</v>
      </c>
    </row>
    <row r="23" spans="1:43" x14ac:dyDescent="0.25">
      <c r="A23" s="1" t="s">
        <v>53</v>
      </c>
      <c r="B23" s="1" t="e">
        <v>#N/A</v>
      </c>
      <c r="C23" s="1" t="e">
        <v>#N/A</v>
      </c>
      <c r="D23" s="1" t="e">
        <v>#N/A</v>
      </c>
      <c r="E23" s="1">
        <v>6794239</v>
      </c>
      <c r="F23" s="1">
        <v>7800</v>
      </c>
      <c r="G23" s="1">
        <v>20201.900000000001</v>
      </c>
      <c r="H23" s="1">
        <v>820</v>
      </c>
      <c r="I23" s="1">
        <v>0.47499999999999998</v>
      </c>
      <c r="J23" s="1">
        <v>0.11700000000000001</v>
      </c>
      <c r="K23" s="1">
        <v>760</v>
      </c>
      <c r="L23" s="1">
        <v>0.109</v>
      </c>
      <c r="M23" s="1">
        <v>0.13800000000000001</v>
      </c>
      <c r="N23" s="1">
        <v>6547629</v>
      </c>
      <c r="O23" s="1">
        <v>852.1</v>
      </c>
      <c r="P23" s="1">
        <v>209</v>
      </c>
      <c r="Q23" s="1">
        <v>118</v>
      </c>
      <c r="R23" s="1">
        <v>0.22600000000000001</v>
      </c>
      <c r="S23" s="1">
        <v>3.1919951481673748E-5</v>
      </c>
      <c r="T23" s="1">
        <v>28</v>
      </c>
      <c r="U23" s="1">
        <v>64</v>
      </c>
      <c r="V23" s="1">
        <v>6745408</v>
      </c>
      <c r="W23" s="1">
        <v>9.49</v>
      </c>
      <c r="X23" s="1">
        <v>0.20899999999999999</v>
      </c>
      <c r="Y23" s="1">
        <v>0.56799999999999995</v>
      </c>
      <c r="Z23" s="1">
        <v>0.13600000000000001</v>
      </c>
      <c r="AA23" s="1">
        <v>0.89</v>
      </c>
      <c r="AB23" s="1">
        <v>0.38200000000000001</v>
      </c>
      <c r="AC23" s="1">
        <v>0.16400000000000001</v>
      </c>
      <c r="AD23" s="1">
        <v>21400</v>
      </c>
      <c r="AE23" s="1">
        <v>400</v>
      </c>
      <c r="AF23" s="1">
        <v>9.4</v>
      </c>
      <c r="AG23" s="1">
        <v>6.6</v>
      </c>
      <c r="AH23" s="1">
        <v>3036</v>
      </c>
      <c r="AI23" s="1">
        <v>2120</v>
      </c>
      <c r="AJ23" s="1">
        <v>32291</v>
      </c>
      <c r="AK23" s="1">
        <v>12.9</v>
      </c>
      <c r="AL23" s="1">
        <v>402000</v>
      </c>
      <c r="AM23" s="1">
        <v>3103000</v>
      </c>
      <c r="AN23" s="1" t="s">
        <v>174</v>
      </c>
      <c r="AO23" s="1">
        <v>10</v>
      </c>
      <c r="AP23" s="1">
        <v>46</v>
      </c>
      <c r="AQ23" s="1">
        <v>-1.9923642640386008</v>
      </c>
    </row>
    <row r="24" spans="1:43" x14ac:dyDescent="0.25">
      <c r="A24" s="1" t="s">
        <v>23</v>
      </c>
      <c r="B24" s="1">
        <v>10074498</v>
      </c>
      <c r="C24" s="1">
        <v>7899843</v>
      </c>
      <c r="D24" s="1">
        <v>3921020</v>
      </c>
      <c r="E24" s="1">
        <v>9925454</v>
      </c>
      <c r="F24" s="1">
        <v>56539</v>
      </c>
      <c r="G24" s="1">
        <v>146435.29999999999</v>
      </c>
      <c r="H24" s="1">
        <v>870</v>
      </c>
      <c r="I24" s="1">
        <v>0.45100000000000001</v>
      </c>
      <c r="J24" s="1">
        <v>0.16200000000000001</v>
      </c>
      <c r="K24" s="1">
        <v>1567</v>
      </c>
      <c r="L24" s="1">
        <v>0.27600000000000002</v>
      </c>
      <c r="M24" s="1">
        <v>0.13500000000000001</v>
      </c>
      <c r="N24" s="1">
        <v>9883640</v>
      </c>
      <c r="O24" s="1">
        <v>174.8</v>
      </c>
      <c r="P24" s="1">
        <v>558</v>
      </c>
      <c r="Q24" s="1">
        <v>413</v>
      </c>
      <c r="R24" s="1">
        <v>0.28799999999999998</v>
      </c>
      <c r="S24" s="1">
        <v>5.6456932870885624E-5</v>
      </c>
      <c r="T24" s="1">
        <v>37</v>
      </c>
      <c r="U24" s="1">
        <v>162</v>
      </c>
      <c r="V24" s="1">
        <v>9909877</v>
      </c>
      <c r="W24" s="1">
        <v>16.309999999999999</v>
      </c>
      <c r="X24" s="1">
        <v>0.27700000000000002</v>
      </c>
      <c r="Y24" s="1">
        <v>0.63900000000000001</v>
      </c>
      <c r="Z24" s="1">
        <v>0.14499999999999999</v>
      </c>
      <c r="AA24" s="1">
        <v>0.879</v>
      </c>
      <c r="AB24" s="1">
        <v>0.246</v>
      </c>
      <c r="AC24" s="1">
        <v>9.4E-2</v>
      </c>
      <c r="AD24" s="1">
        <v>60200</v>
      </c>
      <c r="AE24" s="1">
        <v>790</v>
      </c>
      <c r="AF24" s="1">
        <v>7.7</v>
      </c>
      <c r="AG24" s="1">
        <v>6.4</v>
      </c>
      <c r="AH24" s="1">
        <v>8802</v>
      </c>
      <c r="AI24" s="1">
        <v>7330</v>
      </c>
      <c r="AJ24" s="1">
        <v>114160</v>
      </c>
      <c r="AK24" s="1">
        <v>15.2</v>
      </c>
      <c r="AL24" s="1">
        <v>621000</v>
      </c>
      <c r="AM24" s="1">
        <v>4083000</v>
      </c>
      <c r="AN24" s="1" t="s">
        <v>175</v>
      </c>
      <c r="AO24" s="1">
        <v>11</v>
      </c>
      <c r="AP24" s="1">
        <v>46</v>
      </c>
      <c r="AQ24" s="1">
        <v>-2.1566283893805012</v>
      </c>
    </row>
    <row r="25" spans="1:43" x14ac:dyDescent="0.25">
      <c r="A25" s="1" t="s">
        <v>24</v>
      </c>
      <c r="B25" s="1">
        <v>5321556</v>
      </c>
      <c r="C25" s="1">
        <v>4370006</v>
      </c>
      <c r="D25" s="1">
        <v>2274240</v>
      </c>
      <c r="E25" s="1">
        <v>5486049</v>
      </c>
      <c r="F25" s="1">
        <v>79627</v>
      </c>
      <c r="G25" s="1">
        <v>206233</v>
      </c>
      <c r="H25" s="1">
        <v>870</v>
      </c>
      <c r="I25" s="1">
        <v>0.44</v>
      </c>
      <c r="J25" s="1">
        <v>0.114</v>
      </c>
      <c r="K25" s="1">
        <v>607</v>
      </c>
      <c r="L25" s="1">
        <v>0.121</v>
      </c>
      <c r="M25" s="1">
        <v>9.7000000000000003E-2</v>
      </c>
      <c r="N25" s="1">
        <v>5303925</v>
      </c>
      <c r="O25" s="1">
        <v>67.14</v>
      </c>
      <c r="P25" s="1">
        <v>91</v>
      </c>
      <c r="Q25" s="1">
        <v>53</v>
      </c>
      <c r="R25" s="1">
        <v>0.36699999999999999</v>
      </c>
      <c r="S25" s="1">
        <v>1.7157105351225745E-5</v>
      </c>
      <c r="T25" s="1">
        <v>40</v>
      </c>
      <c r="U25" s="1">
        <v>94</v>
      </c>
      <c r="V25" s="1">
        <v>5457173</v>
      </c>
      <c r="W25" s="1">
        <v>17.239999999999998</v>
      </c>
      <c r="X25" s="1">
        <v>0.248</v>
      </c>
      <c r="Y25" s="1">
        <v>0.61899999999999999</v>
      </c>
      <c r="Z25" s="1">
        <v>0.10100000000000001</v>
      </c>
      <c r="AA25" s="1">
        <v>0.91700000000000004</v>
      </c>
      <c r="AB25" s="1">
        <v>0.315</v>
      </c>
      <c r="AC25" s="1">
        <v>0.10299999999999999</v>
      </c>
      <c r="AD25" s="1">
        <v>15700</v>
      </c>
      <c r="AE25" s="1">
        <v>380</v>
      </c>
      <c r="AF25" s="1">
        <v>21.1</v>
      </c>
      <c r="AG25" s="1">
        <v>20.2</v>
      </c>
      <c r="AH25" s="1">
        <v>12114</v>
      </c>
      <c r="AI25" s="1">
        <v>11600</v>
      </c>
      <c r="AJ25" s="1">
        <v>57499</v>
      </c>
      <c r="AK25" s="1">
        <v>14.2</v>
      </c>
      <c r="AL25" s="1">
        <v>363000</v>
      </c>
      <c r="AM25" s="1">
        <v>2565000</v>
      </c>
      <c r="AN25" s="1" t="s">
        <v>174</v>
      </c>
      <c r="AO25" s="1">
        <v>5</v>
      </c>
      <c r="AP25" s="1">
        <v>41</v>
      </c>
      <c r="AQ25" s="1">
        <v>-2.0009083943494401</v>
      </c>
    </row>
    <row r="26" spans="1:43" x14ac:dyDescent="0.25">
      <c r="A26" s="1" t="s">
        <v>25</v>
      </c>
      <c r="B26" s="1">
        <v>2983018</v>
      </c>
      <c r="C26" s="1">
        <v>1769430</v>
      </c>
      <c r="D26" s="1">
        <v>904460</v>
      </c>
      <c r="E26" s="1">
        <v>2991663</v>
      </c>
      <c r="F26" s="1">
        <v>46923</v>
      </c>
      <c r="G26" s="1">
        <v>121530</v>
      </c>
      <c r="H26" s="1">
        <v>680</v>
      </c>
      <c r="I26" s="1">
        <v>0.46800000000000003</v>
      </c>
      <c r="J26" s="1">
        <v>0.219</v>
      </c>
      <c r="K26" s="1">
        <v>634</v>
      </c>
      <c r="L26" s="1">
        <v>0.23200000000000001</v>
      </c>
      <c r="M26" s="1">
        <v>0.161</v>
      </c>
      <c r="N26" s="1">
        <v>2967297</v>
      </c>
      <c r="O26" s="1">
        <v>63.5</v>
      </c>
      <c r="P26" s="1">
        <v>165</v>
      </c>
      <c r="Q26" s="1">
        <v>120</v>
      </c>
      <c r="R26" s="1">
        <v>0.42799999999999999</v>
      </c>
      <c r="S26" s="1">
        <v>5.5606162780469906E-5</v>
      </c>
      <c r="T26" s="1">
        <v>59</v>
      </c>
      <c r="U26" s="1">
        <v>64</v>
      </c>
      <c r="V26" s="1">
        <v>2994079</v>
      </c>
      <c r="W26" s="1">
        <v>21.28</v>
      </c>
      <c r="X26" s="1">
        <v>0.34399999999999997</v>
      </c>
      <c r="Y26" s="1">
        <v>0.67400000000000004</v>
      </c>
      <c r="Z26" s="1">
        <v>0.17799999999999999</v>
      </c>
      <c r="AA26" s="1">
        <v>0.80400000000000005</v>
      </c>
      <c r="AB26" s="1">
        <v>0.19600000000000001</v>
      </c>
      <c r="AC26" s="1">
        <v>7.0999999999999994E-2</v>
      </c>
      <c r="AD26" s="1">
        <v>28800</v>
      </c>
      <c r="AE26" s="1">
        <v>1270</v>
      </c>
      <c r="AF26" s="1">
        <v>2.27</v>
      </c>
      <c r="AG26" s="1">
        <v>2.27</v>
      </c>
      <c r="AH26" s="1">
        <v>1472</v>
      </c>
      <c r="AI26" s="1">
        <v>1472</v>
      </c>
      <c r="AJ26" s="1">
        <v>64813</v>
      </c>
      <c r="AK26" s="1">
        <v>5.4</v>
      </c>
      <c r="AL26" s="1">
        <v>60000</v>
      </c>
      <c r="AM26" s="1">
        <v>1103000</v>
      </c>
      <c r="AN26" s="1" t="s">
        <v>175</v>
      </c>
      <c r="AO26" s="1">
        <v>0</v>
      </c>
      <c r="AP26" s="1">
        <v>64</v>
      </c>
      <c r="AQ26" s="1">
        <v>-2.2550687038535173</v>
      </c>
    </row>
    <row r="27" spans="1:43" x14ac:dyDescent="0.25">
      <c r="A27" s="1" t="s">
        <v>26</v>
      </c>
      <c r="B27" s="1">
        <v>6050503</v>
      </c>
      <c r="C27" s="1">
        <v>4380156</v>
      </c>
      <c r="D27" s="1">
        <v>2831000</v>
      </c>
      <c r="E27" s="1">
        <v>6086335</v>
      </c>
      <c r="F27" s="1">
        <v>68742</v>
      </c>
      <c r="G27" s="1">
        <v>178041</v>
      </c>
      <c r="H27" s="1">
        <v>830</v>
      </c>
      <c r="I27" s="1">
        <v>0.45500000000000002</v>
      </c>
      <c r="J27" s="1">
        <v>0.155</v>
      </c>
      <c r="K27" s="1">
        <v>908</v>
      </c>
      <c r="L27" s="1">
        <v>0.156</v>
      </c>
      <c r="M27" s="1">
        <v>0.124</v>
      </c>
      <c r="N27" s="1">
        <v>5988927</v>
      </c>
      <c r="O27" s="1">
        <v>87.26</v>
      </c>
      <c r="P27" s="1">
        <v>419</v>
      </c>
      <c r="Q27" s="1">
        <v>321</v>
      </c>
      <c r="R27" s="1">
        <v>0.27100000000000002</v>
      </c>
      <c r="S27" s="1">
        <v>6.9962449033023782E-5</v>
      </c>
      <c r="T27" s="1">
        <v>44</v>
      </c>
      <c r="U27" s="1">
        <v>131</v>
      </c>
      <c r="V27" s="1">
        <v>6063589</v>
      </c>
      <c r="W27" s="1">
        <v>21.66</v>
      </c>
      <c r="X27" s="1">
        <v>0.27400000000000002</v>
      </c>
      <c r="Y27" s="1">
        <v>0.63300000000000001</v>
      </c>
      <c r="Z27" s="1">
        <v>0.156</v>
      </c>
      <c r="AA27" s="1">
        <v>0.86799999999999999</v>
      </c>
      <c r="AB27" s="1">
        <v>0.252</v>
      </c>
      <c r="AC27" s="1">
        <v>9.5000000000000001E-2</v>
      </c>
      <c r="AD27" s="1">
        <v>44500</v>
      </c>
      <c r="AE27" s="1">
        <v>950</v>
      </c>
      <c r="AF27" s="1">
        <v>3.3</v>
      </c>
      <c r="AG27" s="1">
        <v>1.39</v>
      </c>
      <c r="AH27" s="1">
        <v>2755</v>
      </c>
      <c r="AI27" s="1">
        <v>1158</v>
      </c>
      <c r="AJ27" s="1">
        <v>83610</v>
      </c>
      <c r="AK27" s="1">
        <v>8.8000000000000007</v>
      </c>
      <c r="AL27" s="1">
        <v>230000</v>
      </c>
      <c r="AM27" s="1">
        <v>2615000</v>
      </c>
      <c r="AN27" s="1" t="s">
        <v>174</v>
      </c>
      <c r="AO27" s="1">
        <v>6</v>
      </c>
      <c r="AP27" s="1">
        <v>46</v>
      </c>
      <c r="AQ27" s="1">
        <v>-2.1161196675034804</v>
      </c>
    </row>
    <row r="28" spans="1:43" x14ac:dyDescent="0.25">
      <c r="A28" s="1" t="s">
        <v>27</v>
      </c>
      <c r="B28" s="1">
        <v>985235</v>
      </c>
      <c r="C28" s="1">
        <v>725139</v>
      </c>
      <c r="D28" s="1">
        <v>369820</v>
      </c>
      <c r="E28" s="1">
        <v>1025588</v>
      </c>
      <c r="F28" s="1">
        <v>145546</v>
      </c>
      <c r="G28" s="1">
        <v>376962.4</v>
      </c>
      <c r="H28" s="1">
        <v>1120</v>
      </c>
      <c r="I28" s="1">
        <v>0.435</v>
      </c>
      <c r="J28" s="1">
        <v>0.152</v>
      </c>
      <c r="K28" s="1">
        <v>151</v>
      </c>
      <c r="L28" s="1">
        <v>0.13500000000000001</v>
      </c>
      <c r="M28" s="1">
        <v>0.121</v>
      </c>
      <c r="N28" s="1">
        <v>989415</v>
      </c>
      <c r="O28" s="1">
        <v>6.8579999999999997</v>
      </c>
      <c r="P28" s="1">
        <v>21</v>
      </c>
      <c r="Q28" s="1">
        <v>12</v>
      </c>
      <c r="R28" s="1">
        <v>0.52300000000000002</v>
      </c>
      <c r="S28" s="1">
        <v>2.1224663058473946E-5</v>
      </c>
      <c r="T28" s="1">
        <v>35</v>
      </c>
      <c r="U28" s="1">
        <v>32</v>
      </c>
      <c r="V28" s="1">
        <v>1023579</v>
      </c>
      <c r="W28" s="1">
        <v>31.51</v>
      </c>
      <c r="X28" s="1">
        <v>0.217</v>
      </c>
      <c r="Y28" s="1">
        <v>0.59599999999999997</v>
      </c>
      <c r="Z28" s="1">
        <v>0.111</v>
      </c>
      <c r="AA28" s="1">
        <v>0.90800000000000003</v>
      </c>
      <c r="AB28" s="1">
        <v>0.27400000000000002</v>
      </c>
      <c r="AC28" s="1">
        <v>8.3000000000000004E-2</v>
      </c>
      <c r="AD28" s="1">
        <v>6000</v>
      </c>
      <c r="AE28" s="1">
        <v>760</v>
      </c>
      <c r="AF28" s="1">
        <v>39.5</v>
      </c>
      <c r="AG28" s="1">
        <v>6.7</v>
      </c>
      <c r="AH28" s="1">
        <v>11683</v>
      </c>
      <c r="AI28" s="1">
        <v>1975</v>
      </c>
      <c r="AJ28" s="1">
        <v>29546</v>
      </c>
      <c r="AK28" s="1">
        <v>12.2</v>
      </c>
      <c r="AL28" s="1">
        <v>52000</v>
      </c>
      <c r="AM28" s="1">
        <v>427000</v>
      </c>
      <c r="AN28" s="1" t="s">
        <v>174</v>
      </c>
      <c r="AO28" s="1">
        <v>4</v>
      </c>
      <c r="AP28" s="1">
        <v>31</v>
      </c>
      <c r="AQ28" s="1">
        <v>-1.7813806354599964</v>
      </c>
    </row>
    <row r="29" spans="1:43" x14ac:dyDescent="0.25">
      <c r="A29" s="1" t="s">
        <v>28</v>
      </c>
      <c r="B29" s="1">
        <v>1815500</v>
      </c>
      <c r="C29" s="1">
        <v>1455917</v>
      </c>
      <c r="D29" s="1">
        <v>792800</v>
      </c>
      <c r="E29" s="1">
        <v>1893899</v>
      </c>
      <c r="F29" s="1">
        <v>76824</v>
      </c>
      <c r="G29" s="1">
        <v>198973.2</v>
      </c>
      <c r="H29" s="1">
        <v>1000</v>
      </c>
      <c r="I29" s="1">
        <v>0.432</v>
      </c>
      <c r="J29" s="1">
        <v>0.123</v>
      </c>
      <c r="K29" s="1">
        <v>167</v>
      </c>
      <c r="L29" s="1">
        <v>0.1</v>
      </c>
      <c r="M29" s="1">
        <v>9.8000000000000004E-2</v>
      </c>
      <c r="N29" s="1">
        <v>1826341</v>
      </c>
      <c r="O29" s="1">
        <v>23.97</v>
      </c>
      <c r="P29" s="1">
        <v>51</v>
      </c>
      <c r="Q29" s="1">
        <v>32</v>
      </c>
      <c r="R29" s="1">
        <v>0.19800000000000001</v>
      </c>
      <c r="S29" s="1">
        <v>2.7924686572770366E-5</v>
      </c>
      <c r="T29" s="1">
        <v>44</v>
      </c>
      <c r="U29" s="1">
        <v>52</v>
      </c>
      <c r="V29" s="1">
        <v>1881503</v>
      </c>
      <c r="W29" s="1">
        <v>27.51</v>
      </c>
      <c r="X29" s="1">
        <v>0.26500000000000001</v>
      </c>
      <c r="Y29" s="1">
        <v>0.63900000000000001</v>
      </c>
      <c r="Z29" s="1">
        <v>0.11899999999999999</v>
      </c>
      <c r="AA29" s="1">
        <v>0.89800000000000002</v>
      </c>
      <c r="AB29" s="1">
        <v>0.27400000000000002</v>
      </c>
      <c r="AC29" s="1">
        <v>8.7999999999999995E-2</v>
      </c>
      <c r="AD29" s="1">
        <v>8500</v>
      </c>
      <c r="AE29" s="1">
        <v>600</v>
      </c>
      <c r="AF29" s="1">
        <v>11</v>
      </c>
      <c r="AG29" s="1">
        <v>8.1999999999999993</v>
      </c>
      <c r="AH29" s="1">
        <v>4306</v>
      </c>
      <c r="AI29" s="1">
        <v>3222</v>
      </c>
      <c r="AJ29" s="1">
        <v>39291</v>
      </c>
      <c r="AK29" s="1">
        <v>7.7</v>
      </c>
      <c r="AL29" s="1">
        <v>68000</v>
      </c>
      <c r="AM29" s="1">
        <v>882000</v>
      </c>
      <c r="AN29" s="1" t="s">
        <v>175</v>
      </c>
      <c r="AO29" s="1">
        <v>2</v>
      </c>
      <c r="AP29" s="1">
        <v>35</v>
      </c>
      <c r="AQ29" s="1">
        <v>-2.0133362414390783</v>
      </c>
    </row>
    <row r="30" spans="1:43" x14ac:dyDescent="0.25">
      <c r="A30" s="1" t="s">
        <v>29</v>
      </c>
      <c r="B30" s="1">
        <v>2670861</v>
      </c>
      <c r="C30" s="1">
        <v>2137074</v>
      </c>
      <c r="D30" s="1">
        <v>957680</v>
      </c>
      <c r="E30" s="1">
        <v>2893711</v>
      </c>
      <c r="F30" s="1">
        <v>109781</v>
      </c>
      <c r="G30" s="1">
        <v>284331.5</v>
      </c>
      <c r="H30" s="1">
        <v>500</v>
      </c>
      <c r="I30" s="1">
        <v>0.44800000000000001</v>
      </c>
      <c r="J30" s="1">
        <v>0.154</v>
      </c>
      <c r="K30" s="1">
        <v>430</v>
      </c>
      <c r="L30" s="1">
        <v>0.13100000000000001</v>
      </c>
      <c r="M30" s="1">
        <v>0.19800000000000001</v>
      </c>
      <c r="N30" s="1">
        <v>2700551</v>
      </c>
      <c r="O30" s="1">
        <v>24.8</v>
      </c>
      <c r="P30" s="1">
        <v>158</v>
      </c>
      <c r="Q30" s="1">
        <v>84</v>
      </c>
      <c r="R30" s="1">
        <v>0.375</v>
      </c>
      <c r="S30" s="1">
        <v>5.8506578842613969E-5</v>
      </c>
      <c r="T30" s="1">
        <v>30</v>
      </c>
      <c r="U30" s="1">
        <v>37</v>
      </c>
      <c r="V30" s="1">
        <v>2839099</v>
      </c>
      <c r="W30" s="1">
        <v>13.02</v>
      </c>
      <c r="X30" s="1">
        <v>0.23599999999999999</v>
      </c>
      <c r="Y30" s="1">
        <v>0.61799999999999999</v>
      </c>
      <c r="Z30" s="1">
        <v>0.124</v>
      </c>
      <c r="AA30" s="1">
        <v>0.83899999999999997</v>
      </c>
      <c r="AB30" s="1">
        <v>0.218</v>
      </c>
      <c r="AC30" s="1">
        <v>7.5999999999999998E-2</v>
      </c>
      <c r="AD30" s="1">
        <v>19900</v>
      </c>
      <c r="AE30" s="1">
        <v>930</v>
      </c>
      <c r="AF30" s="1">
        <v>19.899999999999999</v>
      </c>
      <c r="AG30" s="1">
        <v>14</v>
      </c>
      <c r="AH30" s="1">
        <v>7717</v>
      </c>
      <c r="AI30" s="1">
        <v>5429</v>
      </c>
      <c r="AJ30" s="1">
        <v>38840</v>
      </c>
      <c r="AK30" s="1">
        <v>14.3</v>
      </c>
      <c r="AL30" s="1">
        <v>177000</v>
      </c>
      <c r="AM30" s="1">
        <v>1232000</v>
      </c>
      <c r="AN30" s="1" t="s">
        <v>175</v>
      </c>
      <c r="AO30" s="1">
        <v>8</v>
      </c>
      <c r="AP30" s="1">
        <v>52</v>
      </c>
      <c r="AQ30" s="1">
        <v>-2.2348678132625004</v>
      </c>
    </row>
    <row r="31" spans="1:43" x14ac:dyDescent="0.25">
      <c r="A31" s="1" t="s">
        <v>30</v>
      </c>
      <c r="B31" s="1">
        <v>1338495</v>
      </c>
      <c r="C31" s="1">
        <v>1205558</v>
      </c>
      <c r="D31" s="1">
        <v>595580</v>
      </c>
      <c r="E31" s="1">
        <v>1330709</v>
      </c>
      <c r="F31" s="1">
        <v>8953</v>
      </c>
      <c r="G31" s="1">
        <v>23188.2</v>
      </c>
      <c r="H31" s="1">
        <v>830</v>
      </c>
      <c r="I31" s="1">
        <v>0.42499999999999999</v>
      </c>
      <c r="J31" s="1">
        <v>9.1999999999999998E-2</v>
      </c>
      <c r="K31" s="1">
        <v>117</v>
      </c>
      <c r="L31" s="1">
        <v>9.5000000000000001E-2</v>
      </c>
      <c r="M31" s="1">
        <v>0.155</v>
      </c>
      <c r="N31" s="1">
        <v>1316470</v>
      </c>
      <c r="O31" s="1">
        <v>147</v>
      </c>
      <c r="P31" s="1">
        <v>13</v>
      </c>
      <c r="Q31" s="1">
        <v>5</v>
      </c>
      <c r="R31" s="1">
        <v>0.14399999999999999</v>
      </c>
      <c r="S31" s="1">
        <v>9.8748927054927193E-6</v>
      </c>
      <c r="T31" s="1">
        <v>23</v>
      </c>
      <c r="U31" s="1">
        <v>15</v>
      </c>
      <c r="V31" s="1">
        <v>1326813</v>
      </c>
      <c r="W31" s="1">
        <v>11.25</v>
      </c>
      <c r="X31" s="1">
        <v>0.23599999999999999</v>
      </c>
      <c r="Y31" s="1">
        <v>0.60799999999999998</v>
      </c>
      <c r="Z31" s="1">
        <v>0.129</v>
      </c>
      <c r="AA31" s="1">
        <v>0.91300000000000003</v>
      </c>
      <c r="AB31" s="1">
        <v>0.32</v>
      </c>
      <c r="AC31" s="1">
        <v>0.112</v>
      </c>
      <c r="AD31" s="1">
        <v>4800</v>
      </c>
      <c r="AE31" s="1">
        <v>460</v>
      </c>
      <c r="AF31" s="1">
        <v>17.2</v>
      </c>
      <c r="AG31" s="1">
        <v>10.199999999999999</v>
      </c>
      <c r="AH31" s="1">
        <v>3463</v>
      </c>
      <c r="AI31" s="1">
        <v>2065</v>
      </c>
      <c r="AJ31" s="1">
        <v>20162</v>
      </c>
      <c r="AK31" s="1">
        <v>9.6999999999999993</v>
      </c>
      <c r="AL31" s="1">
        <v>62000</v>
      </c>
      <c r="AM31" s="1">
        <v>641000</v>
      </c>
      <c r="AN31" s="1" t="s">
        <v>174</v>
      </c>
      <c r="AO31" s="1">
        <v>1</v>
      </c>
      <c r="AP31" s="1">
        <v>43</v>
      </c>
      <c r="AQ31" s="1">
        <v>-1.9192685678802832</v>
      </c>
    </row>
    <row r="32" spans="1:43" x14ac:dyDescent="0.25">
      <c r="A32" s="1" t="s">
        <v>31</v>
      </c>
      <c r="B32" s="1">
        <v>8799248</v>
      </c>
      <c r="C32" s="1">
        <v>7728426</v>
      </c>
      <c r="D32" s="1">
        <v>4154820</v>
      </c>
      <c r="E32" s="1">
        <v>8898870</v>
      </c>
      <c r="F32" s="1">
        <v>7354</v>
      </c>
      <c r="G32" s="1">
        <v>19046.8</v>
      </c>
      <c r="H32" s="1">
        <v>690</v>
      </c>
      <c r="I32" s="1">
        <v>0.46400000000000002</v>
      </c>
      <c r="J32" s="1">
        <v>0.111</v>
      </c>
      <c r="K32" s="1">
        <v>972</v>
      </c>
      <c r="L32" s="1">
        <v>0.13700000000000001</v>
      </c>
      <c r="M32" s="1">
        <v>0.13900000000000001</v>
      </c>
      <c r="N32" s="1">
        <v>8791894</v>
      </c>
      <c r="O32" s="1">
        <v>1189</v>
      </c>
      <c r="P32" s="1">
        <v>363</v>
      </c>
      <c r="Q32" s="1">
        <v>246</v>
      </c>
      <c r="R32" s="1">
        <v>0.113</v>
      </c>
      <c r="S32" s="1">
        <v>4.1288031907573041E-5</v>
      </c>
      <c r="T32" s="1">
        <v>34</v>
      </c>
      <c r="U32" s="1">
        <v>114</v>
      </c>
      <c r="V32" s="1">
        <v>8938175</v>
      </c>
      <c r="W32" s="1">
        <v>12.78</v>
      </c>
      <c r="X32" s="1">
        <v>0.22900000000000001</v>
      </c>
      <c r="Y32" s="1">
        <v>0.60499999999999998</v>
      </c>
      <c r="Z32" s="1">
        <v>0.13700000000000001</v>
      </c>
      <c r="AA32" s="1">
        <v>0.874</v>
      </c>
      <c r="AB32" s="1">
        <v>0.34499999999999997</v>
      </c>
      <c r="AC32" s="1">
        <v>0.129</v>
      </c>
      <c r="AD32" s="1">
        <v>37600</v>
      </c>
      <c r="AE32" s="1">
        <v>540</v>
      </c>
      <c r="AF32" s="1">
        <v>2.4300000000000002</v>
      </c>
      <c r="AG32" s="1">
        <v>2.4300000000000002</v>
      </c>
      <c r="AH32" s="1">
        <v>1827</v>
      </c>
      <c r="AI32" s="1">
        <v>1827</v>
      </c>
      <c r="AJ32" s="1">
        <v>75193</v>
      </c>
      <c r="AK32" s="1">
        <v>15.4</v>
      </c>
      <c r="AL32" s="1">
        <v>596000</v>
      </c>
      <c r="AM32" s="1">
        <v>3880000</v>
      </c>
      <c r="AN32" s="1" t="s">
        <v>174</v>
      </c>
      <c r="AO32" s="1">
        <v>8</v>
      </c>
      <c r="AP32" s="1">
        <v>59</v>
      </c>
      <c r="AQ32" s="1">
        <v>-2.0502368484268074</v>
      </c>
    </row>
    <row r="33" spans="1:43" x14ac:dyDescent="0.25">
      <c r="A33" s="1" t="s">
        <v>32</v>
      </c>
      <c r="B33" s="1">
        <v>2030790</v>
      </c>
      <c r="C33" s="1">
        <v>1380358</v>
      </c>
      <c r="D33" s="1">
        <v>516280</v>
      </c>
      <c r="E33" s="1">
        <v>2079892</v>
      </c>
      <c r="F33" s="1">
        <v>121298</v>
      </c>
      <c r="G33" s="1">
        <v>314160.40000000002</v>
      </c>
      <c r="H33" s="1">
        <v>770</v>
      </c>
      <c r="I33" s="1">
        <v>0.46400000000000002</v>
      </c>
      <c r="J33" s="1">
        <v>0.20599999999999999</v>
      </c>
      <c r="K33" s="1">
        <v>347</v>
      </c>
      <c r="L33" s="1">
        <v>0.19600000000000001</v>
      </c>
      <c r="M33" s="1">
        <v>0.161</v>
      </c>
      <c r="N33" s="1">
        <v>2059179</v>
      </c>
      <c r="O33" s="1">
        <v>17.16</v>
      </c>
      <c r="P33" s="1">
        <v>118</v>
      </c>
      <c r="Q33" s="1">
        <v>67</v>
      </c>
      <c r="R33" s="1">
        <v>0.499</v>
      </c>
      <c r="S33" s="1">
        <v>5.7304391701741327E-5</v>
      </c>
      <c r="T33" s="1">
        <v>41</v>
      </c>
      <c r="U33" s="1">
        <v>50</v>
      </c>
      <c r="V33" s="1">
        <v>2085572</v>
      </c>
      <c r="W33" s="1">
        <v>24.07</v>
      </c>
      <c r="X33" s="1">
        <v>0.23300000000000001</v>
      </c>
      <c r="Y33" s="1">
        <v>0.60299999999999998</v>
      </c>
      <c r="Z33" s="1">
        <v>0.16800000000000001</v>
      </c>
      <c r="AA33" s="1">
        <v>0.82799999999999996</v>
      </c>
      <c r="AB33" s="1">
        <v>0.253</v>
      </c>
      <c r="AC33" s="1">
        <v>0.104</v>
      </c>
      <c r="AD33" s="1">
        <v>15500</v>
      </c>
      <c r="AE33" s="1">
        <v>980</v>
      </c>
      <c r="AF33" s="1">
        <v>8.6999999999999993</v>
      </c>
      <c r="AG33" s="1">
        <v>8.3000000000000007</v>
      </c>
      <c r="AH33" s="1">
        <v>2861</v>
      </c>
      <c r="AI33" s="1">
        <v>2740</v>
      </c>
      <c r="AJ33" s="1">
        <v>32858</v>
      </c>
      <c r="AK33" s="1">
        <v>6.2</v>
      </c>
      <c r="AL33" s="1">
        <v>49000</v>
      </c>
      <c r="AM33" s="1">
        <v>782000</v>
      </c>
      <c r="AN33" s="1" t="s">
        <v>174</v>
      </c>
      <c r="AO33" s="1">
        <v>0</v>
      </c>
      <c r="AP33" s="1">
        <v>51</v>
      </c>
      <c r="AQ33" s="1">
        <v>-2.1747618622673235</v>
      </c>
    </row>
    <row r="34" spans="1:43" x14ac:dyDescent="0.25">
      <c r="A34" s="1" t="s">
        <v>33</v>
      </c>
      <c r="B34" s="1">
        <v>19746813</v>
      </c>
      <c r="C34" s="1">
        <v>16091772</v>
      </c>
      <c r="D34" s="1">
        <v>8544640</v>
      </c>
      <c r="E34" s="1">
        <v>19797542</v>
      </c>
      <c r="F34" s="1">
        <v>47126</v>
      </c>
      <c r="G34" s="1">
        <v>122055.8</v>
      </c>
      <c r="H34" s="1">
        <v>570</v>
      </c>
      <c r="I34" s="1">
        <v>0.499</v>
      </c>
      <c r="J34" s="1">
        <v>0.159</v>
      </c>
      <c r="K34" s="1">
        <v>2760</v>
      </c>
      <c r="L34" s="1">
        <v>0.159</v>
      </c>
      <c r="M34" s="1">
        <v>0.18099999999999999</v>
      </c>
      <c r="N34" s="1">
        <v>19378102</v>
      </c>
      <c r="O34" s="1">
        <v>415.3</v>
      </c>
      <c r="P34" s="1">
        <v>860</v>
      </c>
      <c r="Q34" s="1">
        <v>517</v>
      </c>
      <c r="R34" s="1">
        <v>0.10299999999999999</v>
      </c>
      <c r="S34" s="1">
        <v>4.4379991394410044E-5</v>
      </c>
      <c r="T34" s="1">
        <v>32</v>
      </c>
      <c r="U34" s="1">
        <v>170</v>
      </c>
      <c r="V34" s="1">
        <v>19746227</v>
      </c>
      <c r="W34" s="1">
        <v>8.61</v>
      </c>
      <c r="X34" s="1">
        <v>0.23499999999999999</v>
      </c>
      <c r="Y34" s="1">
        <v>0.6</v>
      </c>
      <c r="Z34" s="1">
        <v>0.153</v>
      </c>
      <c r="AA34" s="1">
        <v>0.84699999999999998</v>
      </c>
      <c r="AB34" s="1">
        <v>0.32400000000000001</v>
      </c>
      <c r="AC34" s="1">
        <v>0.14000000000000001</v>
      </c>
      <c r="AD34" s="1">
        <v>81400</v>
      </c>
      <c r="AE34" s="1">
        <v>530</v>
      </c>
      <c r="AF34" s="1">
        <v>24.1</v>
      </c>
      <c r="AG34" s="1">
        <v>4.68</v>
      </c>
      <c r="AH34" s="1">
        <v>33644</v>
      </c>
      <c r="AI34" s="1">
        <v>6541</v>
      </c>
      <c r="AJ34" s="1">
        <v>139731</v>
      </c>
      <c r="AK34" s="1">
        <v>24.7</v>
      </c>
      <c r="AL34" s="1">
        <v>2038000</v>
      </c>
      <c r="AM34" s="1">
        <v>8249000</v>
      </c>
      <c r="AN34" s="1" t="s">
        <v>174</v>
      </c>
      <c r="AO34" s="1">
        <v>93</v>
      </c>
      <c r="AP34" s="1">
        <v>53</v>
      </c>
      <c r="AQ34" s="1">
        <v>-1.9722525319484816</v>
      </c>
    </row>
    <row r="35" spans="1:43" x14ac:dyDescent="0.25">
      <c r="A35" s="1" t="s">
        <v>34</v>
      </c>
      <c r="B35" s="1">
        <v>9479467</v>
      </c>
      <c r="C35" s="1">
        <v>6809315</v>
      </c>
      <c r="D35" s="1">
        <v>4004020</v>
      </c>
      <c r="E35" s="1">
        <v>10046447</v>
      </c>
      <c r="F35" s="1">
        <v>48618</v>
      </c>
      <c r="G35" s="1">
        <v>125920</v>
      </c>
      <c r="H35" s="1">
        <v>670</v>
      </c>
      <c r="I35" s="1">
        <v>0.46400000000000002</v>
      </c>
      <c r="J35" s="1">
        <v>0.17199999999999999</v>
      </c>
      <c r="K35" s="1">
        <v>1663</v>
      </c>
      <c r="L35" s="1">
        <v>0.17</v>
      </c>
      <c r="M35" s="1">
        <v>0.14199999999999999</v>
      </c>
      <c r="N35" s="1">
        <v>9535483</v>
      </c>
      <c r="O35" s="1">
        <v>200.6</v>
      </c>
      <c r="P35" s="1">
        <v>445</v>
      </c>
      <c r="Q35" s="1">
        <v>286</v>
      </c>
      <c r="R35" s="1">
        <v>0.28699999999999998</v>
      </c>
      <c r="S35" s="1">
        <v>4.6667798579264415E-5</v>
      </c>
      <c r="T35" s="1">
        <v>50</v>
      </c>
      <c r="U35" s="1">
        <v>126</v>
      </c>
      <c r="V35" s="1">
        <v>9943964</v>
      </c>
      <c r="W35" s="1">
        <v>12.64</v>
      </c>
      <c r="X35" s="1">
        <v>0.27100000000000002</v>
      </c>
      <c r="Y35" s="1">
        <v>0.63400000000000001</v>
      </c>
      <c r="Z35" s="1">
        <v>0.193</v>
      </c>
      <c r="AA35" s="1">
        <v>0.84299999999999997</v>
      </c>
      <c r="AB35" s="1">
        <v>0.26500000000000001</v>
      </c>
      <c r="AC35" s="1">
        <v>8.7999999999999995E-2</v>
      </c>
      <c r="AD35" s="1">
        <v>55300</v>
      </c>
      <c r="AE35" s="1">
        <v>730</v>
      </c>
      <c r="AF35" s="1">
        <v>7.1</v>
      </c>
      <c r="AG35" s="1">
        <v>3.29</v>
      </c>
      <c r="AH35" s="1">
        <v>9176</v>
      </c>
      <c r="AI35" s="1">
        <v>4239</v>
      </c>
      <c r="AJ35" s="1">
        <v>128944</v>
      </c>
      <c r="AK35" s="1">
        <v>3</v>
      </c>
      <c r="AL35" s="1">
        <v>123000</v>
      </c>
      <c r="AM35" s="1">
        <v>4089000</v>
      </c>
      <c r="AN35" s="1" t="s">
        <v>175</v>
      </c>
      <c r="AO35" s="1">
        <v>3</v>
      </c>
      <c r="AP35" s="1">
        <v>56</v>
      </c>
      <c r="AQ35" s="1">
        <v>-2.1693103490807095</v>
      </c>
    </row>
    <row r="36" spans="1:43" x14ac:dyDescent="0.25">
      <c r="A36" s="1" t="s">
        <v>35</v>
      </c>
      <c r="B36" s="1">
        <v>653642</v>
      </c>
      <c r="C36" s="1">
        <v>496207</v>
      </c>
      <c r="D36" s="1">
        <v>304260</v>
      </c>
      <c r="E36" s="1">
        <v>754800</v>
      </c>
      <c r="F36" s="1">
        <v>69001</v>
      </c>
      <c r="G36" s="1">
        <v>178711.8</v>
      </c>
      <c r="H36" s="1">
        <v>1080</v>
      </c>
      <c r="I36" s="1">
        <v>0.433</v>
      </c>
      <c r="J36" s="1">
        <v>0.111</v>
      </c>
      <c r="K36" s="1">
        <v>79</v>
      </c>
      <c r="L36" s="1">
        <v>0.11</v>
      </c>
      <c r="M36" s="1">
        <v>9.1999999999999998E-2</v>
      </c>
      <c r="N36" s="1">
        <v>672591</v>
      </c>
      <c r="O36" s="1">
        <v>9.9160000000000004</v>
      </c>
      <c r="P36" s="1">
        <v>9</v>
      </c>
      <c r="Q36" s="1">
        <v>4</v>
      </c>
      <c r="R36" s="1">
        <v>0.47899999999999998</v>
      </c>
      <c r="S36" s="1">
        <v>1.3381088953018997E-5</v>
      </c>
      <c r="T36" s="1">
        <v>44</v>
      </c>
      <c r="U36" s="1">
        <v>55</v>
      </c>
      <c r="V36" s="1">
        <v>739482</v>
      </c>
      <c r="W36" s="1">
        <v>74.81</v>
      </c>
      <c r="X36" s="1">
        <v>0.25900000000000001</v>
      </c>
      <c r="Y36" s="1">
        <v>0.64500000000000002</v>
      </c>
      <c r="Z36" s="1">
        <v>0.121</v>
      </c>
      <c r="AA36" s="1">
        <v>0.90100000000000002</v>
      </c>
      <c r="AB36" s="1">
        <v>0.25800000000000001</v>
      </c>
      <c r="AC36" s="1">
        <v>6.7000000000000004E-2</v>
      </c>
      <c r="AD36" s="1">
        <v>2700</v>
      </c>
      <c r="AE36" s="1">
        <v>470</v>
      </c>
      <c r="AF36" s="1">
        <v>23.4</v>
      </c>
      <c r="AG36" s="1">
        <v>17.7</v>
      </c>
      <c r="AH36" s="1">
        <v>8632</v>
      </c>
      <c r="AI36" s="1">
        <v>6538</v>
      </c>
      <c r="AJ36" s="1">
        <v>36918</v>
      </c>
      <c r="AK36" s="1">
        <v>5.4</v>
      </c>
      <c r="AL36" s="1">
        <v>19000</v>
      </c>
      <c r="AM36" s="1">
        <v>352000</v>
      </c>
      <c r="AN36" s="1" t="s">
        <v>175</v>
      </c>
      <c r="AO36" s="1">
        <v>0</v>
      </c>
      <c r="AP36" s="1">
        <v>37</v>
      </c>
      <c r="AQ36" s="1">
        <v>-1.9473984727789342</v>
      </c>
    </row>
    <row r="37" spans="1:43" x14ac:dyDescent="0.25">
      <c r="A37" s="1" t="s">
        <v>36</v>
      </c>
      <c r="B37" s="1">
        <v>11663946</v>
      </c>
      <c r="C37" s="1">
        <v>8949773</v>
      </c>
      <c r="D37" s="1">
        <v>4747620</v>
      </c>
      <c r="E37" s="1">
        <v>11611096</v>
      </c>
      <c r="F37" s="1">
        <v>40861</v>
      </c>
      <c r="G37" s="1">
        <v>105829.5</v>
      </c>
      <c r="H37" s="1">
        <v>910</v>
      </c>
      <c r="I37" s="1">
        <v>0.45200000000000001</v>
      </c>
      <c r="J37" s="1">
        <v>0.158</v>
      </c>
      <c r="K37" s="1">
        <v>1778</v>
      </c>
      <c r="L37" s="1">
        <v>0.13500000000000001</v>
      </c>
      <c r="M37" s="1">
        <v>0.13200000000000001</v>
      </c>
      <c r="N37" s="1">
        <v>11536504</v>
      </c>
      <c r="O37" s="1">
        <v>282.5</v>
      </c>
      <c r="P37" s="1">
        <v>460</v>
      </c>
      <c r="Q37" s="1">
        <v>310</v>
      </c>
      <c r="R37" s="1">
        <v>0.19600000000000001</v>
      </c>
      <c r="S37" s="1">
        <v>3.9873431327202764E-5</v>
      </c>
      <c r="T37" s="1">
        <v>39</v>
      </c>
      <c r="U37" s="1">
        <v>229</v>
      </c>
      <c r="V37" s="1">
        <v>11594163</v>
      </c>
      <c r="W37" s="1">
        <v>19.75</v>
      </c>
      <c r="X37" s="1">
        <v>0.26900000000000002</v>
      </c>
      <c r="Y37" s="1">
        <v>0.63300000000000001</v>
      </c>
      <c r="Z37" s="1">
        <v>0.14199999999999999</v>
      </c>
      <c r="AA37" s="1">
        <v>0.876</v>
      </c>
      <c r="AB37" s="1">
        <v>0.24099999999999999</v>
      </c>
      <c r="AC37" s="1">
        <v>8.7999999999999995E-2</v>
      </c>
      <c r="AD37" s="1">
        <v>69800</v>
      </c>
      <c r="AE37" s="1">
        <v>780</v>
      </c>
      <c r="AF37" s="1">
        <v>2.13</v>
      </c>
      <c r="AG37" s="1">
        <v>1.72</v>
      </c>
      <c r="AH37" s="1">
        <v>2607</v>
      </c>
      <c r="AI37" s="1">
        <v>2097</v>
      </c>
      <c r="AJ37" s="1">
        <v>122125</v>
      </c>
      <c r="AK37" s="1">
        <v>12.3</v>
      </c>
      <c r="AL37" s="1">
        <v>606000</v>
      </c>
      <c r="AM37" s="1">
        <v>4914000</v>
      </c>
      <c r="AN37" s="1" t="s">
        <v>174</v>
      </c>
      <c r="AO37" s="1">
        <v>6</v>
      </c>
      <c r="AP37" s="1">
        <v>45</v>
      </c>
      <c r="AQ37" s="1">
        <v>-2.1720072380707971</v>
      </c>
    </row>
    <row r="38" spans="1:43" x14ac:dyDescent="0.25">
      <c r="A38" s="1" t="s">
        <v>37</v>
      </c>
      <c r="B38" s="1">
        <v>3725797</v>
      </c>
      <c r="C38" s="1">
        <v>2530656</v>
      </c>
      <c r="D38" s="1">
        <v>1303220</v>
      </c>
      <c r="E38" s="1">
        <v>3909220</v>
      </c>
      <c r="F38" s="1">
        <v>68595</v>
      </c>
      <c r="G38" s="1">
        <v>177660.2</v>
      </c>
      <c r="H38" s="1">
        <v>860</v>
      </c>
      <c r="I38" s="1">
        <v>0.45400000000000001</v>
      </c>
      <c r="J38" s="1">
        <v>0.16600000000000001</v>
      </c>
      <c r="K38" s="1">
        <v>623</v>
      </c>
      <c r="L38" s="1">
        <v>0.13</v>
      </c>
      <c r="M38" s="1">
        <v>0.13400000000000001</v>
      </c>
      <c r="N38" s="1">
        <v>3751351</v>
      </c>
      <c r="O38" s="1">
        <v>55.22</v>
      </c>
      <c r="P38" s="1">
        <v>188</v>
      </c>
      <c r="Q38" s="1">
        <v>111</v>
      </c>
      <c r="R38" s="1">
        <v>0.312</v>
      </c>
      <c r="S38" s="1">
        <v>5.0115278469010231E-5</v>
      </c>
      <c r="T38" s="1">
        <v>48</v>
      </c>
      <c r="U38" s="1">
        <v>104</v>
      </c>
      <c r="V38" s="1">
        <v>3878051</v>
      </c>
      <c r="W38" s="1">
        <v>26.92</v>
      </c>
      <c r="X38" s="1">
        <v>0.28100000000000003</v>
      </c>
      <c r="Y38" s="1">
        <v>0.64200000000000002</v>
      </c>
      <c r="Z38" s="1">
        <v>0.154</v>
      </c>
      <c r="AA38" s="1">
        <v>0.85599999999999998</v>
      </c>
      <c r="AB38" s="1">
        <v>0.22700000000000001</v>
      </c>
      <c r="AC38" s="1">
        <v>7.3999999999999996E-2</v>
      </c>
      <c r="AD38" s="1">
        <v>37900</v>
      </c>
      <c r="AE38" s="1">
        <v>1300</v>
      </c>
      <c r="AF38" s="1">
        <v>22.2</v>
      </c>
      <c r="AG38" s="1">
        <v>18.899999999999999</v>
      </c>
      <c r="AH38" s="1">
        <v>16852</v>
      </c>
      <c r="AI38" s="1">
        <v>14341</v>
      </c>
      <c r="AJ38" s="1">
        <v>76063</v>
      </c>
      <c r="AK38" s="1">
        <v>5.6</v>
      </c>
      <c r="AL38" s="1">
        <v>88000</v>
      </c>
      <c r="AM38" s="1">
        <v>1567000</v>
      </c>
      <c r="AN38" s="1" t="s">
        <v>175</v>
      </c>
      <c r="AO38" s="1">
        <v>5</v>
      </c>
      <c r="AP38" s="1">
        <v>42</v>
      </c>
      <c r="AQ38" s="1">
        <v>-2.02606914257708</v>
      </c>
    </row>
    <row r="39" spans="1:43" x14ac:dyDescent="0.25">
      <c r="A39" s="1" t="s">
        <v>38</v>
      </c>
      <c r="B39" s="1">
        <v>3865861</v>
      </c>
      <c r="C39" s="1">
        <v>3327971</v>
      </c>
      <c r="D39" s="1">
        <v>1724480</v>
      </c>
      <c r="E39" s="1">
        <v>4029471</v>
      </c>
      <c r="F39" s="1">
        <v>95988</v>
      </c>
      <c r="G39" s="1">
        <v>248607.8</v>
      </c>
      <c r="H39" s="1">
        <v>770</v>
      </c>
      <c r="I39" s="1">
        <v>0.44900000000000001</v>
      </c>
      <c r="J39" s="1">
        <v>0.16400000000000001</v>
      </c>
      <c r="K39" s="1">
        <v>637</v>
      </c>
      <c r="L39" s="1">
        <v>7.1099999999999997E-2</v>
      </c>
      <c r="M39" s="1">
        <v>0.10299999999999999</v>
      </c>
      <c r="N39" s="1">
        <v>3831074</v>
      </c>
      <c r="O39" s="1">
        <v>40.33</v>
      </c>
      <c r="P39" s="1">
        <v>78</v>
      </c>
      <c r="Q39" s="1">
        <v>36</v>
      </c>
      <c r="R39" s="1">
        <v>0.26600000000000001</v>
      </c>
      <c r="S39" s="1">
        <v>2.0359825991353859E-5</v>
      </c>
      <c r="T39" s="1">
        <v>30</v>
      </c>
      <c r="U39" s="1">
        <v>38</v>
      </c>
      <c r="V39" s="1">
        <v>3970239</v>
      </c>
      <c r="W39" s="1">
        <v>9.56</v>
      </c>
      <c r="X39" s="1">
        <v>0.25</v>
      </c>
      <c r="Y39" s="1">
        <v>0.60799999999999998</v>
      </c>
      <c r="Z39" s="1">
        <v>0.14099999999999999</v>
      </c>
      <c r="AA39" s="1">
        <v>0.89100000000000001</v>
      </c>
      <c r="AB39" s="1">
        <v>0.29199999999999998</v>
      </c>
      <c r="AC39" s="1">
        <v>0.104</v>
      </c>
      <c r="AD39" s="1">
        <v>22900</v>
      </c>
      <c r="AE39" s="1">
        <v>740</v>
      </c>
      <c r="AF39" s="1">
        <v>68.400000000000006</v>
      </c>
      <c r="AG39" s="1">
        <v>13.5</v>
      </c>
      <c r="AH39" s="1">
        <v>40274</v>
      </c>
      <c r="AI39" s="1">
        <v>7971</v>
      </c>
      <c r="AJ39" s="1">
        <v>58857</v>
      </c>
      <c r="AK39" s="1">
        <v>14.8</v>
      </c>
      <c r="AL39" s="1">
        <v>235000</v>
      </c>
      <c r="AM39" s="1">
        <v>1586000</v>
      </c>
      <c r="AN39" s="1" t="s">
        <v>174</v>
      </c>
      <c r="AO39" s="1">
        <v>2</v>
      </c>
      <c r="AP39" s="1">
        <v>33</v>
      </c>
      <c r="AQ39" s="1">
        <v>-2.0669597502548069</v>
      </c>
    </row>
    <row r="40" spans="1:43" x14ac:dyDescent="0.25">
      <c r="A40" s="1" t="s">
        <v>39</v>
      </c>
      <c r="B40" s="1">
        <v>12737230</v>
      </c>
      <c r="C40" s="1">
        <v>9909482</v>
      </c>
      <c r="D40" s="1">
        <v>5955960</v>
      </c>
      <c r="E40" s="1">
        <v>12803066</v>
      </c>
      <c r="F40" s="1">
        <v>44743</v>
      </c>
      <c r="G40" s="1">
        <v>115883.8</v>
      </c>
      <c r="H40" s="1">
        <v>760</v>
      </c>
      <c r="I40" s="1">
        <v>0.46100000000000002</v>
      </c>
      <c r="J40" s="1">
        <v>0.13600000000000001</v>
      </c>
      <c r="K40" s="1">
        <v>1679</v>
      </c>
      <c r="L40" s="1">
        <v>0.112</v>
      </c>
      <c r="M40" s="1">
        <v>0.126</v>
      </c>
      <c r="N40" s="1">
        <v>12702379</v>
      </c>
      <c r="O40" s="1">
        <v>285.3</v>
      </c>
      <c r="P40" s="1">
        <v>646</v>
      </c>
      <c r="Q40" s="1">
        <v>457</v>
      </c>
      <c r="R40" s="1">
        <v>0.27100000000000002</v>
      </c>
      <c r="S40" s="1">
        <v>5.0856615126977392E-5</v>
      </c>
      <c r="T40" s="1">
        <v>40</v>
      </c>
      <c r="U40" s="1">
        <v>242</v>
      </c>
      <c r="V40" s="1">
        <v>12787209</v>
      </c>
      <c r="W40" s="1">
        <v>18.940000000000001</v>
      </c>
      <c r="X40" s="1">
        <v>0.25700000000000001</v>
      </c>
      <c r="Y40" s="1">
        <v>0.61899999999999999</v>
      </c>
      <c r="Z40" s="1">
        <v>0.13300000000000001</v>
      </c>
      <c r="AA40" s="1">
        <v>0.879</v>
      </c>
      <c r="AB40" s="1">
        <v>0.26400000000000001</v>
      </c>
      <c r="AC40" s="1">
        <v>0.10199999999999999</v>
      </c>
      <c r="AD40" s="1">
        <v>85500</v>
      </c>
      <c r="AE40" s="1">
        <v>850</v>
      </c>
      <c r="AF40" s="1">
        <v>3.95</v>
      </c>
      <c r="AG40" s="1">
        <v>2.76</v>
      </c>
      <c r="AH40" s="1">
        <v>8535</v>
      </c>
      <c r="AI40" s="1">
        <v>5951</v>
      </c>
      <c r="AJ40" s="1">
        <v>215871</v>
      </c>
      <c r="AK40" s="1">
        <v>13.3</v>
      </c>
      <c r="AL40" s="1">
        <v>747000</v>
      </c>
      <c r="AM40" s="1">
        <v>5601000</v>
      </c>
      <c r="AN40" s="1" t="s">
        <v>174</v>
      </c>
      <c r="AO40" s="1">
        <v>10</v>
      </c>
      <c r="AP40" s="1">
        <v>52</v>
      </c>
      <c r="AQ40" s="1">
        <v>-2.1821308644384771</v>
      </c>
    </row>
    <row r="41" spans="1:43" x14ac:dyDescent="0.25">
      <c r="A41" s="1" t="s">
        <v>40</v>
      </c>
      <c r="B41" s="1">
        <v>1064277</v>
      </c>
      <c r="C41" s="1">
        <v>861596</v>
      </c>
      <c r="D41" s="1">
        <v>561360</v>
      </c>
      <c r="E41" s="1">
        <v>1056269</v>
      </c>
      <c r="F41" s="1">
        <v>1034</v>
      </c>
      <c r="G41" s="1">
        <v>2678</v>
      </c>
      <c r="H41" s="1">
        <v>730</v>
      </c>
      <c r="I41" s="1">
        <v>0.46700000000000003</v>
      </c>
      <c r="J41" s="1">
        <v>0.14799999999999999</v>
      </c>
      <c r="K41" s="1">
        <v>149</v>
      </c>
      <c r="L41" s="1">
        <v>0.13200000000000001</v>
      </c>
      <c r="M41" s="1">
        <v>0.13600000000000001</v>
      </c>
      <c r="N41" s="1">
        <v>1052567</v>
      </c>
      <c r="O41" s="1">
        <v>1006</v>
      </c>
      <c r="P41" s="1">
        <v>29</v>
      </c>
      <c r="Q41" s="1">
        <v>16</v>
      </c>
      <c r="R41" s="1">
        <v>5.8000000000000003E-2</v>
      </c>
      <c r="S41" s="1">
        <v>2.7551690296199671E-5</v>
      </c>
      <c r="T41" s="1">
        <v>32</v>
      </c>
      <c r="U41" s="1">
        <v>11</v>
      </c>
      <c r="V41" s="1">
        <v>1055173</v>
      </c>
      <c r="W41" s="1">
        <v>10.08</v>
      </c>
      <c r="X41" s="1">
        <v>0.214</v>
      </c>
      <c r="Y41" s="1">
        <v>0.60399999999999998</v>
      </c>
      <c r="Z41" s="1">
        <v>0.11899999999999999</v>
      </c>
      <c r="AA41" s="1">
        <v>0.84699999999999998</v>
      </c>
      <c r="AB41" s="1">
        <v>0.30499999999999999</v>
      </c>
      <c r="AC41" s="1">
        <v>0.11700000000000001</v>
      </c>
      <c r="AD41" s="1">
        <v>3400</v>
      </c>
      <c r="AE41" s="1">
        <v>400</v>
      </c>
      <c r="AF41" s="1">
        <v>3.43</v>
      </c>
      <c r="AG41" s="1">
        <v>3.43</v>
      </c>
      <c r="AH41" s="1">
        <v>240</v>
      </c>
      <c r="AI41" s="1">
        <v>240</v>
      </c>
      <c r="AJ41" s="1">
        <v>7001</v>
      </c>
      <c r="AK41" s="1">
        <v>14.2</v>
      </c>
      <c r="AL41" s="1">
        <v>68000</v>
      </c>
      <c r="AM41" s="1">
        <v>483000</v>
      </c>
      <c r="AN41" s="1" t="s">
        <v>174</v>
      </c>
      <c r="AO41" s="1">
        <v>1</v>
      </c>
      <c r="AP41" s="1">
        <v>48</v>
      </c>
      <c r="AQ41" s="1">
        <v>-2.0542911490159637</v>
      </c>
    </row>
    <row r="42" spans="1:43" x14ac:dyDescent="0.25">
      <c r="A42" s="1" t="s">
        <v>41</v>
      </c>
      <c r="B42" s="1">
        <v>4609176</v>
      </c>
      <c r="C42" s="1">
        <v>3086634</v>
      </c>
      <c r="D42" s="1">
        <v>1625480</v>
      </c>
      <c r="E42" s="1">
        <v>4897090</v>
      </c>
      <c r="F42" s="1">
        <v>30061</v>
      </c>
      <c r="G42" s="1">
        <v>77857.600000000006</v>
      </c>
      <c r="H42" s="1">
        <v>770</v>
      </c>
      <c r="I42" s="1">
        <v>0.46100000000000002</v>
      </c>
      <c r="J42" s="1">
        <v>0.17899999999999999</v>
      </c>
      <c r="K42" s="1">
        <v>838</v>
      </c>
      <c r="L42" s="1">
        <v>0.13800000000000001</v>
      </c>
      <c r="M42" s="1">
        <v>0.158</v>
      </c>
      <c r="N42" s="1">
        <v>4625364</v>
      </c>
      <c r="O42" s="1">
        <v>157.1</v>
      </c>
      <c r="P42" s="1">
        <v>280</v>
      </c>
      <c r="Q42" s="1">
        <v>207</v>
      </c>
      <c r="R42" s="1">
        <v>0.44400000000000001</v>
      </c>
      <c r="S42" s="1">
        <v>6.0535776211342505E-5</v>
      </c>
      <c r="T42" s="1">
        <v>54</v>
      </c>
      <c r="U42" s="1">
        <v>74</v>
      </c>
      <c r="V42" s="1">
        <v>4832482</v>
      </c>
      <c r="W42" s="1">
        <v>15.39</v>
      </c>
      <c r="X42" s="1">
        <v>0.29199999999999998</v>
      </c>
      <c r="Y42" s="1">
        <v>0.65100000000000002</v>
      </c>
      <c r="Z42" s="1">
        <v>0.189</v>
      </c>
      <c r="AA42" s="1">
        <v>0.83599999999999997</v>
      </c>
      <c r="AB42" s="1">
        <v>0.24299999999999999</v>
      </c>
      <c r="AC42" s="1">
        <v>8.4000000000000005E-2</v>
      </c>
      <c r="AD42" s="1">
        <v>32600</v>
      </c>
      <c r="AE42" s="1">
        <v>880</v>
      </c>
      <c r="AF42" s="1">
        <v>5.3</v>
      </c>
      <c r="AG42" s="1">
        <v>2.31</v>
      </c>
      <c r="AH42" s="1">
        <v>5083</v>
      </c>
      <c r="AI42" s="1">
        <v>2235</v>
      </c>
      <c r="AJ42" s="1">
        <v>96548</v>
      </c>
      <c r="AK42" s="1">
        <v>2.1</v>
      </c>
      <c r="AL42" s="1">
        <v>41000</v>
      </c>
      <c r="AM42" s="1">
        <v>1960000</v>
      </c>
      <c r="AN42" s="1" t="s">
        <v>175</v>
      </c>
      <c r="AO42" s="1">
        <v>1</v>
      </c>
      <c r="AP42" s="1">
        <v>70</v>
      </c>
      <c r="AQ42" s="1">
        <v>-2.2312793300415295</v>
      </c>
    </row>
    <row r="43" spans="1:43" x14ac:dyDescent="0.25">
      <c r="A43" s="1" t="s">
        <v>42</v>
      </c>
      <c r="B43" s="1">
        <v>820920</v>
      </c>
      <c r="C43" s="1">
        <v>598832</v>
      </c>
      <c r="D43" s="1">
        <v>326560</v>
      </c>
      <c r="E43" s="1">
        <v>860301</v>
      </c>
      <c r="F43" s="1">
        <v>75811</v>
      </c>
      <c r="G43" s="1">
        <v>196349.6</v>
      </c>
      <c r="H43" s="1">
        <v>950</v>
      </c>
      <c r="I43" s="1">
        <v>0.442</v>
      </c>
      <c r="J43" s="1">
        <v>0.14099999999999999</v>
      </c>
      <c r="K43" s="1">
        <v>115</v>
      </c>
      <c r="L43" s="1">
        <v>0.14299999999999999</v>
      </c>
      <c r="M43" s="1">
        <v>0.106</v>
      </c>
      <c r="N43" s="1">
        <v>814180</v>
      </c>
      <c r="O43" s="1">
        <v>10.86</v>
      </c>
      <c r="P43" s="1">
        <v>14</v>
      </c>
      <c r="Q43" s="1">
        <v>8</v>
      </c>
      <c r="R43" s="1">
        <v>0.35</v>
      </c>
      <c r="S43" s="1">
        <v>1.7195214817362253E-5</v>
      </c>
      <c r="T43" s="1">
        <v>45</v>
      </c>
      <c r="U43" s="1">
        <v>15</v>
      </c>
      <c r="V43" s="1">
        <v>853175</v>
      </c>
      <c r="W43" s="1">
        <v>17.91</v>
      </c>
      <c r="X43" s="1">
        <v>0.26100000000000001</v>
      </c>
      <c r="Y43" s="1">
        <v>0.64200000000000002</v>
      </c>
      <c r="Z43" s="1">
        <v>0.121</v>
      </c>
      <c r="AA43" s="1">
        <v>0.89900000000000002</v>
      </c>
      <c r="AB43" s="1">
        <v>0.251</v>
      </c>
      <c r="AC43" s="1">
        <v>7.2999999999999995E-2</v>
      </c>
      <c r="AD43" s="1">
        <v>5300</v>
      </c>
      <c r="AE43" s="1">
        <v>820</v>
      </c>
      <c r="AF43" s="1">
        <v>75.3</v>
      </c>
      <c r="AG43" s="1">
        <v>25.5</v>
      </c>
      <c r="AH43" s="1">
        <v>7331</v>
      </c>
      <c r="AI43" s="1">
        <v>2481</v>
      </c>
      <c r="AJ43" s="1">
        <v>9734</v>
      </c>
      <c r="AK43" s="1">
        <v>5.9</v>
      </c>
      <c r="AL43" s="1">
        <v>22000</v>
      </c>
      <c r="AM43" s="1">
        <v>382000</v>
      </c>
      <c r="AN43" s="1" t="s">
        <v>175</v>
      </c>
      <c r="AO43" s="1">
        <v>1</v>
      </c>
      <c r="AP43" s="1">
        <v>36</v>
      </c>
      <c r="AQ43" s="1">
        <v>-1.923688789700938</v>
      </c>
    </row>
    <row r="44" spans="1:43" x14ac:dyDescent="0.25">
      <c r="A44" s="1" t="s">
        <v>43</v>
      </c>
      <c r="B44" s="1">
        <v>6362421</v>
      </c>
      <c r="C44" s="1">
        <v>4638409</v>
      </c>
      <c r="D44" s="1">
        <v>2530520</v>
      </c>
      <c r="E44" s="1">
        <v>6600926</v>
      </c>
      <c r="F44" s="1">
        <v>41235</v>
      </c>
      <c r="G44" s="1">
        <v>106798.2</v>
      </c>
      <c r="H44" s="1">
        <v>840</v>
      </c>
      <c r="I44" s="1">
        <v>0.46800000000000003</v>
      </c>
      <c r="J44" s="1">
        <v>0.182</v>
      </c>
      <c r="K44" s="1">
        <v>1165</v>
      </c>
      <c r="L44" s="1">
        <v>0.16700000000000001</v>
      </c>
      <c r="M44" s="1">
        <v>0.155</v>
      </c>
      <c r="N44" s="1">
        <v>6346105</v>
      </c>
      <c r="O44" s="1">
        <v>156.6</v>
      </c>
      <c r="P44" s="1">
        <v>356</v>
      </c>
      <c r="Q44" s="1">
        <v>219</v>
      </c>
      <c r="R44" s="1">
        <v>0.39400000000000002</v>
      </c>
      <c r="S44" s="1">
        <v>5.6097401476968947E-5</v>
      </c>
      <c r="T44" s="1">
        <v>52</v>
      </c>
      <c r="U44" s="1">
        <v>103</v>
      </c>
      <c r="V44" s="1">
        <v>6549352</v>
      </c>
      <c r="W44" s="1">
        <v>15.69</v>
      </c>
      <c r="X44" s="1">
        <v>0.28999999999999998</v>
      </c>
      <c r="Y44" s="1">
        <v>0.65</v>
      </c>
      <c r="Z44" s="1">
        <v>0.2</v>
      </c>
      <c r="AA44" s="1">
        <v>0.83099999999999996</v>
      </c>
      <c r="AB44" s="1">
        <v>0.23</v>
      </c>
      <c r="AC44" s="1">
        <v>7.9000000000000001E-2</v>
      </c>
      <c r="AD44" s="1">
        <v>48100</v>
      </c>
      <c r="AE44" s="1">
        <v>960</v>
      </c>
      <c r="AF44" s="1">
        <v>14.5</v>
      </c>
      <c r="AG44" s="1">
        <v>1.59</v>
      </c>
      <c r="AH44" s="1">
        <v>10962</v>
      </c>
      <c r="AI44" s="1">
        <v>1201</v>
      </c>
      <c r="AJ44" s="1">
        <v>75417</v>
      </c>
      <c r="AK44" s="1">
        <v>5.4</v>
      </c>
      <c r="AL44" s="1">
        <v>146000</v>
      </c>
      <c r="AM44" s="1">
        <v>2693000</v>
      </c>
      <c r="AN44" s="1" t="s">
        <v>175</v>
      </c>
      <c r="AO44" s="1">
        <v>10</v>
      </c>
      <c r="AP44" s="1">
        <v>56</v>
      </c>
      <c r="AQ44" s="1">
        <v>-2.130930309141593</v>
      </c>
    </row>
    <row r="45" spans="1:43" x14ac:dyDescent="0.25">
      <c r="A45" s="1" t="s">
        <v>44</v>
      </c>
      <c r="B45" s="1">
        <v>25042738</v>
      </c>
      <c r="C45" s="1">
        <v>17176661</v>
      </c>
      <c r="D45" s="1">
        <v>10685000</v>
      </c>
      <c r="E45" s="1">
        <v>27475536</v>
      </c>
      <c r="F45" s="1">
        <v>261232</v>
      </c>
      <c r="G45" s="1">
        <v>676587.8</v>
      </c>
      <c r="H45" s="1">
        <v>720</v>
      </c>
      <c r="I45" s="1">
        <v>0.46899999999999997</v>
      </c>
      <c r="J45" s="1">
        <v>0.17199999999999999</v>
      </c>
      <c r="K45" s="1">
        <v>4519</v>
      </c>
      <c r="L45" s="1">
        <v>0.17399999999999999</v>
      </c>
      <c r="M45" s="1">
        <v>0.16400000000000001</v>
      </c>
      <c r="N45" s="1">
        <v>25145561</v>
      </c>
      <c r="O45" s="1">
        <v>98.07</v>
      </c>
      <c r="P45" s="1">
        <v>1246</v>
      </c>
      <c r="Q45" s="1">
        <v>805</v>
      </c>
      <c r="R45" s="1">
        <v>0.35699999999999998</v>
      </c>
      <c r="S45" s="1">
        <v>4.9551489425907022E-5</v>
      </c>
      <c r="T45" s="1">
        <v>47</v>
      </c>
      <c r="U45" s="1">
        <v>709</v>
      </c>
      <c r="V45" s="1">
        <v>26956958</v>
      </c>
      <c r="W45" s="1">
        <v>26.29</v>
      </c>
      <c r="X45" s="1">
        <v>0.27200000000000002</v>
      </c>
      <c r="Y45" s="1">
        <v>0.64100000000000001</v>
      </c>
      <c r="Z45" s="1">
        <v>0.191</v>
      </c>
      <c r="AA45" s="1">
        <v>0.79900000000000004</v>
      </c>
      <c r="AB45" s="1">
        <v>0.255</v>
      </c>
      <c r="AC45" s="1">
        <v>8.5000000000000006E-2</v>
      </c>
      <c r="AD45" s="1">
        <v>221800</v>
      </c>
      <c r="AE45" s="1">
        <v>1130</v>
      </c>
      <c r="AF45" s="1">
        <v>10.6</v>
      </c>
      <c r="AG45" s="1">
        <v>10.5</v>
      </c>
      <c r="AH45" s="1">
        <v>47956</v>
      </c>
      <c r="AI45" s="1">
        <v>47159</v>
      </c>
      <c r="AJ45" s="1">
        <v>450604</v>
      </c>
      <c r="AK45" s="1">
        <v>4.5</v>
      </c>
      <c r="AL45" s="1">
        <v>503000</v>
      </c>
      <c r="AM45" s="1">
        <v>11177000</v>
      </c>
      <c r="AN45" s="1" t="s">
        <v>175</v>
      </c>
      <c r="AO45" s="1">
        <v>48</v>
      </c>
      <c r="AP45" s="1">
        <v>58</v>
      </c>
      <c r="AQ45" s="1">
        <v>-2.1357179811534701</v>
      </c>
    </row>
    <row r="46" spans="1:43" x14ac:dyDescent="0.25">
      <c r="A46" s="1" t="s">
        <v>45</v>
      </c>
      <c r="B46" s="1">
        <v>2813835</v>
      </c>
      <c r="C46" s="1">
        <v>2465247</v>
      </c>
      <c r="D46" s="1">
        <v>1275660</v>
      </c>
      <c r="E46" s="1">
        <v>2999979</v>
      </c>
      <c r="F46" s="1">
        <v>82170</v>
      </c>
      <c r="G46" s="1">
        <v>212819.3</v>
      </c>
      <c r="H46" s="1">
        <v>870</v>
      </c>
      <c r="I46" s="1">
        <v>0.41899999999999998</v>
      </c>
      <c r="J46" s="1">
        <v>0.11799999999999999</v>
      </c>
      <c r="K46" s="1">
        <v>341</v>
      </c>
      <c r="L46" s="1">
        <v>9.8000000000000004E-2</v>
      </c>
      <c r="M46" s="1">
        <v>0.11600000000000001</v>
      </c>
      <c r="N46" s="1">
        <v>2763885</v>
      </c>
      <c r="O46" s="1">
        <v>34.299999999999997</v>
      </c>
      <c r="P46" s="1">
        <v>52</v>
      </c>
      <c r="Q46" s="1">
        <v>22</v>
      </c>
      <c r="R46" s="1">
        <v>0.31900000000000001</v>
      </c>
      <c r="S46" s="1">
        <v>1.8814096823854828E-5</v>
      </c>
      <c r="T46" s="1">
        <v>57</v>
      </c>
      <c r="U46" s="1">
        <v>64</v>
      </c>
      <c r="V46" s="1">
        <v>2942902</v>
      </c>
      <c r="W46" s="1">
        <v>21.9</v>
      </c>
      <c r="X46" s="1">
        <v>0.218</v>
      </c>
      <c r="Y46" s="1">
        <v>0.56399999999999995</v>
      </c>
      <c r="Z46" s="1">
        <v>8.5000000000000006E-2</v>
      </c>
      <c r="AA46" s="1">
        <v>0.90400000000000003</v>
      </c>
      <c r="AB46" s="1">
        <v>0.28499999999999998</v>
      </c>
      <c r="AC46" s="1">
        <v>9.0999999999999998E-2</v>
      </c>
      <c r="AD46" s="1">
        <v>12500</v>
      </c>
      <c r="AE46" s="1">
        <v>620</v>
      </c>
      <c r="AF46" s="1">
        <v>4.33</v>
      </c>
      <c r="AG46" s="1">
        <v>2.91</v>
      </c>
      <c r="AH46" s="1">
        <v>1821</v>
      </c>
      <c r="AI46" s="1">
        <v>1225</v>
      </c>
      <c r="AJ46" s="1">
        <v>42044</v>
      </c>
      <c r="AK46" s="1">
        <v>3.9</v>
      </c>
      <c r="AL46" s="1">
        <v>50000</v>
      </c>
      <c r="AM46" s="1">
        <v>1274000</v>
      </c>
      <c r="AN46" s="1" t="s">
        <v>175</v>
      </c>
      <c r="AO46" s="1">
        <v>1</v>
      </c>
      <c r="AP46" s="1">
        <v>61</v>
      </c>
      <c r="AQ46" s="1">
        <v>-2.0724887783634154</v>
      </c>
    </row>
    <row r="47" spans="1:43" x14ac:dyDescent="0.25">
      <c r="A47" s="1" t="s">
        <v>46</v>
      </c>
      <c r="B47" s="1">
        <v>628294</v>
      </c>
      <c r="C47" s="1">
        <v>513123</v>
      </c>
      <c r="D47" s="1">
        <v>248000</v>
      </c>
      <c r="E47" s="1">
        <v>625639</v>
      </c>
      <c r="F47" s="1">
        <v>9217</v>
      </c>
      <c r="G47" s="1">
        <v>23871.9</v>
      </c>
      <c r="H47" s="1">
        <v>910</v>
      </c>
      <c r="I47" s="1">
        <v>0.44400000000000001</v>
      </c>
      <c r="J47" s="1">
        <v>0.122</v>
      </c>
      <c r="K47" s="1">
        <v>72</v>
      </c>
      <c r="L47" s="1">
        <v>9.7000000000000003E-2</v>
      </c>
      <c r="M47" s="1">
        <v>0.13400000000000001</v>
      </c>
      <c r="N47" s="1">
        <v>625741</v>
      </c>
      <c r="O47" s="1">
        <v>67.73</v>
      </c>
      <c r="P47" s="1">
        <v>7</v>
      </c>
      <c r="Q47" s="1">
        <v>2</v>
      </c>
      <c r="R47" s="1">
        <v>0.28799999999999998</v>
      </c>
      <c r="S47" s="1">
        <v>1.1186737004607338E-5</v>
      </c>
      <c r="T47" s="1">
        <v>22</v>
      </c>
      <c r="U47" s="1">
        <v>6</v>
      </c>
      <c r="V47" s="1">
        <v>626562</v>
      </c>
      <c r="W47" s="1">
        <v>9.3800000000000008</v>
      </c>
      <c r="X47" s="1">
        <v>0.21099999999999999</v>
      </c>
      <c r="Y47" s="1">
        <v>0.56899999999999995</v>
      </c>
      <c r="Z47" s="1">
        <v>0.113</v>
      </c>
      <c r="AA47" s="1">
        <v>0.91</v>
      </c>
      <c r="AB47" s="1">
        <v>0.33100000000000002</v>
      </c>
      <c r="AC47" s="1">
        <v>0.13300000000000001</v>
      </c>
      <c r="AD47" s="1">
        <v>2100</v>
      </c>
      <c r="AE47" s="1">
        <v>410</v>
      </c>
      <c r="AF47" s="1">
        <v>99.8</v>
      </c>
      <c r="AG47" s="1">
        <v>40.299999999999997</v>
      </c>
      <c r="AH47" s="1">
        <v>2086</v>
      </c>
      <c r="AI47" s="1">
        <v>842</v>
      </c>
      <c r="AJ47" s="1">
        <v>2091</v>
      </c>
      <c r="AK47" s="1">
        <v>12.6</v>
      </c>
      <c r="AL47" s="1">
        <v>36000</v>
      </c>
      <c r="AM47" s="1">
        <v>284000</v>
      </c>
      <c r="AN47" s="1" t="s">
        <v>174</v>
      </c>
      <c r="AO47" s="1">
        <v>0</v>
      </c>
      <c r="AP47" s="1">
        <v>42</v>
      </c>
      <c r="AQ47" s="1">
        <v>-1.7290564421514152</v>
      </c>
    </row>
    <row r="48" spans="1:43" x14ac:dyDescent="0.25">
      <c r="A48" s="1" t="s">
        <v>47</v>
      </c>
      <c r="B48" s="1">
        <v>7965428</v>
      </c>
      <c r="C48" s="1">
        <v>6193567</v>
      </c>
      <c r="D48" s="1">
        <v>3101820</v>
      </c>
      <c r="E48" s="1">
        <v>8385286</v>
      </c>
      <c r="F48" s="1">
        <v>39490</v>
      </c>
      <c r="G48" s="1">
        <v>102278.6</v>
      </c>
      <c r="H48" s="1">
        <v>840</v>
      </c>
      <c r="I48" s="1">
        <v>0.45900000000000002</v>
      </c>
      <c r="J48" s="1">
        <v>0.11799999999999999</v>
      </c>
      <c r="K48" s="1">
        <v>955</v>
      </c>
      <c r="L48" s="1">
        <v>0.108</v>
      </c>
      <c r="M48" s="1">
        <v>0.13300000000000001</v>
      </c>
      <c r="N48" s="1">
        <v>8001024</v>
      </c>
      <c r="O48" s="1">
        <v>207.3</v>
      </c>
      <c r="P48" s="1">
        <v>369</v>
      </c>
      <c r="Q48" s="1">
        <v>250</v>
      </c>
      <c r="R48" s="1">
        <v>0.29299999999999998</v>
      </c>
      <c r="S48" s="1">
        <v>4.6119096755615283E-5</v>
      </c>
      <c r="T48" s="1">
        <v>42</v>
      </c>
      <c r="U48" s="1">
        <v>103</v>
      </c>
      <c r="V48" s="1">
        <v>8326289</v>
      </c>
      <c r="W48" s="1">
        <v>12.42</v>
      </c>
      <c r="X48" s="1">
        <v>0.252</v>
      </c>
      <c r="Y48" s="1">
        <v>0.61599999999999999</v>
      </c>
      <c r="Z48" s="1">
        <v>0.13800000000000001</v>
      </c>
      <c r="AA48" s="1">
        <v>0.86599999999999999</v>
      </c>
      <c r="AB48" s="1">
        <v>0.34</v>
      </c>
      <c r="AC48" s="1">
        <v>0.14099999999999999</v>
      </c>
      <c r="AD48" s="1">
        <v>58800</v>
      </c>
      <c r="AE48" s="1">
        <v>910</v>
      </c>
      <c r="AF48" s="1">
        <v>6</v>
      </c>
      <c r="AG48" s="1">
        <v>4.83</v>
      </c>
      <c r="AH48" s="1">
        <v>5043</v>
      </c>
      <c r="AI48" s="1">
        <v>4076</v>
      </c>
      <c r="AJ48" s="1">
        <v>84351</v>
      </c>
      <c r="AK48" s="1">
        <v>5.4</v>
      </c>
      <c r="AL48" s="1">
        <v>202000</v>
      </c>
      <c r="AM48" s="1">
        <v>3736000</v>
      </c>
      <c r="AN48" s="1" t="s">
        <v>175</v>
      </c>
      <c r="AO48" s="1">
        <v>5</v>
      </c>
      <c r="AP48" s="1">
        <v>60</v>
      </c>
      <c r="AQ48" s="1">
        <v>-2.2348221616241282</v>
      </c>
    </row>
    <row r="49" spans="1:55" x14ac:dyDescent="0.25">
      <c r="A49" s="1" t="s">
        <v>48</v>
      </c>
      <c r="B49" s="1">
        <v>6734229</v>
      </c>
      <c r="C49" s="1">
        <v>5772919</v>
      </c>
      <c r="D49" s="1">
        <v>3889000</v>
      </c>
      <c r="E49" s="1">
        <v>7174007</v>
      </c>
      <c r="F49" s="1">
        <v>66456</v>
      </c>
      <c r="G49" s="1">
        <v>172120.2</v>
      </c>
      <c r="H49" s="1">
        <v>870</v>
      </c>
      <c r="I49" s="1">
        <v>0.441</v>
      </c>
      <c r="J49" s="1">
        <v>0.13200000000000001</v>
      </c>
      <c r="K49" s="1">
        <v>913</v>
      </c>
      <c r="L49" s="1">
        <v>0.11899999999999999</v>
      </c>
      <c r="M49" s="1">
        <v>0.122</v>
      </c>
      <c r="N49" s="1">
        <v>6724540</v>
      </c>
      <c r="O49" s="1">
        <v>102.6</v>
      </c>
      <c r="P49" s="1">
        <v>151</v>
      </c>
      <c r="Q49" s="1">
        <v>93</v>
      </c>
      <c r="R49" s="1">
        <v>0.27700000000000002</v>
      </c>
      <c r="S49" s="1">
        <v>2.245506755852445E-5</v>
      </c>
      <c r="T49" s="1">
        <v>30</v>
      </c>
      <c r="U49" s="1">
        <v>73</v>
      </c>
      <c r="V49" s="1">
        <v>7061530</v>
      </c>
      <c r="W49" s="1">
        <v>10.4</v>
      </c>
      <c r="X49" s="1">
        <v>0.245</v>
      </c>
      <c r="Y49" s="1">
        <v>0.60699999999999998</v>
      </c>
      <c r="Z49" s="1">
        <v>0.108</v>
      </c>
      <c r="AA49" s="1">
        <v>0.89700000000000002</v>
      </c>
      <c r="AB49" s="1">
        <v>0.31</v>
      </c>
      <c r="AC49" s="1">
        <v>0.111</v>
      </c>
      <c r="AD49" s="1">
        <v>29700</v>
      </c>
      <c r="AE49" s="1">
        <v>550</v>
      </c>
      <c r="AF49" s="1">
        <v>75.8</v>
      </c>
      <c r="AG49" s="1">
        <v>8.1999999999999993</v>
      </c>
      <c r="AH49" s="1">
        <v>83303</v>
      </c>
      <c r="AI49" s="1">
        <v>8981</v>
      </c>
      <c r="AJ49" s="1">
        <v>109933</v>
      </c>
      <c r="AK49" s="1">
        <v>16.8</v>
      </c>
      <c r="AL49" s="1">
        <v>500000</v>
      </c>
      <c r="AM49" s="1">
        <v>2977000</v>
      </c>
      <c r="AN49" s="1" t="s">
        <v>174</v>
      </c>
      <c r="AO49" s="1">
        <v>13</v>
      </c>
      <c r="AP49" s="1">
        <v>37</v>
      </c>
      <c r="AQ49" s="1">
        <v>-2.1793639523659274</v>
      </c>
    </row>
    <row r="50" spans="1:55" x14ac:dyDescent="0.25">
      <c r="A50" s="1" t="s">
        <v>49</v>
      </c>
      <c r="B50" s="1">
        <v>1838901</v>
      </c>
      <c r="C50" s="1">
        <v>1296905</v>
      </c>
      <c r="D50" s="1">
        <v>527140</v>
      </c>
      <c r="E50" s="1">
        <v>1843277</v>
      </c>
      <c r="F50" s="1">
        <v>24038</v>
      </c>
      <c r="G50" s="1">
        <v>62258.1</v>
      </c>
      <c r="H50" s="1">
        <v>750</v>
      </c>
      <c r="I50" s="1">
        <v>0.45100000000000001</v>
      </c>
      <c r="J50" s="1">
        <v>0.183</v>
      </c>
      <c r="K50" s="1">
        <v>328</v>
      </c>
      <c r="L50" s="1">
        <v>0.16</v>
      </c>
      <c r="M50" s="1">
        <v>0.129</v>
      </c>
      <c r="N50" s="1">
        <v>1852994</v>
      </c>
      <c r="O50" s="1">
        <v>77.06</v>
      </c>
      <c r="P50" s="1">
        <v>55</v>
      </c>
      <c r="Q50" s="1">
        <v>27</v>
      </c>
      <c r="R50" s="1">
        <v>0.54200000000000004</v>
      </c>
      <c r="S50" s="1">
        <v>2.9681693518705404E-5</v>
      </c>
      <c r="T50" s="1">
        <v>43</v>
      </c>
      <c r="U50" s="1">
        <v>97</v>
      </c>
      <c r="V50" s="1">
        <v>1850326</v>
      </c>
      <c r="W50" s="1">
        <v>52.47</v>
      </c>
      <c r="X50" s="1">
        <v>0.30599999999999999</v>
      </c>
      <c r="Y50" s="1">
        <v>0.66800000000000004</v>
      </c>
      <c r="Z50" s="1">
        <v>0.20899999999999999</v>
      </c>
      <c r="AA50" s="1">
        <v>0.82799999999999996</v>
      </c>
      <c r="AB50" s="1">
        <v>0.17299999999999999</v>
      </c>
      <c r="AC50" s="1">
        <v>6.7000000000000004E-2</v>
      </c>
      <c r="AD50" s="1">
        <v>9700</v>
      </c>
      <c r="AE50" s="1">
        <v>660</v>
      </c>
      <c r="AF50" s="1">
        <v>3.71</v>
      </c>
      <c r="AG50" s="1">
        <v>1.91</v>
      </c>
      <c r="AH50" s="1">
        <v>2681</v>
      </c>
      <c r="AI50" s="1">
        <v>1381</v>
      </c>
      <c r="AJ50" s="1">
        <v>72229</v>
      </c>
      <c r="AK50" s="1">
        <v>12.4</v>
      </c>
      <c r="AL50" s="1">
        <v>83000</v>
      </c>
      <c r="AM50" s="1">
        <v>665000</v>
      </c>
      <c r="AN50" s="1" t="s">
        <v>175</v>
      </c>
      <c r="AO50" s="1">
        <v>1</v>
      </c>
      <c r="AP50" s="1">
        <v>48</v>
      </c>
      <c r="AQ50" s="1">
        <v>-2.3199743810776412</v>
      </c>
    </row>
    <row r="51" spans="1:55" x14ac:dyDescent="0.25">
      <c r="A51" s="1" t="s">
        <v>50</v>
      </c>
      <c r="B51" s="1">
        <v>5714200</v>
      </c>
      <c r="C51" s="1">
        <v>4744417</v>
      </c>
      <c r="D51" s="1">
        <v>2302820</v>
      </c>
      <c r="E51" s="1">
        <v>5776155</v>
      </c>
      <c r="F51" s="1">
        <v>54158</v>
      </c>
      <c r="G51" s="1">
        <v>140268.6</v>
      </c>
      <c r="H51" s="1">
        <v>860</v>
      </c>
      <c r="I51" s="1">
        <v>0.43</v>
      </c>
      <c r="J51" s="1">
        <v>0.13200000000000001</v>
      </c>
      <c r="K51" s="1">
        <v>737</v>
      </c>
      <c r="L51" s="1">
        <v>0.111</v>
      </c>
      <c r="M51" s="1">
        <v>0.108</v>
      </c>
      <c r="N51" s="1">
        <v>5686986</v>
      </c>
      <c r="O51" s="1">
        <v>105.2</v>
      </c>
      <c r="P51" s="1">
        <v>151</v>
      </c>
      <c r="Q51" s="1">
        <v>97</v>
      </c>
      <c r="R51" s="1">
        <v>0.34699999999999998</v>
      </c>
      <c r="S51" s="1">
        <v>2.655185013643431E-5</v>
      </c>
      <c r="T51" s="1">
        <v>37</v>
      </c>
      <c r="U51" s="1">
        <v>101</v>
      </c>
      <c r="V51" s="1">
        <v>5757564</v>
      </c>
      <c r="W51" s="1">
        <v>17.47</v>
      </c>
      <c r="X51" s="1">
        <v>0.255</v>
      </c>
      <c r="Y51" s="1">
        <v>0.624</v>
      </c>
      <c r="Z51" s="1">
        <v>0.13500000000000001</v>
      </c>
      <c r="AA51" s="1">
        <v>0.89800000000000002</v>
      </c>
      <c r="AB51" s="1">
        <v>0.25700000000000001</v>
      </c>
      <c r="AC51" s="1">
        <v>8.4000000000000005E-2</v>
      </c>
      <c r="AD51" s="1">
        <v>34800</v>
      </c>
      <c r="AE51" s="1">
        <v>780</v>
      </c>
      <c r="AF51" s="1">
        <v>8.4</v>
      </c>
      <c r="AG51" s="1">
        <v>4.97</v>
      </c>
      <c r="AH51" s="1">
        <v>5574</v>
      </c>
      <c r="AI51" s="1">
        <v>3314</v>
      </c>
      <c r="AJ51" s="1">
        <v>66679</v>
      </c>
      <c r="AK51" s="1">
        <v>8.3000000000000007</v>
      </c>
      <c r="AL51" s="1">
        <v>223000</v>
      </c>
      <c r="AM51" s="1">
        <v>2682000</v>
      </c>
      <c r="AN51" s="1" t="s">
        <v>175</v>
      </c>
      <c r="AO51" s="1">
        <v>9</v>
      </c>
      <c r="AP51" s="1">
        <v>46</v>
      </c>
      <c r="AQ51" s="1">
        <v>-2.1917771357118743</v>
      </c>
    </row>
    <row r="52" spans="1:55" x14ac:dyDescent="0.25">
      <c r="A52" s="1" t="s">
        <v>51</v>
      </c>
      <c r="B52" s="1">
        <v>549990</v>
      </c>
      <c r="C52" s="1">
        <v>436437</v>
      </c>
      <c r="D52" s="1">
        <v>236920</v>
      </c>
      <c r="E52" s="1">
        <v>580469</v>
      </c>
      <c r="F52" s="1">
        <v>97093</v>
      </c>
      <c r="G52" s="1">
        <v>251469.7</v>
      </c>
      <c r="H52" s="1">
        <v>1140</v>
      </c>
      <c r="I52" s="1">
        <v>0.42299999999999999</v>
      </c>
      <c r="J52" s="1">
        <v>0.106</v>
      </c>
      <c r="K52" s="1">
        <v>54</v>
      </c>
      <c r="L52" s="1">
        <v>9.2999999999999999E-2</v>
      </c>
      <c r="M52" s="1">
        <v>9.1999999999999998E-2</v>
      </c>
      <c r="N52" s="1">
        <v>563626</v>
      </c>
      <c r="O52" s="1">
        <v>5.851</v>
      </c>
      <c r="P52" s="1">
        <v>8</v>
      </c>
      <c r="Q52" s="1">
        <v>5</v>
      </c>
      <c r="R52" s="1">
        <v>0.53800000000000003</v>
      </c>
      <c r="S52" s="1">
        <v>1.4193809370043256E-5</v>
      </c>
      <c r="T52" s="1">
        <v>34</v>
      </c>
      <c r="U52" s="1">
        <v>65</v>
      </c>
      <c r="V52" s="1">
        <v>584153</v>
      </c>
      <c r="W52" s="1">
        <v>111.55</v>
      </c>
      <c r="X52" s="1">
        <v>0.24</v>
      </c>
      <c r="Y52" s="1">
        <v>0.61699999999999999</v>
      </c>
      <c r="Z52" s="1">
        <v>8.6999999999999994E-2</v>
      </c>
      <c r="AA52" s="1">
        <v>0.91800000000000004</v>
      </c>
      <c r="AB52" s="1">
        <v>0.23799999999999999</v>
      </c>
      <c r="AC52" s="1">
        <v>7.9000000000000001E-2</v>
      </c>
      <c r="AD52" s="1">
        <v>3800</v>
      </c>
      <c r="AE52" s="1">
        <v>840</v>
      </c>
      <c r="AF52" s="1">
        <v>9.5</v>
      </c>
      <c r="AG52" s="1">
        <v>7.7</v>
      </c>
      <c r="AH52" s="1">
        <v>4629</v>
      </c>
      <c r="AI52" s="1">
        <v>3768</v>
      </c>
      <c r="AJ52" s="1">
        <v>48932</v>
      </c>
      <c r="AK52" s="1">
        <v>7.1</v>
      </c>
      <c r="AL52" s="1">
        <v>19000</v>
      </c>
      <c r="AM52" s="1">
        <v>261000</v>
      </c>
      <c r="AN52" s="1" t="s">
        <v>175</v>
      </c>
      <c r="AO52" s="1">
        <v>9</v>
      </c>
      <c r="AP52" s="1">
        <v>35</v>
      </c>
      <c r="AQ52" s="1">
        <v>-1.8282521993957157</v>
      </c>
    </row>
    <row r="53" spans="1:55" x14ac:dyDescent="0.25">
      <c r="A53" s="1" t="s">
        <v>186</v>
      </c>
      <c r="B53" s="1" t="e">
        <v>#N/A</v>
      </c>
      <c r="C53" s="1" t="e">
        <v>#N/A</v>
      </c>
      <c r="D53" s="1" t="e">
        <v>#N/A</v>
      </c>
      <c r="E53" s="1" t="e">
        <v>#N/A</v>
      </c>
      <c r="F53" s="1" t="e">
        <v>#N/A</v>
      </c>
      <c r="G53" s="1" t="e">
        <v>#N/A</v>
      </c>
      <c r="H53" s="1" t="e">
        <v>#N/A</v>
      </c>
      <c r="I53" s="1" t="e">
        <v>#N/A</v>
      </c>
      <c r="J53" s="1" t="e">
        <v>#N/A</v>
      </c>
      <c r="K53" s="1" t="e">
        <v>#N/A</v>
      </c>
      <c r="L53" s="1" t="e">
        <v>#N/A</v>
      </c>
      <c r="M53" s="1" t="e">
        <v>#N/A</v>
      </c>
      <c r="N53" s="1" t="e">
        <v>#N/A</v>
      </c>
      <c r="O53" s="1" t="e">
        <v>#N/A</v>
      </c>
      <c r="P53" s="1" t="e">
        <v>#N/A</v>
      </c>
      <c r="Q53" s="1" t="e">
        <v>#N/A</v>
      </c>
      <c r="R53" s="1" t="e">
        <v>#N/A</v>
      </c>
      <c r="S53" s="1" t="e">
        <v>#N/A</v>
      </c>
      <c r="T53" s="1" t="e">
        <v>#N/A</v>
      </c>
      <c r="U53" s="1" t="e">
        <v>#N/A</v>
      </c>
      <c r="V53" s="1" t="e">
        <v>#N/A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1" t="e">
        <v>#N/A</v>
      </c>
      <c r="AB53" s="1" t="e">
        <v>#N/A</v>
      </c>
      <c r="AC53" s="1" t="e">
        <v>#N/A</v>
      </c>
      <c r="AD53" s="1" t="e">
        <v>#N/A</v>
      </c>
      <c r="AE53" s="1" t="e">
        <v>#N/A</v>
      </c>
      <c r="AF53" s="1" t="e">
        <v>#N/A</v>
      </c>
      <c r="AG53" s="1" t="e">
        <v>#N/A</v>
      </c>
      <c r="AH53" s="1" t="e">
        <v>#N/A</v>
      </c>
      <c r="AI53" s="1" t="e">
        <v>#N/A</v>
      </c>
      <c r="AJ53" s="1" t="e">
        <v>#N/A</v>
      </c>
      <c r="AK53" s="1" t="e">
        <v>#N/A</v>
      </c>
      <c r="AL53" s="1" t="e">
        <v>#N/A</v>
      </c>
      <c r="AM53" s="1" t="e">
        <v>#N/A</v>
      </c>
      <c r="AN53" s="1" t="e">
        <v>#N/A</v>
      </c>
      <c r="AO53" s="1" t="e">
        <v>#N/A</v>
      </c>
      <c r="AP53" s="1">
        <v>42</v>
      </c>
      <c r="AQ53" s="1">
        <v>-2.0053278743166394</v>
      </c>
    </row>
    <row r="54" spans="1:55" x14ac:dyDescent="0.25">
      <c r="A54" s="1" t="s">
        <v>22</v>
      </c>
      <c r="B54" s="1">
        <v>6662878</v>
      </c>
      <c r="C54" s="1">
        <v>5745853</v>
      </c>
      <c r="D54" s="1">
        <v>3148580</v>
      </c>
      <c r="E54" s="1" t="e">
        <v>#N/A</v>
      </c>
      <c r="F54" s="1" t="e">
        <v>#N/A</v>
      </c>
      <c r="G54" s="1" t="e">
        <v>#N/A</v>
      </c>
      <c r="H54" s="1" t="e">
        <v>#N/A</v>
      </c>
      <c r="I54" s="1" t="e">
        <v>#N/A</v>
      </c>
      <c r="J54" s="1" t="e">
        <v>#N/A</v>
      </c>
      <c r="K54" s="1" t="e">
        <v>#N/A</v>
      </c>
      <c r="L54" s="1" t="e">
        <v>#N/A</v>
      </c>
      <c r="M54" s="1" t="e">
        <v>#N/A</v>
      </c>
      <c r="N54" s="1" t="e">
        <v>#N/A</v>
      </c>
      <c r="O54" s="1" t="e">
        <v>#N/A</v>
      </c>
      <c r="P54" s="1" t="e">
        <v>#N/A</v>
      </c>
      <c r="Q54" s="1" t="e">
        <v>#N/A</v>
      </c>
      <c r="R54" s="1" t="e">
        <v>#N/A</v>
      </c>
      <c r="S54" s="1" t="e">
        <v>#N/A</v>
      </c>
      <c r="T54" s="1" t="e">
        <v>#N/A</v>
      </c>
      <c r="U54" s="1" t="e">
        <v>#N/A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 t="e">
        <v>#N/A</v>
      </c>
      <c r="AB54" s="1" t="e">
        <v>#N/A</v>
      </c>
      <c r="AC54" s="1" t="e">
        <v>#N/A</v>
      </c>
      <c r="AD54" s="1" t="e">
        <v>#N/A</v>
      </c>
      <c r="AE54" s="1" t="e">
        <v>#N/A</v>
      </c>
      <c r="AF54" s="1" t="e">
        <v>#N/A</v>
      </c>
      <c r="AG54" s="1" t="e">
        <v>#N/A</v>
      </c>
      <c r="AH54" s="1" t="e">
        <v>#N/A</v>
      </c>
      <c r="AI54" s="1" t="e">
        <v>#N/A</v>
      </c>
      <c r="AJ54" s="1" t="e">
        <v>#N/A</v>
      </c>
      <c r="AK54" s="1" t="e">
        <v>#N/A</v>
      </c>
      <c r="AL54" s="1" t="e">
        <v>#N/A</v>
      </c>
      <c r="AM54" s="1" t="e">
        <v>#N/A</v>
      </c>
      <c r="AN54" s="1" t="e">
        <v>#N/A</v>
      </c>
      <c r="AO54" s="1" t="e">
        <v>#N/A</v>
      </c>
      <c r="AP54" s="1" t="e">
        <v>#N/A</v>
      </c>
      <c r="AQ54" s="1" t="e">
        <v>#N/A</v>
      </c>
    </row>
    <row r="55" spans="1:55" x14ac:dyDescent="0.25">
      <c r="A55" s="1" t="s">
        <v>159</v>
      </c>
      <c r="B55" s="1" t="e">
        <v>#N/A</v>
      </c>
      <c r="C55" s="1" t="e">
        <v>#N/A</v>
      </c>
      <c r="D55" s="1" t="e">
        <v>#N/A</v>
      </c>
      <c r="E55" s="1" t="e">
        <v>#N/A</v>
      </c>
      <c r="F55" s="1" t="e">
        <v>#N/A</v>
      </c>
      <c r="G55" s="1" t="e">
        <v>#N/A</v>
      </c>
      <c r="H55" s="1" t="e">
        <v>#N/A</v>
      </c>
      <c r="I55" s="1" t="e">
        <v>#N/A</v>
      </c>
      <c r="J55" s="1" t="e">
        <v>#N/A</v>
      </c>
      <c r="K55" s="1" t="e">
        <v>#N/A</v>
      </c>
      <c r="L55" s="1" t="e">
        <v>#N/A</v>
      </c>
      <c r="M55" s="1" t="e">
        <v>#N/A</v>
      </c>
      <c r="N55" s="1" t="e">
        <v>#N/A</v>
      </c>
      <c r="O55" s="1" t="e">
        <v>#N/A</v>
      </c>
      <c r="P55" s="1" t="e">
        <v>#N/A</v>
      </c>
      <c r="Q55" s="1" t="e">
        <v>#N/A</v>
      </c>
      <c r="R55" s="1" t="e">
        <v>#N/A</v>
      </c>
      <c r="S55" s="1" t="e">
        <v>#N/A</v>
      </c>
      <c r="T55" s="1" t="e">
        <v>#N/A</v>
      </c>
      <c r="U55" s="1" t="e">
        <v>#N/A</v>
      </c>
      <c r="V55" s="1" t="e">
        <v>#N/A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1">
        <v>0.85299999999999998</v>
      </c>
      <c r="AB55" s="1">
        <v>0.27900000000000003</v>
      </c>
      <c r="AC55" s="1">
        <v>0.10299999999999999</v>
      </c>
      <c r="AD55" s="1" t="e">
        <v>#N/A</v>
      </c>
      <c r="AE55" s="1" t="e">
        <v>#N/A</v>
      </c>
      <c r="AF55" s="1" t="e">
        <v>#N/A</v>
      </c>
      <c r="AG55" s="1" t="e">
        <v>#N/A</v>
      </c>
      <c r="AH55" s="1" t="e">
        <v>#N/A</v>
      </c>
      <c r="AI55" s="1" t="e">
        <v>#N/A</v>
      </c>
      <c r="AJ55" s="1" t="e">
        <v>#N/A</v>
      </c>
      <c r="AK55" s="1" t="e">
        <v>#N/A</v>
      </c>
      <c r="AL55" s="1" t="e">
        <v>#N/A</v>
      </c>
      <c r="AM55" s="1" t="e">
        <v>#N/A</v>
      </c>
      <c r="AN55" s="1" t="e">
        <v>#N/A</v>
      </c>
      <c r="AO55" s="1" t="e">
        <v>#N/A</v>
      </c>
      <c r="AP55" s="1" t="e">
        <v>#N/A</v>
      </c>
      <c r="AQ55" s="1" t="e">
        <v>#N/A</v>
      </c>
    </row>
    <row r="63" spans="1:55" x14ac:dyDescent="0.25">
      <c r="A63" s="1" t="s">
        <v>52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10</v>
      </c>
      <c r="L63" s="1" t="s">
        <v>11</v>
      </c>
      <c r="M63" s="1" t="s">
        <v>12</v>
      </c>
      <c r="N63" s="1" t="s">
        <v>13</v>
      </c>
      <c r="O63" s="1" t="s">
        <v>14</v>
      </c>
      <c r="P63" s="1" t="s">
        <v>15</v>
      </c>
      <c r="Q63" s="1" t="s">
        <v>16</v>
      </c>
      <c r="R63" s="1" t="s">
        <v>17</v>
      </c>
      <c r="S63" s="1" t="s">
        <v>18</v>
      </c>
      <c r="T63" s="1" t="s">
        <v>19</v>
      </c>
      <c r="U63" s="1" t="s">
        <v>20</v>
      </c>
      <c r="V63" s="1" t="s">
        <v>21</v>
      </c>
      <c r="W63" s="1" t="s">
        <v>53</v>
      </c>
      <c r="X63" s="1" t="s">
        <v>23</v>
      </c>
      <c r="Y63" s="1" t="s">
        <v>24</v>
      </c>
      <c r="Z63" s="1" t="s">
        <v>25</v>
      </c>
      <c r="AA63" s="1" t="s">
        <v>26</v>
      </c>
      <c r="AB63" s="1" t="s">
        <v>27</v>
      </c>
      <c r="AC63" s="1" t="s">
        <v>28</v>
      </c>
      <c r="AD63" s="1" t="s">
        <v>29</v>
      </c>
      <c r="AE63" s="1" t="s">
        <v>30</v>
      </c>
      <c r="AF63" s="1" t="s">
        <v>31</v>
      </c>
      <c r="AG63" s="1" t="s">
        <v>32</v>
      </c>
      <c r="AH63" s="1" t="s">
        <v>33</v>
      </c>
      <c r="AI63" s="1" t="s">
        <v>34</v>
      </c>
      <c r="AJ63" s="1" t="s">
        <v>35</v>
      </c>
      <c r="AK63" s="1" t="s">
        <v>36</v>
      </c>
      <c r="AL63" s="1" t="s">
        <v>37</v>
      </c>
      <c r="AM63" s="1" t="s">
        <v>38</v>
      </c>
      <c r="AN63" s="1" t="s">
        <v>39</v>
      </c>
      <c r="AO63" s="1" t="s">
        <v>40</v>
      </c>
      <c r="AP63" s="1" t="s">
        <v>41</v>
      </c>
      <c r="AQ63" s="1" t="s">
        <v>42</v>
      </c>
      <c r="AR63" s="1" t="s">
        <v>43</v>
      </c>
      <c r="AS63" s="1" t="s">
        <v>44</v>
      </c>
      <c r="AT63" s="1" t="s">
        <v>45</v>
      </c>
      <c r="AU63" s="1" t="s">
        <v>46</v>
      </c>
      <c r="AV63" s="1" t="s">
        <v>47</v>
      </c>
      <c r="AW63" s="1" t="s">
        <v>48</v>
      </c>
      <c r="AX63" s="1" t="s">
        <v>49</v>
      </c>
      <c r="AY63" s="1" t="s">
        <v>50</v>
      </c>
      <c r="AZ63" s="1" t="s">
        <v>51</v>
      </c>
      <c r="BA63" s="1" t="s">
        <v>186</v>
      </c>
      <c r="BB63" s="1" t="s">
        <v>22</v>
      </c>
      <c r="BC63" s="1" t="s">
        <v>159</v>
      </c>
    </row>
    <row r="64" spans="1:55" x14ac:dyDescent="0.25">
      <c r="A64" s="1" t="s">
        <v>107</v>
      </c>
      <c r="B64" s="1">
        <v>4758191</v>
      </c>
      <c r="C64" s="1">
        <v>705813</v>
      </c>
      <c r="D64" s="1">
        <v>6665093</v>
      </c>
      <c r="E64" s="1">
        <v>2919815</v>
      </c>
      <c r="F64" s="1">
        <v>37350092</v>
      </c>
      <c r="G64" s="1">
        <v>5077553</v>
      </c>
      <c r="H64" s="1">
        <v>3555261</v>
      </c>
      <c r="I64" s="1">
        <v>894424</v>
      </c>
      <c r="J64" s="1">
        <v>605959</v>
      </c>
      <c r="K64" s="1">
        <v>18732783</v>
      </c>
      <c r="L64" s="1">
        <v>9932505</v>
      </c>
      <c r="M64" s="1">
        <v>1308789</v>
      </c>
      <c r="N64" s="1">
        <v>1562046</v>
      </c>
      <c r="O64" s="1">
        <v>13046084</v>
      </c>
      <c r="P64" s="1">
        <v>6490613</v>
      </c>
      <c r="Q64" s="1">
        <v>3039465</v>
      </c>
      <c r="R64" s="1">
        <v>2848369</v>
      </c>
      <c r="S64" s="1">
        <v>4359450</v>
      </c>
      <c r="T64" s="1">
        <v>4539283</v>
      </c>
      <c r="U64" s="1">
        <v>1332155</v>
      </c>
      <c r="V64" s="1">
        <v>5759373</v>
      </c>
      <c r="W64" s="1" t="e">
        <v>#N/A</v>
      </c>
      <c r="X64" s="1">
        <v>10074498</v>
      </c>
      <c r="Y64" s="1">
        <v>5321556</v>
      </c>
      <c r="Z64" s="1">
        <v>2983018</v>
      </c>
      <c r="AA64" s="1">
        <v>6050503</v>
      </c>
      <c r="AB64" s="1">
        <v>985235</v>
      </c>
      <c r="AC64" s="1">
        <v>1815500</v>
      </c>
      <c r="AD64" s="1">
        <v>2670861</v>
      </c>
      <c r="AE64" s="1">
        <v>1338495</v>
      </c>
      <c r="AF64" s="1">
        <v>8799248</v>
      </c>
      <c r="AG64" s="1">
        <v>2030790</v>
      </c>
      <c r="AH64" s="1">
        <v>19746813</v>
      </c>
      <c r="AI64" s="1">
        <v>9479467</v>
      </c>
      <c r="AJ64" s="1">
        <v>653642</v>
      </c>
      <c r="AK64" s="1">
        <v>11663946</v>
      </c>
      <c r="AL64" s="1">
        <v>3725797</v>
      </c>
      <c r="AM64" s="1">
        <v>3865861</v>
      </c>
      <c r="AN64" s="1">
        <v>12737230</v>
      </c>
      <c r="AO64" s="1">
        <v>1064277</v>
      </c>
      <c r="AP64" s="1">
        <v>4609176</v>
      </c>
      <c r="AQ64" s="1">
        <v>820920</v>
      </c>
      <c r="AR64" s="1">
        <v>6362421</v>
      </c>
      <c r="AS64" s="1">
        <v>25042738</v>
      </c>
      <c r="AT64" s="1">
        <v>2813835</v>
      </c>
      <c r="AU64" s="1">
        <v>628294</v>
      </c>
      <c r="AV64" s="1">
        <v>7965428</v>
      </c>
      <c r="AW64" s="1">
        <v>6734229</v>
      </c>
      <c r="AX64" s="1">
        <v>1838901</v>
      </c>
      <c r="AY64" s="1">
        <v>5714200</v>
      </c>
      <c r="AZ64" s="1">
        <v>549990</v>
      </c>
      <c r="BA64" s="1" t="e">
        <v>#N/A</v>
      </c>
      <c r="BB64" s="1">
        <v>6662878</v>
      </c>
      <c r="BC64" s="1" t="e">
        <v>#N/A</v>
      </c>
    </row>
    <row r="65" spans="1:55" x14ac:dyDescent="0.25">
      <c r="A65" s="1" t="s">
        <v>108</v>
      </c>
      <c r="B65" s="1">
        <v>3092273</v>
      </c>
      <c r="C65" s="1">
        <v>593193</v>
      </c>
      <c r="D65" s="1">
        <v>5230474</v>
      </c>
      <c r="E65" s="1">
        <v>1949869</v>
      </c>
      <c r="F65" s="1">
        <v>29758896</v>
      </c>
      <c r="G65" s="1">
        <v>4058749</v>
      </c>
      <c r="H65" s="1">
        <v>3074229</v>
      </c>
      <c r="I65" s="1">
        <v>719500</v>
      </c>
      <c r="J65" s="1">
        <v>463503</v>
      </c>
      <c r="K65" s="1">
        <v>14764418</v>
      </c>
      <c r="L65" s="1">
        <v>7597608</v>
      </c>
      <c r="M65" s="1">
        <v>1081506</v>
      </c>
      <c r="N65" s="1">
        <v>1284500</v>
      </c>
      <c r="O65" s="1">
        <v>10243294</v>
      </c>
      <c r="P65" s="1">
        <v>4770355</v>
      </c>
      <c r="Q65" s="1">
        <v>2354728</v>
      </c>
      <c r="R65" s="1">
        <v>2248721</v>
      </c>
      <c r="S65" s="1">
        <v>2997542</v>
      </c>
      <c r="T65" s="1">
        <v>3071973</v>
      </c>
      <c r="U65" s="1">
        <v>1102933</v>
      </c>
      <c r="V65" s="1">
        <v>4737650</v>
      </c>
      <c r="W65" s="1" t="e">
        <v>#N/A</v>
      </c>
      <c r="X65" s="1">
        <v>7899843</v>
      </c>
      <c r="Y65" s="1">
        <v>4370006</v>
      </c>
      <c r="Z65" s="1">
        <v>1769430</v>
      </c>
      <c r="AA65" s="1">
        <v>4380156</v>
      </c>
      <c r="AB65" s="1">
        <v>725139</v>
      </c>
      <c r="AC65" s="1">
        <v>1455917</v>
      </c>
      <c r="AD65" s="1">
        <v>2137074</v>
      </c>
      <c r="AE65" s="1">
        <v>1205558</v>
      </c>
      <c r="AF65" s="1">
        <v>7728426</v>
      </c>
      <c r="AG65" s="1">
        <v>1380358</v>
      </c>
      <c r="AH65" s="1">
        <v>16091772</v>
      </c>
      <c r="AI65" s="1">
        <v>6809315</v>
      </c>
      <c r="AJ65" s="1">
        <v>496207</v>
      </c>
      <c r="AK65" s="1">
        <v>8949773</v>
      </c>
      <c r="AL65" s="1">
        <v>2530656</v>
      </c>
      <c r="AM65" s="1">
        <v>3327971</v>
      </c>
      <c r="AN65" s="1">
        <v>9909482</v>
      </c>
      <c r="AO65" s="1">
        <v>861596</v>
      </c>
      <c r="AP65" s="1">
        <v>3086634</v>
      </c>
      <c r="AQ65" s="1">
        <v>598832</v>
      </c>
      <c r="AR65" s="1">
        <v>4638409</v>
      </c>
      <c r="AS65" s="1">
        <v>17176661</v>
      </c>
      <c r="AT65" s="1">
        <v>2465247</v>
      </c>
      <c r="AU65" s="1">
        <v>513123</v>
      </c>
      <c r="AV65" s="1">
        <v>6193567</v>
      </c>
      <c r="AW65" s="1">
        <v>5772919</v>
      </c>
      <c r="AX65" s="1">
        <v>1296905</v>
      </c>
      <c r="AY65" s="1">
        <v>4744417</v>
      </c>
      <c r="AZ65" s="1">
        <v>436437</v>
      </c>
      <c r="BA65" s="1" t="e">
        <v>#N/A</v>
      </c>
      <c r="BB65" s="1">
        <v>5745853</v>
      </c>
      <c r="BC65" s="1" t="e">
        <v>#N/A</v>
      </c>
    </row>
    <row r="66" spans="1:55" x14ac:dyDescent="0.25">
      <c r="A66" s="1" t="s">
        <v>109</v>
      </c>
      <c r="B66" s="1">
        <v>1599260</v>
      </c>
      <c r="C66" s="1">
        <v>336440</v>
      </c>
      <c r="D66" s="1">
        <v>2448140</v>
      </c>
      <c r="E66" s="1">
        <v>989820</v>
      </c>
      <c r="F66" s="1">
        <v>16673720</v>
      </c>
      <c r="G66" s="1">
        <v>2369420</v>
      </c>
      <c r="H66" s="1">
        <v>1398220</v>
      </c>
      <c r="I66" s="1">
        <v>216140</v>
      </c>
      <c r="J66" s="1">
        <v>1576360</v>
      </c>
      <c r="K66" s="1">
        <v>7839520</v>
      </c>
      <c r="L66" s="1">
        <v>4841900</v>
      </c>
      <c r="M66" s="1">
        <v>597100</v>
      </c>
      <c r="N66" s="1">
        <v>518060</v>
      </c>
      <c r="O66" s="1">
        <v>7152340</v>
      </c>
      <c r="P66" s="1">
        <v>2225460</v>
      </c>
      <c r="Q66" s="1">
        <v>922240</v>
      </c>
      <c r="R66" s="1">
        <v>1312240</v>
      </c>
      <c r="S66" s="1">
        <v>1598020</v>
      </c>
      <c r="T66" s="1">
        <v>1643860</v>
      </c>
      <c r="U66" s="1">
        <v>536480</v>
      </c>
      <c r="V66" s="1">
        <v>2363480</v>
      </c>
      <c r="W66" s="1" t="e">
        <v>#N/A</v>
      </c>
      <c r="X66" s="1">
        <v>3921020</v>
      </c>
      <c r="Y66" s="1">
        <v>2274240</v>
      </c>
      <c r="Z66" s="1">
        <v>904460</v>
      </c>
      <c r="AA66" s="1">
        <v>2831000</v>
      </c>
      <c r="AB66" s="1">
        <v>369820</v>
      </c>
      <c r="AC66" s="1">
        <v>792800</v>
      </c>
      <c r="AD66" s="1">
        <v>957680</v>
      </c>
      <c r="AE66" s="1">
        <v>595580</v>
      </c>
      <c r="AF66" s="1">
        <v>4154820</v>
      </c>
      <c r="AG66" s="1">
        <v>516280</v>
      </c>
      <c r="AH66" s="1">
        <v>8544640</v>
      </c>
      <c r="AI66" s="1">
        <v>4004020</v>
      </c>
      <c r="AJ66" s="1">
        <v>304260</v>
      </c>
      <c r="AK66" s="1">
        <v>4747620</v>
      </c>
      <c r="AL66" s="1">
        <v>1303220</v>
      </c>
      <c r="AM66" s="1">
        <v>1724480</v>
      </c>
      <c r="AN66" s="1">
        <v>5955960</v>
      </c>
      <c r="AO66" s="1">
        <v>561360</v>
      </c>
      <c r="AP66" s="1">
        <v>1625480</v>
      </c>
      <c r="AQ66" s="1">
        <v>326560</v>
      </c>
      <c r="AR66" s="1">
        <v>2530520</v>
      </c>
      <c r="AS66" s="1">
        <v>10685000</v>
      </c>
      <c r="AT66" s="1">
        <v>1275660</v>
      </c>
      <c r="AU66" s="1">
        <v>248000</v>
      </c>
      <c r="AV66" s="1">
        <v>3101820</v>
      </c>
      <c r="AW66" s="1">
        <v>3889000</v>
      </c>
      <c r="AX66" s="1">
        <v>527140</v>
      </c>
      <c r="AY66" s="1">
        <v>2302820</v>
      </c>
      <c r="AZ66" s="1">
        <v>236920</v>
      </c>
      <c r="BA66" s="1" t="e">
        <v>#N/A</v>
      </c>
      <c r="BB66" s="1">
        <v>3148580</v>
      </c>
      <c r="BC66" s="1" t="e">
        <v>#N/A</v>
      </c>
    </row>
    <row r="67" spans="1:55" x14ac:dyDescent="0.25">
      <c r="A67" s="1" t="s">
        <v>106</v>
      </c>
      <c r="B67" s="1">
        <v>4855071</v>
      </c>
      <c r="C67" s="1">
        <v>740405</v>
      </c>
      <c r="D67" s="1">
        <v>6826302</v>
      </c>
      <c r="E67" s="1">
        <v>2977410</v>
      </c>
      <c r="F67" s="1">
        <v>39141723</v>
      </c>
      <c r="G67" s="1">
        <v>5450364</v>
      </c>
      <c r="H67" s="1">
        <v>3590615</v>
      </c>
      <c r="I67" s="1">
        <v>945913</v>
      </c>
      <c r="J67" s="1" t="e">
        <v>#N/A</v>
      </c>
      <c r="K67" s="1">
        <v>20267012</v>
      </c>
      <c r="L67" s="1">
        <v>10216414</v>
      </c>
      <c r="M67" s="1">
        <v>1432002</v>
      </c>
      <c r="N67" s="1">
        <v>1650501</v>
      </c>
      <c r="O67" s="1">
        <v>12856670</v>
      </c>
      <c r="P67" s="1">
        <v>6622886</v>
      </c>
      <c r="Q67" s="1">
        <v>3123628</v>
      </c>
      <c r="R67" s="1">
        <v>2905831</v>
      </c>
      <c r="S67" s="1">
        <v>4420211</v>
      </c>
      <c r="T67" s="1">
        <v>4668245</v>
      </c>
      <c r="U67" s="1">
        <v>1327696</v>
      </c>
      <c r="V67" s="1">
        <v>6005953</v>
      </c>
      <c r="W67" s="1">
        <v>6794239</v>
      </c>
      <c r="X67" s="1">
        <v>9925454</v>
      </c>
      <c r="Y67" s="1">
        <v>5486049</v>
      </c>
      <c r="Z67" s="1">
        <v>2991663</v>
      </c>
      <c r="AA67" s="1">
        <v>6086335</v>
      </c>
      <c r="AB67" s="1">
        <v>1025588</v>
      </c>
      <c r="AC67" s="1">
        <v>1893899</v>
      </c>
      <c r="AD67" s="1">
        <v>2893711</v>
      </c>
      <c r="AE67" s="1">
        <v>1330709</v>
      </c>
      <c r="AF67" s="1">
        <v>8898870</v>
      </c>
      <c r="AG67" s="1">
        <v>2079892</v>
      </c>
      <c r="AH67" s="1">
        <v>19797542</v>
      </c>
      <c r="AI67" s="1">
        <v>10046447</v>
      </c>
      <c r="AJ67" s="1">
        <v>754800</v>
      </c>
      <c r="AK67" s="1">
        <v>11611096</v>
      </c>
      <c r="AL67" s="1">
        <v>3909220</v>
      </c>
      <c r="AM67" s="1">
        <v>4029471</v>
      </c>
      <c r="AN67" s="1">
        <v>12803066</v>
      </c>
      <c r="AO67" s="1">
        <v>1056269</v>
      </c>
      <c r="AP67" s="1">
        <v>4897090</v>
      </c>
      <c r="AQ67" s="1">
        <v>860301</v>
      </c>
      <c r="AR67" s="1">
        <v>6600926</v>
      </c>
      <c r="AS67" s="1">
        <v>27475536</v>
      </c>
      <c r="AT67" s="1">
        <v>2999979</v>
      </c>
      <c r="AU67" s="1">
        <v>625639</v>
      </c>
      <c r="AV67" s="1">
        <v>8385286</v>
      </c>
      <c r="AW67" s="1">
        <v>7174007</v>
      </c>
      <c r="AX67" s="1">
        <v>1843277</v>
      </c>
      <c r="AY67" s="1">
        <v>5776155</v>
      </c>
      <c r="AZ67" s="1">
        <v>580469</v>
      </c>
      <c r="BA67" s="1" t="e">
        <v>#N/A</v>
      </c>
      <c r="BB67" s="1" t="e">
        <v>#N/A</v>
      </c>
      <c r="BC67" s="1" t="e">
        <v>#N/A</v>
      </c>
    </row>
    <row r="68" spans="1:55" x14ac:dyDescent="0.25">
      <c r="A68" s="1" t="s">
        <v>110</v>
      </c>
      <c r="B68" s="1">
        <v>50645</v>
      </c>
      <c r="C68" s="1">
        <v>570641</v>
      </c>
      <c r="D68" s="1">
        <v>113594</v>
      </c>
      <c r="E68" s="1">
        <v>52035</v>
      </c>
      <c r="F68" s="1">
        <v>155779</v>
      </c>
      <c r="G68" s="1">
        <v>103642</v>
      </c>
      <c r="H68" s="1">
        <v>4842</v>
      </c>
      <c r="I68" s="1">
        <v>1949</v>
      </c>
      <c r="J68" s="1" t="e">
        <v>#N/A</v>
      </c>
      <c r="K68" s="1">
        <v>53625</v>
      </c>
      <c r="L68" s="1">
        <v>57513</v>
      </c>
      <c r="M68" s="1">
        <v>6423</v>
      </c>
      <c r="N68" s="1">
        <v>82643</v>
      </c>
      <c r="O68" s="1">
        <v>55519</v>
      </c>
      <c r="P68" s="1">
        <v>35826</v>
      </c>
      <c r="Q68" s="1">
        <v>55857</v>
      </c>
      <c r="R68" s="1">
        <v>81759</v>
      </c>
      <c r="S68" s="1">
        <v>39486</v>
      </c>
      <c r="T68" s="1">
        <v>43204</v>
      </c>
      <c r="U68" s="1">
        <v>30843</v>
      </c>
      <c r="V68" s="1">
        <v>9707</v>
      </c>
      <c r="W68" s="1">
        <v>7800</v>
      </c>
      <c r="X68" s="1">
        <v>56539</v>
      </c>
      <c r="Y68" s="1">
        <v>79627</v>
      </c>
      <c r="Z68" s="1">
        <v>46923</v>
      </c>
      <c r="AA68" s="1">
        <v>68742</v>
      </c>
      <c r="AB68" s="1">
        <v>145546</v>
      </c>
      <c r="AC68" s="1">
        <v>76824</v>
      </c>
      <c r="AD68" s="1">
        <v>109781</v>
      </c>
      <c r="AE68" s="1">
        <v>8953</v>
      </c>
      <c r="AF68" s="1">
        <v>7354</v>
      </c>
      <c r="AG68" s="1">
        <v>121298</v>
      </c>
      <c r="AH68" s="1">
        <v>47126</v>
      </c>
      <c r="AI68" s="1">
        <v>48618</v>
      </c>
      <c r="AJ68" s="1">
        <v>69001</v>
      </c>
      <c r="AK68" s="1">
        <v>40861</v>
      </c>
      <c r="AL68" s="1">
        <v>68595</v>
      </c>
      <c r="AM68" s="1">
        <v>95988</v>
      </c>
      <c r="AN68" s="1">
        <v>44743</v>
      </c>
      <c r="AO68" s="1">
        <v>1034</v>
      </c>
      <c r="AP68" s="1">
        <v>30061</v>
      </c>
      <c r="AQ68" s="1">
        <v>75811</v>
      </c>
      <c r="AR68" s="1">
        <v>41235</v>
      </c>
      <c r="AS68" s="1">
        <v>261232</v>
      </c>
      <c r="AT68" s="1">
        <v>82170</v>
      </c>
      <c r="AU68" s="1">
        <v>9217</v>
      </c>
      <c r="AV68" s="1">
        <v>39490</v>
      </c>
      <c r="AW68" s="1">
        <v>66456</v>
      </c>
      <c r="AX68" s="1">
        <v>24038</v>
      </c>
      <c r="AY68" s="1">
        <v>54158</v>
      </c>
      <c r="AZ68" s="1">
        <v>97093</v>
      </c>
      <c r="BA68" s="1" t="e">
        <v>#N/A</v>
      </c>
      <c r="BB68" s="1" t="e">
        <v>#N/A</v>
      </c>
      <c r="BC68" s="1" t="e">
        <v>#N/A</v>
      </c>
    </row>
    <row r="69" spans="1:55" x14ac:dyDescent="0.25">
      <c r="A69" s="1" t="s">
        <v>111</v>
      </c>
      <c r="B69" s="1">
        <v>131169.9</v>
      </c>
      <c r="C69" s="1">
        <v>1477953.4</v>
      </c>
      <c r="D69" s="1">
        <v>294207.09999999998</v>
      </c>
      <c r="E69" s="1">
        <v>134770</v>
      </c>
      <c r="F69" s="1">
        <v>403465.8</v>
      </c>
      <c r="G69" s="1">
        <v>268431.5</v>
      </c>
      <c r="H69" s="1">
        <v>12540.7</v>
      </c>
      <c r="I69" s="1">
        <v>5047.8999999999996</v>
      </c>
      <c r="J69" s="1" t="e">
        <v>#N/A</v>
      </c>
      <c r="K69" s="1">
        <v>138888.1</v>
      </c>
      <c r="L69" s="1">
        <v>148958</v>
      </c>
      <c r="M69" s="1">
        <v>16635.5</v>
      </c>
      <c r="N69" s="1">
        <v>214044.4</v>
      </c>
      <c r="O69" s="1">
        <v>143793.5</v>
      </c>
      <c r="P69" s="1">
        <v>92788.9</v>
      </c>
      <c r="Q69" s="1">
        <v>144669</v>
      </c>
      <c r="R69" s="1">
        <v>211754.8</v>
      </c>
      <c r="S69" s="1">
        <v>102268.3</v>
      </c>
      <c r="T69" s="1">
        <v>111897.8</v>
      </c>
      <c r="U69" s="1">
        <v>79883</v>
      </c>
      <c r="V69" s="1">
        <v>25141</v>
      </c>
      <c r="W69" s="1">
        <v>20201.900000000001</v>
      </c>
      <c r="X69" s="1">
        <v>146435.29999999999</v>
      </c>
      <c r="Y69" s="1">
        <v>206233</v>
      </c>
      <c r="Z69" s="1">
        <v>121530</v>
      </c>
      <c r="AA69" s="1">
        <v>178041</v>
      </c>
      <c r="AB69" s="1">
        <v>376962.4</v>
      </c>
      <c r="AC69" s="1">
        <v>198973.2</v>
      </c>
      <c r="AD69" s="1">
        <v>284331.5</v>
      </c>
      <c r="AE69" s="1">
        <v>23188.2</v>
      </c>
      <c r="AF69" s="1">
        <v>19046.8</v>
      </c>
      <c r="AG69" s="1">
        <v>314160.40000000002</v>
      </c>
      <c r="AH69" s="1">
        <v>122055.8</v>
      </c>
      <c r="AI69" s="1">
        <v>125920</v>
      </c>
      <c r="AJ69" s="1">
        <v>178711.8</v>
      </c>
      <c r="AK69" s="1">
        <v>105829.5</v>
      </c>
      <c r="AL69" s="1">
        <v>177660.2</v>
      </c>
      <c r="AM69" s="1">
        <v>248607.8</v>
      </c>
      <c r="AN69" s="1">
        <v>115883.8</v>
      </c>
      <c r="AO69" s="1">
        <v>2678</v>
      </c>
      <c r="AP69" s="1">
        <v>77857.600000000006</v>
      </c>
      <c r="AQ69" s="1">
        <v>196349.6</v>
      </c>
      <c r="AR69" s="1">
        <v>106798.2</v>
      </c>
      <c r="AS69" s="1">
        <v>676587.8</v>
      </c>
      <c r="AT69" s="1">
        <v>212819.3</v>
      </c>
      <c r="AU69" s="1">
        <v>23871.9</v>
      </c>
      <c r="AV69" s="1">
        <v>102278.6</v>
      </c>
      <c r="AW69" s="1">
        <v>172120.2</v>
      </c>
      <c r="AX69" s="1">
        <v>62258.1</v>
      </c>
      <c r="AY69" s="1">
        <v>140268.6</v>
      </c>
      <c r="AZ69" s="1">
        <v>251469.7</v>
      </c>
      <c r="BA69" s="1" t="e">
        <v>#N/A</v>
      </c>
      <c r="BB69" s="1" t="e">
        <v>#N/A</v>
      </c>
      <c r="BC69" s="1" t="e">
        <v>#N/A</v>
      </c>
    </row>
    <row r="70" spans="1:55" x14ac:dyDescent="0.25">
      <c r="A70" s="1" t="s">
        <v>118</v>
      </c>
      <c r="B70" s="1">
        <v>1030</v>
      </c>
      <c r="C70" s="1">
        <v>960</v>
      </c>
      <c r="D70" s="1">
        <v>660</v>
      </c>
      <c r="E70" s="1">
        <v>700</v>
      </c>
      <c r="F70" s="1">
        <v>840</v>
      </c>
      <c r="G70" s="1">
        <v>340</v>
      </c>
      <c r="H70" s="1">
        <v>860</v>
      </c>
      <c r="I70" s="1">
        <v>950</v>
      </c>
      <c r="J70" s="1">
        <v>350</v>
      </c>
      <c r="K70" s="1">
        <v>710</v>
      </c>
      <c r="L70" s="1">
        <v>820</v>
      </c>
      <c r="M70" s="1">
        <v>760</v>
      </c>
      <c r="N70" s="1">
        <v>790</v>
      </c>
      <c r="O70" s="1">
        <v>750</v>
      </c>
      <c r="P70" s="1">
        <v>610</v>
      </c>
      <c r="Q70" s="1">
        <v>1050</v>
      </c>
      <c r="R70" s="1">
        <v>830</v>
      </c>
      <c r="S70" s="1">
        <v>840</v>
      </c>
      <c r="T70" s="1">
        <v>910</v>
      </c>
      <c r="U70" s="1">
        <v>780</v>
      </c>
      <c r="V70" s="1">
        <v>790</v>
      </c>
      <c r="W70" s="1">
        <v>820</v>
      </c>
      <c r="X70" s="1">
        <v>870</v>
      </c>
      <c r="Y70" s="1">
        <v>870</v>
      </c>
      <c r="Z70" s="1">
        <v>680</v>
      </c>
      <c r="AA70" s="1">
        <v>830</v>
      </c>
      <c r="AB70" s="1">
        <v>1120</v>
      </c>
      <c r="AC70" s="1">
        <v>1000</v>
      </c>
      <c r="AD70" s="1">
        <v>500</v>
      </c>
      <c r="AE70" s="1">
        <v>830</v>
      </c>
      <c r="AF70" s="1">
        <v>690</v>
      </c>
      <c r="AG70" s="1">
        <v>770</v>
      </c>
      <c r="AH70" s="1">
        <v>570</v>
      </c>
      <c r="AI70" s="1">
        <v>670</v>
      </c>
      <c r="AJ70" s="1">
        <v>1080</v>
      </c>
      <c r="AK70" s="1">
        <v>910</v>
      </c>
      <c r="AL70" s="1">
        <v>860</v>
      </c>
      <c r="AM70" s="1">
        <v>770</v>
      </c>
      <c r="AN70" s="1">
        <v>760</v>
      </c>
      <c r="AO70" s="1">
        <v>730</v>
      </c>
      <c r="AP70" s="1">
        <v>770</v>
      </c>
      <c r="AQ70" s="1">
        <v>950</v>
      </c>
      <c r="AR70" s="1">
        <v>840</v>
      </c>
      <c r="AS70" s="1">
        <v>720</v>
      </c>
      <c r="AT70" s="1">
        <v>870</v>
      </c>
      <c r="AU70" s="1">
        <v>910</v>
      </c>
      <c r="AV70" s="1">
        <v>840</v>
      </c>
      <c r="AW70" s="1">
        <v>870</v>
      </c>
      <c r="AX70" s="1">
        <v>750</v>
      </c>
      <c r="AY70" s="1">
        <v>860</v>
      </c>
      <c r="AZ70" s="1">
        <v>1140</v>
      </c>
      <c r="BA70" s="1" t="e">
        <v>#N/A</v>
      </c>
      <c r="BB70" s="1" t="e">
        <v>#N/A</v>
      </c>
      <c r="BC70" s="1" t="e">
        <v>#N/A</v>
      </c>
    </row>
    <row r="71" spans="1:55" x14ac:dyDescent="0.25">
      <c r="A71" s="1" t="s">
        <v>119</v>
      </c>
      <c r="B71" s="1">
        <v>0.47199999999999998</v>
      </c>
      <c r="C71" s="1">
        <v>0.42199999999999999</v>
      </c>
      <c r="D71" s="1">
        <v>0.45500000000000002</v>
      </c>
      <c r="E71" s="1">
        <v>0.45800000000000002</v>
      </c>
      <c r="F71" s="1">
        <v>0.47099999999999997</v>
      </c>
      <c r="G71" s="1">
        <v>0.45700000000000002</v>
      </c>
      <c r="H71" s="1">
        <v>0.48599999999999999</v>
      </c>
      <c r="I71" s="1">
        <v>0.44</v>
      </c>
      <c r="J71" s="1">
        <v>0.53200000000000003</v>
      </c>
      <c r="K71" s="1">
        <v>0.47399999999999998</v>
      </c>
      <c r="L71" s="1">
        <v>0.46800000000000003</v>
      </c>
      <c r="M71" s="1">
        <v>0.433</v>
      </c>
      <c r="N71" s="1">
        <v>0.433</v>
      </c>
      <c r="O71" s="1">
        <v>0.46500000000000002</v>
      </c>
      <c r="P71" s="1">
        <v>0.44</v>
      </c>
      <c r="Q71" s="1">
        <v>0.42699999999999999</v>
      </c>
      <c r="R71" s="1">
        <v>0.44500000000000001</v>
      </c>
      <c r="S71" s="1">
        <v>0.46600000000000003</v>
      </c>
      <c r="T71" s="1">
        <v>0.47499999999999998</v>
      </c>
      <c r="U71" s="1">
        <v>0.437</v>
      </c>
      <c r="V71" s="1">
        <v>0.443</v>
      </c>
      <c r="W71" s="1">
        <v>0.47499999999999998</v>
      </c>
      <c r="X71" s="1">
        <v>0.45100000000000001</v>
      </c>
      <c r="Y71" s="1">
        <v>0.44</v>
      </c>
      <c r="Z71" s="1">
        <v>0.46800000000000003</v>
      </c>
      <c r="AA71" s="1">
        <v>0.45500000000000002</v>
      </c>
      <c r="AB71" s="1">
        <v>0.435</v>
      </c>
      <c r="AC71" s="1">
        <v>0.432</v>
      </c>
      <c r="AD71" s="1">
        <v>0.44800000000000001</v>
      </c>
      <c r="AE71" s="1">
        <v>0.42499999999999999</v>
      </c>
      <c r="AF71" s="1">
        <v>0.46400000000000002</v>
      </c>
      <c r="AG71" s="1">
        <v>0.46400000000000002</v>
      </c>
      <c r="AH71" s="1">
        <v>0.499</v>
      </c>
      <c r="AI71" s="1">
        <v>0.46400000000000002</v>
      </c>
      <c r="AJ71" s="1">
        <v>0.433</v>
      </c>
      <c r="AK71" s="1">
        <v>0.45200000000000001</v>
      </c>
      <c r="AL71" s="1">
        <v>0.45400000000000001</v>
      </c>
      <c r="AM71" s="1">
        <v>0.44900000000000001</v>
      </c>
      <c r="AN71" s="1">
        <v>0.46100000000000002</v>
      </c>
      <c r="AO71" s="1">
        <v>0.46700000000000003</v>
      </c>
      <c r="AP71" s="1">
        <v>0.46100000000000002</v>
      </c>
      <c r="AQ71" s="1">
        <v>0.442</v>
      </c>
      <c r="AR71" s="1">
        <v>0.46800000000000003</v>
      </c>
      <c r="AS71" s="1">
        <v>0.46899999999999997</v>
      </c>
      <c r="AT71" s="1">
        <v>0.41899999999999998</v>
      </c>
      <c r="AU71" s="1">
        <v>0.44400000000000001</v>
      </c>
      <c r="AV71" s="1">
        <v>0.45900000000000002</v>
      </c>
      <c r="AW71" s="1">
        <v>0.441</v>
      </c>
      <c r="AX71" s="1">
        <v>0.45100000000000001</v>
      </c>
      <c r="AY71" s="1">
        <v>0.43</v>
      </c>
      <c r="AZ71" s="1">
        <v>0.42299999999999999</v>
      </c>
      <c r="BA71" s="1" t="e">
        <v>#N/A</v>
      </c>
      <c r="BB71" s="1" t="e">
        <v>#N/A</v>
      </c>
      <c r="BC71" s="1" t="e">
        <v>#N/A</v>
      </c>
    </row>
    <row r="72" spans="1:55" x14ac:dyDescent="0.25">
      <c r="A72" s="1" t="s">
        <v>122</v>
      </c>
      <c r="B72" s="1">
        <v>0.192</v>
      </c>
      <c r="C72" s="1">
        <v>0.114</v>
      </c>
      <c r="D72" s="1">
        <v>0.182</v>
      </c>
      <c r="E72" s="1">
        <v>0.187</v>
      </c>
      <c r="F72" s="1">
        <v>0.16400000000000001</v>
      </c>
      <c r="G72" s="1">
        <v>0.121</v>
      </c>
      <c r="H72" s="1">
        <v>0.108</v>
      </c>
      <c r="I72" s="1">
        <v>0.13</v>
      </c>
      <c r="J72" s="1">
        <v>0.184</v>
      </c>
      <c r="K72" s="1">
        <v>0.16600000000000001</v>
      </c>
      <c r="L72" s="1">
        <v>0.184</v>
      </c>
      <c r="M72" s="1">
        <v>0.115</v>
      </c>
      <c r="N72" s="1">
        <v>0.14799999999999999</v>
      </c>
      <c r="O72" s="1">
        <v>0.14299999999999999</v>
      </c>
      <c r="P72" s="1">
        <v>0.152</v>
      </c>
      <c r="Q72" s="1">
        <v>0.123</v>
      </c>
      <c r="R72" s="1">
        <v>0.13500000000000001</v>
      </c>
      <c r="S72" s="1">
        <v>0.19</v>
      </c>
      <c r="T72" s="1">
        <v>0.19900000000000001</v>
      </c>
      <c r="U72" s="1">
        <v>0.14000000000000001</v>
      </c>
      <c r="V72" s="1">
        <v>0.104</v>
      </c>
      <c r="W72" s="1">
        <v>0.11700000000000001</v>
      </c>
      <c r="X72" s="1">
        <v>0.16200000000000001</v>
      </c>
      <c r="Y72" s="1">
        <v>0.114</v>
      </c>
      <c r="Z72" s="1">
        <v>0.219</v>
      </c>
      <c r="AA72" s="1">
        <v>0.155</v>
      </c>
      <c r="AB72" s="1">
        <v>0.152</v>
      </c>
      <c r="AC72" s="1">
        <v>0.123</v>
      </c>
      <c r="AD72" s="1">
        <v>0.154</v>
      </c>
      <c r="AE72" s="1">
        <v>9.1999999999999998E-2</v>
      </c>
      <c r="AF72" s="1">
        <v>0.111</v>
      </c>
      <c r="AG72" s="1">
        <v>0.20599999999999999</v>
      </c>
      <c r="AH72" s="1">
        <v>0.159</v>
      </c>
      <c r="AI72" s="1">
        <v>0.17199999999999999</v>
      </c>
      <c r="AJ72" s="1">
        <v>0.111</v>
      </c>
      <c r="AK72" s="1">
        <v>0.158</v>
      </c>
      <c r="AL72" s="1">
        <v>0.16600000000000001</v>
      </c>
      <c r="AM72" s="1">
        <v>0.16400000000000001</v>
      </c>
      <c r="AN72" s="1">
        <v>0.13600000000000001</v>
      </c>
      <c r="AO72" s="1">
        <v>0.14799999999999999</v>
      </c>
      <c r="AP72" s="1">
        <v>0.17899999999999999</v>
      </c>
      <c r="AQ72" s="1">
        <v>0.14099999999999999</v>
      </c>
      <c r="AR72" s="1">
        <v>0.182</v>
      </c>
      <c r="AS72" s="1">
        <v>0.17199999999999999</v>
      </c>
      <c r="AT72" s="1">
        <v>0.11799999999999999</v>
      </c>
      <c r="AU72" s="1">
        <v>0.122</v>
      </c>
      <c r="AV72" s="1">
        <v>0.11799999999999999</v>
      </c>
      <c r="AW72" s="1">
        <v>0.13200000000000001</v>
      </c>
      <c r="AX72" s="1">
        <v>0.183</v>
      </c>
      <c r="AY72" s="1">
        <v>0.13200000000000001</v>
      </c>
      <c r="AZ72" s="1">
        <v>0.106</v>
      </c>
      <c r="BA72" s="1" t="e">
        <v>#N/A</v>
      </c>
      <c r="BB72" s="1" t="e">
        <v>#N/A</v>
      </c>
      <c r="BC72" s="1" t="e">
        <v>#N/A</v>
      </c>
    </row>
    <row r="73" spans="1:55" x14ac:dyDescent="0.25">
      <c r="A73" s="1" t="s">
        <v>128</v>
      </c>
      <c r="B73" s="1">
        <v>905</v>
      </c>
      <c r="C73" s="1">
        <v>81</v>
      </c>
      <c r="D73" s="1">
        <v>1195</v>
      </c>
      <c r="E73" s="1">
        <v>539</v>
      </c>
      <c r="F73" s="1">
        <v>6253</v>
      </c>
      <c r="G73" s="1">
        <v>632</v>
      </c>
      <c r="H73" s="1">
        <v>376</v>
      </c>
      <c r="I73" s="1">
        <v>118</v>
      </c>
      <c r="J73" s="1">
        <v>114</v>
      </c>
      <c r="K73" s="1">
        <v>3231</v>
      </c>
      <c r="L73" s="1">
        <v>1298</v>
      </c>
      <c r="M73" s="1">
        <v>158</v>
      </c>
      <c r="N73" s="1">
        <v>237</v>
      </c>
      <c r="O73" s="1">
        <v>1802</v>
      </c>
      <c r="P73" s="1">
        <v>968</v>
      </c>
      <c r="Q73" s="1">
        <v>368</v>
      </c>
      <c r="R73" s="1">
        <v>381</v>
      </c>
      <c r="S73" s="1">
        <v>812</v>
      </c>
      <c r="T73" s="1">
        <v>898</v>
      </c>
      <c r="U73" s="1">
        <v>181</v>
      </c>
      <c r="V73" s="1">
        <v>604</v>
      </c>
      <c r="W73" s="1">
        <v>760</v>
      </c>
      <c r="X73" s="1">
        <v>1567</v>
      </c>
      <c r="Y73" s="1">
        <v>607</v>
      </c>
      <c r="Z73" s="1">
        <v>634</v>
      </c>
      <c r="AA73" s="1">
        <v>908</v>
      </c>
      <c r="AB73" s="1">
        <v>151</v>
      </c>
      <c r="AC73" s="1">
        <v>167</v>
      </c>
      <c r="AD73" s="1">
        <v>430</v>
      </c>
      <c r="AE73" s="1">
        <v>117</v>
      </c>
      <c r="AF73" s="1">
        <v>972</v>
      </c>
      <c r="AG73" s="1">
        <v>347</v>
      </c>
      <c r="AH73" s="1">
        <v>2760</v>
      </c>
      <c r="AI73" s="1">
        <v>1663</v>
      </c>
      <c r="AJ73" s="1">
        <v>79</v>
      </c>
      <c r="AK73" s="1">
        <v>1778</v>
      </c>
      <c r="AL73" s="1">
        <v>623</v>
      </c>
      <c r="AM73" s="1">
        <v>637</v>
      </c>
      <c r="AN73" s="1">
        <v>1679</v>
      </c>
      <c r="AO73" s="1">
        <v>149</v>
      </c>
      <c r="AP73" s="1">
        <v>838</v>
      </c>
      <c r="AQ73" s="1">
        <v>115</v>
      </c>
      <c r="AR73" s="1">
        <v>1165</v>
      </c>
      <c r="AS73" s="1">
        <v>4519</v>
      </c>
      <c r="AT73" s="1">
        <v>341</v>
      </c>
      <c r="AU73" s="1">
        <v>72</v>
      </c>
      <c r="AV73" s="1">
        <v>955</v>
      </c>
      <c r="AW73" s="1">
        <v>913</v>
      </c>
      <c r="AX73" s="1">
        <v>328</v>
      </c>
      <c r="AY73" s="1">
        <v>737</v>
      </c>
      <c r="AZ73" s="1">
        <v>54</v>
      </c>
      <c r="BA73" s="1" t="e">
        <v>#N/A</v>
      </c>
      <c r="BB73" s="1" t="e">
        <v>#N/A</v>
      </c>
      <c r="BC73" s="1" t="e">
        <v>#N/A</v>
      </c>
    </row>
    <row r="74" spans="1:55" x14ac:dyDescent="0.25">
      <c r="A74" s="1" t="s">
        <v>120</v>
      </c>
      <c r="B74" s="1">
        <v>0.16800000000000001</v>
      </c>
      <c r="C74" s="1">
        <v>0.121</v>
      </c>
      <c r="D74" s="1">
        <v>0.21299999999999999</v>
      </c>
      <c r="E74" s="1">
        <v>0.191</v>
      </c>
      <c r="F74" s="1">
        <v>0.155</v>
      </c>
      <c r="G74" s="1">
        <v>0.124</v>
      </c>
      <c r="H74" s="1">
        <v>0.106</v>
      </c>
      <c r="I74" s="1">
        <v>0.124</v>
      </c>
      <c r="J74" s="1">
        <v>0.18</v>
      </c>
      <c r="K74" s="1">
        <v>0.14599999999999999</v>
      </c>
      <c r="L74" s="1">
        <v>0.185</v>
      </c>
      <c r="M74" s="1">
        <v>0.126</v>
      </c>
      <c r="N74" s="1">
        <v>0.13900000000000001</v>
      </c>
      <c r="O74" s="1">
        <v>0.13300000000000001</v>
      </c>
      <c r="P74" s="1">
        <v>0.16400000000000001</v>
      </c>
      <c r="Q74" s="1">
        <v>0.109</v>
      </c>
      <c r="R74" s="1">
        <v>0.13900000000000001</v>
      </c>
      <c r="S74" s="1">
        <v>0.17100000000000001</v>
      </c>
      <c r="T74" s="1">
        <v>0.14299999999999999</v>
      </c>
      <c r="U74" s="1">
        <v>0.11600000000000001</v>
      </c>
      <c r="V74" s="1">
        <v>9.6000000000000002E-2</v>
      </c>
      <c r="W74" s="1">
        <v>0.109</v>
      </c>
      <c r="X74" s="1">
        <v>0.27600000000000002</v>
      </c>
      <c r="Y74" s="1">
        <v>0.121</v>
      </c>
      <c r="Z74" s="1">
        <v>0.23200000000000001</v>
      </c>
      <c r="AA74" s="1">
        <v>0.156</v>
      </c>
      <c r="AB74" s="1">
        <v>0.13500000000000001</v>
      </c>
      <c r="AC74" s="1">
        <v>0.1</v>
      </c>
      <c r="AD74" s="1">
        <v>0.13100000000000001</v>
      </c>
      <c r="AE74" s="1">
        <v>9.5000000000000001E-2</v>
      </c>
      <c r="AF74" s="1">
        <v>0.13700000000000001</v>
      </c>
      <c r="AG74" s="1">
        <v>0.19600000000000001</v>
      </c>
      <c r="AH74" s="1">
        <v>0.159</v>
      </c>
      <c r="AI74" s="1">
        <v>0.17</v>
      </c>
      <c r="AJ74" s="1">
        <v>0.11</v>
      </c>
      <c r="AK74" s="1">
        <v>0.13500000000000001</v>
      </c>
      <c r="AL74" s="1">
        <v>0.13</v>
      </c>
      <c r="AM74" s="1">
        <v>7.1099999999999997E-2</v>
      </c>
      <c r="AN74" s="1">
        <v>0.112</v>
      </c>
      <c r="AO74" s="1">
        <v>0.13200000000000001</v>
      </c>
      <c r="AP74" s="1">
        <v>0.13800000000000001</v>
      </c>
      <c r="AQ74" s="1">
        <v>0.14299999999999999</v>
      </c>
      <c r="AR74" s="1">
        <v>0.16700000000000001</v>
      </c>
      <c r="AS74" s="1">
        <v>0.17399999999999999</v>
      </c>
      <c r="AT74" s="1">
        <v>9.8000000000000004E-2</v>
      </c>
      <c r="AU74" s="1">
        <v>9.7000000000000003E-2</v>
      </c>
      <c r="AV74" s="1">
        <v>0.108</v>
      </c>
      <c r="AW74" s="1">
        <v>0.11899999999999999</v>
      </c>
      <c r="AX74" s="1">
        <v>0.16</v>
      </c>
      <c r="AY74" s="1">
        <v>0.111</v>
      </c>
      <c r="AZ74" s="1">
        <v>9.2999999999999999E-2</v>
      </c>
      <c r="BA74" s="1" t="e">
        <v>#N/A</v>
      </c>
      <c r="BB74" s="1" t="e">
        <v>#N/A</v>
      </c>
      <c r="BC74" s="1" t="e">
        <v>#N/A</v>
      </c>
    </row>
    <row r="75" spans="1:55" x14ac:dyDescent="0.25">
      <c r="A75" s="1" t="s">
        <v>121</v>
      </c>
      <c r="B75" s="1">
        <v>0.13500000000000001</v>
      </c>
      <c r="C75" s="1">
        <v>0.125</v>
      </c>
      <c r="D75" s="1">
        <v>0.188</v>
      </c>
      <c r="E75" s="1">
        <v>0.16500000000000001</v>
      </c>
      <c r="F75" s="1">
        <v>0.23799999999999999</v>
      </c>
      <c r="G75" s="1">
        <v>0.13700000000000001</v>
      </c>
      <c r="H75" s="1">
        <v>0.125</v>
      </c>
      <c r="I75" s="1">
        <v>0.13900000000000001</v>
      </c>
      <c r="J75" s="1">
        <v>0.22700000000000001</v>
      </c>
      <c r="K75" s="1">
        <v>0.19500000000000001</v>
      </c>
      <c r="L75" s="1">
        <v>0.182</v>
      </c>
      <c r="M75" s="1">
        <v>0.17299999999999999</v>
      </c>
      <c r="N75" s="1">
        <v>0.11799999999999999</v>
      </c>
      <c r="O75" s="1">
        <v>0.152</v>
      </c>
      <c r="P75" s="1">
        <v>0.14199999999999999</v>
      </c>
      <c r="Q75" s="1">
        <v>8.5999999999999993E-2</v>
      </c>
      <c r="R75" s="1">
        <v>0.115</v>
      </c>
      <c r="S75" s="1">
        <v>0.13600000000000001</v>
      </c>
      <c r="T75" s="1">
        <v>0.185</v>
      </c>
      <c r="U75" s="1">
        <v>0.112</v>
      </c>
      <c r="V75" s="1">
        <v>0.10100000000000001</v>
      </c>
      <c r="W75" s="1">
        <v>0.13800000000000001</v>
      </c>
      <c r="X75" s="1">
        <v>0.13500000000000001</v>
      </c>
      <c r="Y75" s="1">
        <v>9.7000000000000003E-2</v>
      </c>
      <c r="Z75" s="1">
        <v>0.161</v>
      </c>
      <c r="AA75" s="1">
        <v>0.124</v>
      </c>
      <c r="AB75" s="1">
        <v>0.121</v>
      </c>
      <c r="AC75" s="1">
        <v>9.8000000000000004E-2</v>
      </c>
      <c r="AD75" s="1">
        <v>0.19800000000000001</v>
      </c>
      <c r="AE75" s="1">
        <v>0.155</v>
      </c>
      <c r="AF75" s="1">
        <v>0.13900000000000001</v>
      </c>
      <c r="AG75" s="1">
        <v>0.161</v>
      </c>
      <c r="AH75" s="1">
        <v>0.18099999999999999</v>
      </c>
      <c r="AI75" s="1">
        <v>0.14199999999999999</v>
      </c>
      <c r="AJ75" s="1">
        <v>9.1999999999999998E-2</v>
      </c>
      <c r="AK75" s="1">
        <v>0.13200000000000001</v>
      </c>
      <c r="AL75" s="1">
        <v>0.13400000000000001</v>
      </c>
      <c r="AM75" s="1">
        <v>0.10299999999999999</v>
      </c>
      <c r="AN75" s="1">
        <v>0.126</v>
      </c>
      <c r="AO75" s="1">
        <v>0.13600000000000001</v>
      </c>
      <c r="AP75" s="1">
        <v>0.158</v>
      </c>
      <c r="AQ75" s="1">
        <v>0.106</v>
      </c>
      <c r="AR75" s="1">
        <v>0.155</v>
      </c>
      <c r="AS75" s="1">
        <v>0.16400000000000001</v>
      </c>
      <c r="AT75" s="1">
        <v>0.11600000000000001</v>
      </c>
      <c r="AU75" s="1">
        <v>0.13400000000000001</v>
      </c>
      <c r="AV75" s="1">
        <v>0.13300000000000001</v>
      </c>
      <c r="AW75" s="1">
        <v>0.122</v>
      </c>
      <c r="AX75" s="1">
        <v>0.129</v>
      </c>
      <c r="AY75" s="1">
        <v>0.108</v>
      </c>
      <c r="AZ75" s="1">
        <v>9.1999999999999998E-2</v>
      </c>
      <c r="BA75" s="1" t="e">
        <v>#N/A</v>
      </c>
      <c r="BB75" s="1" t="e">
        <v>#N/A</v>
      </c>
      <c r="BC75" s="1" t="e">
        <v>#N/A</v>
      </c>
    </row>
    <row r="76" spans="1:55" x14ac:dyDescent="0.25">
      <c r="A76" s="1" t="s">
        <v>139</v>
      </c>
      <c r="B76" s="1">
        <v>4779736</v>
      </c>
      <c r="C76" s="1">
        <v>710231</v>
      </c>
      <c r="D76" s="1">
        <v>6392017</v>
      </c>
      <c r="E76" s="1">
        <v>2915918</v>
      </c>
      <c r="F76" s="1">
        <v>37253956</v>
      </c>
      <c r="G76" s="1">
        <v>5029196</v>
      </c>
      <c r="H76" s="1">
        <v>3574097</v>
      </c>
      <c r="I76" s="1">
        <v>897934</v>
      </c>
      <c r="J76" s="1">
        <v>601723</v>
      </c>
      <c r="K76" s="1">
        <v>19687653</v>
      </c>
      <c r="L76" s="1">
        <v>9920000</v>
      </c>
      <c r="M76" s="1">
        <v>1360301</v>
      </c>
      <c r="N76" s="1">
        <v>1567582</v>
      </c>
      <c r="O76" s="1">
        <v>12830632</v>
      </c>
      <c r="P76" s="1">
        <v>6483802</v>
      </c>
      <c r="Q76" s="1">
        <v>3046355</v>
      </c>
      <c r="R76" s="1">
        <v>2853118</v>
      </c>
      <c r="S76" s="1">
        <v>4339367</v>
      </c>
      <c r="T76" s="1">
        <v>4533372</v>
      </c>
      <c r="U76" s="1">
        <v>1328361</v>
      </c>
      <c r="V76" s="1">
        <v>5773552</v>
      </c>
      <c r="W76" s="1">
        <v>6547629</v>
      </c>
      <c r="X76" s="1">
        <v>9883640</v>
      </c>
      <c r="Y76" s="1">
        <v>5303925</v>
      </c>
      <c r="Z76" s="1">
        <v>2967297</v>
      </c>
      <c r="AA76" s="1">
        <v>5988927</v>
      </c>
      <c r="AB76" s="1">
        <v>989415</v>
      </c>
      <c r="AC76" s="1">
        <v>1826341</v>
      </c>
      <c r="AD76" s="1">
        <v>2700551</v>
      </c>
      <c r="AE76" s="1">
        <v>1316470</v>
      </c>
      <c r="AF76" s="1">
        <v>8791894</v>
      </c>
      <c r="AG76" s="1">
        <v>2059179</v>
      </c>
      <c r="AH76" s="1">
        <v>19378102</v>
      </c>
      <c r="AI76" s="1">
        <v>9535483</v>
      </c>
      <c r="AJ76" s="1">
        <v>672591</v>
      </c>
      <c r="AK76" s="1">
        <v>11536504</v>
      </c>
      <c r="AL76" s="1">
        <v>3751351</v>
      </c>
      <c r="AM76" s="1">
        <v>3831074</v>
      </c>
      <c r="AN76" s="1">
        <v>12702379</v>
      </c>
      <c r="AO76" s="1">
        <v>1052567</v>
      </c>
      <c r="AP76" s="1">
        <v>4625364</v>
      </c>
      <c r="AQ76" s="1">
        <v>814180</v>
      </c>
      <c r="AR76" s="1">
        <v>6346105</v>
      </c>
      <c r="AS76" s="1">
        <v>25145561</v>
      </c>
      <c r="AT76" s="1">
        <v>2763885</v>
      </c>
      <c r="AU76" s="1">
        <v>625741</v>
      </c>
      <c r="AV76" s="1">
        <v>8001024</v>
      </c>
      <c r="AW76" s="1">
        <v>6724540</v>
      </c>
      <c r="AX76" s="1">
        <v>1852994</v>
      </c>
      <c r="AY76" s="1">
        <v>5686986</v>
      </c>
      <c r="AZ76" s="1">
        <v>563626</v>
      </c>
      <c r="BA76" s="1" t="e">
        <v>#N/A</v>
      </c>
      <c r="BB76" s="1" t="e">
        <v>#N/A</v>
      </c>
      <c r="BC76" s="1" t="e">
        <v>#N/A</v>
      </c>
    </row>
    <row r="77" spans="1:55" x14ac:dyDescent="0.25">
      <c r="A77" s="1" t="s">
        <v>138</v>
      </c>
      <c r="B77" s="1">
        <v>94.65</v>
      </c>
      <c r="C77" s="1">
        <v>1.264</v>
      </c>
      <c r="D77" s="1">
        <v>57.05</v>
      </c>
      <c r="E77" s="1">
        <v>56.43</v>
      </c>
      <c r="F77" s="1">
        <v>244.2</v>
      </c>
      <c r="G77" s="1">
        <v>49.33</v>
      </c>
      <c r="H77" s="1">
        <v>741.4</v>
      </c>
      <c r="I77" s="1">
        <v>470.7</v>
      </c>
      <c r="J77" s="1">
        <v>10298</v>
      </c>
      <c r="K77" s="1">
        <v>360.2</v>
      </c>
      <c r="L77" s="1">
        <v>165</v>
      </c>
      <c r="M77" s="1">
        <v>216.8</v>
      </c>
      <c r="N77" s="1">
        <v>19.5</v>
      </c>
      <c r="O77" s="1">
        <v>231.9</v>
      </c>
      <c r="P77" s="1">
        <v>182.5</v>
      </c>
      <c r="Q77" s="1">
        <v>54.81</v>
      </c>
      <c r="R77" s="1">
        <v>35.090000000000003</v>
      </c>
      <c r="S77" s="1">
        <v>110</v>
      </c>
      <c r="T77" s="1">
        <v>105</v>
      </c>
      <c r="U77" s="1">
        <v>43.04</v>
      </c>
      <c r="V77" s="1">
        <v>606.20000000000005</v>
      </c>
      <c r="W77" s="1">
        <v>852.1</v>
      </c>
      <c r="X77" s="1">
        <v>174.8</v>
      </c>
      <c r="Y77" s="1">
        <v>67.14</v>
      </c>
      <c r="Z77" s="1">
        <v>63.5</v>
      </c>
      <c r="AA77" s="1">
        <v>87.26</v>
      </c>
      <c r="AB77" s="1">
        <v>6.8579999999999997</v>
      </c>
      <c r="AC77" s="1">
        <v>23.97</v>
      </c>
      <c r="AD77" s="1">
        <v>24.8</v>
      </c>
      <c r="AE77" s="1">
        <v>147</v>
      </c>
      <c r="AF77" s="1">
        <v>1189</v>
      </c>
      <c r="AG77" s="1">
        <v>17.16</v>
      </c>
      <c r="AH77" s="1">
        <v>415.3</v>
      </c>
      <c r="AI77" s="1">
        <v>200.6</v>
      </c>
      <c r="AJ77" s="1">
        <v>9.9160000000000004</v>
      </c>
      <c r="AK77" s="1">
        <v>282.5</v>
      </c>
      <c r="AL77" s="1">
        <v>55.22</v>
      </c>
      <c r="AM77" s="1">
        <v>40.33</v>
      </c>
      <c r="AN77" s="1">
        <v>285.3</v>
      </c>
      <c r="AO77" s="1">
        <v>1006</v>
      </c>
      <c r="AP77" s="1">
        <v>157.1</v>
      </c>
      <c r="AQ77" s="1">
        <v>10.86</v>
      </c>
      <c r="AR77" s="1">
        <v>156.6</v>
      </c>
      <c r="AS77" s="1">
        <v>98.07</v>
      </c>
      <c r="AT77" s="1">
        <v>34.299999999999997</v>
      </c>
      <c r="AU77" s="1">
        <v>67.73</v>
      </c>
      <c r="AV77" s="1">
        <v>207.3</v>
      </c>
      <c r="AW77" s="1">
        <v>102.6</v>
      </c>
      <c r="AX77" s="1">
        <v>77.06</v>
      </c>
      <c r="AY77" s="1">
        <v>105.2</v>
      </c>
      <c r="AZ77" s="1">
        <v>5.851</v>
      </c>
      <c r="BA77" s="1" t="e">
        <v>#N/A</v>
      </c>
      <c r="BB77" s="1" t="e">
        <v>#N/A</v>
      </c>
      <c r="BC77" s="1" t="e">
        <v>#N/A</v>
      </c>
    </row>
    <row r="78" spans="1:55" x14ac:dyDescent="0.25">
      <c r="A78" s="1" t="s">
        <v>129</v>
      </c>
      <c r="B78" s="1">
        <v>199</v>
      </c>
      <c r="C78" s="1">
        <v>31</v>
      </c>
      <c r="D78" s="1">
        <v>352</v>
      </c>
      <c r="E78" s="1">
        <v>130</v>
      </c>
      <c r="F78" s="1">
        <v>1811</v>
      </c>
      <c r="G78" s="1">
        <v>117</v>
      </c>
      <c r="H78" s="1">
        <v>131</v>
      </c>
      <c r="I78" s="1">
        <v>48</v>
      </c>
      <c r="J78" s="1">
        <v>131</v>
      </c>
      <c r="K78" s="1">
        <v>987</v>
      </c>
      <c r="L78" s="1">
        <v>527</v>
      </c>
      <c r="M78" s="1">
        <v>24</v>
      </c>
      <c r="N78" s="1">
        <v>21</v>
      </c>
      <c r="O78" s="1">
        <v>706</v>
      </c>
      <c r="P78" s="1">
        <v>198</v>
      </c>
      <c r="Q78" s="1">
        <v>38</v>
      </c>
      <c r="R78" s="1">
        <v>100</v>
      </c>
      <c r="S78" s="1">
        <v>180</v>
      </c>
      <c r="T78" s="1">
        <v>437</v>
      </c>
      <c r="U78" s="1">
        <v>24</v>
      </c>
      <c r="V78" s="1">
        <v>424</v>
      </c>
      <c r="W78" s="1">
        <v>209</v>
      </c>
      <c r="X78" s="1">
        <v>558</v>
      </c>
      <c r="Y78" s="1">
        <v>91</v>
      </c>
      <c r="Z78" s="1">
        <v>165</v>
      </c>
      <c r="AA78" s="1">
        <v>419</v>
      </c>
      <c r="AB78" s="1">
        <v>21</v>
      </c>
      <c r="AC78" s="1">
        <v>51</v>
      </c>
      <c r="AD78" s="1">
        <v>158</v>
      </c>
      <c r="AE78" s="1">
        <v>13</v>
      </c>
      <c r="AF78" s="1">
        <v>363</v>
      </c>
      <c r="AG78" s="1">
        <v>118</v>
      </c>
      <c r="AH78" s="1">
        <v>860</v>
      </c>
      <c r="AI78" s="1">
        <v>445</v>
      </c>
      <c r="AJ78" s="1">
        <v>9</v>
      </c>
      <c r="AK78" s="1">
        <v>460</v>
      </c>
      <c r="AL78" s="1">
        <v>188</v>
      </c>
      <c r="AM78" s="1">
        <v>78</v>
      </c>
      <c r="AN78" s="1">
        <v>646</v>
      </c>
      <c r="AO78" s="1">
        <v>29</v>
      </c>
      <c r="AP78" s="1">
        <v>280</v>
      </c>
      <c r="AQ78" s="1">
        <v>14</v>
      </c>
      <c r="AR78" s="1">
        <v>356</v>
      </c>
      <c r="AS78" s="1">
        <v>1246</v>
      </c>
      <c r="AT78" s="1">
        <v>52</v>
      </c>
      <c r="AU78" s="1">
        <v>7</v>
      </c>
      <c r="AV78" s="1">
        <v>369</v>
      </c>
      <c r="AW78" s="1">
        <v>151</v>
      </c>
      <c r="AX78" s="1">
        <v>55</v>
      </c>
      <c r="AY78" s="1">
        <v>151</v>
      </c>
      <c r="AZ78" s="1">
        <v>8</v>
      </c>
      <c r="BA78" s="1" t="e">
        <v>#N/A</v>
      </c>
      <c r="BB78" s="1" t="e">
        <v>#N/A</v>
      </c>
      <c r="BC78" s="1" t="e">
        <v>#N/A</v>
      </c>
    </row>
    <row r="79" spans="1:55" x14ac:dyDescent="0.25">
      <c r="A79" s="1" t="s">
        <v>130</v>
      </c>
      <c r="B79" s="1">
        <v>135</v>
      </c>
      <c r="C79" s="1">
        <v>19</v>
      </c>
      <c r="D79" s="1">
        <v>232</v>
      </c>
      <c r="E79" s="1">
        <v>93</v>
      </c>
      <c r="F79" s="1">
        <v>1257</v>
      </c>
      <c r="G79" s="1">
        <v>65</v>
      </c>
      <c r="H79" s="1">
        <v>97</v>
      </c>
      <c r="I79" s="1">
        <v>38</v>
      </c>
      <c r="J79" s="1">
        <v>99</v>
      </c>
      <c r="K79" s="1">
        <v>669</v>
      </c>
      <c r="L79" s="1">
        <v>376</v>
      </c>
      <c r="M79" s="1">
        <v>7</v>
      </c>
      <c r="N79" s="1">
        <v>12</v>
      </c>
      <c r="O79" s="1">
        <v>364</v>
      </c>
      <c r="P79" s="1">
        <v>142</v>
      </c>
      <c r="Q79" s="1">
        <v>21</v>
      </c>
      <c r="R79" s="1">
        <v>63</v>
      </c>
      <c r="S79" s="1">
        <v>116</v>
      </c>
      <c r="T79" s="1">
        <v>351</v>
      </c>
      <c r="U79" s="1">
        <v>11</v>
      </c>
      <c r="V79" s="1">
        <v>293</v>
      </c>
      <c r="W79" s="1">
        <v>118</v>
      </c>
      <c r="X79" s="1">
        <v>413</v>
      </c>
      <c r="Y79" s="1">
        <v>53</v>
      </c>
      <c r="Z79" s="1">
        <v>120</v>
      </c>
      <c r="AA79" s="1">
        <v>321</v>
      </c>
      <c r="AB79" s="1">
        <v>12</v>
      </c>
      <c r="AC79" s="1">
        <v>32</v>
      </c>
      <c r="AD79" s="1">
        <v>84</v>
      </c>
      <c r="AE79" s="1">
        <v>5</v>
      </c>
      <c r="AF79" s="1">
        <v>246</v>
      </c>
      <c r="AG79" s="1">
        <v>67</v>
      </c>
      <c r="AH79" s="1">
        <v>517</v>
      </c>
      <c r="AI79" s="1">
        <v>286</v>
      </c>
      <c r="AJ79" s="1">
        <v>4</v>
      </c>
      <c r="AK79" s="1">
        <v>310</v>
      </c>
      <c r="AL79" s="1">
        <v>111</v>
      </c>
      <c r="AM79" s="1">
        <v>36</v>
      </c>
      <c r="AN79" s="1">
        <v>457</v>
      </c>
      <c r="AO79" s="1">
        <v>16</v>
      </c>
      <c r="AP79" s="1">
        <v>207</v>
      </c>
      <c r="AQ79" s="1">
        <v>8</v>
      </c>
      <c r="AR79" s="1">
        <v>219</v>
      </c>
      <c r="AS79" s="1">
        <v>805</v>
      </c>
      <c r="AT79" s="1">
        <v>22</v>
      </c>
      <c r="AU79" s="1">
        <v>2</v>
      </c>
      <c r="AV79" s="1">
        <v>250</v>
      </c>
      <c r="AW79" s="1">
        <v>93</v>
      </c>
      <c r="AX79" s="1">
        <v>27</v>
      </c>
      <c r="AY79" s="1">
        <v>97</v>
      </c>
      <c r="AZ79" s="1">
        <v>5</v>
      </c>
      <c r="BA79" s="1" t="e">
        <v>#N/A</v>
      </c>
      <c r="BB79" s="1" t="e">
        <v>#N/A</v>
      </c>
      <c r="BC79" s="1" t="e">
        <v>#N/A</v>
      </c>
    </row>
    <row r="80" spans="1:55" x14ac:dyDescent="0.25">
      <c r="A80" s="1" t="s">
        <v>131</v>
      </c>
      <c r="B80" s="1">
        <v>0.48899999999999999</v>
      </c>
      <c r="C80" s="1">
        <v>0.61699999999999999</v>
      </c>
      <c r="D80" s="1">
        <v>0.32300000000000001</v>
      </c>
      <c r="E80" s="1">
        <v>0.57899999999999996</v>
      </c>
      <c r="F80" s="1">
        <v>0.20100000000000001</v>
      </c>
      <c r="G80" s="1">
        <v>0.34300000000000003</v>
      </c>
      <c r="H80" s="1">
        <v>0.16600000000000001</v>
      </c>
      <c r="I80" s="1">
        <v>5.1999999999999998E-2</v>
      </c>
      <c r="J80" s="1">
        <v>0.25900000000000001</v>
      </c>
      <c r="K80" s="1">
        <v>0.32500000000000001</v>
      </c>
      <c r="L80" s="1">
        <v>0.316</v>
      </c>
      <c r="M80" s="1">
        <v>0.45100000000000001</v>
      </c>
      <c r="N80" s="1">
        <v>0.56899999999999995</v>
      </c>
      <c r="O80" s="1">
        <v>0.26200000000000001</v>
      </c>
      <c r="P80" s="1">
        <v>0.33800000000000002</v>
      </c>
      <c r="Q80" s="1">
        <v>0.33800000000000002</v>
      </c>
      <c r="R80" s="1">
        <v>0.32200000000000001</v>
      </c>
      <c r="S80" s="1">
        <v>0.42399999999999999</v>
      </c>
      <c r="T80" s="1">
        <v>0.44500000000000001</v>
      </c>
      <c r="U80" s="1">
        <v>0.22600000000000001</v>
      </c>
      <c r="V80" s="1">
        <v>0.20699999999999999</v>
      </c>
      <c r="W80" s="1">
        <v>0.22600000000000001</v>
      </c>
      <c r="X80" s="1">
        <v>0.28799999999999998</v>
      </c>
      <c r="Y80" s="1">
        <v>0.36699999999999999</v>
      </c>
      <c r="Z80" s="1">
        <v>0.42799999999999999</v>
      </c>
      <c r="AA80" s="1">
        <v>0.27100000000000002</v>
      </c>
      <c r="AB80" s="1">
        <v>0.52300000000000002</v>
      </c>
      <c r="AC80" s="1">
        <v>0.19800000000000001</v>
      </c>
      <c r="AD80" s="1">
        <v>0.375</v>
      </c>
      <c r="AE80" s="1">
        <v>0.14399999999999999</v>
      </c>
      <c r="AF80" s="1">
        <v>0.113</v>
      </c>
      <c r="AG80" s="1">
        <v>0.499</v>
      </c>
      <c r="AH80" s="1">
        <v>0.10299999999999999</v>
      </c>
      <c r="AI80" s="1">
        <v>0.28699999999999998</v>
      </c>
      <c r="AJ80" s="1">
        <v>0.47899999999999998</v>
      </c>
      <c r="AK80" s="1">
        <v>0.19600000000000001</v>
      </c>
      <c r="AL80" s="1">
        <v>0.312</v>
      </c>
      <c r="AM80" s="1">
        <v>0.26600000000000001</v>
      </c>
      <c r="AN80" s="1">
        <v>0.27100000000000002</v>
      </c>
      <c r="AO80" s="1">
        <v>5.8000000000000003E-2</v>
      </c>
      <c r="AP80" s="1">
        <v>0.44400000000000001</v>
      </c>
      <c r="AQ80" s="1">
        <v>0.35</v>
      </c>
      <c r="AR80" s="1">
        <v>0.39400000000000002</v>
      </c>
      <c r="AS80" s="1">
        <v>0.35699999999999998</v>
      </c>
      <c r="AT80" s="1">
        <v>0.31900000000000001</v>
      </c>
      <c r="AU80" s="1">
        <v>0.28799999999999998</v>
      </c>
      <c r="AV80" s="1">
        <v>0.29299999999999998</v>
      </c>
      <c r="AW80" s="1">
        <v>0.27700000000000002</v>
      </c>
      <c r="AX80" s="1">
        <v>0.54200000000000004</v>
      </c>
      <c r="AY80" s="1">
        <v>0.34699999999999998</v>
      </c>
      <c r="AZ80" s="1">
        <v>0.53800000000000003</v>
      </c>
      <c r="BA80" s="1" t="e">
        <v>#N/A</v>
      </c>
      <c r="BB80" s="1" t="e">
        <v>#N/A</v>
      </c>
      <c r="BC80" s="1" t="e">
        <v>#N/A</v>
      </c>
    </row>
    <row r="81" spans="1:55" x14ac:dyDescent="0.25">
      <c r="A81" s="1">
        <v>0</v>
      </c>
      <c r="B81" s="1">
        <v>4.1634098619672719E-5</v>
      </c>
      <c r="C81" s="1">
        <v>4.3647770936498123E-5</v>
      </c>
      <c r="D81" s="1">
        <v>5.5068689585775508E-5</v>
      </c>
      <c r="E81" s="1">
        <v>4.4582872357864657E-5</v>
      </c>
      <c r="F81" s="1">
        <v>4.8612286974301467E-5</v>
      </c>
      <c r="G81" s="1">
        <v>2.3264155940631464E-5</v>
      </c>
      <c r="H81" s="1">
        <v>3.6652614632451218E-5</v>
      </c>
      <c r="I81" s="1">
        <v>5.3456044653615967E-5</v>
      </c>
      <c r="J81" s="1">
        <v>2.1770814810136889E-4</v>
      </c>
      <c r="K81" s="1">
        <v>5.0132943728742072E-5</v>
      </c>
      <c r="L81" s="1">
        <v>5.3124999999999997E-5</v>
      </c>
      <c r="M81" s="1">
        <v>1.7643153978420953E-5</v>
      </c>
      <c r="N81" s="1">
        <v>1.3396428384607632E-5</v>
      </c>
      <c r="O81" s="1">
        <v>5.5024569327528061E-5</v>
      </c>
      <c r="P81" s="1">
        <v>3.0537638256072596E-5</v>
      </c>
      <c r="Q81" s="1">
        <v>1.2473923754782354E-5</v>
      </c>
      <c r="R81" s="1">
        <v>3.5049374053228783E-5</v>
      </c>
      <c r="S81" s="1">
        <v>4.1480704443758733E-5</v>
      </c>
      <c r="T81" s="1">
        <v>9.6396236620334712E-5</v>
      </c>
      <c r="U81" s="1">
        <v>1.806737776854334E-5</v>
      </c>
      <c r="V81" s="1">
        <v>7.3438327047197291E-5</v>
      </c>
      <c r="W81" s="1">
        <v>3.1919951481673748E-5</v>
      </c>
      <c r="X81" s="1">
        <v>5.6456932870885624E-5</v>
      </c>
      <c r="Y81" s="1">
        <v>1.7157105351225745E-5</v>
      </c>
      <c r="Z81" s="1">
        <v>5.5606162780469906E-5</v>
      </c>
      <c r="AA81" s="1">
        <v>6.9962449033023782E-5</v>
      </c>
      <c r="AB81" s="1">
        <v>2.1224663058473946E-5</v>
      </c>
      <c r="AC81" s="1">
        <v>2.7924686572770366E-5</v>
      </c>
      <c r="AD81" s="1">
        <v>5.8506578842613969E-5</v>
      </c>
      <c r="AE81" s="1">
        <v>9.8748927054927193E-6</v>
      </c>
      <c r="AF81" s="1">
        <v>4.1288031907573041E-5</v>
      </c>
      <c r="AG81" s="1">
        <v>5.7304391701741327E-5</v>
      </c>
      <c r="AH81" s="1">
        <v>4.4379991394410044E-5</v>
      </c>
      <c r="AI81" s="1">
        <v>4.6667798579264415E-5</v>
      </c>
      <c r="AJ81" s="1">
        <v>1.3381088953018997E-5</v>
      </c>
      <c r="AK81" s="1">
        <v>3.9873431327202764E-5</v>
      </c>
      <c r="AL81" s="1">
        <v>5.0115278469010231E-5</v>
      </c>
      <c r="AM81" s="1">
        <v>2.0359825991353859E-5</v>
      </c>
      <c r="AN81" s="1">
        <v>5.0856615126977392E-5</v>
      </c>
      <c r="AO81" s="1">
        <v>2.7551690296199671E-5</v>
      </c>
      <c r="AP81" s="1">
        <v>6.0535776211342505E-5</v>
      </c>
      <c r="AQ81" s="1">
        <v>1.7195214817362253E-5</v>
      </c>
      <c r="AR81" s="1">
        <v>5.6097401476968947E-5</v>
      </c>
      <c r="AS81" s="1">
        <v>4.9551489425907022E-5</v>
      </c>
      <c r="AT81" s="1">
        <v>1.8814096823854828E-5</v>
      </c>
      <c r="AU81" s="1">
        <v>1.1186737004607338E-5</v>
      </c>
      <c r="AV81" s="1">
        <v>4.6119096755615283E-5</v>
      </c>
      <c r="AW81" s="1">
        <v>2.245506755852445E-5</v>
      </c>
      <c r="AX81" s="1">
        <v>2.9681693518705404E-5</v>
      </c>
      <c r="AY81" s="1">
        <v>2.655185013643431E-5</v>
      </c>
      <c r="AZ81" s="1">
        <v>1.4193809370043256E-5</v>
      </c>
      <c r="BA81" s="1" t="e">
        <v>#N/A</v>
      </c>
      <c r="BB81" s="1" t="e">
        <v>#N/A</v>
      </c>
      <c r="BC81" s="1" t="e">
        <v>#N/A</v>
      </c>
    </row>
    <row r="82" spans="1:55" x14ac:dyDescent="0.25">
      <c r="A82" s="1" t="s">
        <v>140</v>
      </c>
      <c r="B82" s="1">
        <v>56</v>
      </c>
      <c r="C82" s="1">
        <v>28</v>
      </c>
      <c r="D82" s="1">
        <v>35</v>
      </c>
      <c r="E82" s="1">
        <v>54</v>
      </c>
      <c r="F82" s="1">
        <v>35</v>
      </c>
      <c r="G82" s="1">
        <v>33</v>
      </c>
      <c r="H82" s="1">
        <v>31</v>
      </c>
      <c r="I82" s="1">
        <v>33</v>
      </c>
      <c r="J82" s="1" t="e">
        <v>#N/A</v>
      </c>
      <c r="K82" s="1">
        <v>39</v>
      </c>
      <c r="L82" s="1">
        <v>48</v>
      </c>
      <c r="M82" s="1">
        <v>33</v>
      </c>
      <c r="N82" s="1">
        <v>42</v>
      </c>
      <c r="O82" s="1">
        <v>39</v>
      </c>
      <c r="P82" s="1">
        <v>45</v>
      </c>
      <c r="Q82" s="1">
        <v>41</v>
      </c>
      <c r="R82" s="1">
        <v>45</v>
      </c>
      <c r="S82" s="1">
        <v>47</v>
      </c>
      <c r="T82" s="1">
        <v>54</v>
      </c>
      <c r="U82" s="1">
        <v>25</v>
      </c>
      <c r="V82" s="1">
        <v>28</v>
      </c>
      <c r="W82" s="1">
        <v>28</v>
      </c>
      <c r="X82" s="1">
        <v>37</v>
      </c>
      <c r="Y82" s="1">
        <v>40</v>
      </c>
      <c r="Z82" s="1">
        <v>59</v>
      </c>
      <c r="AA82" s="1">
        <v>44</v>
      </c>
      <c r="AB82" s="1">
        <v>35</v>
      </c>
      <c r="AC82" s="1">
        <v>44</v>
      </c>
      <c r="AD82" s="1">
        <v>30</v>
      </c>
      <c r="AE82" s="1">
        <v>23</v>
      </c>
      <c r="AF82" s="1">
        <v>34</v>
      </c>
      <c r="AG82" s="1">
        <v>41</v>
      </c>
      <c r="AH82" s="1">
        <v>32</v>
      </c>
      <c r="AI82" s="1">
        <v>50</v>
      </c>
      <c r="AJ82" s="1">
        <v>44</v>
      </c>
      <c r="AK82" s="1">
        <v>39</v>
      </c>
      <c r="AL82" s="1">
        <v>48</v>
      </c>
      <c r="AM82" s="1">
        <v>30</v>
      </c>
      <c r="AN82" s="1">
        <v>40</v>
      </c>
      <c r="AO82" s="1">
        <v>32</v>
      </c>
      <c r="AP82" s="1">
        <v>54</v>
      </c>
      <c r="AQ82" s="1">
        <v>45</v>
      </c>
      <c r="AR82" s="1">
        <v>52</v>
      </c>
      <c r="AS82" s="1">
        <v>47</v>
      </c>
      <c r="AT82" s="1">
        <v>57</v>
      </c>
      <c r="AU82" s="1">
        <v>22</v>
      </c>
      <c r="AV82" s="1">
        <v>42</v>
      </c>
      <c r="AW82" s="1">
        <v>30</v>
      </c>
      <c r="AX82" s="1">
        <v>43</v>
      </c>
      <c r="AY82" s="1">
        <v>37</v>
      </c>
      <c r="AZ82" s="1">
        <v>34</v>
      </c>
      <c r="BA82" s="1" t="e">
        <v>#N/A</v>
      </c>
      <c r="BB82" s="1" t="e">
        <v>#N/A</v>
      </c>
      <c r="BC82" s="1" t="e">
        <v>#N/A</v>
      </c>
    </row>
    <row r="83" spans="1:55" x14ac:dyDescent="0.25">
      <c r="A83" s="1" t="s">
        <v>141</v>
      </c>
      <c r="B83" s="1">
        <v>121</v>
      </c>
      <c r="C83" s="1">
        <v>35</v>
      </c>
      <c r="D83" s="1">
        <v>93</v>
      </c>
      <c r="E83" s="1">
        <v>69</v>
      </c>
      <c r="F83" s="1">
        <v>359</v>
      </c>
      <c r="G83" s="1">
        <v>91</v>
      </c>
      <c r="H83" s="1">
        <v>35</v>
      </c>
      <c r="I83" s="1">
        <v>13</v>
      </c>
      <c r="J83" s="1">
        <v>3</v>
      </c>
      <c r="K83" s="1">
        <v>227</v>
      </c>
      <c r="L83" s="1">
        <v>139</v>
      </c>
      <c r="M83" s="1">
        <v>18</v>
      </c>
      <c r="N83" s="1">
        <v>17</v>
      </c>
      <c r="O83" s="1">
        <v>233</v>
      </c>
      <c r="P83" s="1">
        <v>203</v>
      </c>
      <c r="Q83" s="1">
        <v>83</v>
      </c>
      <c r="R83" s="1">
        <v>70</v>
      </c>
      <c r="S83" s="1">
        <v>138</v>
      </c>
      <c r="T83" s="1">
        <v>207</v>
      </c>
      <c r="U83" s="1">
        <v>17</v>
      </c>
      <c r="V83" s="1">
        <v>62</v>
      </c>
      <c r="W83" s="1">
        <v>64</v>
      </c>
      <c r="X83" s="1">
        <v>162</v>
      </c>
      <c r="Y83" s="1">
        <v>94</v>
      </c>
      <c r="Z83" s="1">
        <v>64</v>
      </c>
      <c r="AA83" s="1">
        <v>131</v>
      </c>
      <c r="AB83" s="1">
        <v>32</v>
      </c>
      <c r="AC83" s="1">
        <v>52</v>
      </c>
      <c r="AD83" s="1">
        <v>37</v>
      </c>
      <c r="AE83" s="1">
        <v>15</v>
      </c>
      <c r="AF83" s="1">
        <v>114</v>
      </c>
      <c r="AG83" s="1">
        <v>50</v>
      </c>
      <c r="AH83" s="1">
        <v>170</v>
      </c>
      <c r="AI83" s="1">
        <v>126</v>
      </c>
      <c r="AJ83" s="1">
        <v>55</v>
      </c>
      <c r="AK83" s="1">
        <v>229</v>
      </c>
      <c r="AL83" s="1">
        <v>104</v>
      </c>
      <c r="AM83" s="1">
        <v>38</v>
      </c>
      <c r="AN83" s="1">
        <v>242</v>
      </c>
      <c r="AO83" s="1">
        <v>11</v>
      </c>
      <c r="AP83" s="1">
        <v>74</v>
      </c>
      <c r="AQ83" s="1">
        <v>15</v>
      </c>
      <c r="AR83" s="1">
        <v>103</v>
      </c>
      <c r="AS83" s="1">
        <v>709</v>
      </c>
      <c r="AT83" s="1">
        <v>64</v>
      </c>
      <c r="AU83" s="1">
        <v>6</v>
      </c>
      <c r="AV83" s="1">
        <v>103</v>
      </c>
      <c r="AW83" s="1">
        <v>73</v>
      </c>
      <c r="AX83" s="1">
        <v>97</v>
      </c>
      <c r="AY83" s="1">
        <v>101</v>
      </c>
      <c r="AZ83" s="1">
        <v>65</v>
      </c>
      <c r="BA83" s="1" t="e">
        <v>#N/A</v>
      </c>
      <c r="BB83" s="1" t="e">
        <v>#N/A</v>
      </c>
      <c r="BC83" s="1" t="e">
        <v>#N/A</v>
      </c>
    </row>
    <row r="84" spans="1:55" x14ac:dyDescent="0.25">
      <c r="A84" s="1" t="s">
        <v>143</v>
      </c>
      <c r="B84" s="1">
        <v>4849377</v>
      </c>
      <c r="C84" s="1">
        <v>736732</v>
      </c>
      <c r="D84" s="1">
        <v>6731484</v>
      </c>
      <c r="E84" s="1">
        <v>2966369</v>
      </c>
      <c r="F84" s="1">
        <v>38802500</v>
      </c>
      <c r="G84" s="1">
        <v>5355866</v>
      </c>
      <c r="H84" s="1">
        <v>3596677</v>
      </c>
      <c r="I84" s="1">
        <v>935614</v>
      </c>
      <c r="J84" s="1">
        <v>658893</v>
      </c>
      <c r="K84" s="1">
        <v>19893297</v>
      </c>
      <c r="L84" s="1">
        <v>10097343</v>
      </c>
      <c r="M84" s="1">
        <v>1419561</v>
      </c>
      <c r="N84" s="1">
        <v>1634464</v>
      </c>
      <c r="O84" s="1">
        <v>12880580</v>
      </c>
      <c r="P84" s="1">
        <v>6596855</v>
      </c>
      <c r="Q84" s="1">
        <v>3107126</v>
      </c>
      <c r="R84" s="1">
        <v>2904021</v>
      </c>
      <c r="S84" s="1">
        <v>4413457</v>
      </c>
      <c r="T84" s="1">
        <v>4649676</v>
      </c>
      <c r="U84" s="1">
        <v>1330089</v>
      </c>
      <c r="V84" s="1">
        <v>5976407</v>
      </c>
      <c r="W84" s="1">
        <v>6745408</v>
      </c>
      <c r="X84" s="1">
        <v>9909877</v>
      </c>
      <c r="Y84" s="1">
        <v>5457173</v>
      </c>
      <c r="Z84" s="1">
        <v>2994079</v>
      </c>
      <c r="AA84" s="1">
        <v>6063589</v>
      </c>
      <c r="AB84" s="1">
        <v>1023579</v>
      </c>
      <c r="AC84" s="1">
        <v>1881503</v>
      </c>
      <c r="AD84" s="1">
        <v>2839099</v>
      </c>
      <c r="AE84" s="1">
        <v>1326813</v>
      </c>
      <c r="AF84" s="1">
        <v>8938175</v>
      </c>
      <c r="AG84" s="1">
        <v>2085572</v>
      </c>
      <c r="AH84" s="1">
        <v>19746227</v>
      </c>
      <c r="AI84" s="1">
        <v>9943964</v>
      </c>
      <c r="AJ84" s="1">
        <v>739482</v>
      </c>
      <c r="AK84" s="1">
        <v>11594163</v>
      </c>
      <c r="AL84" s="1">
        <v>3878051</v>
      </c>
      <c r="AM84" s="1">
        <v>3970239</v>
      </c>
      <c r="AN84" s="1">
        <v>12787209</v>
      </c>
      <c r="AO84" s="1">
        <v>1055173</v>
      </c>
      <c r="AP84" s="1">
        <v>4832482</v>
      </c>
      <c r="AQ84" s="1">
        <v>853175</v>
      </c>
      <c r="AR84" s="1">
        <v>6549352</v>
      </c>
      <c r="AS84" s="1">
        <v>26956958</v>
      </c>
      <c r="AT84" s="1">
        <v>2942902</v>
      </c>
      <c r="AU84" s="1">
        <v>626562</v>
      </c>
      <c r="AV84" s="1">
        <v>8326289</v>
      </c>
      <c r="AW84" s="1">
        <v>7061530</v>
      </c>
      <c r="AX84" s="1">
        <v>1850326</v>
      </c>
      <c r="AY84" s="1">
        <v>5757564</v>
      </c>
      <c r="AZ84" s="1">
        <v>584153</v>
      </c>
      <c r="BA84" s="1" t="e">
        <v>#N/A</v>
      </c>
      <c r="BB84" s="1" t="e">
        <v>#N/A</v>
      </c>
      <c r="BC84" s="1" t="e">
        <v>#N/A</v>
      </c>
    </row>
    <row r="85" spans="1:55" x14ac:dyDescent="0.25">
      <c r="A85" s="1" t="s">
        <v>144</v>
      </c>
      <c r="B85" s="1">
        <v>25.05</v>
      </c>
      <c r="C85" s="1">
        <v>47.17</v>
      </c>
      <c r="D85" s="1">
        <v>13.79</v>
      </c>
      <c r="E85" s="1">
        <v>23.13</v>
      </c>
      <c r="F85" s="1">
        <v>9.26</v>
      </c>
      <c r="G85" s="1">
        <v>16.95</v>
      </c>
      <c r="H85" s="1">
        <v>9.77</v>
      </c>
      <c r="I85" s="1">
        <v>14.24</v>
      </c>
      <c r="J85" s="1">
        <v>4.55</v>
      </c>
      <c r="K85" s="1">
        <v>11.41</v>
      </c>
      <c r="L85" s="1">
        <v>13.76</v>
      </c>
      <c r="M85" s="1">
        <v>12.82</v>
      </c>
      <c r="N85" s="1">
        <v>10.18</v>
      </c>
      <c r="O85" s="1">
        <v>18.12</v>
      </c>
      <c r="P85" s="1">
        <v>30.81</v>
      </c>
      <c r="Q85" s="1">
        <v>26.78</v>
      </c>
      <c r="R85" s="1">
        <v>23.97</v>
      </c>
      <c r="S85" s="1">
        <v>31.19</v>
      </c>
      <c r="T85" s="1">
        <v>44.5</v>
      </c>
      <c r="U85" s="1">
        <v>12.52</v>
      </c>
      <c r="V85" s="1">
        <v>10.38</v>
      </c>
      <c r="W85" s="1">
        <v>9.49</v>
      </c>
      <c r="X85" s="1">
        <v>16.309999999999999</v>
      </c>
      <c r="Y85" s="1">
        <v>17.239999999999998</v>
      </c>
      <c r="Z85" s="1">
        <v>21.28</v>
      </c>
      <c r="AA85" s="1">
        <v>21.66</v>
      </c>
      <c r="AB85" s="1">
        <v>31.51</v>
      </c>
      <c r="AC85" s="1">
        <v>27.51</v>
      </c>
      <c r="AD85" s="1">
        <v>13.02</v>
      </c>
      <c r="AE85" s="1">
        <v>11.25</v>
      </c>
      <c r="AF85" s="1">
        <v>12.78</v>
      </c>
      <c r="AG85" s="1">
        <v>24.07</v>
      </c>
      <c r="AH85" s="1">
        <v>8.61</v>
      </c>
      <c r="AI85" s="1">
        <v>12.64</v>
      </c>
      <c r="AJ85" s="1">
        <v>74.81</v>
      </c>
      <c r="AK85" s="1">
        <v>19.75</v>
      </c>
      <c r="AL85" s="1">
        <v>26.92</v>
      </c>
      <c r="AM85" s="1">
        <v>9.56</v>
      </c>
      <c r="AN85" s="1">
        <v>18.940000000000001</v>
      </c>
      <c r="AO85" s="1">
        <v>10.08</v>
      </c>
      <c r="AP85" s="1">
        <v>15.39</v>
      </c>
      <c r="AQ85" s="1">
        <v>17.91</v>
      </c>
      <c r="AR85" s="1">
        <v>15.69</v>
      </c>
      <c r="AS85" s="1">
        <v>26.29</v>
      </c>
      <c r="AT85" s="1">
        <v>21.9</v>
      </c>
      <c r="AU85" s="1">
        <v>9.3800000000000008</v>
      </c>
      <c r="AV85" s="1">
        <v>12.42</v>
      </c>
      <c r="AW85" s="1">
        <v>10.4</v>
      </c>
      <c r="AX85" s="1">
        <v>52.47</v>
      </c>
      <c r="AY85" s="1">
        <v>17.47</v>
      </c>
      <c r="AZ85" s="1">
        <v>111.55</v>
      </c>
      <c r="BA85" s="1" t="e">
        <v>#N/A</v>
      </c>
      <c r="BB85" s="1" t="e">
        <v>#N/A</v>
      </c>
      <c r="BC85" s="1" t="e">
        <v>#N/A</v>
      </c>
    </row>
    <row r="86" spans="1:55" x14ac:dyDescent="0.25">
      <c r="A86" s="1" t="s">
        <v>146</v>
      </c>
      <c r="B86" s="1">
        <v>0.30099999999999999</v>
      </c>
      <c r="C86" s="1">
        <v>0.27300000000000002</v>
      </c>
      <c r="D86" s="1">
        <v>0.23300000000000001</v>
      </c>
      <c r="E86" s="1">
        <v>0.28100000000000003</v>
      </c>
      <c r="F86" s="1">
        <v>0.23100000000000001</v>
      </c>
      <c r="G86" s="1">
        <v>0.21</v>
      </c>
      <c r="H86" s="1">
        <v>0.20799999999999999</v>
      </c>
      <c r="I86" s="1">
        <v>0.25900000000000001</v>
      </c>
      <c r="J86" s="1">
        <v>0.221</v>
      </c>
      <c r="K86" s="1">
        <v>0.23300000000000001</v>
      </c>
      <c r="L86" s="1">
        <v>0.27500000000000002</v>
      </c>
      <c r="M86" s="1">
        <v>0.20699999999999999</v>
      </c>
      <c r="N86" s="1">
        <v>0.246</v>
      </c>
      <c r="O86" s="1">
        <v>0.253</v>
      </c>
      <c r="P86" s="1">
        <v>0.27500000000000002</v>
      </c>
      <c r="Q86" s="1">
        <v>0.26300000000000001</v>
      </c>
      <c r="R86" s="1">
        <v>0.25800000000000001</v>
      </c>
      <c r="S86" s="1">
        <v>0.28399999999999997</v>
      </c>
      <c r="T86" s="1">
        <v>0.29499999999999998</v>
      </c>
      <c r="U86" s="1">
        <v>0.23699999999999999</v>
      </c>
      <c r="V86" s="1">
        <v>0.252</v>
      </c>
      <c r="W86" s="1">
        <v>0.20899999999999999</v>
      </c>
      <c r="X86" s="1">
        <v>0.27700000000000002</v>
      </c>
      <c r="Y86" s="1">
        <v>0.248</v>
      </c>
      <c r="Z86" s="1">
        <v>0.34399999999999997</v>
      </c>
      <c r="AA86" s="1">
        <v>0.27400000000000002</v>
      </c>
      <c r="AB86" s="1">
        <v>0.217</v>
      </c>
      <c r="AC86" s="1">
        <v>0.26500000000000001</v>
      </c>
      <c r="AD86" s="1">
        <v>0.23599999999999999</v>
      </c>
      <c r="AE86" s="1">
        <v>0.23599999999999999</v>
      </c>
      <c r="AF86" s="1">
        <v>0.22900000000000001</v>
      </c>
      <c r="AG86" s="1">
        <v>0.23300000000000001</v>
      </c>
      <c r="AH86" s="1">
        <v>0.23499999999999999</v>
      </c>
      <c r="AI86" s="1">
        <v>0.27100000000000002</v>
      </c>
      <c r="AJ86" s="1">
        <v>0.25900000000000001</v>
      </c>
      <c r="AK86" s="1">
        <v>0.26900000000000002</v>
      </c>
      <c r="AL86" s="1">
        <v>0.28100000000000003</v>
      </c>
      <c r="AM86" s="1">
        <v>0.25</v>
      </c>
      <c r="AN86" s="1">
        <v>0.25700000000000001</v>
      </c>
      <c r="AO86" s="1">
        <v>0.214</v>
      </c>
      <c r="AP86" s="1">
        <v>0.29199999999999998</v>
      </c>
      <c r="AQ86" s="1">
        <v>0.26100000000000001</v>
      </c>
      <c r="AR86" s="1">
        <v>0.28999999999999998</v>
      </c>
      <c r="AS86" s="1">
        <v>0.27200000000000002</v>
      </c>
      <c r="AT86" s="1">
        <v>0.218</v>
      </c>
      <c r="AU86" s="1">
        <v>0.21099999999999999</v>
      </c>
      <c r="AV86" s="1">
        <v>0.252</v>
      </c>
      <c r="AW86" s="1">
        <v>0.245</v>
      </c>
      <c r="AX86" s="1">
        <v>0.30599999999999999</v>
      </c>
      <c r="AY86" s="1">
        <v>0.255</v>
      </c>
      <c r="AZ86" s="1">
        <v>0.24</v>
      </c>
      <c r="BA86" s="1" t="e">
        <v>#N/A</v>
      </c>
      <c r="BB86" s="1" t="e">
        <v>#N/A</v>
      </c>
      <c r="BC86" s="1" t="e">
        <v>#N/A</v>
      </c>
    </row>
    <row r="87" spans="1:55" x14ac:dyDescent="0.25">
      <c r="A87" s="1" t="s">
        <v>147</v>
      </c>
      <c r="B87" s="1">
        <v>0.65400000000000003</v>
      </c>
      <c r="C87" s="1">
        <v>0.64500000000000002</v>
      </c>
      <c r="D87" s="1">
        <v>0.59499999999999997</v>
      </c>
      <c r="E87" s="1">
        <v>0.64700000000000002</v>
      </c>
      <c r="F87" s="1">
        <v>0.59399999999999997</v>
      </c>
      <c r="G87" s="1">
        <v>0.55000000000000004</v>
      </c>
      <c r="H87" s="1">
        <v>0.58699999999999997</v>
      </c>
      <c r="I87" s="1">
        <v>0.63900000000000001</v>
      </c>
      <c r="J87" s="1">
        <v>0.55000000000000004</v>
      </c>
      <c r="K87" s="1">
        <v>0.60799999999999998</v>
      </c>
      <c r="L87" s="1">
        <v>0.63300000000000001</v>
      </c>
      <c r="M87" s="1">
        <v>0.55300000000000005</v>
      </c>
      <c r="N87" s="1">
        <v>0.61399999999999999</v>
      </c>
      <c r="O87" s="1">
        <v>0.61799999999999999</v>
      </c>
      <c r="P87" s="1">
        <v>0.628</v>
      </c>
      <c r="Q87" s="1">
        <v>0.63400000000000001</v>
      </c>
      <c r="R87" s="1">
        <v>0.623</v>
      </c>
      <c r="S87" s="1">
        <v>0.66800000000000004</v>
      </c>
      <c r="T87" s="1">
        <v>0.64200000000000002</v>
      </c>
      <c r="U87" s="1">
        <v>0.60799999999999998</v>
      </c>
      <c r="V87" s="1">
        <v>0.61499999999999999</v>
      </c>
      <c r="W87" s="1">
        <v>0.56799999999999995</v>
      </c>
      <c r="X87" s="1">
        <v>0.63900000000000001</v>
      </c>
      <c r="Y87" s="1">
        <v>0.61899999999999999</v>
      </c>
      <c r="Z87" s="1">
        <v>0.67400000000000004</v>
      </c>
      <c r="AA87" s="1">
        <v>0.63300000000000001</v>
      </c>
      <c r="AB87" s="1">
        <v>0.59599999999999997</v>
      </c>
      <c r="AC87" s="1">
        <v>0.63900000000000001</v>
      </c>
      <c r="AD87" s="1">
        <v>0.61799999999999999</v>
      </c>
      <c r="AE87" s="1">
        <v>0.60799999999999998</v>
      </c>
      <c r="AF87" s="1">
        <v>0.60499999999999998</v>
      </c>
      <c r="AG87" s="1">
        <v>0.60299999999999998</v>
      </c>
      <c r="AH87" s="1">
        <v>0.6</v>
      </c>
      <c r="AI87" s="1">
        <v>0.63400000000000001</v>
      </c>
      <c r="AJ87" s="1">
        <v>0.64500000000000002</v>
      </c>
      <c r="AK87" s="1">
        <v>0.63300000000000001</v>
      </c>
      <c r="AL87" s="1">
        <v>0.64200000000000002</v>
      </c>
      <c r="AM87" s="1">
        <v>0.60799999999999998</v>
      </c>
      <c r="AN87" s="1">
        <v>0.61899999999999999</v>
      </c>
      <c r="AO87" s="1">
        <v>0.60399999999999998</v>
      </c>
      <c r="AP87" s="1">
        <v>0.65100000000000002</v>
      </c>
      <c r="AQ87" s="1">
        <v>0.64200000000000002</v>
      </c>
      <c r="AR87" s="1">
        <v>0.65</v>
      </c>
      <c r="AS87" s="1">
        <v>0.64100000000000001</v>
      </c>
      <c r="AT87" s="1">
        <v>0.56399999999999995</v>
      </c>
      <c r="AU87" s="1">
        <v>0.56899999999999995</v>
      </c>
      <c r="AV87" s="1">
        <v>0.61599999999999999</v>
      </c>
      <c r="AW87" s="1">
        <v>0.60699999999999998</v>
      </c>
      <c r="AX87" s="1">
        <v>0.66800000000000004</v>
      </c>
      <c r="AY87" s="1">
        <v>0.624</v>
      </c>
      <c r="AZ87" s="1">
        <v>0.61699999999999999</v>
      </c>
      <c r="BA87" s="1" t="e">
        <v>#N/A</v>
      </c>
      <c r="BB87" s="1" t="e">
        <v>#N/A</v>
      </c>
      <c r="BC87" s="1" t="e">
        <v>#N/A</v>
      </c>
    </row>
    <row r="88" spans="1:55" x14ac:dyDescent="0.25">
      <c r="A88" s="1" t="s">
        <v>148</v>
      </c>
      <c r="B88" s="1">
        <v>0.16700000000000001</v>
      </c>
      <c r="C88" s="1">
        <v>0.111</v>
      </c>
      <c r="D88" s="1">
        <v>0.122</v>
      </c>
      <c r="E88" s="1">
        <v>0.16400000000000001</v>
      </c>
      <c r="F88" s="1">
        <v>0.13200000000000001</v>
      </c>
      <c r="G88" s="1">
        <v>9.9000000000000005E-2</v>
      </c>
      <c r="H88" s="1">
        <v>0.123</v>
      </c>
      <c r="I88" s="1">
        <v>0.22800000000000001</v>
      </c>
      <c r="J88" s="1">
        <v>0.14799999999999999</v>
      </c>
      <c r="K88" s="1">
        <v>0.14399999999999999</v>
      </c>
      <c r="L88" s="1">
        <v>0.16400000000000001</v>
      </c>
      <c r="M88" s="1">
        <v>0.13300000000000001</v>
      </c>
      <c r="N88" s="1">
        <v>0.10100000000000001</v>
      </c>
      <c r="O88" s="1">
        <v>0.158</v>
      </c>
      <c r="P88" s="1">
        <v>0.156</v>
      </c>
      <c r="Q88" s="1">
        <v>0.125</v>
      </c>
      <c r="R88" s="1">
        <v>0.14000000000000001</v>
      </c>
      <c r="S88" s="1">
        <v>0.20599999999999999</v>
      </c>
      <c r="T88" s="1">
        <v>0.17199999999999999</v>
      </c>
      <c r="U88" s="1">
        <v>0.127</v>
      </c>
      <c r="V88" s="1">
        <v>0.13300000000000001</v>
      </c>
      <c r="W88" s="1">
        <v>0.13600000000000001</v>
      </c>
      <c r="X88" s="1">
        <v>0.14499999999999999</v>
      </c>
      <c r="Y88" s="1">
        <v>0.10100000000000001</v>
      </c>
      <c r="Z88" s="1">
        <v>0.17799999999999999</v>
      </c>
      <c r="AA88" s="1">
        <v>0.156</v>
      </c>
      <c r="AB88" s="1">
        <v>0.111</v>
      </c>
      <c r="AC88" s="1">
        <v>0.11899999999999999</v>
      </c>
      <c r="AD88" s="1">
        <v>0.124</v>
      </c>
      <c r="AE88" s="1">
        <v>0.129</v>
      </c>
      <c r="AF88" s="1">
        <v>0.13700000000000001</v>
      </c>
      <c r="AG88" s="1">
        <v>0.16800000000000001</v>
      </c>
      <c r="AH88" s="1">
        <v>0.153</v>
      </c>
      <c r="AI88" s="1">
        <v>0.193</v>
      </c>
      <c r="AJ88" s="1">
        <v>0.121</v>
      </c>
      <c r="AK88" s="1">
        <v>0.14199999999999999</v>
      </c>
      <c r="AL88" s="1">
        <v>0.154</v>
      </c>
      <c r="AM88" s="1">
        <v>0.14099999999999999</v>
      </c>
      <c r="AN88" s="1">
        <v>0.13300000000000001</v>
      </c>
      <c r="AO88" s="1">
        <v>0.11899999999999999</v>
      </c>
      <c r="AP88" s="1">
        <v>0.189</v>
      </c>
      <c r="AQ88" s="1">
        <v>0.121</v>
      </c>
      <c r="AR88" s="1">
        <v>0.2</v>
      </c>
      <c r="AS88" s="1">
        <v>0.191</v>
      </c>
      <c r="AT88" s="1">
        <v>8.5000000000000006E-2</v>
      </c>
      <c r="AU88" s="1">
        <v>0.113</v>
      </c>
      <c r="AV88" s="1">
        <v>0.13800000000000001</v>
      </c>
      <c r="AW88" s="1">
        <v>0.108</v>
      </c>
      <c r="AX88" s="1">
        <v>0.20899999999999999</v>
      </c>
      <c r="AY88" s="1">
        <v>0.13500000000000001</v>
      </c>
      <c r="AZ88" s="1">
        <v>8.6999999999999994E-2</v>
      </c>
      <c r="BA88" s="1" t="e">
        <v>#N/A</v>
      </c>
      <c r="BB88" s="1" t="e">
        <v>#N/A</v>
      </c>
      <c r="BC88" s="1" t="e">
        <v>#N/A</v>
      </c>
    </row>
    <row r="89" spans="1:55" x14ac:dyDescent="0.25">
      <c r="A89" s="1" t="s">
        <v>167</v>
      </c>
      <c r="B89" s="1">
        <v>0.82099999999999995</v>
      </c>
      <c r="C89" s="1">
        <v>0.91400000000000003</v>
      </c>
      <c r="D89" s="1">
        <v>0.84199999999999997</v>
      </c>
      <c r="E89" s="1">
        <v>0.82399999999999995</v>
      </c>
      <c r="F89" s="1">
        <v>0.80600000000000005</v>
      </c>
      <c r="G89" s="1">
        <v>0.89300000000000002</v>
      </c>
      <c r="H89" s="1">
        <v>0.88600000000000001</v>
      </c>
      <c r="I89" s="1">
        <v>0.874</v>
      </c>
      <c r="J89" s="1">
        <v>0.871</v>
      </c>
      <c r="K89" s="1">
        <v>0.85299999999999998</v>
      </c>
      <c r="L89" s="1">
        <v>0.83899999999999997</v>
      </c>
      <c r="M89" s="1">
        <v>0.90400000000000003</v>
      </c>
      <c r="N89" s="1">
        <v>0.88400000000000001</v>
      </c>
      <c r="O89" s="1">
        <v>0.86399999999999999</v>
      </c>
      <c r="P89" s="1">
        <v>0.86599999999999999</v>
      </c>
      <c r="Q89" s="1">
        <v>0.91400000000000003</v>
      </c>
      <c r="R89" s="1">
        <v>0.89700000000000002</v>
      </c>
      <c r="S89" s="1">
        <v>0.81699999999999995</v>
      </c>
      <c r="T89" s="1">
        <v>0.82199999999999995</v>
      </c>
      <c r="U89" s="1">
        <v>0.90200000000000002</v>
      </c>
      <c r="V89" s="1">
        <v>0.89</v>
      </c>
      <c r="W89" s="1">
        <v>0.89</v>
      </c>
      <c r="X89" s="1">
        <v>0.879</v>
      </c>
      <c r="Y89" s="1">
        <v>0.91700000000000004</v>
      </c>
      <c r="Z89" s="1">
        <v>0.80400000000000005</v>
      </c>
      <c r="AA89" s="1">
        <v>0.86799999999999999</v>
      </c>
      <c r="AB89" s="1">
        <v>0.90800000000000003</v>
      </c>
      <c r="AC89" s="1">
        <v>0.89800000000000002</v>
      </c>
      <c r="AD89" s="1">
        <v>0.83899999999999997</v>
      </c>
      <c r="AE89" s="1">
        <v>0.91300000000000003</v>
      </c>
      <c r="AF89" s="1">
        <v>0.874</v>
      </c>
      <c r="AG89" s="1">
        <v>0.82799999999999996</v>
      </c>
      <c r="AH89" s="1">
        <v>0.84699999999999998</v>
      </c>
      <c r="AI89" s="1">
        <v>0.84299999999999997</v>
      </c>
      <c r="AJ89" s="1">
        <v>0.90100000000000002</v>
      </c>
      <c r="AK89" s="1">
        <v>0.876</v>
      </c>
      <c r="AL89" s="1">
        <v>0.85599999999999998</v>
      </c>
      <c r="AM89" s="1">
        <v>0.89100000000000001</v>
      </c>
      <c r="AN89" s="1">
        <v>0.879</v>
      </c>
      <c r="AO89" s="1">
        <v>0.84699999999999998</v>
      </c>
      <c r="AP89" s="1">
        <v>0.83599999999999997</v>
      </c>
      <c r="AQ89" s="1">
        <v>0.89900000000000002</v>
      </c>
      <c r="AR89" s="1">
        <v>0.83099999999999996</v>
      </c>
      <c r="AS89" s="1">
        <v>0.79900000000000004</v>
      </c>
      <c r="AT89" s="1">
        <v>0.90400000000000003</v>
      </c>
      <c r="AU89" s="1">
        <v>0.91</v>
      </c>
      <c r="AV89" s="1">
        <v>0.86599999999999999</v>
      </c>
      <c r="AW89" s="1">
        <v>0.89700000000000002</v>
      </c>
      <c r="AX89" s="1">
        <v>0.82799999999999996</v>
      </c>
      <c r="AY89" s="1">
        <v>0.89800000000000002</v>
      </c>
      <c r="AZ89" s="1">
        <v>0.91800000000000004</v>
      </c>
      <c r="BA89" s="1" t="e">
        <v>#N/A</v>
      </c>
      <c r="BB89" s="1" t="e">
        <v>#N/A</v>
      </c>
      <c r="BC89" s="1">
        <v>0.85299999999999998</v>
      </c>
    </row>
    <row r="90" spans="1:55" x14ac:dyDescent="0.25">
      <c r="A90" s="1" t="s">
        <v>168</v>
      </c>
      <c r="B90" s="1">
        <v>0.22</v>
      </c>
      <c r="C90" s="1">
        <v>0.26600000000000001</v>
      </c>
      <c r="D90" s="1">
        <v>0.25600000000000001</v>
      </c>
      <c r="E90" s="1">
        <v>0.189</v>
      </c>
      <c r="F90" s="1">
        <v>0.29899999999999999</v>
      </c>
      <c r="G90" s="1">
        <v>0.35899999999999999</v>
      </c>
      <c r="H90" s="1">
        <v>0.35599999999999998</v>
      </c>
      <c r="I90" s="1">
        <v>0.28699999999999998</v>
      </c>
      <c r="J90" s="1">
        <v>0.48499999999999999</v>
      </c>
      <c r="K90" s="1">
        <v>0.253</v>
      </c>
      <c r="L90" s="1">
        <v>0.27500000000000002</v>
      </c>
      <c r="M90" s="1">
        <v>0.29599999999999999</v>
      </c>
      <c r="N90" s="1">
        <v>0.23899999999999999</v>
      </c>
      <c r="O90" s="1">
        <v>0.30599999999999999</v>
      </c>
      <c r="P90" s="1">
        <v>0.22500000000000001</v>
      </c>
      <c r="Q90" s="1">
        <v>0.251</v>
      </c>
      <c r="R90" s="1">
        <v>0.29499999999999998</v>
      </c>
      <c r="S90" s="1">
        <v>0.21</v>
      </c>
      <c r="T90" s="1">
        <v>0.214</v>
      </c>
      <c r="U90" s="1">
        <v>0.26900000000000002</v>
      </c>
      <c r="V90" s="1">
        <v>0.373</v>
      </c>
      <c r="W90" s="1">
        <v>0.38200000000000001</v>
      </c>
      <c r="X90" s="1">
        <v>0.246</v>
      </c>
      <c r="Y90" s="1">
        <v>0.315</v>
      </c>
      <c r="Z90" s="1">
        <v>0.19600000000000001</v>
      </c>
      <c r="AA90" s="1">
        <v>0.252</v>
      </c>
      <c r="AB90" s="1">
        <v>0.27400000000000002</v>
      </c>
      <c r="AC90" s="1">
        <v>0.27400000000000002</v>
      </c>
      <c r="AD90" s="1">
        <v>0.218</v>
      </c>
      <c r="AE90" s="1">
        <v>0.32</v>
      </c>
      <c r="AF90" s="1">
        <v>0.34499999999999997</v>
      </c>
      <c r="AG90" s="1">
        <v>0.253</v>
      </c>
      <c r="AH90" s="1">
        <v>0.32400000000000001</v>
      </c>
      <c r="AI90" s="1">
        <v>0.26500000000000001</v>
      </c>
      <c r="AJ90" s="1">
        <v>0.25800000000000001</v>
      </c>
      <c r="AK90" s="1">
        <v>0.24099999999999999</v>
      </c>
      <c r="AL90" s="1">
        <v>0.22700000000000001</v>
      </c>
      <c r="AM90" s="1">
        <v>0.29199999999999998</v>
      </c>
      <c r="AN90" s="1">
        <v>0.26400000000000001</v>
      </c>
      <c r="AO90" s="1">
        <v>0.30499999999999999</v>
      </c>
      <c r="AP90" s="1">
        <v>0.24299999999999999</v>
      </c>
      <c r="AQ90" s="1">
        <v>0.251</v>
      </c>
      <c r="AR90" s="1">
        <v>0.23</v>
      </c>
      <c r="AS90" s="1">
        <v>0.255</v>
      </c>
      <c r="AT90" s="1">
        <v>0.28499999999999998</v>
      </c>
      <c r="AU90" s="1">
        <v>0.33100000000000002</v>
      </c>
      <c r="AV90" s="1">
        <v>0.34</v>
      </c>
      <c r="AW90" s="1">
        <v>0.31</v>
      </c>
      <c r="AX90" s="1">
        <v>0.17299999999999999</v>
      </c>
      <c r="AY90" s="1">
        <v>0.25700000000000001</v>
      </c>
      <c r="AZ90" s="1">
        <v>0.23799999999999999</v>
      </c>
      <c r="BA90" s="1" t="e">
        <v>#N/A</v>
      </c>
      <c r="BB90" s="1" t="e">
        <v>#N/A</v>
      </c>
      <c r="BC90" s="1">
        <v>0.27900000000000003</v>
      </c>
    </row>
    <row r="91" spans="1:55" x14ac:dyDescent="0.25">
      <c r="A91" s="1" t="s">
        <v>169</v>
      </c>
      <c r="B91" s="1">
        <v>7.6999999999999999E-2</v>
      </c>
      <c r="C91" s="1">
        <v>0.09</v>
      </c>
      <c r="D91" s="1">
        <v>9.2999999999999999E-2</v>
      </c>
      <c r="E91" s="1">
        <v>6.0999999999999999E-2</v>
      </c>
      <c r="F91" s="1">
        <v>0.107</v>
      </c>
      <c r="G91" s="1">
        <v>0.127</v>
      </c>
      <c r="H91" s="1">
        <v>0.155</v>
      </c>
      <c r="I91" s="1">
        <v>0.114</v>
      </c>
      <c r="J91" s="1">
        <v>0.28000000000000003</v>
      </c>
      <c r="K91" s="1">
        <v>0.09</v>
      </c>
      <c r="L91" s="1">
        <v>9.9000000000000005E-2</v>
      </c>
      <c r="M91" s="1">
        <v>9.9000000000000005E-2</v>
      </c>
      <c r="N91" s="1">
        <v>7.4999999999999997E-2</v>
      </c>
      <c r="O91" s="1">
        <v>0.11700000000000001</v>
      </c>
      <c r="P91" s="1">
        <v>8.1000000000000003E-2</v>
      </c>
      <c r="Q91" s="1">
        <v>7.3999999999999996E-2</v>
      </c>
      <c r="R91" s="1">
        <v>0.10199999999999999</v>
      </c>
      <c r="S91" s="1">
        <v>8.5000000000000006E-2</v>
      </c>
      <c r="T91" s="1">
        <v>6.9000000000000006E-2</v>
      </c>
      <c r="U91" s="1">
        <v>9.6000000000000002E-2</v>
      </c>
      <c r="V91" s="1">
        <v>0.16</v>
      </c>
      <c r="W91" s="1">
        <v>0.16400000000000001</v>
      </c>
      <c r="X91" s="1">
        <v>9.4E-2</v>
      </c>
      <c r="Y91" s="1">
        <v>0.10299999999999999</v>
      </c>
      <c r="Z91" s="1">
        <v>7.0999999999999994E-2</v>
      </c>
      <c r="AA91" s="1">
        <v>9.5000000000000001E-2</v>
      </c>
      <c r="AB91" s="1">
        <v>8.3000000000000004E-2</v>
      </c>
      <c r="AC91" s="1">
        <v>8.7999999999999995E-2</v>
      </c>
      <c r="AD91" s="1">
        <v>7.5999999999999998E-2</v>
      </c>
      <c r="AE91" s="1">
        <v>0.112</v>
      </c>
      <c r="AF91" s="1">
        <v>0.129</v>
      </c>
      <c r="AG91" s="1">
        <v>0.104</v>
      </c>
      <c r="AH91" s="1">
        <v>0.14000000000000001</v>
      </c>
      <c r="AI91" s="1">
        <v>8.7999999999999995E-2</v>
      </c>
      <c r="AJ91" s="1">
        <v>6.7000000000000004E-2</v>
      </c>
      <c r="AK91" s="1">
        <v>8.7999999999999995E-2</v>
      </c>
      <c r="AL91" s="1">
        <v>7.3999999999999996E-2</v>
      </c>
      <c r="AM91" s="1">
        <v>0.104</v>
      </c>
      <c r="AN91" s="1">
        <v>0.10199999999999999</v>
      </c>
      <c r="AO91" s="1">
        <v>0.11700000000000001</v>
      </c>
      <c r="AP91" s="1">
        <v>8.4000000000000005E-2</v>
      </c>
      <c r="AQ91" s="1">
        <v>7.2999999999999995E-2</v>
      </c>
      <c r="AR91" s="1">
        <v>7.9000000000000001E-2</v>
      </c>
      <c r="AS91" s="1">
        <v>8.5000000000000006E-2</v>
      </c>
      <c r="AT91" s="1">
        <v>9.0999999999999998E-2</v>
      </c>
      <c r="AU91" s="1">
        <v>0.13300000000000001</v>
      </c>
      <c r="AV91" s="1">
        <v>0.14099999999999999</v>
      </c>
      <c r="AW91" s="1">
        <v>0.111</v>
      </c>
      <c r="AX91" s="1">
        <v>6.7000000000000004E-2</v>
      </c>
      <c r="AY91" s="1">
        <v>8.4000000000000005E-2</v>
      </c>
      <c r="AZ91" s="1">
        <v>7.9000000000000001E-2</v>
      </c>
      <c r="BA91" s="1" t="e">
        <v>#N/A</v>
      </c>
      <c r="BB91" s="1" t="e">
        <v>#N/A</v>
      </c>
      <c r="BC91" s="1">
        <v>0.10299999999999999</v>
      </c>
    </row>
    <row r="92" spans="1:55" x14ac:dyDescent="0.25">
      <c r="A92" s="1" t="s">
        <v>165</v>
      </c>
      <c r="B92" s="1">
        <v>46000</v>
      </c>
      <c r="C92" s="1">
        <v>5100</v>
      </c>
      <c r="D92" s="1">
        <v>55200</v>
      </c>
      <c r="E92" s="1">
        <v>22800</v>
      </c>
      <c r="F92" s="1">
        <v>218800</v>
      </c>
      <c r="G92" s="1">
        <v>32100</v>
      </c>
      <c r="H92" s="1">
        <v>17600</v>
      </c>
      <c r="I92" s="1">
        <v>7000</v>
      </c>
      <c r="J92" s="1">
        <v>2400</v>
      </c>
      <c r="K92" s="1">
        <v>154500</v>
      </c>
      <c r="L92" s="1">
        <v>91600</v>
      </c>
      <c r="M92" s="1">
        <v>5600</v>
      </c>
      <c r="N92" s="1">
        <v>10200</v>
      </c>
      <c r="O92" s="1">
        <v>69300</v>
      </c>
      <c r="P92" s="1">
        <v>45400</v>
      </c>
      <c r="Q92" s="1">
        <v>12700</v>
      </c>
      <c r="R92" s="1">
        <v>16600</v>
      </c>
      <c r="S92" s="1">
        <v>32100</v>
      </c>
      <c r="T92" s="1">
        <v>50100</v>
      </c>
      <c r="U92" s="1">
        <v>3800</v>
      </c>
      <c r="V92" s="1">
        <v>32700</v>
      </c>
      <c r="W92" s="1">
        <v>21400</v>
      </c>
      <c r="X92" s="1">
        <v>60200</v>
      </c>
      <c r="Y92" s="1">
        <v>15700</v>
      </c>
      <c r="Z92" s="1">
        <v>28800</v>
      </c>
      <c r="AA92" s="1">
        <v>44500</v>
      </c>
      <c r="AB92" s="1">
        <v>6000</v>
      </c>
      <c r="AC92" s="1">
        <v>8500</v>
      </c>
      <c r="AD92" s="1">
        <v>19900</v>
      </c>
      <c r="AE92" s="1">
        <v>4800</v>
      </c>
      <c r="AF92" s="1">
        <v>37600</v>
      </c>
      <c r="AG92" s="1">
        <v>15500</v>
      </c>
      <c r="AH92" s="1">
        <v>81400</v>
      </c>
      <c r="AI92" s="1">
        <v>55300</v>
      </c>
      <c r="AJ92" s="1">
        <v>2700</v>
      </c>
      <c r="AK92" s="1">
        <v>69800</v>
      </c>
      <c r="AL92" s="1">
        <v>37900</v>
      </c>
      <c r="AM92" s="1">
        <v>22900</v>
      </c>
      <c r="AN92" s="1">
        <v>85500</v>
      </c>
      <c r="AO92" s="1">
        <v>3400</v>
      </c>
      <c r="AP92" s="1">
        <v>32600</v>
      </c>
      <c r="AQ92" s="1">
        <v>5300</v>
      </c>
      <c r="AR92" s="1">
        <v>48100</v>
      </c>
      <c r="AS92" s="1">
        <v>221800</v>
      </c>
      <c r="AT92" s="1">
        <v>12500</v>
      </c>
      <c r="AU92" s="1">
        <v>2100</v>
      </c>
      <c r="AV92" s="1">
        <v>58800</v>
      </c>
      <c r="AW92" s="1">
        <v>29700</v>
      </c>
      <c r="AX92" s="1">
        <v>9700</v>
      </c>
      <c r="AY92" s="1">
        <v>34800</v>
      </c>
      <c r="AZ92" s="1">
        <v>3800</v>
      </c>
      <c r="BA92" s="1" t="e">
        <v>#N/A</v>
      </c>
      <c r="BB92" s="1" t="e">
        <v>#N/A</v>
      </c>
      <c r="BC92" s="1" t="e">
        <v>#N/A</v>
      </c>
    </row>
    <row r="93" spans="1:55" x14ac:dyDescent="0.25">
      <c r="A93" s="1" t="s">
        <v>166</v>
      </c>
      <c r="B93" s="1">
        <v>1230</v>
      </c>
      <c r="C93" s="1">
        <v>940</v>
      </c>
      <c r="D93" s="1">
        <v>1090</v>
      </c>
      <c r="E93" s="1">
        <v>1010</v>
      </c>
      <c r="F93" s="1">
        <v>750</v>
      </c>
      <c r="G93" s="1">
        <v>790</v>
      </c>
      <c r="H93" s="1">
        <v>620</v>
      </c>
      <c r="I93" s="1">
        <v>960</v>
      </c>
      <c r="J93" s="1">
        <v>450</v>
      </c>
      <c r="K93" s="1">
        <v>990</v>
      </c>
      <c r="L93" s="1">
        <v>1220</v>
      </c>
      <c r="M93" s="1">
        <v>510</v>
      </c>
      <c r="N93" s="1">
        <v>860</v>
      </c>
      <c r="O93" s="1">
        <v>700</v>
      </c>
      <c r="P93" s="1">
        <v>910</v>
      </c>
      <c r="Q93" s="1">
        <v>530</v>
      </c>
      <c r="R93" s="1">
        <v>760</v>
      </c>
      <c r="S93" s="1">
        <v>950</v>
      </c>
      <c r="T93" s="1">
        <v>1420</v>
      </c>
      <c r="U93" s="1">
        <v>350</v>
      </c>
      <c r="V93" s="1">
        <v>710</v>
      </c>
      <c r="W93" s="1">
        <v>400</v>
      </c>
      <c r="X93" s="1">
        <v>790</v>
      </c>
      <c r="Y93" s="1">
        <v>380</v>
      </c>
      <c r="Z93" s="1">
        <v>1270</v>
      </c>
      <c r="AA93" s="1">
        <v>950</v>
      </c>
      <c r="AB93" s="1">
        <v>760</v>
      </c>
      <c r="AC93" s="1">
        <v>600</v>
      </c>
      <c r="AD93" s="1">
        <v>930</v>
      </c>
      <c r="AE93" s="1">
        <v>460</v>
      </c>
      <c r="AF93" s="1">
        <v>540</v>
      </c>
      <c r="AG93" s="1">
        <v>980</v>
      </c>
      <c r="AH93" s="1">
        <v>530</v>
      </c>
      <c r="AI93" s="1">
        <v>730</v>
      </c>
      <c r="AJ93" s="1">
        <v>470</v>
      </c>
      <c r="AK93" s="1">
        <v>780</v>
      </c>
      <c r="AL93" s="1">
        <v>1300</v>
      </c>
      <c r="AM93" s="1">
        <v>740</v>
      </c>
      <c r="AN93" s="1">
        <v>850</v>
      </c>
      <c r="AO93" s="1">
        <v>400</v>
      </c>
      <c r="AP93" s="1">
        <v>880</v>
      </c>
      <c r="AQ93" s="1">
        <v>820</v>
      </c>
      <c r="AR93" s="1">
        <v>960</v>
      </c>
      <c r="AS93" s="1">
        <v>1130</v>
      </c>
      <c r="AT93" s="1">
        <v>620</v>
      </c>
      <c r="AU93" s="1">
        <v>410</v>
      </c>
      <c r="AV93" s="1">
        <v>910</v>
      </c>
      <c r="AW93" s="1">
        <v>550</v>
      </c>
      <c r="AX93" s="1">
        <v>660</v>
      </c>
      <c r="AY93" s="1">
        <v>780</v>
      </c>
      <c r="AZ93" s="1">
        <v>840</v>
      </c>
      <c r="BA93" s="1" t="e">
        <v>#N/A</v>
      </c>
      <c r="BB93" s="1" t="e">
        <v>#N/A</v>
      </c>
      <c r="BC93" s="1" t="e">
        <v>#N/A</v>
      </c>
    </row>
    <row r="94" spans="1:55" x14ac:dyDescent="0.25">
      <c r="A94" s="1" t="s">
        <v>160</v>
      </c>
      <c r="B94" s="1">
        <v>8.8000000000000007</v>
      </c>
      <c r="C94" s="1">
        <v>29</v>
      </c>
      <c r="D94" s="1">
        <v>9.5</v>
      </c>
      <c r="E94" s="1">
        <v>9.3000000000000007</v>
      </c>
      <c r="F94" s="1">
        <v>30.5</v>
      </c>
      <c r="G94" s="1">
        <v>17.8</v>
      </c>
      <c r="H94" s="1">
        <v>3.42</v>
      </c>
      <c r="I94" s="1">
        <v>1.86</v>
      </c>
      <c r="J94" s="1" t="e">
        <v>#N/A</v>
      </c>
      <c r="K94" s="1">
        <v>2.2000000000000002</v>
      </c>
      <c r="L94" s="1">
        <v>5.9</v>
      </c>
      <c r="M94" s="1">
        <v>13.7</v>
      </c>
      <c r="N94" s="1">
        <v>74.599999999999994</v>
      </c>
      <c r="O94" s="1">
        <v>5.9</v>
      </c>
      <c r="P94" s="1">
        <v>5.3</v>
      </c>
      <c r="Q94" s="1">
        <v>33.1</v>
      </c>
      <c r="R94" s="1">
        <v>24</v>
      </c>
      <c r="S94" s="1">
        <v>4.6399999999999997</v>
      </c>
      <c r="T94" s="1">
        <v>3.46</v>
      </c>
      <c r="U94" s="1">
        <v>66.3</v>
      </c>
      <c r="V94" s="1">
        <v>7.5</v>
      </c>
      <c r="W94" s="1">
        <v>9.4</v>
      </c>
      <c r="X94" s="1">
        <v>7.7</v>
      </c>
      <c r="Y94" s="1">
        <v>21.1</v>
      </c>
      <c r="Z94" s="1">
        <v>2.27</v>
      </c>
      <c r="AA94" s="1">
        <v>3.3</v>
      </c>
      <c r="AB94" s="1">
        <v>39.5</v>
      </c>
      <c r="AC94" s="1">
        <v>11</v>
      </c>
      <c r="AD94" s="1">
        <v>19.899999999999999</v>
      </c>
      <c r="AE94" s="1">
        <v>17.2</v>
      </c>
      <c r="AF94" s="1">
        <v>2.4300000000000002</v>
      </c>
      <c r="AG94" s="1">
        <v>8.6999999999999993</v>
      </c>
      <c r="AH94" s="1">
        <v>24.1</v>
      </c>
      <c r="AI94" s="1">
        <v>7.1</v>
      </c>
      <c r="AJ94" s="1">
        <v>23.4</v>
      </c>
      <c r="AK94" s="1">
        <v>2.13</v>
      </c>
      <c r="AL94" s="1">
        <v>22.2</v>
      </c>
      <c r="AM94" s="1">
        <v>68.400000000000006</v>
      </c>
      <c r="AN94" s="1">
        <v>3.95</v>
      </c>
      <c r="AO94" s="1">
        <v>3.43</v>
      </c>
      <c r="AP94" s="1">
        <v>5.3</v>
      </c>
      <c r="AQ94" s="1">
        <v>75.3</v>
      </c>
      <c r="AR94" s="1">
        <v>14.5</v>
      </c>
      <c r="AS94" s="1">
        <v>10.6</v>
      </c>
      <c r="AT94" s="1">
        <v>4.33</v>
      </c>
      <c r="AU94" s="1">
        <v>99.8</v>
      </c>
      <c r="AV94" s="1">
        <v>6</v>
      </c>
      <c r="AW94" s="1">
        <v>75.8</v>
      </c>
      <c r="AX94" s="1">
        <v>3.71</v>
      </c>
      <c r="AY94" s="1">
        <v>8.4</v>
      </c>
      <c r="AZ94" s="1">
        <v>9.5</v>
      </c>
      <c r="BA94" s="1" t="e">
        <v>#N/A</v>
      </c>
      <c r="BB94" s="1" t="e">
        <v>#N/A</v>
      </c>
      <c r="BC94" s="1" t="e">
        <v>#N/A</v>
      </c>
    </row>
    <row r="95" spans="1:55" x14ac:dyDescent="0.25">
      <c r="A95" s="1" t="s">
        <v>161</v>
      </c>
      <c r="B95" s="1">
        <v>2.1800000000000002</v>
      </c>
      <c r="C95" s="1">
        <v>3.57</v>
      </c>
      <c r="D95" s="1">
        <v>3.7</v>
      </c>
      <c r="E95" s="1">
        <v>2.69</v>
      </c>
      <c r="F95" s="1">
        <v>23.5</v>
      </c>
      <c r="G95" s="1">
        <v>15</v>
      </c>
      <c r="H95" s="1">
        <v>2.2000000000000002</v>
      </c>
      <c r="I95" s="1">
        <v>1.86</v>
      </c>
      <c r="J95" s="1" t="e">
        <v>#N/A</v>
      </c>
      <c r="K95" s="1">
        <v>2.1</v>
      </c>
      <c r="L95" s="1">
        <v>3.53</v>
      </c>
      <c r="M95" s="1">
        <v>12.6</v>
      </c>
      <c r="N95" s="1">
        <v>20.8</v>
      </c>
      <c r="O95" s="1">
        <v>5.9</v>
      </c>
      <c r="P95" s="1">
        <v>4.9400000000000004</v>
      </c>
      <c r="Q95" s="1">
        <v>31.7</v>
      </c>
      <c r="R95" s="1">
        <v>24</v>
      </c>
      <c r="S95" s="1">
        <v>0.53</v>
      </c>
      <c r="T95" s="1">
        <v>2.54</v>
      </c>
      <c r="U95" s="1">
        <v>36.6</v>
      </c>
      <c r="V95" s="1">
        <v>3.07</v>
      </c>
      <c r="W95" s="1">
        <v>6.6</v>
      </c>
      <c r="X95" s="1">
        <v>6.4</v>
      </c>
      <c r="Y95" s="1">
        <v>20.2</v>
      </c>
      <c r="Z95" s="1">
        <v>2.27</v>
      </c>
      <c r="AA95" s="1">
        <v>1.39</v>
      </c>
      <c r="AB95" s="1">
        <v>6.7</v>
      </c>
      <c r="AC95" s="1">
        <v>8.1999999999999993</v>
      </c>
      <c r="AD95" s="1">
        <v>14</v>
      </c>
      <c r="AE95" s="1">
        <v>10.199999999999999</v>
      </c>
      <c r="AF95" s="1">
        <v>2.4300000000000002</v>
      </c>
      <c r="AG95" s="1">
        <v>8.3000000000000007</v>
      </c>
      <c r="AH95" s="1">
        <v>4.68</v>
      </c>
      <c r="AI95" s="1">
        <v>3.29</v>
      </c>
      <c r="AJ95" s="1">
        <v>17.7</v>
      </c>
      <c r="AK95" s="1">
        <v>1.72</v>
      </c>
      <c r="AL95" s="1">
        <v>18.899999999999999</v>
      </c>
      <c r="AM95" s="1">
        <v>13.5</v>
      </c>
      <c r="AN95" s="1">
        <v>2.76</v>
      </c>
      <c r="AO95" s="1">
        <v>3.43</v>
      </c>
      <c r="AP95" s="1">
        <v>2.31</v>
      </c>
      <c r="AQ95" s="1">
        <v>25.5</v>
      </c>
      <c r="AR95" s="1">
        <v>1.59</v>
      </c>
      <c r="AS95" s="1">
        <v>10.5</v>
      </c>
      <c r="AT95" s="1">
        <v>2.91</v>
      </c>
      <c r="AU95" s="1">
        <v>40.299999999999997</v>
      </c>
      <c r="AV95" s="1">
        <v>4.83</v>
      </c>
      <c r="AW95" s="1">
        <v>8.1999999999999993</v>
      </c>
      <c r="AX95" s="1">
        <v>1.91</v>
      </c>
      <c r="AY95" s="1">
        <v>4.97</v>
      </c>
      <c r="AZ95" s="1">
        <v>7.7</v>
      </c>
      <c r="BA95" s="1" t="e">
        <v>#N/A</v>
      </c>
      <c r="BB95" s="1" t="e">
        <v>#N/A</v>
      </c>
      <c r="BC95" s="1" t="e">
        <v>#N/A</v>
      </c>
    </row>
    <row r="96" spans="1:55" x14ac:dyDescent="0.25">
      <c r="A96" s="1" t="s">
        <v>162</v>
      </c>
      <c r="B96" s="1">
        <v>13462</v>
      </c>
      <c r="C96" s="1">
        <v>1759</v>
      </c>
      <c r="D96" s="1">
        <v>10734</v>
      </c>
      <c r="E96" s="1">
        <v>5159</v>
      </c>
      <c r="F96" s="1">
        <v>60359</v>
      </c>
      <c r="G96" s="1">
        <v>9354</v>
      </c>
      <c r="H96" s="1">
        <v>1289</v>
      </c>
      <c r="I96" s="1">
        <v>144</v>
      </c>
      <c r="J96" s="1" t="e">
        <v>#N/A</v>
      </c>
      <c r="K96" s="1">
        <v>5215</v>
      </c>
      <c r="L96" s="1">
        <v>7546</v>
      </c>
      <c r="M96" s="1">
        <v>1358</v>
      </c>
      <c r="N96" s="1">
        <v>11314</v>
      </c>
      <c r="O96" s="1">
        <v>11492</v>
      </c>
      <c r="P96" s="1">
        <v>5513</v>
      </c>
      <c r="Q96" s="1">
        <v>18945</v>
      </c>
      <c r="R96" s="1">
        <v>10997</v>
      </c>
      <c r="S96" s="1">
        <v>3858</v>
      </c>
      <c r="T96" s="1">
        <v>3728</v>
      </c>
      <c r="U96" s="1">
        <v>8059</v>
      </c>
      <c r="V96" s="1">
        <v>2743</v>
      </c>
      <c r="W96" s="1">
        <v>3036</v>
      </c>
      <c r="X96" s="1">
        <v>8802</v>
      </c>
      <c r="Y96" s="1">
        <v>12114</v>
      </c>
      <c r="Z96" s="1">
        <v>1472</v>
      </c>
      <c r="AA96" s="1">
        <v>2755</v>
      </c>
      <c r="AB96" s="1">
        <v>11683</v>
      </c>
      <c r="AC96" s="1">
        <v>4306</v>
      </c>
      <c r="AD96" s="1">
        <v>7717</v>
      </c>
      <c r="AE96" s="1">
        <v>3463</v>
      </c>
      <c r="AF96" s="1">
        <v>1827</v>
      </c>
      <c r="AG96" s="1">
        <v>2861</v>
      </c>
      <c r="AH96" s="1">
        <v>33644</v>
      </c>
      <c r="AI96" s="1">
        <v>9176</v>
      </c>
      <c r="AJ96" s="1">
        <v>8632</v>
      </c>
      <c r="AK96" s="1">
        <v>2607</v>
      </c>
      <c r="AL96" s="1">
        <v>16852</v>
      </c>
      <c r="AM96" s="1">
        <v>40274</v>
      </c>
      <c r="AN96" s="1">
        <v>8535</v>
      </c>
      <c r="AO96" s="1">
        <v>240</v>
      </c>
      <c r="AP96" s="1">
        <v>5083</v>
      </c>
      <c r="AQ96" s="1">
        <v>7331</v>
      </c>
      <c r="AR96" s="1">
        <v>10962</v>
      </c>
      <c r="AS96" s="1">
        <v>47956</v>
      </c>
      <c r="AT96" s="1">
        <v>1821</v>
      </c>
      <c r="AU96" s="1">
        <v>2086</v>
      </c>
      <c r="AV96" s="1">
        <v>5043</v>
      </c>
      <c r="AW96" s="1">
        <v>83303</v>
      </c>
      <c r="AX96" s="1">
        <v>2681</v>
      </c>
      <c r="AY96" s="1">
        <v>5574</v>
      </c>
      <c r="AZ96" s="1">
        <v>4629</v>
      </c>
      <c r="BA96" s="1" t="e">
        <v>#N/A</v>
      </c>
      <c r="BB96" s="1" t="e">
        <v>#N/A</v>
      </c>
      <c r="BC96" s="1" t="e">
        <v>#N/A</v>
      </c>
    </row>
    <row r="97" spans="1:56" x14ac:dyDescent="0.25">
      <c r="A97" s="1" t="s">
        <v>163</v>
      </c>
      <c r="B97" s="1">
        <v>3329</v>
      </c>
      <c r="C97" s="1">
        <v>217</v>
      </c>
      <c r="D97" s="1">
        <v>4199</v>
      </c>
      <c r="E97" s="1">
        <v>1496</v>
      </c>
      <c r="F97" s="1">
        <v>46498</v>
      </c>
      <c r="G97" s="1">
        <v>7862</v>
      </c>
      <c r="H97" s="1">
        <v>829</v>
      </c>
      <c r="I97" s="1">
        <v>144</v>
      </c>
      <c r="J97" s="1" t="e">
        <v>#N/A</v>
      </c>
      <c r="K97" s="1">
        <v>4992</v>
      </c>
      <c r="L97" s="1">
        <v>4525</v>
      </c>
      <c r="M97" s="1">
        <v>1248</v>
      </c>
      <c r="N97" s="1">
        <v>3152</v>
      </c>
      <c r="O97" s="1">
        <v>11359</v>
      </c>
      <c r="P97" s="1">
        <v>5131</v>
      </c>
      <c r="Q97" s="1">
        <v>18139</v>
      </c>
      <c r="R97" s="1">
        <v>10997</v>
      </c>
      <c r="S97" s="1">
        <v>438</v>
      </c>
      <c r="T97" s="1">
        <v>2729</v>
      </c>
      <c r="U97" s="1">
        <v>4444</v>
      </c>
      <c r="V97" s="1">
        <v>1116</v>
      </c>
      <c r="W97" s="1">
        <v>2120</v>
      </c>
      <c r="X97" s="1">
        <v>7330</v>
      </c>
      <c r="Y97" s="1">
        <v>11600</v>
      </c>
      <c r="Z97" s="1">
        <v>1472</v>
      </c>
      <c r="AA97" s="1">
        <v>1158</v>
      </c>
      <c r="AB97" s="1">
        <v>1975</v>
      </c>
      <c r="AC97" s="1">
        <v>3222</v>
      </c>
      <c r="AD97" s="1">
        <v>5429</v>
      </c>
      <c r="AE97" s="1">
        <v>2065</v>
      </c>
      <c r="AF97" s="1">
        <v>1827</v>
      </c>
      <c r="AG97" s="1">
        <v>2740</v>
      </c>
      <c r="AH97" s="1">
        <v>6541</v>
      </c>
      <c r="AI97" s="1">
        <v>4239</v>
      </c>
      <c r="AJ97" s="1">
        <v>6538</v>
      </c>
      <c r="AK97" s="1">
        <v>2097</v>
      </c>
      <c r="AL97" s="1">
        <v>14341</v>
      </c>
      <c r="AM97" s="1">
        <v>7971</v>
      </c>
      <c r="AN97" s="1">
        <v>5951</v>
      </c>
      <c r="AO97" s="1">
        <v>240</v>
      </c>
      <c r="AP97" s="1">
        <v>2235</v>
      </c>
      <c r="AQ97" s="1">
        <v>2481</v>
      </c>
      <c r="AR97" s="1">
        <v>1201</v>
      </c>
      <c r="AS97" s="1">
        <v>47159</v>
      </c>
      <c r="AT97" s="1">
        <v>1225</v>
      </c>
      <c r="AU97" s="1">
        <v>842</v>
      </c>
      <c r="AV97" s="1">
        <v>4076</v>
      </c>
      <c r="AW97" s="1">
        <v>8981</v>
      </c>
      <c r="AX97" s="1">
        <v>1381</v>
      </c>
      <c r="AY97" s="1">
        <v>3314</v>
      </c>
      <c r="AZ97" s="1">
        <v>3768</v>
      </c>
      <c r="BA97" s="1" t="e">
        <v>#N/A</v>
      </c>
      <c r="BB97" s="1" t="e">
        <v>#N/A</v>
      </c>
      <c r="BC97" s="1" t="e">
        <v>#N/A</v>
      </c>
    </row>
    <row r="98" spans="1:56" x14ac:dyDescent="0.25">
      <c r="A98" s="1" t="s">
        <v>164</v>
      </c>
      <c r="B98" s="1">
        <v>152967</v>
      </c>
      <c r="C98" s="1">
        <v>6073</v>
      </c>
      <c r="D98" s="1">
        <v>113351</v>
      </c>
      <c r="E98" s="1">
        <v>55682</v>
      </c>
      <c r="F98" s="1">
        <v>197994</v>
      </c>
      <c r="G98" s="1">
        <v>52515</v>
      </c>
      <c r="H98" s="1">
        <v>37649</v>
      </c>
      <c r="I98" s="1">
        <v>7729</v>
      </c>
      <c r="J98" s="1" t="e">
        <v>#N/A</v>
      </c>
      <c r="K98" s="1">
        <v>237338</v>
      </c>
      <c r="L98" s="1">
        <v>128259</v>
      </c>
      <c r="M98" s="1">
        <v>9930</v>
      </c>
      <c r="N98" s="1">
        <v>15170</v>
      </c>
      <c r="O98" s="1">
        <v>194103</v>
      </c>
      <c r="P98" s="1">
        <v>103840</v>
      </c>
      <c r="Q98" s="1">
        <v>57172</v>
      </c>
      <c r="R98" s="1">
        <v>45781</v>
      </c>
      <c r="S98" s="1">
        <v>83232</v>
      </c>
      <c r="T98" s="1">
        <v>107643</v>
      </c>
      <c r="U98" s="1">
        <v>12157</v>
      </c>
      <c r="V98" s="1">
        <v>36390</v>
      </c>
      <c r="W98" s="1">
        <v>32291</v>
      </c>
      <c r="X98" s="1">
        <v>114160</v>
      </c>
      <c r="Y98" s="1">
        <v>57499</v>
      </c>
      <c r="Z98" s="1">
        <v>64813</v>
      </c>
      <c r="AA98" s="1">
        <v>83610</v>
      </c>
      <c r="AB98" s="1">
        <v>29546</v>
      </c>
      <c r="AC98" s="1">
        <v>39291</v>
      </c>
      <c r="AD98" s="1">
        <v>38840</v>
      </c>
      <c r="AE98" s="1">
        <v>20162</v>
      </c>
      <c r="AF98" s="1">
        <v>75193</v>
      </c>
      <c r="AG98" s="1">
        <v>32858</v>
      </c>
      <c r="AH98" s="1">
        <v>139731</v>
      </c>
      <c r="AI98" s="1">
        <v>128944</v>
      </c>
      <c r="AJ98" s="1">
        <v>36918</v>
      </c>
      <c r="AK98" s="1">
        <v>122125</v>
      </c>
      <c r="AL98" s="1">
        <v>76063</v>
      </c>
      <c r="AM98" s="1">
        <v>58857</v>
      </c>
      <c r="AN98" s="1">
        <v>215871</v>
      </c>
      <c r="AO98" s="1">
        <v>7001</v>
      </c>
      <c r="AP98" s="1">
        <v>96548</v>
      </c>
      <c r="AQ98" s="1">
        <v>9734</v>
      </c>
      <c r="AR98" s="1">
        <v>75417</v>
      </c>
      <c r="AS98" s="1">
        <v>450604</v>
      </c>
      <c r="AT98" s="1">
        <v>42044</v>
      </c>
      <c r="AU98" s="1">
        <v>2091</v>
      </c>
      <c r="AV98" s="1">
        <v>84351</v>
      </c>
      <c r="AW98" s="1">
        <v>109933</v>
      </c>
      <c r="AX98" s="1">
        <v>72229</v>
      </c>
      <c r="AY98" s="1">
        <v>66679</v>
      </c>
      <c r="AZ98" s="1">
        <v>48932</v>
      </c>
      <c r="BA98" s="1" t="e">
        <v>#N/A</v>
      </c>
      <c r="BB98" s="1" t="e">
        <v>#N/A</v>
      </c>
      <c r="BC98" s="1" t="e">
        <v>#N/A</v>
      </c>
    </row>
    <row r="99" spans="1:56" x14ac:dyDescent="0.25">
      <c r="A99" s="1" t="s">
        <v>177</v>
      </c>
      <c r="B99" s="1">
        <v>10.199999999999999</v>
      </c>
      <c r="C99" s="1">
        <v>19.600000000000001</v>
      </c>
      <c r="D99" s="1">
        <v>5.2</v>
      </c>
      <c r="E99" s="1">
        <v>5.0999999999999996</v>
      </c>
      <c r="F99" s="1">
        <v>15.9</v>
      </c>
      <c r="G99" s="1">
        <v>8.4</v>
      </c>
      <c r="H99" s="1">
        <v>17</v>
      </c>
      <c r="I99" s="1">
        <v>9.1999999999999993</v>
      </c>
      <c r="J99" s="1">
        <v>10.4</v>
      </c>
      <c r="K99" s="1">
        <v>6.8</v>
      </c>
      <c r="L99" s="1">
        <v>4</v>
      </c>
      <c r="M99" s="1">
        <v>20.399999999999999</v>
      </c>
      <c r="N99" s="1">
        <v>6.8</v>
      </c>
      <c r="O99" s="1">
        <v>15.2</v>
      </c>
      <c r="P99" s="1">
        <v>10</v>
      </c>
      <c r="Q99" s="1">
        <v>9.6</v>
      </c>
      <c r="R99" s="1">
        <v>8.6999999999999993</v>
      </c>
      <c r="S99" s="1">
        <v>11</v>
      </c>
      <c r="T99" s="1">
        <v>5.8</v>
      </c>
      <c r="U99" s="1">
        <v>11.6</v>
      </c>
      <c r="V99" s="1">
        <v>10.4</v>
      </c>
      <c r="W99" s="1">
        <v>12.9</v>
      </c>
      <c r="X99" s="1">
        <v>15.2</v>
      </c>
      <c r="Y99" s="1">
        <v>14.2</v>
      </c>
      <c r="Z99" s="1">
        <v>5.4</v>
      </c>
      <c r="AA99" s="1">
        <v>8.8000000000000007</v>
      </c>
      <c r="AB99" s="1">
        <v>12.2</v>
      </c>
      <c r="AC99" s="1">
        <v>7.7</v>
      </c>
      <c r="AD99" s="1">
        <v>14.3</v>
      </c>
      <c r="AE99" s="1">
        <v>9.6999999999999993</v>
      </c>
      <c r="AF99" s="1">
        <v>15.4</v>
      </c>
      <c r="AG99" s="1">
        <v>6.2</v>
      </c>
      <c r="AH99" s="1">
        <v>24.7</v>
      </c>
      <c r="AI99" s="1">
        <v>3</v>
      </c>
      <c r="AJ99" s="1">
        <v>5.4</v>
      </c>
      <c r="AK99" s="1">
        <v>12.3</v>
      </c>
      <c r="AL99" s="1">
        <v>5.6</v>
      </c>
      <c r="AM99" s="1">
        <v>14.8</v>
      </c>
      <c r="AN99" s="1">
        <v>13.3</v>
      </c>
      <c r="AO99" s="1">
        <v>14.2</v>
      </c>
      <c r="AP99" s="1">
        <v>2.1</v>
      </c>
      <c r="AQ99" s="1">
        <v>5.9</v>
      </c>
      <c r="AR99" s="1">
        <v>5.4</v>
      </c>
      <c r="AS99" s="1">
        <v>4.5</v>
      </c>
      <c r="AT99" s="1">
        <v>3.9</v>
      </c>
      <c r="AU99" s="1">
        <v>12.6</v>
      </c>
      <c r="AV99" s="1">
        <v>5.4</v>
      </c>
      <c r="AW99" s="1">
        <v>16.8</v>
      </c>
      <c r="AX99" s="1">
        <v>12.4</v>
      </c>
      <c r="AY99" s="1">
        <v>8.3000000000000007</v>
      </c>
      <c r="AZ99" s="1">
        <v>7.1</v>
      </c>
      <c r="BA99" s="1" t="e">
        <v>#N/A</v>
      </c>
      <c r="BB99" s="1" t="e">
        <v>#N/A</v>
      </c>
      <c r="BC99" s="1" t="e">
        <v>#N/A</v>
      </c>
    </row>
    <row r="100" spans="1:56" x14ac:dyDescent="0.25">
      <c r="A100" s="1" t="s">
        <v>178</v>
      </c>
      <c r="B100" s="1">
        <v>190000</v>
      </c>
      <c r="C100" s="1">
        <v>60000</v>
      </c>
      <c r="D100" s="1">
        <v>138000</v>
      </c>
      <c r="E100" s="1">
        <v>58000</v>
      </c>
      <c r="F100" s="1">
        <v>2486000</v>
      </c>
      <c r="G100" s="1">
        <v>194000</v>
      </c>
      <c r="H100" s="1">
        <v>269000</v>
      </c>
      <c r="I100" s="1">
        <v>38000</v>
      </c>
      <c r="J100" s="1">
        <v>35000</v>
      </c>
      <c r="K100" s="1">
        <v>546000</v>
      </c>
      <c r="L100" s="1">
        <v>162000</v>
      </c>
      <c r="M100" s="1">
        <v>119000</v>
      </c>
      <c r="N100" s="1">
        <v>46000</v>
      </c>
      <c r="O100" s="1">
        <v>847000</v>
      </c>
      <c r="P100" s="1">
        <v>283000</v>
      </c>
      <c r="Q100" s="1">
        <v>138000</v>
      </c>
      <c r="R100" s="1">
        <v>110000</v>
      </c>
      <c r="S100" s="1">
        <v>187000</v>
      </c>
      <c r="T100" s="1">
        <v>107000</v>
      </c>
      <c r="U100" s="1">
        <v>64000</v>
      </c>
      <c r="V100" s="1">
        <v>287000</v>
      </c>
      <c r="W100" s="1">
        <v>402000</v>
      </c>
      <c r="X100" s="1">
        <v>621000</v>
      </c>
      <c r="Y100" s="1">
        <v>363000</v>
      </c>
      <c r="Z100" s="1">
        <v>60000</v>
      </c>
      <c r="AA100" s="1">
        <v>230000</v>
      </c>
      <c r="AB100" s="1">
        <v>52000</v>
      </c>
      <c r="AC100" s="1">
        <v>68000</v>
      </c>
      <c r="AD100" s="1">
        <v>177000</v>
      </c>
      <c r="AE100" s="1">
        <v>62000</v>
      </c>
      <c r="AF100" s="1">
        <v>596000</v>
      </c>
      <c r="AG100" s="1">
        <v>49000</v>
      </c>
      <c r="AH100" s="1">
        <v>2038000</v>
      </c>
      <c r="AI100" s="1">
        <v>123000</v>
      </c>
      <c r="AJ100" s="1">
        <v>19000</v>
      </c>
      <c r="AK100" s="1">
        <v>606000</v>
      </c>
      <c r="AL100" s="1">
        <v>88000</v>
      </c>
      <c r="AM100" s="1">
        <v>235000</v>
      </c>
      <c r="AN100" s="1">
        <v>747000</v>
      </c>
      <c r="AO100" s="1">
        <v>68000</v>
      </c>
      <c r="AP100" s="1">
        <v>41000</v>
      </c>
      <c r="AQ100" s="1">
        <v>22000</v>
      </c>
      <c r="AR100" s="1">
        <v>146000</v>
      </c>
      <c r="AS100" s="1">
        <v>503000</v>
      </c>
      <c r="AT100" s="1">
        <v>50000</v>
      </c>
      <c r="AU100" s="1">
        <v>36000</v>
      </c>
      <c r="AV100" s="1">
        <v>202000</v>
      </c>
      <c r="AW100" s="1">
        <v>500000</v>
      </c>
      <c r="AX100" s="1">
        <v>83000</v>
      </c>
      <c r="AY100" s="1">
        <v>223000</v>
      </c>
      <c r="AZ100" s="1">
        <v>19000</v>
      </c>
      <c r="BA100" s="1" t="e">
        <v>#N/A</v>
      </c>
      <c r="BB100" s="1" t="e">
        <v>#N/A</v>
      </c>
      <c r="BC100" s="1" t="e">
        <v>#N/A</v>
      </c>
    </row>
    <row r="101" spans="1:56" x14ac:dyDescent="0.25">
      <c r="A101" s="1" t="s">
        <v>180</v>
      </c>
      <c r="B101" s="1">
        <v>1863000</v>
      </c>
      <c r="C101" s="1">
        <v>304000</v>
      </c>
      <c r="D101" s="1">
        <v>2661000</v>
      </c>
      <c r="E101" s="1">
        <v>1155000</v>
      </c>
      <c r="F101" s="1">
        <v>15657000</v>
      </c>
      <c r="G101" s="1">
        <v>2310000</v>
      </c>
      <c r="H101" s="1">
        <v>1587000</v>
      </c>
      <c r="I101" s="1">
        <v>412000</v>
      </c>
      <c r="J101" s="1">
        <v>334000</v>
      </c>
      <c r="K101" s="1">
        <v>7994000</v>
      </c>
      <c r="L101" s="1">
        <v>4016000</v>
      </c>
      <c r="M101" s="1">
        <v>583000</v>
      </c>
      <c r="N101" s="1">
        <v>679000</v>
      </c>
      <c r="O101" s="1">
        <v>5566000</v>
      </c>
      <c r="P101" s="1">
        <v>2828000</v>
      </c>
      <c r="Q101" s="1">
        <v>1435000</v>
      </c>
      <c r="R101" s="1">
        <v>1255000</v>
      </c>
      <c r="S101" s="1">
        <v>1705000</v>
      </c>
      <c r="T101" s="1">
        <v>1847000</v>
      </c>
      <c r="U101" s="1">
        <v>549000</v>
      </c>
      <c r="V101" s="1">
        <v>2757000</v>
      </c>
      <c r="W101" s="1">
        <v>3103000</v>
      </c>
      <c r="X101" s="1">
        <v>4083000</v>
      </c>
      <c r="Y101" s="1">
        <v>2565000</v>
      </c>
      <c r="Z101" s="1">
        <v>1103000</v>
      </c>
      <c r="AA101" s="1">
        <v>2615000</v>
      </c>
      <c r="AB101" s="1">
        <v>427000</v>
      </c>
      <c r="AC101" s="1">
        <v>882000</v>
      </c>
      <c r="AD101" s="1">
        <v>1232000</v>
      </c>
      <c r="AE101" s="1">
        <v>641000</v>
      </c>
      <c r="AF101" s="1">
        <v>3880000</v>
      </c>
      <c r="AG101" s="1">
        <v>782000</v>
      </c>
      <c r="AH101" s="1">
        <v>8249000</v>
      </c>
      <c r="AI101" s="1">
        <v>4089000</v>
      </c>
      <c r="AJ101" s="1">
        <v>352000</v>
      </c>
      <c r="AK101" s="1">
        <v>4914000</v>
      </c>
      <c r="AL101" s="1">
        <v>1567000</v>
      </c>
      <c r="AM101" s="1">
        <v>1586000</v>
      </c>
      <c r="AN101" s="1">
        <v>5601000</v>
      </c>
      <c r="AO101" s="1">
        <v>483000</v>
      </c>
      <c r="AP101" s="1">
        <v>1960000</v>
      </c>
      <c r="AQ101" s="1">
        <v>382000</v>
      </c>
      <c r="AR101" s="1">
        <v>2693000</v>
      </c>
      <c r="AS101" s="1">
        <v>11177000</v>
      </c>
      <c r="AT101" s="1">
        <v>1274000</v>
      </c>
      <c r="AU101" s="1">
        <v>284000</v>
      </c>
      <c r="AV101" s="1">
        <v>3736000</v>
      </c>
      <c r="AW101" s="1">
        <v>2977000</v>
      </c>
      <c r="AX101" s="1">
        <v>665000</v>
      </c>
      <c r="AY101" s="1">
        <v>2682000</v>
      </c>
      <c r="AZ101" s="1">
        <v>261000</v>
      </c>
      <c r="BA101" s="1" t="e">
        <v>#N/A</v>
      </c>
      <c r="BB101" s="1" t="e">
        <v>#N/A</v>
      </c>
      <c r="BC101" s="1" t="e">
        <v>#N/A</v>
      </c>
    </row>
    <row r="102" spans="1:56" x14ac:dyDescent="0.25">
      <c r="A102" s="1" t="s">
        <v>179</v>
      </c>
      <c r="B102" s="1" t="s">
        <v>175</v>
      </c>
      <c r="C102" s="1" t="s">
        <v>174</v>
      </c>
      <c r="D102" s="1" t="s">
        <v>175</v>
      </c>
      <c r="E102" s="1" t="s">
        <v>175</v>
      </c>
      <c r="F102" s="1" t="s">
        <v>174</v>
      </c>
      <c r="G102" s="1" t="s">
        <v>174</v>
      </c>
      <c r="H102" s="1" t="s">
        <v>174</v>
      </c>
      <c r="I102" s="1" t="s">
        <v>174</v>
      </c>
      <c r="J102" s="1" t="s">
        <v>174</v>
      </c>
      <c r="K102" s="1" t="s">
        <v>175</v>
      </c>
      <c r="L102" s="1" t="s">
        <v>175</v>
      </c>
      <c r="M102" s="1" t="s">
        <v>174</v>
      </c>
      <c r="N102" s="1" t="s">
        <v>175</v>
      </c>
      <c r="O102" s="1" t="s">
        <v>174</v>
      </c>
      <c r="P102" s="1" t="s">
        <v>175</v>
      </c>
      <c r="Q102" s="1" t="s">
        <v>175</v>
      </c>
      <c r="R102" s="1" t="s">
        <v>175</v>
      </c>
      <c r="S102" s="1" t="s">
        <v>174</v>
      </c>
      <c r="T102" s="1" t="s">
        <v>175</v>
      </c>
      <c r="U102" s="1" t="s">
        <v>174</v>
      </c>
      <c r="V102" s="1" t="s">
        <v>174</v>
      </c>
      <c r="W102" s="1" t="s">
        <v>174</v>
      </c>
      <c r="X102" s="1" t="s">
        <v>175</v>
      </c>
      <c r="Y102" s="1" t="s">
        <v>174</v>
      </c>
      <c r="Z102" s="1" t="s">
        <v>175</v>
      </c>
      <c r="AA102" s="1" t="s">
        <v>174</v>
      </c>
      <c r="AB102" s="1" t="s">
        <v>174</v>
      </c>
      <c r="AC102" s="1" t="s">
        <v>175</v>
      </c>
      <c r="AD102" s="1" t="s">
        <v>175</v>
      </c>
      <c r="AE102" s="1" t="s">
        <v>174</v>
      </c>
      <c r="AF102" s="1" t="s">
        <v>174</v>
      </c>
      <c r="AG102" s="1" t="s">
        <v>174</v>
      </c>
      <c r="AH102" s="1" t="s">
        <v>174</v>
      </c>
      <c r="AI102" s="1" t="s">
        <v>175</v>
      </c>
      <c r="AJ102" s="1" t="s">
        <v>175</v>
      </c>
      <c r="AK102" s="1" t="s">
        <v>174</v>
      </c>
      <c r="AL102" s="1" t="s">
        <v>175</v>
      </c>
      <c r="AM102" s="1" t="s">
        <v>174</v>
      </c>
      <c r="AN102" s="1" t="s">
        <v>174</v>
      </c>
      <c r="AO102" s="1" t="s">
        <v>174</v>
      </c>
      <c r="AP102" s="1" t="s">
        <v>175</v>
      </c>
      <c r="AQ102" s="1" t="s">
        <v>175</v>
      </c>
      <c r="AR102" s="1" t="s">
        <v>175</v>
      </c>
      <c r="AS102" s="1" t="s">
        <v>175</v>
      </c>
      <c r="AT102" s="1" t="s">
        <v>175</v>
      </c>
      <c r="AU102" s="1" t="s">
        <v>174</v>
      </c>
      <c r="AV102" s="1" t="s">
        <v>175</v>
      </c>
      <c r="AW102" s="1" t="s">
        <v>174</v>
      </c>
      <c r="AX102" s="1" t="s">
        <v>175</v>
      </c>
      <c r="AY102" s="1" t="s">
        <v>175</v>
      </c>
      <c r="AZ102" s="1" t="s">
        <v>175</v>
      </c>
      <c r="BA102" s="1" t="e">
        <v>#N/A</v>
      </c>
      <c r="BB102" s="1" t="e">
        <v>#N/A</v>
      </c>
      <c r="BC102" s="1" t="e">
        <v>#N/A</v>
      </c>
    </row>
    <row r="103" spans="1:56" x14ac:dyDescent="0.25">
      <c r="A103" s="1" t="s">
        <v>183</v>
      </c>
      <c r="B103" s="1">
        <v>0</v>
      </c>
      <c r="C103" s="1">
        <v>0</v>
      </c>
      <c r="D103" s="1">
        <v>9</v>
      </c>
      <c r="E103" s="1">
        <v>5</v>
      </c>
      <c r="F103" s="1">
        <v>124</v>
      </c>
      <c r="G103" s="1">
        <v>10</v>
      </c>
      <c r="H103" s="1">
        <v>12</v>
      </c>
      <c r="I103" s="1">
        <v>0</v>
      </c>
      <c r="J103" s="1" t="e">
        <v>#N/A</v>
      </c>
      <c r="K103" s="1">
        <v>44</v>
      </c>
      <c r="L103" s="1">
        <v>9</v>
      </c>
      <c r="M103" s="1">
        <v>1</v>
      </c>
      <c r="N103" s="1">
        <v>3</v>
      </c>
      <c r="O103" s="1">
        <v>17</v>
      </c>
      <c r="P103" s="1">
        <v>4</v>
      </c>
      <c r="Q103" s="1">
        <v>1</v>
      </c>
      <c r="R103" s="1">
        <v>2</v>
      </c>
      <c r="S103" s="1">
        <v>1</v>
      </c>
      <c r="T103" s="1">
        <v>1</v>
      </c>
      <c r="U103" s="1">
        <v>1</v>
      </c>
      <c r="V103" s="1">
        <v>8</v>
      </c>
      <c r="W103" s="1">
        <v>10</v>
      </c>
      <c r="X103" s="1">
        <v>11</v>
      </c>
      <c r="Y103" s="1">
        <v>5</v>
      </c>
      <c r="Z103" s="1">
        <v>0</v>
      </c>
      <c r="AA103" s="1">
        <v>6</v>
      </c>
      <c r="AB103" s="1">
        <v>4</v>
      </c>
      <c r="AC103" s="1">
        <v>2</v>
      </c>
      <c r="AD103" s="1">
        <v>8</v>
      </c>
      <c r="AE103" s="1">
        <v>1</v>
      </c>
      <c r="AF103" s="1">
        <v>8</v>
      </c>
      <c r="AG103" s="1">
        <v>0</v>
      </c>
      <c r="AH103" s="1">
        <v>93</v>
      </c>
      <c r="AI103" s="1">
        <v>3</v>
      </c>
      <c r="AJ103" s="1">
        <v>0</v>
      </c>
      <c r="AK103" s="1">
        <v>6</v>
      </c>
      <c r="AL103" s="1">
        <v>5</v>
      </c>
      <c r="AM103" s="1">
        <v>2</v>
      </c>
      <c r="AN103" s="1">
        <v>10</v>
      </c>
      <c r="AO103" s="1">
        <v>1</v>
      </c>
      <c r="AP103" s="1">
        <v>1</v>
      </c>
      <c r="AQ103" s="1">
        <v>1</v>
      </c>
      <c r="AR103" s="1">
        <v>10</v>
      </c>
      <c r="AS103" s="1">
        <v>48</v>
      </c>
      <c r="AT103" s="1">
        <v>1</v>
      </c>
      <c r="AU103" s="1">
        <v>0</v>
      </c>
      <c r="AV103" s="1">
        <v>5</v>
      </c>
      <c r="AW103" s="1">
        <v>13</v>
      </c>
      <c r="AX103" s="1">
        <v>1</v>
      </c>
      <c r="AY103" s="1">
        <v>9</v>
      </c>
      <c r="AZ103" s="1">
        <v>9</v>
      </c>
      <c r="BA103" s="1" t="e">
        <v>#N/A</v>
      </c>
      <c r="BB103" s="1" t="e">
        <v>#N/A</v>
      </c>
      <c r="BC103" s="1" t="e">
        <v>#N/A</v>
      </c>
    </row>
    <row r="104" spans="1:56" x14ac:dyDescent="0.25">
      <c r="A104" s="1" t="s">
        <v>184</v>
      </c>
      <c r="B104" s="1">
        <v>57</v>
      </c>
      <c r="C104" s="1">
        <v>48</v>
      </c>
      <c r="D104" s="1">
        <v>49</v>
      </c>
      <c r="E104" s="1">
        <v>54</v>
      </c>
      <c r="F104" s="1">
        <v>60</v>
      </c>
      <c r="G104" s="1">
        <v>36</v>
      </c>
      <c r="H104" s="1">
        <v>50</v>
      </c>
      <c r="I104" s="1">
        <v>55</v>
      </c>
      <c r="J104" s="1" t="e">
        <v>#N/A</v>
      </c>
      <c r="K104" s="1">
        <v>54</v>
      </c>
      <c r="L104" s="1">
        <v>60</v>
      </c>
      <c r="M104" s="1">
        <v>91</v>
      </c>
      <c r="N104" s="1" t="e">
        <v>#N/A</v>
      </c>
      <c r="O104" s="1">
        <v>52</v>
      </c>
      <c r="P104" s="1">
        <v>57</v>
      </c>
      <c r="Q104" s="1">
        <v>39</v>
      </c>
      <c r="R104" s="1">
        <v>38</v>
      </c>
      <c r="S104" s="1">
        <v>53</v>
      </c>
      <c r="T104" s="1">
        <v>72</v>
      </c>
      <c r="U104" s="1">
        <v>45</v>
      </c>
      <c r="V104" s="1">
        <v>63</v>
      </c>
      <c r="W104" s="1">
        <v>46</v>
      </c>
      <c r="X104" s="1">
        <v>46</v>
      </c>
      <c r="Y104" s="1">
        <v>41</v>
      </c>
      <c r="Z104" s="1">
        <v>64</v>
      </c>
      <c r="AA104" s="1">
        <v>46</v>
      </c>
      <c r="AB104" s="1">
        <v>31</v>
      </c>
      <c r="AC104" s="1">
        <v>35</v>
      </c>
      <c r="AD104" s="1">
        <v>52</v>
      </c>
      <c r="AE104" s="1">
        <v>43</v>
      </c>
      <c r="AF104" s="1">
        <v>59</v>
      </c>
      <c r="AG104" s="1">
        <v>51</v>
      </c>
      <c r="AH104" s="1">
        <v>53</v>
      </c>
      <c r="AI104" s="1">
        <v>56</v>
      </c>
      <c r="AJ104" s="1">
        <v>37</v>
      </c>
      <c r="AK104" s="1">
        <v>45</v>
      </c>
      <c r="AL104" s="1">
        <v>42</v>
      </c>
      <c r="AM104" s="1">
        <v>33</v>
      </c>
      <c r="AN104" s="1">
        <v>52</v>
      </c>
      <c r="AO104" s="1">
        <v>48</v>
      </c>
      <c r="AP104" s="1">
        <v>70</v>
      </c>
      <c r="AQ104" s="1">
        <v>36</v>
      </c>
      <c r="AR104" s="1">
        <v>56</v>
      </c>
      <c r="AS104" s="1">
        <v>58</v>
      </c>
      <c r="AT104" s="1">
        <v>61</v>
      </c>
      <c r="AU104" s="1">
        <v>42</v>
      </c>
      <c r="AV104" s="1">
        <v>60</v>
      </c>
      <c r="AW104" s="1">
        <v>37</v>
      </c>
      <c r="AX104" s="1">
        <v>48</v>
      </c>
      <c r="AY104" s="1">
        <v>46</v>
      </c>
      <c r="AZ104" s="1">
        <v>35</v>
      </c>
      <c r="BA104" s="1">
        <v>42</v>
      </c>
      <c r="BB104" s="1" t="e">
        <v>#N/A</v>
      </c>
      <c r="BC104" s="1" t="e">
        <v>#N/A</v>
      </c>
    </row>
    <row r="105" spans="1:56" x14ac:dyDescent="0.25">
      <c r="A105" s="1" t="s">
        <v>185</v>
      </c>
      <c r="B105" s="1">
        <v>-2.2266645771832692</v>
      </c>
      <c r="C105" s="1">
        <v>-1.9640745748395996</v>
      </c>
      <c r="D105" s="1">
        <v>-2.2856616475828186</v>
      </c>
      <c r="E105" s="1">
        <v>-2.1130696440136929</v>
      </c>
      <c r="F105" s="1">
        <v>-2.0674819455797642</v>
      </c>
      <c r="G105" s="1">
        <v>-1.8993788096789983</v>
      </c>
      <c r="H105" s="1">
        <v>-1.9944896706340087</v>
      </c>
      <c r="I105" s="1">
        <v>-2.1311264535706163</v>
      </c>
      <c r="J105" s="1" t="e">
        <v>#N/A</v>
      </c>
      <c r="K105" s="1">
        <v>-1.9694085091953935</v>
      </c>
      <c r="L105" s="1">
        <v>-2.1848528884141922</v>
      </c>
      <c r="M105" s="1">
        <v>-2.0972403046331878</v>
      </c>
      <c r="N105" s="1" t="e">
        <v>#N/A</v>
      </c>
      <c r="O105" s="1">
        <v>-2.1324525470107019</v>
      </c>
      <c r="P105" s="1">
        <v>-2.2090638340483317</v>
      </c>
      <c r="Q105" s="1">
        <v>-2.0494603831717852</v>
      </c>
      <c r="R105" s="1">
        <v>-2.0537616890406261</v>
      </c>
      <c r="S105" s="1">
        <v>-2.1834892332759384</v>
      </c>
      <c r="T105" s="1">
        <v>-2.0961723530275993</v>
      </c>
      <c r="U105" s="1">
        <v>-1.8345038449049869</v>
      </c>
      <c r="V105" s="1">
        <v>-2.095185865040841</v>
      </c>
      <c r="W105" s="1">
        <v>-1.9923642640386008</v>
      </c>
      <c r="X105" s="1">
        <v>-2.1566283893805012</v>
      </c>
      <c r="Y105" s="1">
        <v>-2.0009083943494401</v>
      </c>
      <c r="Z105" s="1">
        <v>-2.2550687038535173</v>
      </c>
      <c r="AA105" s="1">
        <v>-2.1161196675034804</v>
      </c>
      <c r="AB105" s="1">
        <v>-1.7813806354599964</v>
      </c>
      <c r="AC105" s="1">
        <v>-2.0133362414390783</v>
      </c>
      <c r="AD105" s="1">
        <v>-2.2348678132625004</v>
      </c>
      <c r="AE105" s="1">
        <v>-1.9192685678802832</v>
      </c>
      <c r="AF105" s="1">
        <v>-2.0502368484268074</v>
      </c>
      <c r="AG105" s="1">
        <v>-2.1747618622673235</v>
      </c>
      <c r="AH105" s="1">
        <v>-1.9722525319484816</v>
      </c>
      <c r="AI105" s="1">
        <v>-2.1693103490807095</v>
      </c>
      <c r="AJ105" s="1">
        <v>-1.9473984727789342</v>
      </c>
      <c r="AK105" s="1">
        <v>-2.1720072380707971</v>
      </c>
      <c r="AL105" s="1">
        <v>-2.02606914257708</v>
      </c>
      <c r="AM105" s="1">
        <v>-2.0669597502548069</v>
      </c>
      <c r="AN105" s="1">
        <v>-2.1821308644384771</v>
      </c>
      <c r="AO105" s="1">
        <v>-2.0542911490159637</v>
      </c>
      <c r="AP105" s="1">
        <v>-2.2312793300415295</v>
      </c>
      <c r="AQ105" s="1">
        <v>-1.923688789700938</v>
      </c>
      <c r="AR105" s="1">
        <v>-2.130930309141593</v>
      </c>
      <c r="AS105" s="1">
        <v>-2.1357179811534701</v>
      </c>
      <c r="AT105" s="1">
        <v>-2.0724887783634154</v>
      </c>
      <c r="AU105" s="1">
        <v>-1.7290564421514152</v>
      </c>
      <c r="AV105" s="1">
        <v>-2.2348221616241282</v>
      </c>
      <c r="AW105" s="1">
        <v>-2.1793639523659274</v>
      </c>
      <c r="AX105" s="1">
        <v>-2.3199743810776412</v>
      </c>
      <c r="AY105" s="1">
        <v>-2.1917771357118743</v>
      </c>
      <c r="AZ105" s="1">
        <v>-1.8282521993957157</v>
      </c>
      <c r="BA105" s="1">
        <v>-2.0053278743166394</v>
      </c>
      <c r="BB105" s="1" t="e">
        <v>#N/A</v>
      </c>
      <c r="BC105" s="1" t="e">
        <v>#N/A</v>
      </c>
    </row>
    <row r="110" spans="1:56" x14ac:dyDescent="0.25">
      <c r="BD110" s="1"/>
    </row>
  </sheetData>
  <autoFilter ref="A1:AQ55"/>
  <conditionalFormatting sqref="A1:AQ55">
    <cfRule type="containsText" dxfId="2" priority="1" operator="containsText" text="N/A">
      <formula>NOT(ISERROR(SEARCH("N/A",A1)))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H34" workbookViewId="0">
      <selection activeCell="N4" sqref="N4:O8"/>
    </sheetView>
  </sheetViews>
  <sheetFormatPr defaultColWidth="11.42578125" defaultRowHeight="15" x14ac:dyDescent="0.25"/>
  <cols>
    <col min="2" max="2" width="13" customWidth="1"/>
    <col min="3" max="3" width="14.7109375" customWidth="1"/>
    <col min="7" max="7" width="21" customWidth="1"/>
    <col min="11" max="11" width="18.42578125" customWidth="1"/>
    <col min="14" max="14" width="16.7109375" customWidth="1"/>
    <col min="15" max="15" width="14.85546875" customWidth="1"/>
    <col min="18" max="18" width="19.140625" customWidth="1"/>
    <col min="19" max="19" width="18" customWidth="1"/>
  </cols>
  <sheetData>
    <row r="1" spans="1:19" ht="20.25" x14ac:dyDescent="0.3">
      <c r="A1" s="33" t="s">
        <v>256</v>
      </c>
      <c r="E1" s="33" t="s">
        <v>208</v>
      </c>
      <c r="I1" s="33" t="s">
        <v>210</v>
      </c>
      <c r="M1" s="33" t="s">
        <v>212</v>
      </c>
      <c r="Q1" s="33" t="s">
        <v>214</v>
      </c>
    </row>
    <row r="2" spans="1:19" ht="20.25" x14ac:dyDescent="0.3">
      <c r="A2" s="34" t="s">
        <v>205</v>
      </c>
      <c r="B2" s="34" t="s">
        <v>52</v>
      </c>
      <c r="C2" s="34" t="s">
        <v>0</v>
      </c>
      <c r="E2" s="56" t="s">
        <v>205</v>
      </c>
      <c r="F2" s="56" t="s">
        <v>52</v>
      </c>
      <c r="G2" s="34" t="s">
        <v>218</v>
      </c>
      <c r="I2" s="57" t="s">
        <v>205</v>
      </c>
      <c r="J2" s="57" t="s">
        <v>52</v>
      </c>
      <c r="K2" s="34" t="s">
        <v>211</v>
      </c>
      <c r="M2" s="57" t="s">
        <v>205</v>
      </c>
      <c r="N2" s="57" t="s">
        <v>52</v>
      </c>
      <c r="O2" s="34" t="s">
        <v>213</v>
      </c>
      <c r="Q2" s="33" t="s">
        <v>215</v>
      </c>
    </row>
    <row r="3" spans="1:19" ht="20.25" x14ac:dyDescent="0.3">
      <c r="A3" s="35"/>
      <c r="B3" s="35" t="s">
        <v>206</v>
      </c>
      <c r="C3" s="36">
        <v>308745538</v>
      </c>
      <c r="E3" s="56"/>
      <c r="F3" s="56"/>
      <c r="G3" s="38" t="s">
        <v>209</v>
      </c>
      <c r="I3" s="57"/>
      <c r="J3" s="57"/>
      <c r="K3" s="38" t="s">
        <v>209</v>
      </c>
      <c r="M3" s="57"/>
      <c r="N3" s="57"/>
      <c r="O3" s="38" t="s">
        <v>209</v>
      </c>
      <c r="Q3" s="33" t="s">
        <v>216</v>
      </c>
    </row>
    <row r="4" spans="1:19" ht="16.5" x14ac:dyDescent="0.25">
      <c r="A4" s="35">
        <v>1</v>
      </c>
      <c r="B4" s="37" t="s">
        <v>5</v>
      </c>
      <c r="C4" s="36">
        <v>37253956</v>
      </c>
      <c r="E4" s="35"/>
      <c r="F4" s="35" t="s">
        <v>206</v>
      </c>
      <c r="G4" s="39">
        <v>3794083.06</v>
      </c>
      <c r="I4" s="35"/>
      <c r="J4" s="35" t="s">
        <v>206</v>
      </c>
      <c r="K4" s="39">
        <v>3537438.44</v>
      </c>
      <c r="M4" s="35"/>
      <c r="N4" s="35" t="s">
        <v>206</v>
      </c>
      <c r="O4" s="39">
        <v>256644.62</v>
      </c>
      <c r="Q4" s="34" t="s">
        <v>205</v>
      </c>
      <c r="R4" s="34" t="s">
        <v>52</v>
      </c>
      <c r="S4" s="34" t="s">
        <v>217</v>
      </c>
    </row>
    <row r="5" spans="1:19" ht="16.5" x14ac:dyDescent="0.25">
      <c r="A5" s="35">
        <v>2</v>
      </c>
      <c r="B5" s="37" t="s">
        <v>44</v>
      </c>
      <c r="C5" s="36">
        <v>25145561</v>
      </c>
      <c r="E5" s="35">
        <v>1</v>
      </c>
      <c r="F5" s="37" t="s">
        <v>2</v>
      </c>
      <c r="G5" s="39">
        <v>663267.26</v>
      </c>
      <c r="I5" s="35">
        <v>1</v>
      </c>
      <c r="J5" s="37" t="s">
        <v>2</v>
      </c>
      <c r="K5" s="39">
        <v>571951.26</v>
      </c>
      <c r="M5" s="35">
        <v>1</v>
      </c>
      <c r="N5" s="37" t="s">
        <v>2</v>
      </c>
      <c r="O5" s="39">
        <v>91316</v>
      </c>
      <c r="Q5" s="35"/>
      <c r="R5" s="35" t="s">
        <v>206</v>
      </c>
      <c r="S5" s="35">
        <v>79.599999999999994</v>
      </c>
    </row>
    <row r="6" spans="1:19" ht="16.5" x14ac:dyDescent="0.25">
      <c r="A6" s="35">
        <v>3</v>
      </c>
      <c r="B6" s="37" t="s">
        <v>33</v>
      </c>
      <c r="C6" s="36">
        <v>19378102</v>
      </c>
      <c r="E6" s="35">
        <v>2</v>
      </c>
      <c r="F6" s="37" t="s">
        <v>44</v>
      </c>
      <c r="G6" s="39">
        <v>268580.82</v>
      </c>
      <c r="I6" s="35">
        <v>2</v>
      </c>
      <c r="J6" s="37" t="s">
        <v>44</v>
      </c>
      <c r="K6" s="39">
        <v>261797.12</v>
      </c>
      <c r="M6" s="35">
        <v>2</v>
      </c>
      <c r="N6" s="37" t="s">
        <v>23</v>
      </c>
      <c r="O6" s="39">
        <v>39912.28</v>
      </c>
      <c r="Q6" s="35">
        <v>1</v>
      </c>
      <c r="R6" s="37" t="s">
        <v>207</v>
      </c>
      <c r="S6" s="39">
        <v>9856.5</v>
      </c>
    </row>
    <row r="7" spans="1:19" ht="16.5" x14ac:dyDescent="0.25">
      <c r="A7" s="35">
        <v>4</v>
      </c>
      <c r="B7" s="37" t="s">
        <v>10</v>
      </c>
      <c r="C7" s="36">
        <v>18801310</v>
      </c>
      <c r="E7" s="35">
        <v>3</v>
      </c>
      <c r="F7" s="37" t="s">
        <v>5</v>
      </c>
      <c r="G7" s="39">
        <v>163695.57</v>
      </c>
      <c r="I7" s="35">
        <v>3</v>
      </c>
      <c r="J7" s="37" t="s">
        <v>5</v>
      </c>
      <c r="K7" s="39">
        <v>155959.34</v>
      </c>
      <c r="M7" s="35">
        <v>3</v>
      </c>
      <c r="N7" s="37" t="s">
        <v>10</v>
      </c>
      <c r="O7" s="39">
        <v>11827.77</v>
      </c>
      <c r="Q7" s="35">
        <v>2</v>
      </c>
      <c r="R7" s="37" t="s">
        <v>31</v>
      </c>
      <c r="S7" s="39">
        <v>1195.5</v>
      </c>
    </row>
    <row r="8" spans="1:19" ht="16.5" x14ac:dyDescent="0.25">
      <c r="A8" s="35">
        <v>5</v>
      </c>
      <c r="B8" s="37" t="s">
        <v>14</v>
      </c>
      <c r="C8" s="36">
        <v>12830632</v>
      </c>
      <c r="E8" s="35">
        <v>4</v>
      </c>
      <c r="F8" s="37" t="s">
        <v>27</v>
      </c>
      <c r="G8" s="39">
        <v>147042.4</v>
      </c>
      <c r="I8" s="35">
        <v>4</v>
      </c>
      <c r="J8" s="37" t="s">
        <v>27</v>
      </c>
      <c r="K8" s="39">
        <v>145552.43</v>
      </c>
      <c r="M8" s="35">
        <v>4</v>
      </c>
      <c r="N8" s="37" t="s">
        <v>50</v>
      </c>
      <c r="O8" s="39">
        <v>11187.72</v>
      </c>
      <c r="Q8" s="35">
        <v>3</v>
      </c>
      <c r="R8" s="37" t="s">
        <v>40</v>
      </c>
      <c r="S8" s="39">
        <v>1018.1</v>
      </c>
    </row>
    <row r="9" spans="1:19" ht="16.5" x14ac:dyDescent="0.25">
      <c r="A9" s="35">
        <v>6</v>
      </c>
      <c r="B9" s="37" t="s">
        <v>39</v>
      </c>
      <c r="C9" s="36">
        <v>12702379</v>
      </c>
      <c r="E9" s="35">
        <v>5</v>
      </c>
      <c r="F9" s="37" t="s">
        <v>32</v>
      </c>
      <c r="G9" s="39">
        <v>121589.48</v>
      </c>
      <c r="I9" s="35">
        <v>5</v>
      </c>
      <c r="J9" s="37" t="s">
        <v>32</v>
      </c>
      <c r="K9" s="39">
        <v>121355.53</v>
      </c>
      <c r="M9" s="35">
        <v>5</v>
      </c>
      <c r="N9" s="37" t="s">
        <v>19</v>
      </c>
      <c r="O9" s="39">
        <v>8277.85</v>
      </c>
      <c r="Q9" s="35">
        <v>4</v>
      </c>
      <c r="R9" s="37" t="s">
        <v>53</v>
      </c>
      <c r="S9" s="35">
        <v>839.4</v>
      </c>
    </row>
    <row r="10" spans="1:19" ht="16.5" x14ac:dyDescent="0.25">
      <c r="A10" s="35">
        <v>7</v>
      </c>
      <c r="B10" s="37" t="s">
        <v>36</v>
      </c>
      <c r="C10" s="36">
        <v>11536504</v>
      </c>
      <c r="E10" s="35">
        <v>6</v>
      </c>
      <c r="F10" s="37" t="s">
        <v>3</v>
      </c>
      <c r="G10" s="39">
        <v>113998.3</v>
      </c>
      <c r="I10" s="35">
        <v>6</v>
      </c>
      <c r="J10" s="37" t="s">
        <v>3</v>
      </c>
      <c r="K10" s="39">
        <v>113634.57</v>
      </c>
      <c r="M10" s="35">
        <v>6</v>
      </c>
      <c r="N10" s="37" t="s">
        <v>5</v>
      </c>
      <c r="O10" s="39">
        <v>7736.23</v>
      </c>
      <c r="Q10" s="35">
        <v>5</v>
      </c>
      <c r="R10" s="37" t="s">
        <v>7</v>
      </c>
      <c r="S10" s="35">
        <v>738.1</v>
      </c>
    </row>
    <row r="11" spans="1:19" ht="16.5" x14ac:dyDescent="0.25">
      <c r="A11" s="35">
        <v>8</v>
      </c>
      <c r="B11" s="37" t="s">
        <v>23</v>
      </c>
      <c r="C11" s="36">
        <v>9883640</v>
      </c>
      <c r="E11" s="35">
        <v>7</v>
      </c>
      <c r="F11" s="37" t="s">
        <v>29</v>
      </c>
      <c r="G11" s="39">
        <v>110560.71</v>
      </c>
      <c r="I11" s="35">
        <v>7</v>
      </c>
      <c r="J11" s="37" t="s">
        <v>29</v>
      </c>
      <c r="K11" s="39">
        <v>109825.99</v>
      </c>
      <c r="M11" s="35">
        <v>7</v>
      </c>
      <c r="N11" s="37" t="s">
        <v>33</v>
      </c>
      <c r="O11" s="39">
        <v>7342.22</v>
      </c>
      <c r="Q11" s="35">
        <v>6</v>
      </c>
      <c r="R11" s="37" t="s">
        <v>21</v>
      </c>
      <c r="S11" s="35">
        <v>594.79999999999995</v>
      </c>
    </row>
    <row r="12" spans="1:19" ht="16.5" x14ac:dyDescent="0.25">
      <c r="A12" s="35">
        <v>9</v>
      </c>
      <c r="B12" s="37" t="s">
        <v>11</v>
      </c>
      <c r="C12" s="36">
        <v>9687653</v>
      </c>
      <c r="E12" s="35">
        <v>8</v>
      </c>
      <c r="F12" s="37" t="s">
        <v>6</v>
      </c>
      <c r="G12" s="39">
        <v>104093.57</v>
      </c>
      <c r="I12" s="35">
        <v>8</v>
      </c>
      <c r="J12" s="37" t="s">
        <v>6</v>
      </c>
      <c r="K12" s="39">
        <v>103717.53</v>
      </c>
      <c r="M12" s="35">
        <v>8</v>
      </c>
      <c r="N12" s="37" t="s">
        <v>24</v>
      </c>
      <c r="O12" s="39">
        <v>7328.79</v>
      </c>
      <c r="Q12" s="35">
        <v>8</v>
      </c>
      <c r="R12" s="37" t="s">
        <v>8</v>
      </c>
      <c r="S12" s="35">
        <v>460.8</v>
      </c>
    </row>
    <row r="13" spans="1:19" ht="16.5" x14ac:dyDescent="0.25">
      <c r="A13" s="35">
        <v>10</v>
      </c>
      <c r="B13" s="37" t="s">
        <v>34</v>
      </c>
      <c r="C13" s="36">
        <v>9535483</v>
      </c>
      <c r="E13" s="35">
        <v>9</v>
      </c>
      <c r="F13" s="37" t="s">
        <v>38</v>
      </c>
      <c r="G13" s="39">
        <v>98380.64</v>
      </c>
      <c r="I13" s="35">
        <v>9</v>
      </c>
      <c r="J13" s="37" t="s">
        <v>51</v>
      </c>
      <c r="K13" s="39">
        <v>97100.4</v>
      </c>
      <c r="M13" s="35">
        <v>9</v>
      </c>
      <c r="N13" s="37" t="s">
        <v>44</v>
      </c>
      <c r="O13" s="39">
        <v>6783.7</v>
      </c>
      <c r="Q13" s="35">
        <v>7</v>
      </c>
      <c r="R13" s="37" t="s">
        <v>33</v>
      </c>
      <c r="S13" s="35">
        <v>411.2</v>
      </c>
    </row>
    <row r="14" spans="1:19" ht="16.5" x14ac:dyDescent="0.25">
      <c r="A14" s="35">
        <v>11</v>
      </c>
      <c r="B14" s="37" t="s">
        <v>31</v>
      </c>
      <c r="C14" s="36">
        <v>8791894</v>
      </c>
      <c r="E14" s="35">
        <v>10</v>
      </c>
      <c r="F14" s="37" t="s">
        <v>51</v>
      </c>
      <c r="G14" s="39">
        <v>97813.56</v>
      </c>
      <c r="I14" s="35">
        <v>10</v>
      </c>
      <c r="J14" s="37" t="s">
        <v>38</v>
      </c>
      <c r="K14" s="39">
        <v>95996.79</v>
      </c>
      <c r="M14" s="35">
        <v>10</v>
      </c>
      <c r="N14" s="37" t="s">
        <v>34</v>
      </c>
      <c r="O14" s="39">
        <v>5107.63</v>
      </c>
      <c r="Q14" s="35">
        <v>9</v>
      </c>
      <c r="R14" s="37" t="s">
        <v>10</v>
      </c>
      <c r="S14" s="35">
        <v>350.6</v>
      </c>
    </row>
    <row r="15" spans="1:19" ht="16.5" x14ac:dyDescent="0.25">
      <c r="A15" s="35">
        <v>12</v>
      </c>
      <c r="B15" s="37" t="s">
        <v>47</v>
      </c>
      <c r="C15" s="36">
        <v>8001024</v>
      </c>
      <c r="E15" s="35">
        <v>11</v>
      </c>
      <c r="F15" s="37" t="s">
        <v>23</v>
      </c>
      <c r="G15" s="39">
        <v>96716.11</v>
      </c>
      <c r="I15" s="35">
        <v>11</v>
      </c>
      <c r="J15" s="37" t="s">
        <v>13</v>
      </c>
      <c r="K15" s="39">
        <v>82747.210000000006</v>
      </c>
      <c r="M15" s="35">
        <v>11</v>
      </c>
      <c r="N15" s="37" t="s">
        <v>48</v>
      </c>
      <c r="O15" s="39">
        <v>4755.58</v>
      </c>
      <c r="Q15" s="35">
        <v>11</v>
      </c>
      <c r="R15" s="37" t="s">
        <v>39</v>
      </c>
      <c r="S15" s="35">
        <v>283.89999999999998</v>
      </c>
    </row>
    <row r="16" spans="1:19" ht="16.5" x14ac:dyDescent="0.25">
      <c r="A16" s="35">
        <v>13</v>
      </c>
      <c r="B16" s="37" t="s">
        <v>48</v>
      </c>
      <c r="C16" s="36">
        <v>6724540</v>
      </c>
      <c r="E16" s="35">
        <v>12</v>
      </c>
      <c r="F16" s="37" t="s">
        <v>24</v>
      </c>
      <c r="G16" s="39">
        <v>86938.87</v>
      </c>
      <c r="I16" s="35">
        <v>12</v>
      </c>
      <c r="J16" s="37" t="s">
        <v>45</v>
      </c>
      <c r="K16" s="39">
        <v>82143.649999999994</v>
      </c>
      <c r="M16" s="35">
        <v>12</v>
      </c>
      <c r="N16" s="37" t="s">
        <v>20</v>
      </c>
      <c r="O16" s="39">
        <v>4523.1000000000004</v>
      </c>
      <c r="Q16" s="35">
        <v>10</v>
      </c>
      <c r="R16" s="37" t="s">
        <v>36</v>
      </c>
      <c r="S16" s="35">
        <v>282.3</v>
      </c>
    </row>
    <row r="17" spans="1:19" ht="16.5" x14ac:dyDescent="0.25">
      <c r="A17" s="35">
        <v>14</v>
      </c>
      <c r="B17" s="37" t="s">
        <v>53</v>
      </c>
      <c r="C17" s="36">
        <v>6547629</v>
      </c>
      <c r="E17" s="35">
        <v>13</v>
      </c>
      <c r="F17" s="37" t="s">
        <v>45</v>
      </c>
      <c r="G17" s="39">
        <v>84898.83</v>
      </c>
      <c r="I17" s="35">
        <v>13</v>
      </c>
      <c r="J17" s="37" t="s">
        <v>17</v>
      </c>
      <c r="K17" s="39">
        <v>81814.880000000005</v>
      </c>
      <c r="M17" s="35">
        <v>13</v>
      </c>
      <c r="N17" s="37" t="s">
        <v>12</v>
      </c>
      <c r="O17" s="39">
        <v>4508.3599999999997</v>
      </c>
      <c r="Q17" s="35">
        <v>13</v>
      </c>
      <c r="R17" s="37" t="s">
        <v>5</v>
      </c>
      <c r="S17" s="35">
        <v>239.1</v>
      </c>
    </row>
    <row r="18" spans="1:19" ht="16.5" x14ac:dyDescent="0.25">
      <c r="A18" s="35">
        <v>15</v>
      </c>
      <c r="B18" s="37" t="s">
        <v>15</v>
      </c>
      <c r="C18" s="36">
        <v>6483802</v>
      </c>
      <c r="E18" s="35">
        <v>14</v>
      </c>
      <c r="F18" s="37" t="s">
        <v>13</v>
      </c>
      <c r="G18" s="39">
        <v>83570.080000000002</v>
      </c>
      <c r="I18" s="35">
        <v>14</v>
      </c>
      <c r="J18" s="37" t="s">
        <v>24</v>
      </c>
      <c r="K18" s="39">
        <v>79610.080000000002</v>
      </c>
      <c r="M18" s="35">
        <v>14</v>
      </c>
      <c r="N18" s="37" t="s">
        <v>36</v>
      </c>
      <c r="O18" s="39">
        <v>3876.53</v>
      </c>
      <c r="Q18" s="35">
        <v>12</v>
      </c>
      <c r="R18" s="37" t="s">
        <v>14</v>
      </c>
      <c r="S18" s="35">
        <v>231.1</v>
      </c>
    </row>
    <row r="19" spans="1:19" ht="16.5" x14ac:dyDescent="0.25">
      <c r="A19" s="35">
        <v>16</v>
      </c>
      <c r="B19" s="37" t="s">
        <v>3</v>
      </c>
      <c r="C19" s="36">
        <v>6392017</v>
      </c>
      <c r="E19" s="35">
        <v>15</v>
      </c>
      <c r="F19" s="37" t="s">
        <v>17</v>
      </c>
      <c r="G19" s="39">
        <v>82276.84</v>
      </c>
      <c r="I19" s="35">
        <v>15</v>
      </c>
      <c r="J19" s="37" t="s">
        <v>28</v>
      </c>
      <c r="K19" s="39">
        <v>76872.41</v>
      </c>
      <c r="M19" s="35">
        <v>15</v>
      </c>
      <c r="N19" s="37" t="s">
        <v>47</v>
      </c>
      <c r="O19" s="39">
        <v>3180.13</v>
      </c>
      <c r="Q19" s="35">
        <v>14</v>
      </c>
      <c r="R19" s="37" t="s">
        <v>12</v>
      </c>
      <c r="S19" s="35">
        <v>211.8</v>
      </c>
    </row>
    <row r="20" spans="1:19" ht="16.5" x14ac:dyDescent="0.25">
      <c r="A20" s="35">
        <v>17</v>
      </c>
      <c r="B20" s="37" t="s">
        <v>43</v>
      </c>
      <c r="C20" s="36">
        <v>6346105</v>
      </c>
      <c r="E20" s="35">
        <v>16</v>
      </c>
      <c r="F20" s="37" t="s">
        <v>28</v>
      </c>
      <c r="G20" s="39">
        <v>77353.73</v>
      </c>
      <c r="I20" s="35">
        <v>16</v>
      </c>
      <c r="J20" s="37" t="s">
        <v>42</v>
      </c>
      <c r="K20" s="39">
        <v>75884.639999999999</v>
      </c>
      <c r="M20" s="35">
        <v>16</v>
      </c>
      <c r="N20" s="37" t="s">
        <v>45</v>
      </c>
      <c r="O20" s="39">
        <v>2755.18</v>
      </c>
      <c r="Q20" s="35">
        <v>15</v>
      </c>
      <c r="R20" s="37" t="s">
        <v>47</v>
      </c>
      <c r="S20" s="35">
        <v>202.6</v>
      </c>
    </row>
    <row r="21" spans="1:19" ht="16.5" x14ac:dyDescent="0.25">
      <c r="A21" s="35">
        <v>18</v>
      </c>
      <c r="B21" s="37" t="s">
        <v>26</v>
      </c>
      <c r="C21" s="36">
        <v>5988927</v>
      </c>
      <c r="E21" s="35">
        <v>17</v>
      </c>
      <c r="F21" s="37" t="s">
        <v>42</v>
      </c>
      <c r="G21" s="39">
        <v>77116.490000000005</v>
      </c>
      <c r="I21" s="35">
        <v>17</v>
      </c>
      <c r="J21" s="37" t="s">
        <v>35</v>
      </c>
      <c r="K21" s="39">
        <v>68975.929999999993</v>
      </c>
      <c r="M21" s="35">
        <v>17</v>
      </c>
      <c r="N21" s="37" t="s">
        <v>53</v>
      </c>
      <c r="O21" s="39">
        <v>2714.55</v>
      </c>
      <c r="Q21" s="35">
        <v>18</v>
      </c>
      <c r="R21" s="37" t="s">
        <v>34</v>
      </c>
      <c r="S21" s="35">
        <v>196.1</v>
      </c>
    </row>
    <row r="22" spans="1:19" ht="16.5" x14ac:dyDescent="0.25">
      <c r="A22" s="35">
        <v>19</v>
      </c>
      <c r="B22" s="37" t="s">
        <v>21</v>
      </c>
      <c r="C22" s="36">
        <v>5773552</v>
      </c>
      <c r="E22" s="35">
        <v>18</v>
      </c>
      <c r="F22" s="37" t="s">
        <v>48</v>
      </c>
      <c r="G22" s="39">
        <v>71299.64</v>
      </c>
      <c r="I22" s="35">
        <v>18</v>
      </c>
      <c r="J22" s="37" t="s">
        <v>26</v>
      </c>
      <c r="K22" s="39">
        <v>68885.929999999993</v>
      </c>
      <c r="M22" s="35">
        <v>18</v>
      </c>
      <c r="N22" s="37" t="s">
        <v>21</v>
      </c>
      <c r="O22" s="39">
        <v>2632.86</v>
      </c>
      <c r="Q22" s="35">
        <v>17</v>
      </c>
      <c r="R22" s="37" t="s">
        <v>15</v>
      </c>
      <c r="S22" s="35">
        <v>181</v>
      </c>
    </row>
    <row r="23" spans="1:19" ht="16.5" x14ac:dyDescent="0.25">
      <c r="A23" s="35">
        <v>20</v>
      </c>
      <c r="B23" s="37" t="s">
        <v>50</v>
      </c>
      <c r="C23" s="36">
        <v>5686986</v>
      </c>
      <c r="E23" s="35">
        <v>19</v>
      </c>
      <c r="F23" s="37" t="s">
        <v>35</v>
      </c>
      <c r="G23" s="39">
        <v>70699.789999999994</v>
      </c>
      <c r="I23" s="35">
        <v>19</v>
      </c>
      <c r="J23" s="37" t="s">
        <v>37</v>
      </c>
      <c r="K23" s="39">
        <v>68667.06</v>
      </c>
      <c r="M23" s="35">
        <v>19</v>
      </c>
      <c r="N23" s="37" t="s">
        <v>38</v>
      </c>
      <c r="O23" s="39">
        <v>2383.85</v>
      </c>
      <c r="Q23" s="35">
        <v>16</v>
      </c>
      <c r="R23" s="37" t="s">
        <v>23</v>
      </c>
      <c r="S23" s="35">
        <v>174.8</v>
      </c>
    </row>
    <row r="24" spans="1:19" ht="16.5" x14ac:dyDescent="0.25">
      <c r="A24" s="35">
        <v>21</v>
      </c>
      <c r="B24" s="37" t="s">
        <v>24</v>
      </c>
      <c r="C24" s="36">
        <v>5303925</v>
      </c>
      <c r="E24" s="35">
        <v>20</v>
      </c>
      <c r="F24" s="37" t="s">
        <v>37</v>
      </c>
      <c r="G24" s="39">
        <v>69898.19</v>
      </c>
      <c r="I24" s="35">
        <v>20</v>
      </c>
      <c r="J24" s="37" t="s">
        <v>48</v>
      </c>
      <c r="K24" s="39">
        <v>66544.06</v>
      </c>
      <c r="M24" s="35">
        <v>20</v>
      </c>
      <c r="N24" s="37" t="s">
        <v>14</v>
      </c>
      <c r="O24" s="39">
        <v>2330.79</v>
      </c>
      <c r="Q24" s="35">
        <v>19</v>
      </c>
      <c r="R24" s="37" t="s">
        <v>11</v>
      </c>
      <c r="S24" s="35">
        <v>168.4</v>
      </c>
    </row>
    <row r="25" spans="1:19" ht="16.5" x14ac:dyDescent="0.25">
      <c r="A25" s="35">
        <v>22</v>
      </c>
      <c r="B25" s="37" t="s">
        <v>6</v>
      </c>
      <c r="C25" s="36">
        <v>5029196</v>
      </c>
      <c r="E25" s="35">
        <v>21</v>
      </c>
      <c r="F25" s="37" t="s">
        <v>26</v>
      </c>
      <c r="G25" s="39">
        <v>69704.31</v>
      </c>
      <c r="I25" s="35">
        <v>21</v>
      </c>
      <c r="J25" s="37" t="s">
        <v>11</v>
      </c>
      <c r="K25" s="39">
        <v>57906.14</v>
      </c>
      <c r="M25" s="35">
        <v>21</v>
      </c>
      <c r="N25" s="37" t="s">
        <v>41</v>
      </c>
      <c r="O25" s="39">
        <v>1910.73</v>
      </c>
      <c r="Q25" s="35">
        <v>20</v>
      </c>
      <c r="R25" s="37" t="s">
        <v>43</v>
      </c>
      <c r="S25" s="35">
        <v>153.9</v>
      </c>
    </row>
    <row r="26" spans="1:19" ht="16.5" x14ac:dyDescent="0.25">
      <c r="A26" s="35">
        <v>23</v>
      </c>
      <c r="B26" s="37" t="s">
        <v>1</v>
      </c>
      <c r="C26" s="36">
        <v>4779736</v>
      </c>
      <c r="E26" s="35">
        <v>22</v>
      </c>
      <c r="F26" s="37" t="s">
        <v>10</v>
      </c>
      <c r="G26" s="39">
        <v>65754.59</v>
      </c>
      <c r="I26" s="35">
        <v>22</v>
      </c>
      <c r="J26" s="37" t="s">
        <v>23</v>
      </c>
      <c r="K26" s="39">
        <v>56803.82</v>
      </c>
      <c r="M26" s="35">
        <v>22</v>
      </c>
      <c r="N26" s="37" t="s">
        <v>35</v>
      </c>
      <c r="O26" s="39">
        <v>1723.86</v>
      </c>
      <c r="Q26" s="35">
        <v>22</v>
      </c>
      <c r="R26" s="37" t="s">
        <v>41</v>
      </c>
      <c r="S26" s="35">
        <v>153.9</v>
      </c>
    </row>
    <row r="27" spans="1:19" ht="16.5" x14ac:dyDescent="0.25">
      <c r="A27" s="35">
        <v>24</v>
      </c>
      <c r="B27" s="37" t="s">
        <v>41</v>
      </c>
      <c r="C27" s="36">
        <v>4625364</v>
      </c>
      <c r="E27" s="35">
        <v>23</v>
      </c>
      <c r="F27" s="37" t="s">
        <v>50</v>
      </c>
      <c r="G27" s="39">
        <v>65497.82</v>
      </c>
      <c r="I27" s="35">
        <v>23</v>
      </c>
      <c r="J27" s="37" t="s">
        <v>16</v>
      </c>
      <c r="K27" s="39">
        <v>55869.36</v>
      </c>
      <c r="M27" s="35">
        <v>23</v>
      </c>
      <c r="N27" s="37" t="s">
        <v>1</v>
      </c>
      <c r="O27" s="39">
        <v>1675.01</v>
      </c>
      <c r="Q27" s="35">
        <v>21</v>
      </c>
      <c r="R27" s="37" t="s">
        <v>30</v>
      </c>
      <c r="S27" s="35">
        <v>147</v>
      </c>
    </row>
    <row r="28" spans="1:19" ht="16.5" x14ac:dyDescent="0.25">
      <c r="A28" s="35">
        <v>25</v>
      </c>
      <c r="B28" s="37" t="s">
        <v>19</v>
      </c>
      <c r="C28" s="36">
        <v>4533372</v>
      </c>
      <c r="E28" s="35">
        <v>24</v>
      </c>
      <c r="F28" s="37" t="s">
        <v>11</v>
      </c>
      <c r="G28" s="39">
        <v>59424.77</v>
      </c>
      <c r="I28" s="35">
        <v>24</v>
      </c>
      <c r="J28" s="37" t="s">
        <v>14</v>
      </c>
      <c r="K28" s="39">
        <v>55583.58</v>
      </c>
      <c r="M28" s="35">
        <v>24</v>
      </c>
      <c r="N28" s="37" t="s">
        <v>25</v>
      </c>
      <c r="O28" s="39">
        <v>1523.24</v>
      </c>
      <c r="Q28" s="35">
        <v>24</v>
      </c>
      <c r="R28" s="37" t="s">
        <v>18</v>
      </c>
      <c r="S28" s="35">
        <v>109.9</v>
      </c>
    </row>
    <row r="29" spans="1:19" ht="16.5" x14ac:dyDescent="0.25">
      <c r="A29" s="35">
        <v>26</v>
      </c>
      <c r="B29" s="37" t="s">
        <v>18</v>
      </c>
      <c r="C29" s="36">
        <v>4339367</v>
      </c>
      <c r="E29" s="35">
        <v>25</v>
      </c>
      <c r="F29" s="37" t="s">
        <v>14</v>
      </c>
      <c r="G29" s="39">
        <v>57914.38</v>
      </c>
      <c r="I29" s="35">
        <v>25</v>
      </c>
      <c r="J29" s="37" t="s">
        <v>50</v>
      </c>
      <c r="K29" s="39">
        <v>54310.1</v>
      </c>
      <c r="M29" s="35">
        <v>25</v>
      </c>
      <c r="N29" s="37" t="s">
        <v>11</v>
      </c>
      <c r="O29" s="39">
        <v>1518.63</v>
      </c>
      <c r="Q29" s="35">
        <v>25</v>
      </c>
      <c r="R29" s="37" t="s">
        <v>50</v>
      </c>
      <c r="S29" s="35">
        <v>105</v>
      </c>
    </row>
    <row r="30" spans="1:19" ht="16.5" x14ac:dyDescent="0.25">
      <c r="A30" s="35">
        <v>27</v>
      </c>
      <c r="B30" s="37" t="s">
        <v>38</v>
      </c>
      <c r="C30" s="36">
        <v>3831074</v>
      </c>
      <c r="E30" s="35">
        <v>26</v>
      </c>
      <c r="F30" s="37" t="s">
        <v>16</v>
      </c>
      <c r="G30" s="39">
        <v>56271.55</v>
      </c>
      <c r="I30" s="35">
        <v>26</v>
      </c>
      <c r="J30" s="37" t="s">
        <v>10</v>
      </c>
      <c r="K30" s="39">
        <v>53926.82</v>
      </c>
      <c r="M30" s="35">
        <v>26</v>
      </c>
      <c r="N30" s="37" t="s">
        <v>27</v>
      </c>
      <c r="O30" s="39">
        <v>1489.96</v>
      </c>
      <c r="Q30" s="35">
        <v>23</v>
      </c>
      <c r="R30" s="37" t="s">
        <v>19</v>
      </c>
      <c r="S30" s="35">
        <v>104.9</v>
      </c>
    </row>
    <row r="31" spans="1:19" ht="16.5" x14ac:dyDescent="0.25">
      <c r="A31" s="35">
        <v>28</v>
      </c>
      <c r="B31" s="37" t="s">
        <v>37</v>
      </c>
      <c r="C31" s="36">
        <v>3751351</v>
      </c>
      <c r="E31" s="35">
        <v>27</v>
      </c>
      <c r="F31" s="37" t="s">
        <v>33</v>
      </c>
      <c r="G31" s="39">
        <v>54556</v>
      </c>
      <c r="I31" s="35">
        <v>27</v>
      </c>
      <c r="J31" s="37" t="s">
        <v>4</v>
      </c>
      <c r="K31" s="39">
        <v>52068.17</v>
      </c>
      <c r="M31" s="35">
        <v>27</v>
      </c>
      <c r="N31" s="37" t="s">
        <v>31</v>
      </c>
      <c r="O31" s="39">
        <v>1303.96</v>
      </c>
      <c r="Q31" s="35">
        <v>26</v>
      </c>
      <c r="R31" s="37" t="s">
        <v>48</v>
      </c>
      <c r="S31" s="35">
        <v>101.2</v>
      </c>
    </row>
    <row r="32" spans="1:19" ht="16.5" x14ac:dyDescent="0.25">
      <c r="A32" s="35">
        <v>29</v>
      </c>
      <c r="B32" s="37" t="s">
        <v>7</v>
      </c>
      <c r="C32" s="36">
        <v>3574097</v>
      </c>
      <c r="E32" s="35">
        <v>28</v>
      </c>
      <c r="F32" s="37" t="s">
        <v>34</v>
      </c>
      <c r="G32" s="39">
        <v>53818.51</v>
      </c>
      <c r="I32" s="35">
        <v>28</v>
      </c>
      <c r="J32" s="37" t="s">
        <v>1</v>
      </c>
      <c r="K32" s="39">
        <v>50744</v>
      </c>
      <c r="M32" s="35">
        <v>28</v>
      </c>
      <c r="N32" s="37" t="s">
        <v>39</v>
      </c>
      <c r="O32" s="39">
        <v>1238.6300000000001</v>
      </c>
      <c r="Q32" s="35">
        <v>29</v>
      </c>
      <c r="R32" s="37" t="s">
        <v>44</v>
      </c>
      <c r="S32" s="35">
        <v>96.3</v>
      </c>
    </row>
    <row r="33" spans="1:19" ht="16.5" x14ac:dyDescent="0.25">
      <c r="A33" s="35">
        <v>30</v>
      </c>
      <c r="B33" s="37" t="s">
        <v>16</v>
      </c>
      <c r="C33" s="36">
        <v>3046355</v>
      </c>
      <c r="E33" s="35">
        <v>29</v>
      </c>
      <c r="F33" s="37" t="s">
        <v>4</v>
      </c>
      <c r="G33" s="39">
        <v>53178.62</v>
      </c>
      <c r="I33" s="35">
        <v>29</v>
      </c>
      <c r="J33" s="37" t="s">
        <v>34</v>
      </c>
      <c r="K33" s="39">
        <v>48710.879999999997</v>
      </c>
      <c r="M33" s="35">
        <v>29</v>
      </c>
      <c r="N33" s="37" t="s">
        <v>42</v>
      </c>
      <c r="O33" s="39">
        <v>1231.8499999999999</v>
      </c>
      <c r="Q33" s="35">
        <v>27</v>
      </c>
      <c r="R33" s="37" t="s">
        <v>1</v>
      </c>
      <c r="S33" s="35">
        <v>94.4</v>
      </c>
    </row>
    <row r="34" spans="1:19" ht="16.5" x14ac:dyDescent="0.25">
      <c r="A34" s="35">
        <v>31</v>
      </c>
      <c r="B34" s="37" t="s">
        <v>25</v>
      </c>
      <c r="C34" s="36">
        <v>2967297</v>
      </c>
      <c r="E34" s="35">
        <v>30</v>
      </c>
      <c r="F34" s="37" t="s">
        <v>1</v>
      </c>
      <c r="G34" s="39">
        <v>52419.02</v>
      </c>
      <c r="I34" s="35">
        <v>30</v>
      </c>
      <c r="J34" s="37" t="s">
        <v>33</v>
      </c>
      <c r="K34" s="39">
        <v>47213.79</v>
      </c>
      <c r="M34" s="35">
        <v>30</v>
      </c>
      <c r="N34" s="37" t="s">
        <v>37</v>
      </c>
      <c r="O34" s="39">
        <v>1231.1300000000001</v>
      </c>
      <c r="Q34" s="35">
        <v>28</v>
      </c>
      <c r="R34" s="37" t="s">
        <v>26</v>
      </c>
      <c r="S34" s="35">
        <v>87.1</v>
      </c>
    </row>
    <row r="35" spans="1:19" ht="16.5" x14ac:dyDescent="0.25">
      <c r="A35" s="35">
        <v>32</v>
      </c>
      <c r="B35" s="37" t="s">
        <v>4</v>
      </c>
      <c r="C35" s="36">
        <v>2915918</v>
      </c>
      <c r="E35" s="35">
        <v>31</v>
      </c>
      <c r="F35" s="37" t="s">
        <v>19</v>
      </c>
      <c r="G35" s="39">
        <v>51839.7</v>
      </c>
      <c r="I35" s="35">
        <v>31</v>
      </c>
      <c r="J35" s="37" t="s">
        <v>25</v>
      </c>
      <c r="K35" s="39">
        <v>46906.96</v>
      </c>
      <c r="M35" s="35">
        <v>31</v>
      </c>
      <c r="N35" s="37" t="s">
        <v>4</v>
      </c>
      <c r="O35" s="39">
        <v>1110.45</v>
      </c>
      <c r="Q35" s="35">
        <v>30</v>
      </c>
      <c r="R35" s="37" t="s">
        <v>49</v>
      </c>
      <c r="S35" s="35">
        <v>77.099999999999994</v>
      </c>
    </row>
    <row r="36" spans="1:19" ht="16.5" x14ac:dyDescent="0.25">
      <c r="A36" s="35">
        <v>33</v>
      </c>
      <c r="B36" s="37" t="s">
        <v>17</v>
      </c>
      <c r="C36" s="36">
        <v>2853118</v>
      </c>
      <c r="E36" s="35">
        <v>32</v>
      </c>
      <c r="F36" s="37" t="s">
        <v>25</v>
      </c>
      <c r="G36" s="39">
        <v>48430.19</v>
      </c>
      <c r="I36" s="35">
        <v>32</v>
      </c>
      <c r="J36" s="37" t="s">
        <v>39</v>
      </c>
      <c r="K36" s="39">
        <v>44816.61</v>
      </c>
      <c r="M36" s="35">
        <v>32</v>
      </c>
      <c r="N36" s="37" t="s">
        <v>43</v>
      </c>
      <c r="O36" s="35">
        <v>926.15</v>
      </c>
      <c r="Q36" s="35">
        <v>31</v>
      </c>
      <c r="R36" s="37" t="s">
        <v>46</v>
      </c>
      <c r="S36" s="35">
        <v>67.900000000000006</v>
      </c>
    </row>
    <row r="37" spans="1:19" ht="16.5" x14ac:dyDescent="0.25">
      <c r="A37" s="35">
        <v>34</v>
      </c>
      <c r="B37" s="37" t="s">
        <v>45</v>
      </c>
      <c r="C37" s="36">
        <v>2763885</v>
      </c>
      <c r="E37" s="35">
        <v>33</v>
      </c>
      <c r="F37" s="37" t="s">
        <v>39</v>
      </c>
      <c r="G37" s="39">
        <v>46055.24</v>
      </c>
      <c r="I37" s="35">
        <v>33</v>
      </c>
      <c r="J37" s="37" t="s">
        <v>19</v>
      </c>
      <c r="K37" s="39">
        <v>43561.85</v>
      </c>
      <c r="M37" s="35">
        <v>33</v>
      </c>
      <c r="N37" s="37" t="s">
        <v>13</v>
      </c>
      <c r="O37" s="35">
        <v>822.87</v>
      </c>
      <c r="Q37" s="35">
        <v>32</v>
      </c>
      <c r="R37" s="37" t="s">
        <v>24</v>
      </c>
      <c r="S37" s="35">
        <v>66.599999999999994</v>
      </c>
    </row>
    <row r="38" spans="1:19" ht="16.5" x14ac:dyDescent="0.25">
      <c r="A38" s="35">
        <v>35</v>
      </c>
      <c r="B38" s="37" t="s">
        <v>29</v>
      </c>
      <c r="C38" s="36">
        <v>2700551</v>
      </c>
      <c r="E38" s="35">
        <v>34</v>
      </c>
      <c r="F38" s="37" t="s">
        <v>36</v>
      </c>
      <c r="G38" s="39">
        <v>44824.9</v>
      </c>
      <c r="I38" s="35">
        <v>34</v>
      </c>
      <c r="J38" s="37" t="s">
        <v>43</v>
      </c>
      <c r="K38" s="39">
        <v>41217.120000000003</v>
      </c>
      <c r="M38" s="35">
        <v>34</v>
      </c>
      <c r="N38" s="37" t="s">
        <v>26</v>
      </c>
      <c r="O38" s="35">
        <v>818.39</v>
      </c>
      <c r="Q38" s="35">
        <v>33</v>
      </c>
      <c r="R38" s="37" t="s">
        <v>25</v>
      </c>
      <c r="S38" s="35">
        <v>63.2</v>
      </c>
    </row>
    <row r="39" spans="1:19" ht="16.5" x14ac:dyDescent="0.25">
      <c r="A39" s="35">
        <v>36</v>
      </c>
      <c r="B39" s="37" t="s">
        <v>32</v>
      </c>
      <c r="C39" s="36">
        <v>2059179</v>
      </c>
      <c r="E39" s="35">
        <v>35</v>
      </c>
      <c r="F39" s="37" t="s">
        <v>47</v>
      </c>
      <c r="G39" s="39">
        <v>42774.2</v>
      </c>
      <c r="I39" s="35">
        <v>35</v>
      </c>
      <c r="J39" s="37" t="s">
        <v>36</v>
      </c>
      <c r="K39" s="39">
        <v>40948.379999999997</v>
      </c>
      <c r="M39" s="35">
        <v>35</v>
      </c>
      <c r="N39" s="37" t="s">
        <v>29</v>
      </c>
      <c r="O39" s="35">
        <v>734.71</v>
      </c>
      <c r="Q39" s="35">
        <v>37</v>
      </c>
      <c r="R39" s="37" t="s">
        <v>3</v>
      </c>
      <c r="S39" s="35">
        <v>56.3</v>
      </c>
    </row>
    <row r="40" spans="1:19" ht="16.5" x14ac:dyDescent="0.25">
      <c r="A40" s="35">
        <v>37</v>
      </c>
      <c r="B40" s="37" t="s">
        <v>49</v>
      </c>
      <c r="C40" s="36">
        <v>1852994</v>
      </c>
      <c r="E40" s="35">
        <v>36</v>
      </c>
      <c r="F40" s="37" t="s">
        <v>43</v>
      </c>
      <c r="G40" s="39">
        <v>42143.27</v>
      </c>
      <c r="I40" s="35">
        <v>36</v>
      </c>
      <c r="J40" s="37" t="s">
        <v>18</v>
      </c>
      <c r="K40" s="39">
        <v>39728.18</v>
      </c>
      <c r="M40" s="35">
        <v>36</v>
      </c>
      <c r="N40" s="37" t="s">
        <v>51</v>
      </c>
      <c r="O40" s="35">
        <v>713.16</v>
      </c>
      <c r="Q40" s="35">
        <v>35</v>
      </c>
      <c r="R40" s="37" t="s">
        <v>4</v>
      </c>
      <c r="S40" s="35">
        <v>56</v>
      </c>
    </row>
    <row r="41" spans="1:19" ht="16.5" x14ac:dyDescent="0.25">
      <c r="A41" s="35">
        <v>38</v>
      </c>
      <c r="B41" s="37" t="s">
        <v>28</v>
      </c>
      <c r="C41" s="36">
        <v>1826341</v>
      </c>
      <c r="E41" s="35">
        <v>37</v>
      </c>
      <c r="F41" s="37" t="s">
        <v>18</v>
      </c>
      <c r="G41" s="39">
        <v>40409.019999999997</v>
      </c>
      <c r="I41" s="35">
        <v>37</v>
      </c>
      <c r="J41" s="37" t="s">
        <v>47</v>
      </c>
      <c r="K41" s="39">
        <v>39594.07</v>
      </c>
      <c r="M41" s="35">
        <v>37</v>
      </c>
      <c r="N41" s="37" t="s">
        <v>7</v>
      </c>
      <c r="O41" s="35">
        <v>698.53</v>
      </c>
      <c r="Q41" s="35">
        <v>36</v>
      </c>
      <c r="R41" s="37" t="s">
        <v>37</v>
      </c>
      <c r="S41" s="35">
        <v>54.7</v>
      </c>
    </row>
    <row r="42" spans="1:19" ht="16.5" x14ac:dyDescent="0.25">
      <c r="A42" s="35">
        <v>39</v>
      </c>
      <c r="B42" s="37" t="s">
        <v>13</v>
      </c>
      <c r="C42" s="36">
        <v>1567582</v>
      </c>
      <c r="E42" s="35">
        <v>38</v>
      </c>
      <c r="F42" s="37" t="s">
        <v>15</v>
      </c>
      <c r="G42" s="39">
        <v>36417.730000000003</v>
      </c>
      <c r="I42" s="35">
        <v>38</v>
      </c>
      <c r="J42" s="37" t="s">
        <v>15</v>
      </c>
      <c r="K42" s="39">
        <v>35866.9</v>
      </c>
      <c r="M42" s="35">
        <v>38</v>
      </c>
      <c r="N42" s="37" t="s">
        <v>18</v>
      </c>
      <c r="O42" s="35">
        <v>680.85</v>
      </c>
      <c r="Q42" s="35">
        <v>34</v>
      </c>
      <c r="R42" s="37" t="s">
        <v>16</v>
      </c>
      <c r="S42" s="35">
        <v>54.5</v>
      </c>
    </row>
    <row r="43" spans="1:19" ht="16.5" x14ac:dyDescent="0.25">
      <c r="A43" s="35">
        <v>40</v>
      </c>
      <c r="B43" s="37" t="s">
        <v>12</v>
      </c>
      <c r="C43" s="36">
        <v>1360301</v>
      </c>
      <c r="E43" s="35">
        <v>39</v>
      </c>
      <c r="F43" s="37" t="s">
        <v>20</v>
      </c>
      <c r="G43" s="39">
        <v>35384.65</v>
      </c>
      <c r="I43" s="35">
        <v>39</v>
      </c>
      <c r="J43" s="37" t="s">
        <v>20</v>
      </c>
      <c r="K43" s="39">
        <v>30861.55</v>
      </c>
      <c r="M43" s="35">
        <v>39</v>
      </c>
      <c r="N43" s="37" t="s">
        <v>15</v>
      </c>
      <c r="O43" s="35">
        <v>550.83000000000004</v>
      </c>
      <c r="Q43" s="35">
        <v>38</v>
      </c>
      <c r="R43" s="37" t="s">
        <v>6</v>
      </c>
      <c r="S43" s="35">
        <v>48.5</v>
      </c>
    </row>
    <row r="44" spans="1:19" ht="16.5" x14ac:dyDescent="0.25">
      <c r="A44" s="35">
        <v>41</v>
      </c>
      <c r="B44" s="37" t="s">
        <v>20</v>
      </c>
      <c r="C44" s="36">
        <v>1328361</v>
      </c>
      <c r="E44" s="35">
        <v>40</v>
      </c>
      <c r="F44" s="37" t="s">
        <v>41</v>
      </c>
      <c r="G44" s="39">
        <v>32020.2</v>
      </c>
      <c r="I44" s="35">
        <v>40</v>
      </c>
      <c r="J44" s="37" t="s">
        <v>41</v>
      </c>
      <c r="K44" s="39">
        <v>30109.47</v>
      </c>
      <c r="M44" s="35">
        <v>40</v>
      </c>
      <c r="N44" s="37" t="s">
        <v>8</v>
      </c>
      <c r="O44" s="35">
        <v>535.71</v>
      </c>
      <c r="Q44" s="35">
        <v>39</v>
      </c>
      <c r="R44" s="37" t="s">
        <v>20</v>
      </c>
      <c r="S44" s="35">
        <v>43.1</v>
      </c>
    </row>
    <row r="45" spans="1:19" ht="16.5" x14ac:dyDescent="0.25">
      <c r="A45" s="35">
        <v>42</v>
      </c>
      <c r="B45" s="37" t="s">
        <v>30</v>
      </c>
      <c r="C45" s="36">
        <v>1316470</v>
      </c>
      <c r="E45" s="35">
        <v>41</v>
      </c>
      <c r="F45" s="37" t="s">
        <v>49</v>
      </c>
      <c r="G45" s="39">
        <v>24229.759999999998</v>
      </c>
      <c r="I45" s="35">
        <v>41</v>
      </c>
      <c r="J45" s="37" t="s">
        <v>49</v>
      </c>
      <c r="K45" s="39">
        <v>24077.73</v>
      </c>
      <c r="M45" s="35">
        <v>41</v>
      </c>
      <c r="N45" s="37" t="s">
        <v>40</v>
      </c>
      <c r="O45" s="35">
        <v>500.12</v>
      </c>
      <c r="Q45" s="35">
        <v>40</v>
      </c>
      <c r="R45" s="37" t="s">
        <v>38</v>
      </c>
      <c r="S45" s="35">
        <v>39.9</v>
      </c>
    </row>
    <row r="46" spans="1:19" ht="16.5" x14ac:dyDescent="0.25">
      <c r="A46" s="35">
        <v>43</v>
      </c>
      <c r="B46" s="37" t="s">
        <v>40</v>
      </c>
      <c r="C46" s="36">
        <v>1052567</v>
      </c>
      <c r="E46" s="35">
        <v>42</v>
      </c>
      <c r="F46" s="37" t="s">
        <v>21</v>
      </c>
      <c r="G46" s="39">
        <v>12406.68</v>
      </c>
      <c r="I46" s="35">
        <v>42</v>
      </c>
      <c r="J46" s="37" t="s">
        <v>21</v>
      </c>
      <c r="K46" s="39">
        <v>9773.82</v>
      </c>
      <c r="M46" s="35">
        <v>42</v>
      </c>
      <c r="N46" s="37" t="s">
        <v>28</v>
      </c>
      <c r="O46" s="35">
        <v>481.31</v>
      </c>
      <c r="Q46" s="35">
        <v>41</v>
      </c>
      <c r="R46" s="37" t="s">
        <v>17</v>
      </c>
      <c r="S46" s="35">
        <v>34.9</v>
      </c>
    </row>
    <row r="47" spans="1:19" ht="16.5" x14ac:dyDescent="0.25">
      <c r="A47" s="35">
        <v>44</v>
      </c>
      <c r="B47" s="37" t="s">
        <v>27</v>
      </c>
      <c r="C47" s="36">
        <v>989415</v>
      </c>
      <c r="E47" s="35">
        <v>43</v>
      </c>
      <c r="F47" s="37" t="s">
        <v>12</v>
      </c>
      <c r="G47" s="39">
        <v>10930.98</v>
      </c>
      <c r="I47" s="35">
        <v>43</v>
      </c>
      <c r="J47" s="37" t="s">
        <v>46</v>
      </c>
      <c r="K47" s="39">
        <v>9249.56</v>
      </c>
      <c r="M47" s="35">
        <v>43</v>
      </c>
      <c r="N47" s="37" t="s">
        <v>17</v>
      </c>
      <c r="O47" s="35">
        <v>461.96</v>
      </c>
      <c r="Q47" s="35">
        <v>42</v>
      </c>
      <c r="R47" s="37" t="s">
        <v>45</v>
      </c>
      <c r="S47" s="35">
        <v>33.6</v>
      </c>
    </row>
    <row r="48" spans="1:19" ht="16.5" x14ac:dyDescent="0.25">
      <c r="A48" s="35">
        <v>45</v>
      </c>
      <c r="B48" s="37" t="s">
        <v>8</v>
      </c>
      <c r="C48" s="36">
        <v>897934</v>
      </c>
      <c r="E48" s="35">
        <v>44</v>
      </c>
      <c r="F48" s="37" t="s">
        <v>53</v>
      </c>
      <c r="G48" s="39">
        <v>10554.57</v>
      </c>
      <c r="I48" s="35">
        <v>44</v>
      </c>
      <c r="J48" s="37" t="s">
        <v>30</v>
      </c>
      <c r="K48" s="39">
        <v>8968.1</v>
      </c>
      <c r="M48" s="35">
        <v>44</v>
      </c>
      <c r="N48" s="37" t="s">
        <v>16</v>
      </c>
      <c r="O48" s="35">
        <v>402.2</v>
      </c>
      <c r="Q48" s="35">
        <v>44</v>
      </c>
      <c r="R48" s="37" t="s">
        <v>29</v>
      </c>
      <c r="S48" s="35">
        <v>24.6</v>
      </c>
    </row>
    <row r="49" spans="1:19" ht="16.5" x14ac:dyDescent="0.25">
      <c r="A49" s="35">
        <v>46</v>
      </c>
      <c r="B49" s="37" t="s">
        <v>42</v>
      </c>
      <c r="C49" s="36">
        <v>814180</v>
      </c>
      <c r="E49" s="35">
        <v>45</v>
      </c>
      <c r="F49" s="37" t="s">
        <v>46</v>
      </c>
      <c r="G49" s="39">
        <v>9614.26</v>
      </c>
      <c r="I49" s="35">
        <v>45</v>
      </c>
      <c r="J49" s="37" t="s">
        <v>53</v>
      </c>
      <c r="K49" s="39">
        <v>7840.02</v>
      </c>
      <c r="M49" s="35">
        <v>45</v>
      </c>
      <c r="N49" s="37" t="s">
        <v>30</v>
      </c>
      <c r="O49" s="35">
        <v>381.84</v>
      </c>
      <c r="Q49" s="35">
        <v>43</v>
      </c>
      <c r="R49" s="37" t="s">
        <v>28</v>
      </c>
      <c r="S49" s="35">
        <v>23.8</v>
      </c>
    </row>
    <row r="50" spans="1:19" ht="16.5" x14ac:dyDescent="0.25">
      <c r="A50" s="35">
        <v>47</v>
      </c>
      <c r="B50" s="37" t="s">
        <v>2</v>
      </c>
      <c r="C50" s="36">
        <v>710231</v>
      </c>
      <c r="E50" s="35">
        <v>46</v>
      </c>
      <c r="F50" s="37" t="s">
        <v>30</v>
      </c>
      <c r="G50" s="39">
        <v>9349.94</v>
      </c>
      <c r="I50" s="35">
        <v>46</v>
      </c>
      <c r="J50" s="37" t="s">
        <v>31</v>
      </c>
      <c r="K50" s="39">
        <v>7417.34</v>
      </c>
      <c r="M50" s="35">
        <v>46</v>
      </c>
      <c r="N50" s="37" t="s">
        <v>6</v>
      </c>
      <c r="O50" s="35">
        <v>376.04</v>
      </c>
      <c r="Q50" s="35">
        <v>45</v>
      </c>
      <c r="R50" s="37" t="s">
        <v>13</v>
      </c>
      <c r="S50" s="35">
        <v>19</v>
      </c>
    </row>
    <row r="51" spans="1:19" ht="16.5" x14ac:dyDescent="0.25">
      <c r="A51" s="35">
        <v>48</v>
      </c>
      <c r="B51" s="37" t="s">
        <v>35</v>
      </c>
      <c r="C51" s="36">
        <v>672591</v>
      </c>
      <c r="E51" s="35">
        <v>47</v>
      </c>
      <c r="F51" s="37" t="s">
        <v>31</v>
      </c>
      <c r="G51" s="39">
        <v>8721.2999999999993</v>
      </c>
      <c r="I51" s="35">
        <v>47</v>
      </c>
      <c r="J51" s="37" t="s">
        <v>12</v>
      </c>
      <c r="K51" s="39">
        <v>6422.62</v>
      </c>
      <c r="M51" s="35">
        <v>47</v>
      </c>
      <c r="N51" s="37" t="s">
        <v>46</v>
      </c>
      <c r="O51" s="35">
        <v>364.7</v>
      </c>
      <c r="Q51" s="35">
        <v>46</v>
      </c>
      <c r="R51" s="37" t="s">
        <v>32</v>
      </c>
      <c r="S51" s="35">
        <v>17</v>
      </c>
    </row>
    <row r="52" spans="1:19" ht="16.5" x14ac:dyDescent="0.25">
      <c r="A52" s="35">
        <v>49</v>
      </c>
      <c r="B52" s="37" t="s">
        <v>46</v>
      </c>
      <c r="C52" s="36">
        <v>625741</v>
      </c>
      <c r="E52" s="35">
        <v>48</v>
      </c>
      <c r="F52" s="37" t="s">
        <v>7</v>
      </c>
      <c r="G52" s="39">
        <v>5543.33</v>
      </c>
      <c r="I52" s="35">
        <v>48</v>
      </c>
      <c r="J52" s="37" t="s">
        <v>7</v>
      </c>
      <c r="K52" s="39">
        <v>4844.8</v>
      </c>
      <c r="M52" s="35">
        <v>48</v>
      </c>
      <c r="N52" s="37" t="s">
        <v>3</v>
      </c>
      <c r="O52" s="35">
        <v>363.73</v>
      </c>
      <c r="Q52" s="35">
        <v>47</v>
      </c>
      <c r="R52" s="37" t="s">
        <v>42</v>
      </c>
      <c r="S52" s="35">
        <v>10.7</v>
      </c>
    </row>
    <row r="53" spans="1:19" ht="16.5" x14ac:dyDescent="0.25">
      <c r="A53" s="35">
        <v>50</v>
      </c>
      <c r="B53" s="37" t="s">
        <v>207</v>
      </c>
      <c r="C53" s="36">
        <v>601723</v>
      </c>
      <c r="E53" s="35">
        <v>49</v>
      </c>
      <c r="F53" s="37" t="s">
        <v>8</v>
      </c>
      <c r="G53" s="39">
        <v>2489.27</v>
      </c>
      <c r="I53" s="35">
        <v>49</v>
      </c>
      <c r="J53" s="37" t="s">
        <v>8</v>
      </c>
      <c r="K53" s="39">
        <v>1953.56</v>
      </c>
      <c r="M53" s="35">
        <v>49</v>
      </c>
      <c r="N53" s="37" t="s">
        <v>32</v>
      </c>
      <c r="O53" s="35">
        <v>233.96</v>
      </c>
      <c r="Q53" s="35">
        <v>48</v>
      </c>
      <c r="R53" s="37" t="s">
        <v>35</v>
      </c>
      <c r="S53" s="35">
        <v>9.6999999999999993</v>
      </c>
    </row>
    <row r="54" spans="1:19" ht="16.5" x14ac:dyDescent="0.25">
      <c r="A54" s="35">
        <v>51</v>
      </c>
      <c r="B54" s="37" t="s">
        <v>51</v>
      </c>
      <c r="C54" s="36">
        <v>563626</v>
      </c>
      <c r="E54" s="35">
        <v>50</v>
      </c>
      <c r="F54" s="37" t="s">
        <v>40</v>
      </c>
      <c r="G54" s="39">
        <v>1545.05</v>
      </c>
      <c r="I54" s="35">
        <v>50</v>
      </c>
      <c r="J54" s="37" t="s">
        <v>40</v>
      </c>
      <c r="K54" s="39">
        <v>1044.93</v>
      </c>
      <c r="M54" s="35">
        <v>50</v>
      </c>
      <c r="N54" s="37" t="s">
        <v>49</v>
      </c>
      <c r="O54" s="35">
        <v>152.03</v>
      </c>
      <c r="Q54" s="35">
        <v>49</v>
      </c>
      <c r="R54" s="37" t="s">
        <v>27</v>
      </c>
      <c r="S54" s="35">
        <v>6.8</v>
      </c>
    </row>
    <row r="55" spans="1:19" ht="16.5" x14ac:dyDescent="0.25">
      <c r="E55" s="35">
        <v>51</v>
      </c>
      <c r="F55" s="37" t="s">
        <v>207</v>
      </c>
      <c r="G55" s="35">
        <v>68.34</v>
      </c>
      <c r="I55" s="35">
        <v>51</v>
      </c>
      <c r="J55" s="37" t="s">
        <v>207</v>
      </c>
      <c r="K55" s="35">
        <v>61.4</v>
      </c>
      <c r="M55" s="35">
        <v>51</v>
      </c>
      <c r="N55" s="37" t="s">
        <v>207</v>
      </c>
      <c r="O55" s="35">
        <v>6.94</v>
      </c>
      <c r="Q55" s="35">
        <v>50</v>
      </c>
      <c r="R55" s="37" t="s">
        <v>51</v>
      </c>
      <c r="S55" s="35">
        <v>5.8</v>
      </c>
    </row>
    <row r="56" spans="1:19" ht="16.5" x14ac:dyDescent="0.25">
      <c r="Q56" s="35">
        <v>51</v>
      </c>
      <c r="R56" s="37" t="s">
        <v>2</v>
      </c>
      <c r="S56" s="35">
        <v>1.2</v>
      </c>
    </row>
    <row r="57" spans="1:19" x14ac:dyDescent="0.25">
      <c r="A57" s="37" t="s">
        <v>219</v>
      </c>
    </row>
    <row r="58" spans="1:19" x14ac:dyDescent="0.25">
      <c r="A58" s="37" t="s">
        <v>220</v>
      </c>
    </row>
    <row r="59" spans="1:19" x14ac:dyDescent="0.25">
      <c r="A59" s="37" t="s">
        <v>221</v>
      </c>
    </row>
    <row r="60" spans="1:19" x14ac:dyDescent="0.25">
      <c r="A60" s="37" t="s">
        <v>222</v>
      </c>
    </row>
    <row r="61" spans="1:19" ht="16.5" x14ac:dyDescent="0.25">
      <c r="A61" s="35" t="s">
        <v>223</v>
      </c>
    </row>
  </sheetData>
  <mergeCells count="6">
    <mergeCell ref="E2:E3"/>
    <mergeCell ref="J2:J3"/>
    <mergeCell ref="I2:I3"/>
    <mergeCell ref="N2:N3"/>
    <mergeCell ref="M2:M3"/>
    <mergeCell ref="F2:F3"/>
  </mergeCells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2" r:id="rId29"/>
    <hyperlink ref="B33" r:id="rId30"/>
    <hyperlink ref="B34" r:id="rId31"/>
    <hyperlink ref="B35" r:id="rId32"/>
    <hyperlink ref="B36" r:id="rId33"/>
    <hyperlink ref="B37" r:id="rId34"/>
    <hyperlink ref="B38" r:id="rId35"/>
    <hyperlink ref="B39" r:id="rId36"/>
    <hyperlink ref="B40" r:id="rId37"/>
    <hyperlink ref="B41" r:id="rId38"/>
    <hyperlink ref="B42" r:id="rId39"/>
    <hyperlink ref="B43" r:id="rId40"/>
    <hyperlink ref="B44" r:id="rId41"/>
    <hyperlink ref="B45" r:id="rId42"/>
    <hyperlink ref="B46" r:id="rId43"/>
    <hyperlink ref="B47" r:id="rId44"/>
    <hyperlink ref="B48" r:id="rId45"/>
    <hyperlink ref="B49" r:id="rId46"/>
    <hyperlink ref="B50" r:id="rId47"/>
    <hyperlink ref="B51" r:id="rId48"/>
    <hyperlink ref="B52" r:id="rId49"/>
    <hyperlink ref="B53" r:id="rId50"/>
    <hyperlink ref="B54" r:id="rId51"/>
    <hyperlink ref="F5" r:id="rId52"/>
    <hyperlink ref="F6" r:id="rId53"/>
    <hyperlink ref="F7" r:id="rId54"/>
    <hyperlink ref="F8" r:id="rId55"/>
    <hyperlink ref="F9" r:id="rId56"/>
    <hyperlink ref="F10" r:id="rId57"/>
    <hyperlink ref="F11" r:id="rId58"/>
    <hyperlink ref="F12" r:id="rId59"/>
    <hyperlink ref="F13" r:id="rId60"/>
    <hyperlink ref="F14" r:id="rId61"/>
    <hyperlink ref="F15" r:id="rId62"/>
    <hyperlink ref="F16" r:id="rId63"/>
    <hyperlink ref="F17" r:id="rId64"/>
    <hyperlink ref="F18" r:id="rId65"/>
    <hyperlink ref="F19" r:id="rId66"/>
    <hyperlink ref="F20" r:id="rId67"/>
    <hyperlink ref="F21" r:id="rId68"/>
    <hyperlink ref="F22" r:id="rId69"/>
    <hyperlink ref="F23" r:id="rId70"/>
    <hyperlink ref="F24" r:id="rId71"/>
    <hyperlink ref="F25" r:id="rId72"/>
    <hyperlink ref="F26" r:id="rId73"/>
    <hyperlink ref="F27" r:id="rId74"/>
    <hyperlink ref="F28" r:id="rId75"/>
    <hyperlink ref="F29" r:id="rId76"/>
    <hyperlink ref="F30" r:id="rId77"/>
    <hyperlink ref="F31" r:id="rId78"/>
    <hyperlink ref="F32" r:id="rId79"/>
    <hyperlink ref="F33" r:id="rId80"/>
    <hyperlink ref="F34" r:id="rId81"/>
    <hyperlink ref="F35" r:id="rId82"/>
    <hyperlink ref="F36" r:id="rId83"/>
    <hyperlink ref="F37" r:id="rId84"/>
    <hyperlink ref="F38" r:id="rId85"/>
    <hyperlink ref="F39" r:id="rId86"/>
    <hyperlink ref="F40" r:id="rId87"/>
    <hyperlink ref="F41" r:id="rId88"/>
    <hyperlink ref="F42" r:id="rId89"/>
    <hyperlink ref="F43" r:id="rId90"/>
    <hyperlink ref="F44" r:id="rId91"/>
    <hyperlink ref="F45" r:id="rId92"/>
    <hyperlink ref="F46" r:id="rId93"/>
    <hyperlink ref="F47" r:id="rId94"/>
    <hyperlink ref="F48" r:id="rId95"/>
    <hyperlink ref="F49" r:id="rId96"/>
    <hyperlink ref="F50" r:id="rId97"/>
    <hyperlink ref="F51" r:id="rId98"/>
    <hyperlink ref="F52" r:id="rId99"/>
    <hyperlink ref="F53" r:id="rId100"/>
    <hyperlink ref="F54" r:id="rId101"/>
    <hyperlink ref="F55" r:id="rId102"/>
    <hyperlink ref="J5" r:id="rId103"/>
    <hyperlink ref="J6" r:id="rId104"/>
    <hyperlink ref="J7" r:id="rId105"/>
    <hyperlink ref="J8" r:id="rId106"/>
    <hyperlink ref="J9" r:id="rId107"/>
    <hyperlink ref="J10" r:id="rId108"/>
    <hyperlink ref="J11" r:id="rId109"/>
    <hyperlink ref="J12" r:id="rId110"/>
    <hyperlink ref="J13" r:id="rId111"/>
    <hyperlink ref="J14" r:id="rId112"/>
    <hyperlink ref="J15" r:id="rId113"/>
    <hyperlink ref="J16" r:id="rId114"/>
    <hyperlink ref="J17" r:id="rId115"/>
    <hyperlink ref="J18" r:id="rId116"/>
    <hyperlink ref="J19" r:id="rId117"/>
    <hyperlink ref="J20" r:id="rId118"/>
    <hyperlink ref="J21" r:id="rId119"/>
    <hyperlink ref="J22" r:id="rId120"/>
    <hyperlink ref="J23" r:id="rId121"/>
    <hyperlink ref="J24" r:id="rId122"/>
    <hyperlink ref="J25" r:id="rId123"/>
    <hyperlink ref="J26" r:id="rId124"/>
    <hyperlink ref="J27" r:id="rId125"/>
    <hyperlink ref="J28" r:id="rId126"/>
    <hyperlink ref="J29" r:id="rId127"/>
    <hyperlink ref="J30" r:id="rId128"/>
    <hyperlink ref="J31" r:id="rId129"/>
    <hyperlink ref="J32" r:id="rId130"/>
    <hyperlink ref="J33" r:id="rId131"/>
    <hyperlink ref="J34" r:id="rId132"/>
    <hyperlink ref="J35" r:id="rId133"/>
    <hyperlink ref="J36" r:id="rId134"/>
    <hyperlink ref="J37" r:id="rId135"/>
    <hyperlink ref="J38" r:id="rId136"/>
    <hyperlink ref="J39" r:id="rId137"/>
    <hyperlink ref="J40" r:id="rId138"/>
    <hyperlink ref="J41" r:id="rId139"/>
    <hyperlink ref="J42" r:id="rId140"/>
    <hyperlink ref="J43" r:id="rId141"/>
    <hyperlink ref="J44" r:id="rId142"/>
    <hyperlink ref="J45" r:id="rId143"/>
    <hyperlink ref="J46" r:id="rId144"/>
    <hyperlink ref="J47" r:id="rId145"/>
    <hyperlink ref="J48" r:id="rId146"/>
    <hyperlink ref="J49" r:id="rId147"/>
    <hyperlink ref="J50" r:id="rId148"/>
    <hyperlink ref="J51" r:id="rId149"/>
    <hyperlink ref="J52" r:id="rId150"/>
    <hyperlink ref="J53" r:id="rId151"/>
    <hyperlink ref="J54" r:id="rId152"/>
    <hyperlink ref="J55" r:id="rId153"/>
    <hyperlink ref="N5" r:id="rId154"/>
    <hyperlink ref="N6" r:id="rId155"/>
    <hyperlink ref="N7" r:id="rId156"/>
    <hyperlink ref="N8" r:id="rId157"/>
    <hyperlink ref="N9" r:id="rId158"/>
    <hyperlink ref="N10" r:id="rId159"/>
    <hyperlink ref="N11" r:id="rId160"/>
    <hyperlink ref="N12" r:id="rId161"/>
    <hyperlink ref="N13" r:id="rId162"/>
    <hyperlink ref="N14" r:id="rId163"/>
    <hyperlink ref="N15" r:id="rId164"/>
    <hyperlink ref="N16" r:id="rId165"/>
    <hyperlink ref="N17" r:id="rId166"/>
    <hyperlink ref="N18" r:id="rId167"/>
    <hyperlink ref="N19" r:id="rId168"/>
    <hyperlink ref="N20" r:id="rId169"/>
    <hyperlink ref="N21" r:id="rId170"/>
    <hyperlink ref="N22" r:id="rId171"/>
    <hyperlink ref="N23" r:id="rId172"/>
    <hyperlink ref="N24" r:id="rId173"/>
    <hyperlink ref="N25" r:id="rId174"/>
    <hyperlink ref="N26" r:id="rId175"/>
    <hyperlink ref="N27" r:id="rId176"/>
    <hyperlink ref="N28" r:id="rId177"/>
    <hyperlink ref="N29" r:id="rId178"/>
    <hyperlink ref="N30" r:id="rId179"/>
    <hyperlink ref="N31" r:id="rId180"/>
    <hyperlink ref="N32" r:id="rId181"/>
    <hyperlink ref="N33" r:id="rId182"/>
    <hyperlink ref="N34" r:id="rId183"/>
    <hyperlink ref="N35" r:id="rId184"/>
    <hyperlink ref="N36" r:id="rId185"/>
    <hyperlink ref="N37" r:id="rId186"/>
    <hyperlink ref="N38" r:id="rId187"/>
    <hyperlink ref="N39" r:id="rId188"/>
    <hyperlink ref="N40" r:id="rId189"/>
    <hyperlink ref="N41" r:id="rId190"/>
    <hyperlink ref="N42" r:id="rId191"/>
    <hyperlink ref="N43" r:id="rId192"/>
    <hyperlink ref="N44" r:id="rId193"/>
    <hyperlink ref="N45" r:id="rId194"/>
    <hyperlink ref="N46" r:id="rId195"/>
    <hyperlink ref="N47" r:id="rId196"/>
    <hyperlink ref="N48" r:id="rId197"/>
    <hyperlink ref="N49" r:id="rId198"/>
    <hyperlink ref="N50" r:id="rId199"/>
    <hyperlink ref="N51" r:id="rId200"/>
    <hyperlink ref="N52" r:id="rId201"/>
    <hyperlink ref="N53" r:id="rId202"/>
    <hyperlink ref="N54" r:id="rId203"/>
    <hyperlink ref="N55" r:id="rId204"/>
    <hyperlink ref="R6" r:id="rId205"/>
    <hyperlink ref="R7" r:id="rId206"/>
    <hyperlink ref="R8" r:id="rId207"/>
    <hyperlink ref="R9" r:id="rId208"/>
    <hyperlink ref="R10" r:id="rId209"/>
    <hyperlink ref="R11" r:id="rId210"/>
    <hyperlink ref="R12" r:id="rId211"/>
    <hyperlink ref="R13" r:id="rId212"/>
    <hyperlink ref="R14" r:id="rId213"/>
    <hyperlink ref="R15" r:id="rId214"/>
    <hyperlink ref="R16" r:id="rId215"/>
    <hyperlink ref="R17" r:id="rId216"/>
    <hyperlink ref="R18" r:id="rId217"/>
    <hyperlink ref="R19" r:id="rId218"/>
    <hyperlink ref="R20" r:id="rId219"/>
    <hyperlink ref="R21" r:id="rId220"/>
    <hyperlink ref="R22" r:id="rId221"/>
    <hyperlink ref="R23" r:id="rId222"/>
    <hyperlink ref="R24" r:id="rId223"/>
    <hyperlink ref="R25" r:id="rId224"/>
    <hyperlink ref="R26" r:id="rId225"/>
    <hyperlink ref="R27" r:id="rId226"/>
    <hyperlink ref="R28" r:id="rId227"/>
    <hyperlink ref="R29" r:id="rId228"/>
    <hyperlink ref="R30" r:id="rId229"/>
    <hyperlink ref="R31" r:id="rId230"/>
    <hyperlink ref="R32" r:id="rId231"/>
    <hyperlink ref="R33" r:id="rId232"/>
    <hyperlink ref="R34" r:id="rId233"/>
    <hyperlink ref="R35" r:id="rId234"/>
    <hyperlink ref="R36" r:id="rId235"/>
    <hyperlink ref="R37" r:id="rId236"/>
    <hyperlink ref="R38" r:id="rId237"/>
    <hyperlink ref="R39" r:id="rId238"/>
    <hyperlink ref="R40" r:id="rId239"/>
    <hyperlink ref="R41" r:id="rId240"/>
    <hyperlink ref="R42" r:id="rId241"/>
    <hyperlink ref="R43" r:id="rId242"/>
    <hyperlink ref="R44" r:id="rId243"/>
    <hyperlink ref="R45" r:id="rId244"/>
    <hyperlink ref="R46" r:id="rId245"/>
    <hyperlink ref="R47" r:id="rId246"/>
    <hyperlink ref="R48" r:id="rId247"/>
    <hyperlink ref="R49" r:id="rId248"/>
    <hyperlink ref="R50" r:id="rId249"/>
    <hyperlink ref="R51" r:id="rId250"/>
    <hyperlink ref="R52" r:id="rId251"/>
    <hyperlink ref="R53" r:id="rId252"/>
    <hyperlink ref="R54" r:id="rId253"/>
    <hyperlink ref="R55" r:id="rId254"/>
    <hyperlink ref="R56" r:id="rId255"/>
    <hyperlink ref="A57" r:id="rId256"/>
    <hyperlink ref="A58" r:id="rId257"/>
    <hyperlink ref="A59" r:id="rId258"/>
    <hyperlink ref="A60" r:id="rId259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selection activeCell="A21" sqref="A21"/>
    </sheetView>
  </sheetViews>
  <sheetFormatPr defaultColWidth="10.85546875" defaultRowHeight="15.75" x14ac:dyDescent="0.25"/>
  <cols>
    <col min="1" max="1" width="27.85546875" style="42" customWidth="1"/>
    <col min="2" max="12" width="10.85546875" style="42"/>
    <col min="13" max="13" width="17.85546875" style="42" customWidth="1"/>
    <col min="14" max="16384" width="10.85546875" style="42"/>
  </cols>
  <sheetData>
    <row r="1" spans="1:3" x14ac:dyDescent="0.25">
      <c r="A1" s="42" t="s">
        <v>252</v>
      </c>
      <c r="B1" s="42" t="s">
        <v>251</v>
      </c>
    </row>
    <row r="2" spans="1:3" x14ac:dyDescent="0.25">
      <c r="A2" s="43" t="s">
        <v>52</v>
      </c>
      <c r="B2" s="42" t="s">
        <v>250</v>
      </c>
    </row>
    <row r="3" spans="1:3" s="48" customFormat="1" x14ac:dyDescent="0.25">
      <c r="A3" s="47" t="s">
        <v>107</v>
      </c>
      <c r="B3" s="48" t="s">
        <v>249</v>
      </c>
    </row>
    <row r="4" spans="1:3" s="48" customFormat="1" x14ac:dyDescent="0.25">
      <c r="A4" s="47" t="s">
        <v>108</v>
      </c>
      <c r="B4" s="48" t="s">
        <v>248</v>
      </c>
    </row>
    <row r="5" spans="1:3" s="48" customFormat="1" x14ac:dyDescent="0.25">
      <c r="A5" s="47" t="s">
        <v>109</v>
      </c>
      <c r="B5" s="48" t="s">
        <v>247</v>
      </c>
    </row>
    <row r="6" spans="1:3" x14ac:dyDescent="0.25">
      <c r="A6" s="43" t="s">
        <v>106</v>
      </c>
      <c r="B6" s="42" t="s">
        <v>246</v>
      </c>
    </row>
    <row r="7" spans="1:3" x14ac:dyDescent="0.25">
      <c r="A7" s="43" t="s">
        <v>110</v>
      </c>
      <c r="B7" s="42" t="s">
        <v>245</v>
      </c>
    </row>
    <row r="8" spans="1:3" x14ac:dyDescent="0.25">
      <c r="A8" s="43" t="s">
        <v>111</v>
      </c>
      <c r="B8" s="42" t="s">
        <v>244</v>
      </c>
    </row>
    <row r="9" spans="1:3" x14ac:dyDescent="0.25">
      <c r="A9" s="43" t="s">
        <v>118</v>
      </c>
      <c r="B9" s="42" t="s">
        <v>243</v>
      </c>
    </row>
    <row r="10" spans="1:3" s="48" customFormat="1" x14ac:dyDescent="0.25">
      <c r="A10" s="47" t="s">
        <v>119</v>
      </c>
      <c r="B10" s="47" t="s">
        <v>119</v>
      </c>
    </row>
    <row r="11" spans="1:3" x14ac:dyDescent="0.25">
      <c r="A11" s="43" t="s">
        <v>122</v>
      </c>
      <c r="B11" s="49" t="s">
        <v>124</v>
      </c>
    </row>
    <row r="12" spans="1:3" x14ac:dyDescent="0.25">
      <c r="A12" s="43" t="s">
        <v>128</v>
      </c>
      <c r="B12" s="42" t="s">
        <v>125</v>
      </c>
    </row>
    <row r="13" spans="1:3" x14ac:dyDescent="0.25">
      <c r="A13" s="43" t="s">
        <v>120</v>
      </c>
      <c r="B13" s="42" t="s">
        <v>126</v>
      </c>
    </row>
    <row r="14" spans="1:3" x14ac:dyDescent="0.25">
      <c r="A14" s="43" t="s">
        <v>121</v>
      </c>
      <c r="B14" s="42" t="s">
        <v>127</v>
      </c>
    </row>
    <row r="15" spans="1:3" x14ac:dyDescent="0.25">
      <c r="A15" s="43" t="s">
        <v>139</v>
      </c>
      <c r="B15" s="42" t="s">
        <v>0</v>
      </c>
      <c r="C15" s="42" t="s">
        <v>132</v>
      </c>
    </row>
    <row r="16" spans="1:3" x14ac:dyDescent="0.25">
      <c r="A16" s="43" t="s">
        <v>138</v>
      </c>
      <c r="B16" s="49" t="s">
        <v>263</v>
      </c>
    </row>
    <row r="17" spans="1:3" s="55" customFormat="1" x14ac:dyDescent="0.25">
      <c r="A17" s="54" t="s">
        <v>129</v>
      </c>
      <c r="B17" s="55" t="s">
        <v>54</v>
      </c>
      <c r="C17" s="55" t="s">
        <v>242</v>
      </c>
    </row>
    <row r="18" spans="1:3" s="55" customFormat="1" x14ac:dyDescent="0.25">
      <c r="A18" s="54" t="s">
        <v>130</v>
      </c>
      <c r="B18" s="55" t="s">
        <v>135</v>
      </c>
      <c r="C18" s="55" t="s">
        <v>242</v>
      </c>
    </row>
    <row r="19" spans="1:3" s="55" customFormat="1" x14ac:dyDescent="0.25">
      <c r="A19" s="54" t="s">
        <v>131</v>
      </c>
      <c r="B19" s="55" t="s">
        <v>136</v>
      </c>
      <c r="C19" s="55" t="s">
        <v>241</v>
      </c>
    </row>
    <row r="20" spans="1:3" s="55" customFormat="1" x14ac:dyDescent="0.25">
      <c r="A20" s="54" t="s">
        <v>240</v>
      </c>
      <c r="B20" s="55" t="s">
        <v>239</v>
      </c>
    </row>
    <row r="21" spans="1:3" x14ac:dyDescent="0.25">
      <c r="A21" s="43" t="s">
        <v>140</v>
      </c>
      <c r="B21" s="42" t="s">
        <v>173</v>
      </c>
    </row>
    <row r="22" spans="1:3" x14ac:dyDescent="0.25">
      <c r="A22" s="43" t="s">
        <v>141</v>
      </c>
      <c r="B22" s="42" t="s">
        <v>238</v>
      </c>
    </row>
    <row r="23" spans="1:3" x14ac:dyDescent="0.25">
      <c r="A23" s="43" t="s">
        <v>143</v>
      </c>
      <c r="B23" s="42" t="s">
        <v>237</v>
      </c>
    </row>
    <row r="24" spans="1:3" x14ac:dyDescent="0.25">
      <c r="A24" s="43" t="s">
        <v>144</v>
      </c>
      <c r="B24" s="42" t="s">
        <v>236</v>
      </c>
    </row>
    <row r="25" spans="1:3" x14ac:dyDescent="0.25">
      <c r="A25" s="43" t="s">
        <v>146</v>
      </c>
      <c r="B25" s="42" t="s">
        <v>149</v>
      </c>
    </row>
    <row r="26" spans="1:3" x14ac:dyDescent="0.25">
      <c r="A26" s="43" t="s">
        <v>147</v>
      </c>
      <c r="B26" s="42" t="s">
        <v>151</v>
      </c>
    </row>
    <row r="27" spans="1:3" x14ac:dyDescent="0.25">
      <c r="A27" s="43" t="s">
        <v>148</v>
      </c>
      <c r="B27" s="42" t="s">
        <v>152</v>
      </c>
    </row>
    <row r="28" spans="1:3" s="48" customFormat="1" x14ac:dyDescent="0.25">
      <c r="A28" s="47" t="s">
        <v>167</v>
      </c>
      <c r="B28" s="48" t="s">
        <v>170</v>
      </c>
    </row>
    <row r="29" spans="1:3" s="48" customFormat="1" x14ac:dyDescent="0.25">
      <c r="A29" s="47" t="s">
        <v>168</v>
      </c>
      <c r="B29" s="48" t="s">
        <v>171</v>
      </c>
    </row>
    <row r="30" spans="1:3" s="48" customFormat="1" x14ac:dyDescent="0.25">
      <c r="A30" s="47" t="s">
        <v>169</v>
      </c>
      <c r="B30" s="48" t="s">
        <v>172</v>
      </c>
    </row>
    <row r="31" spans="1:3" s="55" customFormat="1" x14ac:dyDescent="0.25">
      <c r="A31" s="54" t="s">
        <v>165</v>
      </c>
      <c r="B31" s="55" t="s">
        <v>235</v>
      </c>
    </row>
    <row r="32" spans="1:3" s="55" customFormat="1" x14ac:dyDescent="0.25">
      <c r="A32" s="54" t="s">
        <v>166</v>
      </c>
      <c r="B32" s="55" t="s">
        <v>234</v>
      </c>
    </row>
    <row r="33" spans="1:2" x14ac:dyDescent="0.25">
      <c r="A33" s="43" t="s">
        <v>160</v>
      </c>
      <c r="B33" s="42" t="s">
        <v>153</v>
      </c>
    </row>
    <row r="34" spans="1:2" x14ac:dyDescent="0.25">
      <c r="A34" s="43" t="s">
        <v>161</v>
      </c>
      <c r="B34" s="42" t="s">
        <v>233</v>
      </c>
    </row>
    <row r="35" spans="1:2" x14ac:dyDescent="0.25">
      <c r="A35" s="43" t="s">
        <v>162</v>
      </c>
      <c r="B35" s="42" t="s">
        <v>232</v>
      </c>
    </row>
    <row r="36" spans="1:2" x14ac:dyDescent="0.25">
      <c r="A36" s="43" t="s">
        <v>163</v>
      </c>
      <c r="B36" s="42" t="s">
        <v>231</v>
      </c>
    </row>
    <row r="37" spans="1:2" x14ac:dyDescent="0.25">
      <c r="A37" s="43" t="s">
        <v>164</v>
      </c>
      <c r="B37" s="42" t="s">
        <v>158</v>
      </c>
    </row>
    <row r="38" spans="1:2" x14ac:dyDescent="0.25">
      <c r="A38" s="43" t="s">
        <v>177</v>
      </c>
      <c r="B38" s="42" t="s">
        <v>255</v>
      </c>
    </row>
    <row r="39" spans="1:2" x14ac:dyDescent="0.25">
      <c r="A39" s="43" t="s">
        <v>178</v>
      </c>
      <c r="B39" s="42" t="s">
        <v>254</v>
      </c>
    </row>
    <row r="40" spans="1:2" x14ac:dyDescent="0.25">
      <c r="A40" s="43" t="s">
        <v>180</v>
      </c>
      <c r="B40" s="42" t="s">
        <v>253</v>
      </c>
    </row>
    <row r="41" spans="1:2" x14ac:dyDescent="0.25">
      <c r="A41" s="43" t="s">
        <v>179</v>
      </c>
    </row>
    <row r="42" spans="1:2" x14ac:dyDescent="0.25">
      <c r="A42" s="43" t="s">
        <v>183</v>
      </c>
      <c r="B42" s="42" t="s">
        <v>230</v>
      </c>
    </row>
    <row r="43" spans="1:2" x14ac:dyDescent="0.25">
      <c r="A43" s="43" t="s">
        <v>184</v>
      </c>
      <c r="B43" s="42" t="s">
        <v>202</v>
      </c>
    </row>
    <row r="44" spans="1:2" x14ac:dyDescent="0.25">
      <c r="A44" s="43" t="s">
        <v>229</v>
      </c>
      <c r="B44" s="42" t="s">
        <v>203</v>
      </c>
    </row>
    <row r="45" spans="1:2" x14ac:dyDescent="0.25">
      <c r="A45" s="43" t="s">
        <v>259</v>
      </c>
    </row>
    <row r="46" spans="1:2" x14ac:dyDescent="0.25">
      <c r="A46" s="43" t="s">
        <v>260</v>
      </c>
    </row>
    <row r="47" spans="1:2" x14ac:dyDescent="0.25">
      <c r="A47" s="43" t="s">
        <v>261</v>
      </c>
    </row>
    <row r="48" spans="1:2" x14ac:dyDescent="0.25">
      <c r="A48" s="43" t="s">
        <v>262</v>
      </c>
    </row>
    <row r="62" spans="1:7" x14ac:dyDescent="0.25">
      <c r="A62" s="43" t="s">
        <v>52</v>
      </c>
      <c r="B62" s="43" t="s">
        <v>107</v>
      </c>
      <c r="C62" s="43" t="s">
        <v>108</v>
      </c>
      <c r="D62" s="43" t="s">
        <v>109</v>
      </c>
      <c r="E62" s="43" t="s">
        <v>106</v>
      </c>
      <c r="F62" s="43" t="s">
        <v>110</v>
      </c>
      <c r="G62" s="43" t="s">
        <v>111</v>
      </c>
    </row>
    <row r="63" spans="1:7" x14ac:dyDescent="0.25">
      <c r="A63" s="43" t="s">
        <v>118</v>
      </c>
      <c r="B63" s="43" t="s">
        <v>119</v>
      </c>
      <c r="C63" s="43" t="s">
        <v>122</v>
      </c>
      <c r="D63" s="43" t="s">
        <v>128</v>
      </c>
      <c r="E63" s="43" t="s">
        <v>120</v>
      </c>
      <c r="F63" s="43" t="s">
        <v>121</v>
      </c>
      <c r="G63" s="43" t="s">
        <v>139</v>
      </c>
    </row>
    <row r="64" spans="1:7" x14ac:dyDescent="0.25">
      <c r="A64" s="43" t="s">
        <v>138</v>
      </c>
      <c r="B64" s="43" t="s">
        <v>129</v>
      </c>
      <c r="C64" s="43" t="s">
        <v>130</v>
      </c>
      <c r="D64" s="43" t="s">
        <v>131</v>
      </c>
      <c r="E64" s="43" t="s">
        <v>240</v>
      </c>
      <c r="F64" s="43" t="s">
        <v>140</v>
      </c>
      <c r="G64" s="43" t="s">
        <v>141</v>
      </c>
    </row>
    <row r="65" spans="1:7" x14ac:dyDescent="0.25">
      <c r="A65" s="43" t="s">
        <v>143</v>
      </c>
      <c r="B65" s="43" t="s">
        <v>144</v>
      </c>
      <c r="C65" s="43" t="s">
        <v>146</v>
      </c>
      <c r="D65" s="43" t="s">
        <v>147</v>
      </c>
      <c r="E65" s="43" t="s">
        <v>148</v>
      </c>
      <c r="F65" s="43" t="s">
        <v>167</v>
      </c>
      <c r="G65" s="43" t="s">
        <v>168</v>
      </c>
    </row>
    <row r="66" spans="1:7" x14ac:dyDescent="0.25">
      <c r="A66" s="43" t="s">
        <v>169</v>
      </c>
      <c r="B66" s="43" t="s">
        <v>165</v>
      </c>
      <c r="C66" s="43" t="s">
        <v>166</v>
      </c>
      <c r="D66" s="43" t="s">
        <v>160</v>
      </c>
      <c r="E66" s="43" t="s">
        <v>161</v>
      </c>
      <c r="F66" s="43" t="s">
        <v>162</v>
      </c>
      <c r="G66" s="43" t="s">
        <v>163</v>
      </c>
    </row>
    <row r="67" spans="1:7" x14ac:dyDescent="0.25">
      <c r="A67" s="43" t="s">
        <v>164</v>
      </c>
      <c r="B67" s="43" t="s">
        <v>177</v>
      </c>
      <c r="C67" s="43" t="s">
        <v>178</v>
      </c>
      <c r="D67" s="43" t="s">
        <v>180</v>
      </c>
      <c r="E67" s="43" t="s">
        <v>179</v>
      </c>
      <c r="F67" s="43" t="s">
        <v>183</v>
      </c>
      <c r="G67" s="43" t="s">
        <v>184</v>
      </c>
    </row>
    <row r="68" spans="1:7" x14ac:dyDescent="0.25">
      <c r="A68" s="43" t="s">
        <v>229</v>
      </c>
      <c r="B68" s="43" t="s">
        <v>259</v>
      </c>
      <c r="C68" s="43" t="s">
        <v>260</v>
      </c>
      <c r="D68" s="43" t="s">
        <v>261</v>
      </c>
      <c r="E68" s="43" t="s">
        <v>262</v>
      </c>
    </row>
  </sheetData>
  <conditionalFormatting sqref="B7">
    <cfRule type="containsText" dxfId="1" priority="2" operator="containsText" text="pop">
      <formula>NOT(ISERROR(SEARCH("pop",B7)))</formula>
    </cfRule>
  </conditionalFormatting>
  <conditionalFormatting sqref="B8">
    <cfRule type="containsText" dxfId="0" priority="1" operator="containsText" text="pop">
      <formula>NOT(ISERROR(SEARCH("pop",B8)))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B4" sqref="B4:C7"/>
    </sheetView>
  </sheetViews>
  <sheetFormatPr defaultColWidth="11.42578125" defaultRowHeight="15" x14ac:dyDescent="0.25"/>
  <cols>
    <col min="2" max="2" width="18.140625" customWidth="1"/>
  </cols>
  <sheetData>
    <row r="1" spans="1:3" ht="16.5" x14ac:dyDescent="0.25">
      <c r="A1" s="40" t="s">
        <v>226</v>
      </c>
    </row>
    <row r="2" spans="1:3" ht="16.5" x14ac:dyDescent="0.25">
      <c r="A2" s="40" t="s">
        <v>227</v>
      </c>
    </row>
    <row r="3" spans="1:3" ht="16.5" x14ac:dyDescent="0.25">
      <c r="A3" s="40" t="s">
        <v>205</v>
      </c>
      <c r="B3" s="40" t="s">
        <v>52</v>
      </c>
      <c r="C3" s="40" t="s">
        <v>228</v>
      </c>
    </row>
    <row r="4" spans="1:3" ht="16.5" x14ac:dyDescent="0.25">
      <c r="A4" s="41"/>
      <c r="B4" s="41" t="s">
        <v>159</v>
      </c>
      <c r="C4" s="41">
        <v>5.3</v>
      </c>
    </row>
    <row r="5" spans="1:3" ht="16.5" x14ac:dyDescent="0.25">
      <c r="A5" s="41">
        <v>1</v>
      </c>
      <c r="B5" s="41" t="s">
        <v>35</v>
      </c>
      <c r="C5" s="41">
        <v>2.7</v>
      </c>
    </row>
    <row r="6" spans="1:3" ht="16.5" x14ac:dyDescent="0.25">
      <c r="A6" s="41">
        <v>2</v>
      </c>
      <c r="B6" s="41" t="s">
        <v>28</v>
      </c>
      <c r="C6" s="41">
        <v>3</v>
      </c>
    </row>
    <row r="7" spans="1:3" ht="16.5" x14ac:dyDescent="0.25">
      <c r="A7" s="41">
        <v>3</v>
      </c>
      <c r="B7" s="41" t="s">
        <v>42</v>
      </c>
      <c r="C7" s="41">
        <v>3.1</v>
      </c>
    </row>
    <row r="8" spans="1:3" ht="16.5" x14ac:dyDescent="0.25">
      <c r="A8" s="41">
        <v>4</v>
      </c>
      <c r="B8" s="41" t="s">
        <v>30</v>
      </c>
      <c r="C8" s="41">
        <v>3.4</v>
      </c>
    </row>
    <row r="9" spans="1:3" ht="16.5" x14ac:dyDescent="0.25">
      <c r="A9" s="41">
        <v>5</v>
      </c>
      <c r="B9" s="41" t="s">
        <v>45</v>
      </c>
      <c r="C9" s="41">
        <v>3.5</v>
      </c>
    </row>
    <row r="10" spans="1:3" ht="16.5" x14ac:dyDescent="0.25">
      <c r="A10" s="41">
        <v>6</v>
      </c>
      <c r="B10" s="41" t="s">
        <v>12</v>
      </c>
      <c r="C10" s="41">
        <v>3.6</v>
      </c>
    </row>
    <row r="11" spans="1:3" ht="16.5" x14ac:dyDescent="0.25">
      <c r="A11" s="41">
        <v>7</v>
      </c>
      <c r="B11" s="41" t="s">
        <v>16</v>
      </c>
      <c r="C11" s="41">
        <v>3.7</v>
      </c>
    </row>
    <row r="12" spans="1:3" ht="16.5" x14ac:dyDescent="0.25">
      <c r="A12" s="41">
        <v>7</v>
      </c>
      <c r="B12" s="41" t="s">
        <v>24</v>
      </c>
      <c r="C12" s="41">
        <v>3.7</v>
      </c>
    </row>
    <row r="13" spans="1:3" ht="16.5" x14ac:dyDescent="0.25">
      <c r="A13" s="41">
        <v>7</v>
      </c>
      <c r="B13" s="41" t="s">
        <v>46</v>
      </c>
      <c r="C13" s="41">
        <v>3.7</v>
      </c>
    </row>
    <row r="14" spans="1:3" ht="16.5" x14ac:dyDescent="0.25">
      <c r="A14" s="41">
        <v>10</v>
      </c>
      <c r="B14" s="41" t="s">
        <v>6</v>
      </c>
      <c r="C14" s="41">
        <v>3.9</v>
      </c>
    </row>
    <row r="15" spans="1:3" ht="16.5" x14ac:dyDescent="0.25">
      <c r="A15" s="41">
        <v>11</v>
      </c>
      <c r="B15" s="41" t="s">
        <v>13</v>
      </c>
      <c r="C15" s="41">
        <v>4.0999999999999996</v>
      </c>
    </row>
    <row r="16" spans="1:3" ht="16.5" x14ac:dyDescent="0.25">
      <c r="A16" s="41">
        <v>11</v>
      </c>
      <c r="B16" s="41" t="s">
        <v>27</v>
      </c>
      <c r="C16" s="41">
        <v>4.0999999999999996</v>
      </c>
    </row>
    <row r="17" spans="1:3" ht="16.5" x14ac:dyDescent="0.25">
      <c r="A17" s="41">
        <v>13</v>
      </c>
      <c r="B17" s="41" t="s">
        <v>17</v>
      </c>
      <c r="C17" s="41">
        <v>4.2</v>
      </c>
    </row>
    <row r="18" spans="1:3" ht="16.5" x14ac:dyDescent="0.25">
      <c r="A18" s="41">
        <v>13</v>
      </c>
      <c r="B18" s="41" t="s">
        <v>37</v>
      </c>
      <c r="C18" s="41">
        <v>4.2</v>
      </c>
    </row>
    <row r="19" spans="1:3" ht="16.5" x14ac:dyDescent="0.25">
      <c r="A19" s="41">
        <v>13</v>
      </c>
      <c r="B19" s="41" t="s">
        <v>51</v>
      </c>
      <c r="C19" s="41">
        <v>4.2</v>
      </c>
    </row>
    <row r="20" spans="1:3" ht="16.5" x14ac:dyDescent="0.25">
      <c r="A20" s="41">
        <v>16</v>
      </c>
      <c r="B20" s="41" t="s">
        <v>20</v>
      </c>
      <c r="C20" s="41">
        <v>4.4000000000000004</v>
      </c>
    </row>
    <row r="21" spans="1:3" ht="16.5" x14ac:dyDescent="0.25">
      <c r="A21" s="41">
        <v>16</v>
      </c>
      <c r="B21" s="41" t="s">
        <v>47</v>
      </c>
      <c r="C21" s="41">
        <v>4.4000000000000004</v>
      </c>
    </row>
    <row r="22" spans="1:3" ht="16.5" x14ac:dyDescent="0.25">
      <c r="A22" s="41">
        <v>18</v>
      </c>
      <c r="B22" s="41" t="s">
        <v>44</v>
      </c>
      <c r="C22" s="41">
        <v>4.5</v>
      </c>
    </row>
    <row r="23" spans="1:3" ht="16.5" x14ac:dyDescent="0.25">
      <c r="A23" s="41">
        <v>19</v>
      </c>
      <c r="B23" s="41" t="s">
        <v>50</v>
      </c>
      <c r="C23" s="41">
        <v>4.5999999999999996</v>
      </c>
    </row>
    <row r="24" spans="1:3" ht="16.5" x14ac:dyDescent="0.25">
      <c r="A24" s="41">
        <v>20</v>
      </c>
      <c r="B24" s="41" t="s">
        <v>15</v>
      </c>
      <c r="C24" s="41">
        <v>4.8</v>
      </c>
    </row>
    <row r="25" spans="1:3" ht="16.5" x14ac:dyDescent="0.25">
      <c r="A25" s="41">
        <v>21</v>
      </c>
      <c r="B25" s="41" t="s">
        <v>8</v>
      </c>
      <c r="C25" s="41">
        <v>4.9000000000000004</v>
      </c>
    </row>
    <row r="26" spans="1:3" ht="16.5" x14ac:dyDescent="0.25">
      <c r="A26" s="41">
        <v>21</v>
      </c>
      <c r="B26" s="41" t="s">
        <v>36</v>
      </c>
      <c r="C26" s="41">
        <v>4.9000000000000004</v>
      </c>
    </row>
    <row r="27" spans="1:3" ht="16.5" x14ac:dyDescent="0.25">
      <c r="A27" s="41">
        <v>23</v>
      </c>
      <c r="B27" s="41" t="s">
        <v>53</v>
      </c>
      <c r="C27" s="41">
        <v>5</v>
      </c>
    </row>
    <row r="28" spans="1:3" ht="16.5" x14ac:dyDescent="0.25">
      <c r="A28" s="41">
        <v>23</v>
      </c>
      <c r="B28" s="41" t="s">
        <v>26</v>
      </c>
      <c r="C28" s="41">
        <v>5</v>
      </c>
    </row>
    <row r="29" spans="1:3" ht="16.5" x14ac:dyDescent="0.25">
      <c r="A29" s="41">
        <v>25</v>
      </c>
      <c r="B29" s="41" t="s">
        <v>39</v>
      </c>
      <c r="C29" s="41">
        <v>5.0999999999999996</v>
      </c>
    </row>
    <row r="30" spans="1:3" ht="16.5" x14ac:dyDescent="0.25">
      <c r="A30" s="41">
        <v>26</v>
      </c>
      <c r="B30" s="41" t="s">
        <v>4</v>
      </c>
      <c r="C30" s="41">
        <v>5.2</v>
      </c>
    </row>
    <row r="31" spans="1:3" ht="16.5" x14ac:dyDescent="0.25">
      <c r="A31" s="41">
        <v>26</v>
      </c>
      <c r="B31" s="41" t="s">
        <v>21</v>
      </c>
      <c r="C31" s="41">
        <v>5.2</v>
      </c>
    </row>
    <row r="32" spans="1:3" ht="16.5" x14ac:dyDescent="0.25">
      <c r="A32" s="41">
        <v>28</v>
      </c>
      <c r="B32" s="41" t="s">
        <v>33</v>
      </c>
      <c r="C32" s="41">
        <v>5.3</v>
      </c>
    </row>
    <row r="33" spans="1:3" ht="16.5" x14ac:dyDescent="0.25">
      <c r="A33" s="41">
        <v>29</v>
      </c>
      <c r="B33" s="41" t="s">
        <v>10</v>
      </c>
      <c r="C33" s="41">
        <v>5.4</v>
      </c>
    </row>
    <row r="34" spans="1:3" ht="16.5" x14ac:dyDescent="0.25">
      <c r="A34" s="41">
        <v>29</v>
      </c>
      <c r="B34" s="41" t="s">
        <v>18</v>
      </c>
      <c r="C34" s="41">
        <v>5.4</v>
      </c>
    </row>
    <row r="35" spans="1:3" ht="16.5" x14ac:dyDescent="0.25">
      <c r="A35" s="41">
        <v>29</v>
      </c>
      <c r="B35" s="41" t="s">
        <v>23</v>
      </c>
      <c r="C35" s="41">
        <v>5.4</v>
      </c>
    </row>
    <row r="36" spans="1:3" ht="16.5" x14ac:dyDescent="0.25">
      <c r="A36" s="41">
        <v>32</v>
      </c>
      <c r="B36" s="41" t="s">
        <v>7</v>
      </c>
      <c r="C36" s="41">
        <v>5.6</v>
      </c>
    </row>
    <row r="37" spans="1:3" ht="16.5" x14ac:dyDescent="0.25">
      <c r="A37" s="41">
        <v>32</v>
      </c>
      <c r="B37" s="41" t="s">
        <v>31</v>
      </c>
      <c r="C37" s="41">
        <v>5.6</v>
      </c>
    </row>
    <row r="38" spans="1:3" ht="16.5" x14ac:dyDescent="0.25">
      <c r="A38" s="41">
        <v>34</v>
      </c>
      <c r="B38" s="41" t="s">
        <v>34</v>
      </c>
      <c r="C38" s="41">
        <v>5.7</v>
      </c>
    </row>
    <row r="39" spans="1:3" ht="16.5" x14ac:dyDescent="0.25">
      <c r="A39" s="41">
        <v>34</v>
      </c>
      <c r="B39" s="41" t="s">
        <v>38</v>
      </c>
      <c r="C39" s="41">
        <v>5.7</v>
      </c>
    </row>
    <row r="40" spans="1:3" ht="16.5" x14ac:dyDescent="0.25">
      <c r="A40" s="41">
        <v>34</v>
      </c>
      <c r="B40" s="41" t="s">
        <v>48</v>
      </c>
      <c r="C40" s="41">
        <v>5.7</v>
      </c>
    </row>
    <row r="41" spans="1:3" ht="16.5" x14ac:dyDescent="0.25">
      <c r="A41" s="41">
        <v>37</v>
      </c>
      <c r="B41" s="41" t="s">
        <v>43</v>
      </c>
      <c r="C41" s="41">
        <v>5.8</v>
      </c>
    </row>
    <row r="42" spans="1:3" ht="16.5" x14ac:dyDescent="0.25">
      <c r="A42" s="41">
        <v>38</v>
      </c>
      <c r="B42" s="41" t="s">
        <v>11</v>
      </c>
      <c r="C42" s="41">
        <v>5.9</v>
      </c>
    </row>
    <row r="43" spans="1:3" ht="16.5" x14ac:dyDescent="0.25">
      <c r="A43" s="41">
        <v>38</v>
      </c>
      <c r="B43" s="41" t="s">
        <v>14</v>
      </c>
      <c r="C43" s="41">
        <v>5.9</v>
      </c>
    </row>
    <row r="44" spans="1:3" ht="16.5" x14ac:dyDescent="0.25">
      <c r="A44" s="41">
        <v>40</v>
      </c>
      <c r="B44" s="41" t="s">
        <v>40</v>
      </c>
      <c r="C44" s="41">
        <v>6</v>
      </c>
    </row>
    <row r="45" spans="1:3" ht="16.5" x14ac:dyDescent="0.25">
      <c r="A45" s="41">
        <v>40</v>
      </c>
      <c r="B45" s="41" t="s">
        <v>41</v>
      </c>
      <c r="C45" s="41">
        <v>6</v>
      </c>
    </row>
    <row r="46" spans="1:3" ht="16.5" x14ac:dyDescent="0.25">
      <c r="A46" s="41">
        <v>42</v>
      </c>
      <c r="B46" s="41" t="s">
        <v>1</v>
      </c>
      <c r="C46" s="41">
        <v>6.1</v>
      </c>
    </row>
    <row r="47" spans="1:3" ht="16.5" x14ac:dyDescent="0.25">
      <c r="A47" s="41">
        <v>42</v>
      </c>
      <c r="B47" s="41" t="s">
        <v>3</v>
      </c>
      <c r="C47" s="41">
        <v>6.1</v>
      </c>
    </row>
    <row r="48" spans="1:3" ht="16.5" x14ac:dyDescent="0.25">
      <c r="A48" s="41">
        <v>44</v>
      </c>
      <c r="B48" s="41" t="s">
        <v>5</v>
      </c>
      <c r="C48" s="41">
        <v>6.2</v>
      </c>
    </row>
    <row r="49" spans="1:3" ht="16.5" x14ac:dyDescent="0.25">
      <c r="A49" s="41">
        <v>45</v>
      </c>
      <c r="B49" s="41" t="s">
        <v>19</v>
      </c>
      <c r="C49" s="41">
        <v>6.3</v>
      </c>
    </row>
    <row r="50" spans="1:3" ht="16.5" x14ac:dyDescent="0.25">
      <c r="A50" s="41">
        <v>46</v>
      </c>
      <c r="B50" s="41" t="s">
        <v>2</v>
      </c>
      <c r="C50" s="41">
        <v>6.5</v>
      </c>
    </row>
    <row r="51" spans="1:3" ht="16.5" x14ac:dyDescent="0.25">
      <c r="A51" s="41">
        <v>46</v>
      </c>
      <c r="B51" s="41" t="s">
        <v>25</v>
      </c>
      <c r="C51" s="41">
        <v>6.5</v>
      </c>
    </row>
    <row r="52" spans="1:3" ht="16.5" x14ac:dyDescent="0.25">
      <c r="A52" s="41">
        <v>48</v>
      </c>
      <c r="B52" s="41" t="s">
        <v>32</v>
      </c>
      <c r="C52" s="41">
        <v>6.6</v>
      </c>
    </row>
    <row r="53" spans="1:3" ht="16.5" x14ac:dyDescent="0.25">
      <c r="A53" s="41">
        <v>49</v>
      </c>
      <c r="B53" s="41" t="s">
        <v>29</v>
      </c>
      <c r="C53" s="41">
        <v>6.7</v>
      </c>
    </row>
    <row r="54" spans="1:3" ht="16.5" x14ac:dyDescent="0.25">
      <c r="A54" s="41">
        <v>49</v>
      </c>
      <c r="B54" s="41" t="s">
        <v>49</v>
      </c>
      <c r="C54" s="41">
        <v>6.7</v>
      </c>
    </row>
    <row r="55" spans="1:3" ht="16.5" x14ac:dyDescent="0.25">
      <c r="A55" s="41">
        <v>51</v>
      </c>
      <c r="B55" s="41" t="s">
        <v>9</v>
      </c>
      <c r="C55" s="41">
        <v>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cor</vt:lpstr>
      <vt:lpstr>TOTAL</vt:lpstr>
      <vt:lpstr>Main Data_CLEAN</vt:lpstr>
      <vt:lpstr>Main Data</vt:lpstr>
      <vt:lpstr>state766</vt:lpstr>
      <vt:lpstr>backup</vt:lpstr>
      <vt:lpstr>land&amp;related_info.</vt:lpstr>
      <vt:lpstr>LABEL.MEAN</vt:lpstr>
      <vt:lpstr>Unemployment Rates for States</vt:lpstr>
      <vt:lpstr>backup!Criteria</vt:lpstr>
    </vt:vector>
  </TitlesOfParts>
  <Company>Cardiff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insrv</dc:creator>
  <cp:lastModifiedBy>insrv</cp:lastModifiedBy>
  <dcterms:created xsi:type="dcterms:W3CDTF">2016-11-15T18:12:52Z</dcterms:created>
  <dcterms:modified xsi:type="dcterms:W3CDTF">2016-11-22T02:09:08Z</dcterms:modified>
</cp:coreProperties>
</file>