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codeName="ThisWorkbook"/>
  <xr:revisionPtr revIDLastSave="0" documentId="8_{0751909C-1C4F-4E04-B37C-C84B8370B569}" xr6:coauthVersionLast="47" xr6:coauthVersionMax="47" xr10:uidLastSave="{00000000-0000-0000-0000-000000000000}"/>
  <bookViews>
    <workbookView xWindow="-120" yWindow="-120" windowWidth="29040" windowHeight="1572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 i="17" l="1"/>
  <c r="F17" i="17"/>
  <c r="F16" i="17"/>
  <c r="F13" i="17"/>
  <c r="F12" i="17"/>
  <c r="F21" i="17" s="1"/>
  <c r="F22" i="17" s="1"/>
  <c r="F23" i="17" s="1"/>
  <c r="F13" i="18"/>
  <c r="F12" i="18"/>
  <c r="F18" i="17" l="1"/>
  <c r="F15" i="17"/>
  <c r="F14" i="17"/>
  <c r="F24" i="18"/>
  <c r="F25" i="18" s="1"/>
  <c r="F26" i="18" s="1"/>
  <c r="F15" i="18"/>
  <c r="F18" i="18"/>
  <c r="F19" i="18" s="1"/>
  <c r="F20" i="18" s="1"/>
  <c r="F21" i="18" s="1"/>
  <c r="F16" i="18"/>
  <c r="F28" i="18" s="1"/>
  <c r="F14" i="18"/>
  <c r="F24" i="17"/>
  <c r="F27" i="18" l="1"/>
  <c r="F30" i="18" s="1"/>
  <c r="F31" i="18" s="1"/>
  <c r="F32" i="18" s="1"/>
  <c r="F22" i="18"/>
  <c r="I7" i="17"/>
  <c r="I18" i="17" l="1"/>
  <c r="I26" i="17"/>
  <c r="C6" i="18" a="1"/>
  <c r="C6" i="18" s="1"/>
  <c r="I7" i="18" s="1"/>
  <c r="I26" i="18" s="1"/>
  <c r="J7" i="17"/>
  <c r="I9" i="17"/>
  <c r="I25" i="17"/>
  <c r="I13" i="17"/>
  <c r="I11" i="17"/>
  <c r="I23" i="17"/>
  <c r="I24" i="17"/>
  <c r="I17" i="17"/>
  <c r="I12" i="17"/>
  <c r="I19" i="17"/>
  <c r="I15" i="17"/>
  <c r="I21" i="17"/>
  <c r="I14" i="17"/>
  <c r="I6" i="17"/>
  <c r="I20" i="17"/>
  <c r="I22" i="17"/>
  <c r="J18" i="17" l="1"/>
  <c r="J26" i="17"/>
  <c r="J15" i="17"/>
  <c r="J14" i="17"/>
  <c r="J17" i="17"/>
  <c r="J22" i="17"/>
  <c r="J20" i="17"/>
  <c r="K7" i="17"/>
  <c r="J19" i="17"/>
  <c r="J25" i="17"/>
  <c r="J9" i="17"/>
  <c r="J12" i="17"/>
  <c r="J23" i="17"/>
  <c r="J21" i="17"/>
  <c r="J11" i="17"/>
  <c r="J13" i="17"/>
  <c r="J24"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18" i="17" l="1"/>
  <c r="K26" i="17"/>
  <c r="J35" i="18"/>
  <c r="K20" i="17"/>
  <c r="K9" i="17"/>
  <c r="K13" i="17"/>
  <c r="K12" i="17"/>
  <c r="K24" i="17"/>
  <c r="K11" i="17"/>
  <c r="K23" i="17"/>
  <c r="K22" i="17"/>
  <c r="K19" i="17"/>
  <c r="K21" i="17"/>
  <c r="K25" i="17"/>
  <c r="K14" i="17"/>
  <c r="K15" i="17"/>
  <c r="L7" i="17"/>
  <c r="K1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18" i="17" l="1"/>
  <c r="L26" i="17"/>
  <c r="K35" i="18"/>
  <c r="K26" i="18"/>
  <c r="K11" i="18"/>
  <c r="K12" i="18"/>
  <c r="K30" i="18"/>
  <c r="L24" i="17"/>
  <c r="L22" i="17"/>
  <c r="L15" i="17"/>
  <c r="L17" i="17"/>
  <c r="L13" i="17"/>
  <c r="M7" i="17"/>
  <c r="L19" i="17"/>
  <c r="L21" i="17"/>
  <c r="L20" i="17"/>
  <c r="L9" i="17"/>
  <c r="L12" i="17"/>
  <c r="L23" i="17"/>
  <c r="L14" i="17"/>
  <c r="L11" i="17"/>
  <c r="L25" i="17"/>
  <c r="K21" i="18"/>
  <c r="K20" i="18"/>
  <c r="K31" i="18"/>
  <c r="K18" i="18"/>
  <c r="K24" i="18"/>
  <c r="K9" i="18"/>
  <c r="K25" i="18"/>
  <c r="K27" i="18"/>
  <c r="K34" i="18"/>
  <c r="K13" i="18"/>
  <c r="K14" i="18"/>
  <c r="K16" i="18"/>
  <c r="K22" i="18"/>
  <c r="K28" i="18"/>
  <c r="K32" i="18"/>
  <c r="K15" i="18"/>
  <c r="L7" i="18"/>
  <c r="L35" i="18" s="1"/>
  <c r="K19" i="18"/>
  <c r="K17" i="18"/>
  <c r="K23" i="18"/>
  <c r="K29" i="18"/>
  <c r="M18" i="17" l="1"/>
  <c r="M26" i="17"/>
  <c r="M12" i="17"/>
  <c r="M23" i="17"/>
  <c r="M20" i="17"/>
  <c r="M21" i="17"/>
  <c r="M14" i="17"/>
  <c r="M19" i="17"/>
  <c r="M15" i="17"/>
  <c r="M17" i="17"/>
  <c r="M22" i="17"/>
  <c r="M9" i="17"/>
  <c r="M24" i="17"/>
  <c r="N7" i="17"/>
  <c r="M13" i="17"/>
  <c r="M11" i="17"/>
  <c r="M25"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18" i="17" l="1"/>
  <c r="N26" i="17"/>
  <c r="M35" i="18"/>
  <c r="N11" i="17"/>
  <c r="N19" i="17"/>
  <c r="N23" i="17"/>
  <c r="N15" i="17"/>
  <c r="N25" i="17"/>
  <c r="O7" i="17"/>
  <c r="N21" i="17"/>
  <c r="N12" i="17"/>
  <c r="N14" i="17"/>
  <c r="M33" i="18"/>
  <c r="N9" i="17"/>
  <c r="N17" i="17"/>
  <c r="N13" i="17"/>
  <c r="N20" i="17"/>
  <c r="N22" i="17"/>
  <c r="N24"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8" i="17" l="1"/>
  <c r="O26" i="17"/>
  <c r="O12" i="17"/>
  <c r="O22" i="17"/>
  <c r="O17" i="17"/>
  <c r="O9" i="17"/>
  <c r="O24" i="17"/>
  <c r="O11" i="17"/>
  <c r="O21" i="17"/>
  <c r="O19" i="17"/>
  <c r="O25" i="17"/>
  <c r="O15" i="17"/>
  <c r="O23" i="17"/>
  <c r="O14" i="17"/>
  <c r="P7" i="17"/>
  <c r="O13" i="17"/>
  <c r="O20"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8" i="17" l="1"/>
  <c r="P26" i="17"/>
  <c r="P15" i="17"/>
  <c r="P12" i="17"/>
  <c r="P25" i="17"/>
  <c r="P14" i="17"/>
  <c r="P20" i="17"/>
  <c r="P21" i="17"/>
  <c r="P17" i="17"/>
  <c r="P24" i="17"/>
  <c r="P6" i="17"/>
  <c r="P9" i="17"/>
  <c r="P19" i="17"/>
  <c r="P13" i="17"/>
  <c r="P11" i="17"/>
  <c r="Q7" i="17"/>
  <c r="P22" i="17"/>
  <c r="P23"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Q18" i="17" l="1"/>
  <c r="Q26" i="17"/>
  <c r="P35" i="18"/>
  <c r="P34" i="18"/>
  <c r="Q20" i="17"/>
  <c r="Q21" i="17"/>
  <c r="Q13" i="17"/>
  <c r="Q22" i="17"/>
  <c r="Q19" i="17"/>
  <c r="Q23" i="17"/>
  <c r="Q9" i="17"/>
  <c r="Q24" i="17"/>
  <c r="Q14" i="17"/>
  <c r="Q11" i="17"/>
  <c r="Q25" i="17"/>
  <c r="Q12" i="17"/>
  <c r="R7" i="17"/>
  <c r="Q17" i="17"/>
  <c r="Q15"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18" i="17" l="1"/>
  <c r="R26" i="17"/>
  <c r="R23" i="17"/>
  <c r="R21" i="17"/>
  <c r="S7" i="17"/>
  <c r="R13" i="17"/>
  <c r="R11" i="17"/>
  <c r="R12" i="17"/>
  <c r="R14" i="17"/>
  <c r="R20" i="17"/>
  <c r="R9" i="17"/>
  <c r="R17" i="17"/>
  <c r="R24" i="17"/>
  <c r="R15" i="17"/>
  <c r="R22" i="17"/>
  <c r="R19" i="17"/>
  <c r="R25"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18" i="17" l="1"/>
  <c r="S26" i="17"/>
  <c r="S22" i="17"/>
  <c r="S17" i="17"/>
  <c r="S15" i="17"/>
  <c r="T7" i="17"/>
  <c r="S14" i="17"/>
  <c r="S21" i="17"/>
  <c r="S12" i="17"/>
  <c r="S20" i="17"/>
  <c r="S9" i="17"/>
  <c r="S19" i="17"/>
  <c r="S13" i="17"/>
  <c r="S24" i="17"/>
  <c r="S11" i="17"/>
  <c r="S23" i="17"/>
  <c r="S25"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26" i="17"/>
  <c r="T20" i="17"/>
  <c r="T15" i="17"/>
  <c r="T19" i="17"/>
  <c r="T25" i="17"/>
  <c r="T22" i="17"/>
  <c r="T23" i="17"/>
  <c r="T13" i="17"/>
  <c r="U7" i="17"/>
  <c r="T14" i="17"/>
  <c r="T9" i="17"/>
  <c r="T12" i="17"/>
  <c r="T21" i="17"/>
  <c r="T11" i="17"/>
  <c r="T24" i="17"/>
  <c r="T17"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8" i="17" l="1"/>
  <c r="U26" i="17"/>
  <c r="U19" i="17"/>
  <c r="U21" i="17"/>
  <c r="U15" i="17"/>
  <c r="U11" i="17"/>
  <c r="U20" i="17"/>
  <c r="V7" i="17"/>
  <c r="U23" i="17"/>
  <c r="U24" i="17"/>
  <c r="U17" i="17"/>
  <c r="U14" i="17"/>
  <c r="U12" i="17"/>
  <c r="U13" i="17"/>
  <c r="U9" i="17"/>
  <c r="U25" i="17"/>
  <c r="U22"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18" i="17" l="1"/>
  <c r="V26" i="17"/>
  <c r="U34" i="18"/>
  <c r="V11" i="17"/>
  <c r="V17" i="17"/>
  <c r="V24" i="17"/>
  <c r="V14" i="17"/>
  <c r="W7" i="17"/>
  <c r="V15" i="17"/>
  <c r="V19" i="17"/>
  <c r="V25" i="17"/>
  <c r="V13" i="17"/>
  <c r="V23" i="17"/>
  <c r="V9" i="17"/>
  <c r="V12" i="17"/>
  <c r="V22" i="17"/>
  <c r="V20" i="17"/>
  <c r="V21"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8" i="17" l="1"/>
  <c r="W26" i="17"/>
  <c r="W14" i="17"/>
  <c r="W19" i="17"/>
  <c r="W24" i="17"/>
  <c r="X7" i="17"/>
  <c r="W11" i="17"/>
  <c r="W25" i="17"/>
  <c r="W21" i="17"/>
  <c r="W13" i="17"/>
  <c r="W22" i="17"/>
  <c r="W6" i="17"/>
  <c r="W17" i="17"/>
  <c r="W15" i="17"/>
  <c r="W20" i="17"/>
  <c r="W9" i="17"/>
  <c r="W12" i="17"/>
  <c r="W23"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8" i="17" l="1"/>
  <c r="X26" i="17"/>
  <c r="X15" i="17"/>
  <c r="X19" i="17"/>
  <c r="X13" i="17"/>
  <c r="X14" i="17"/>
  <c r="X24" i="17"/>
  <c r="X21" i="17"/>
  <c r="X22" i="17"/>
  <c r="X11" i="17"/>
  <c r="X23" i="17"/>
  <c r="Y7" i="17"/>
  <c r="X20" i="17"/>
  <c r="X12" i="17"/>
  <c r="X9" i="17"/>
  <c r="X25" i="17"/>
  <c r="X17"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8" i="17" l="1"/>
  <c r="Y26" i="17"/>
  <c r="Y23" i="17"/>
  <c r="Y9" i="17"/>
  <c r="Y20" i="17"/>
  <c r="Y24" i="17"/>
  <c r="Y13" i="17"/>
  <c r="Y14" i="17"/>
  <c r="Y17" i="17"/>
  <c r="Y21" i="17"/>
  <c r="Y19" i="17"/>
  <c r="Y25" i="17"/>
  <c r="Y12" i="17"/>
  <c r="Y11" i="17"/>
  <c r="Z7" i="17"/>
  <c r="Y15" i="17"/>
  <c r="Y22"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8" i="17" l="1"/>
  <c r="Z26" i="17"/>
  <c r="Z25" i="17"/>
  <c r="Z21" i="17"/>
  <c r="Z19" i="17"/>
  <c r="Z15" i="17"/>
  <c r="Z13" i="17"/>
  <c r="Z14" i="17"/>
  <c r="Z9" i="17"/>
  <c r="Z17" i="17"/>
  <c r="Z22" i="17"/>
  <c r="Z23" i="17"/>
  <c r="Z11" i="17"/>
  <c r="AA7" i="17"/>
  <c r="Z20" i="17"/>
  <c r="Z12" i="17"/>
  <c r="Z24"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8" i="17" l="1"/>
  <c r="AA26" i="17"/>
  <c r="AA22" i="17"/>
  <c r="AA24" i="17"/>
  <c r="AA11" i="17"/>
  <c r="AA13" i="17"/>
  <c r="AA21" i="17"/>
  <c r="AA17" i="17"/>
  <c r="AA19" i="17"/>
  <c r="AA9" i="17"/>
  <c r="AA23" i="17"/>
  <c r="AA25" i="17"/>
  <c r="AB7" i="17"/>
  <c r="AA14" i="17"/>
  <c r="AA12" i="17"/>
  <c r="AA20" i="17"/>
  <c r="AA1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8" i="17" l="1"/>
  <c r="AB26" i="17"/>
  <c r="AB23" i="17"/>
  <c r="AB11" i="17"/>
  <c r="AB12" i="17"/>
  <c r="AB20" i="17"/>
  <c r="AB14" i="17"/>
  <c r="AB25" i="17"/>
  <c r="AB15" i="17"/>
  <c r="AB17" i="17"/>
  <c r="AB13" i="17"/>
  <c r="AC7" i="17"/>
  <c r="AB19" i="17"/>
  <c r="AB24" i="17"/>
  <c r="AB21" i="17"/>
  <c r="AB22" i="17"/>
  <c r="AB9"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8" i="17" l="1"/>
  <c r="AC26" i="17"/>
  <c r="AC14" i="17"/>
  <c r="AC21" i="17"/>
  <c r="AC12" i="17"/>
  <c r="AC23" i="17"/>
  <c r="AC13" i="17"/>
  <c r="AC24" i="17"/>
  <c r="AC20" i="17"/>
  <c r="AC25" i="17"/>
  <c r="AD7" i="17"/>
  <c r="AC9" i="17"/>
  <c r="AC22" i="17"/>
  <c r="AC19" i="17"/>
  <c r="AC11" i="17"/>
  <c r="AC17" i="17"/>
  <c r="AC15"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8" i="17" l="1"/>
  <c r="AD26" i="17"/>
  <c r="AD21" i="17"/>
  <c r="AD24" i="17"/>
  <c r="AD25" i="17"/>
  <c r="AD11" i="17"/>
  <c r="AD19" i="17"/>
  <c r="AD22" i="17"/>
  <c r="AD9" i="17"/>
  <c r="AD15" i="17"/>
  <c r="AD12" i="17"/>
  <c r="AD23" i="17"/>
  <c r="AD6" i="17"/>
  <c r="AD13" i="17"/>
  <c r="AE7" i="17"/>
  <c r="AD14" i="17"/>
  <c r="AD17" i="17"/>
  <c r="AD20"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8" i="17" l="1"/>
  <c r="AE26" i="17"/>
  <c r="AE22" i="17"/>
  <c r="AE24" i="17"/>
  <c r="AE20" i="17"/>
  <c r="AE14" i="17"/>
  <c r="AE13" i="17"/>
  <c r="AE9" i="17"/>
  <c r="AE11" i="17"/>
  <c r="AE25" i="17"/>
  <c r="AE15" i="17"/>
  <c r="AF7" i="17"/>
  <c r="AF26" i="17" s="1"/>
  <c r="AE17" i="17"/>
  <c r="AE12" i="17"/>
  <c r="AE19" i="17"/>
  <c r="AE21" i="17"/>
  <c r="AE23"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2" i="17" l="1"/>
  <c r="AF18" i="17"/>
  <c r="AF13" i="17"/>
  <c r="AF25" i="17"/>
  <c r="AF17" i="17"/>
  <c r="AG7" i="17"/>
  <c r="AF19" i="17"/>
  <c r="AF24" i="17"/>
  <c r="AF15" i="17"/>
  <c r="AF9" i="17"/>
  <c r="AF23" i="17"/>
  <c r="AF14" i="17"/>
  <c r="AF21" i="17"/>
  <c r="AF11" i="17"/>
  <c r="AF22" i="17"/>
  <c r="AF20"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8" i="17" l="1"/>
  <c r="AG26" i="17"/>
  <c r="AG17" i="17"/>
  <c r="AG14" i="17"/>
  <c r="AG19" i="17"/>
  <c r="AG21" i="17"/>
  <c r="AH7" i="17"/>
  <c r="AG11" i="17"/>
  <c r="AG22" i="17"/>
  <c r="AG15" i="17"/>
  <c r="AG12" i="17"/>
  <c r="AG9" i="17"/>
  <c r="AG23" i="17"/>
  <c r="AG20" i="17"/>
  <c r="AG24" i="17"/>
  <c r="AG13" i="17"/>
  <c r="AG25"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8" i="17" l="1"/>
  <c r="AH26" i="17"/>
  <c r="AH24" i="17"/>
  <c r="AH12" i="17"/>
  <c r="AI7" i="17"/>
  <c r="AH13" i="17"/>
  <c r="AH19" i="17"/>
  <c r="AH23" i="17"/>
  <c r="AH20" i="17"/>
  <c r="AH21" i="17"/>
  <c r="AH15" i="17"/>
  <c r="AH25" i="17"/>
  <c r="AH22" i="17"/>
  <c r="AH11" i="17"/>
  <c r="AH14" i="17"/>
  <c r="AH9" i="17"/>
  <c r="AH17"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8" i="17" l="1"/>
  <c r="AI26" i="17"/>
  <c r="AI12" i="17"/>
  <c r="AI13" i="17"/>
  <c r="AI15" i="17"/>
  <c r="AI19" i="17"/>
  <c r="AI23" i="17"/>
  <c r="AI24" i="17"/>
  <c r="AI14" i="17"/>
  <c r="AI21" i="17"/>
  <c r="AJ7" i="17"/>
  <c r="AI20" i="17"/>
  <c r="AI9" i="17"/>
  <c r="AI25" i="17"/>
  <c r="AI22" i="17"/>
  <c r="AI11" i="17"/>
  <c r="AI17"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8" i="17" l="1"/>
  <c r="AJ26" i="17"/>
  <c r="AJ9" i="17"/>
  <c r="AJ25" i="17"/>
  <c r="AJ11" i="17"/>
  <c r="AK7" i="17"/>
  <c r="AJ12" i="17"/>
  <c r="AJ24" i="17"/>
  <c r="AJ15" i="17"/>
  <c r="AJ22" i="17"/>
  <c r="AJ17" i="17"/>
  <c r="AJ20" i="17"/>
  <c r="AJ19" i="17"/>
  <c r="AJ23" i="17"/>
  <c r="AJ13" i="17"/>
  <c r="AJ14" i="17"/>
  <c r="AJ21"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8" i="17" l="1"/>
  <c r="AK26" i="17"/>
  <c r="AK19" i="17"/>
  <c r="AL7" i="17"/>
  <c r="AL26" i="17" s="1"/>
  <c r="AK25" i="17"/>
  <c r="AK21" i="17"/>
  <c r="AK24" i="17"/>
  <c r="AK17" i="17"/>
  <c r="AK15" i="17"/>
  <c r="AK22" i="17"/>
  <c r="AK12" i="17"/>
  <c r="AK13" i="17"/>
  <c r="AK20" i="17"/>
  <c r="AK23" i="17"/>
  <c r="AK14" i="17"/>
  <c r="AK6" i="17"/>
  <c r="AK9" i="17"/>
  <c r="AK11"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0" i="17" l="1"/>
  <c r="AL18" i="17"/>
  <c r="AL15" i="17"/>
  <c r="AL11" i="17"/>
  <c r="AM7" i="17"/>
  <c r="AM26" i="17" s="1"/>
  <c r="AL12" i="17"/>
  <c r="AL17" i="17"/>
  <c r="AL19" i="17"/>
  <c r="AL23" i="17"/>
  <c r="AL24" i="17"/>
  <c r="AL25" i="17"/>
  <c r="AL21" i="17"/>
  <c r="AL9" i="17"/>
  <c r="AL13" i="17"/>
  <c r="AL14" i="17"/>
  <c r="AL22"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23" i="17"/>
  <c r="AM19" i="17"/>
  <c r="AM17" i="17"/>
  <c r="AM22" i="17"/>
  <c r="AM13" i="17"/>
  <c r="AM25" i="17" l="1"/>
  <c r="AM18" i="17"/>
  <c r="AM12" i="17"/>
  <c r="AM21" i="17"/>
  <c r="AM9" i="17"/>
  <c r="AM11" i="17"/>
  <c r="AM15" i="17"/>
  <c r="AN7" i="17"/>
  <c r="AN26" i="17" s="1"/>
  <c r="AM20" i="17"/>
  <c r="AM24" i="17"/>
  <c r="AM14"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19" i="17" l="1"/>
  <c r="AN18" i="17"/>
  <c r="AN13" i="17"/>
  <c r="AN24" i="17"/>
  <c r="AN11" i="17"/>
  <c r="AN14" i="17"/>
  <c r="AN9" i="17"/>
  <c r="AN25" i="17"/>
  <c r="AN20" i="17"/>
  <c r="AO7" i="17"/>
  <c r="AO26" i="17" s="1"/>
  <c r="AN21" i="17"/>
  <c r="AN15" i="17"/>
  <c r="AN17" i="17"/>
  <c r="AN23" i="17"/>
  <c r="AN12" i="17"/>
  <c r="AN22"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11" i="17" l="1"/>
  <c r="AO9" i="17"/>
  <c r="AO24" i="17"/>
  <c r="AO25" i="17"/>
  <c r="AO20" i="17"/>
  <c r="AO21" i="17"/>
  <c r="AO14" i="17"/>
  <c r="AO18" i="17"/>
  <c r="AO15" i="17"/>
  <c r="AO22" i="17"/>
  <c r="AO23" i="17"/>
  <c r="AO17" i="17"/>
  <c r="AO19" i="17"/>
  <c r="AO12" i="17"/>
  <c r="AP7" i="17"/>
  <c r="AP26" i="17" s="1"/>
  <c r="AO13"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20" i="17" l="1"/>
  <c r="AP18" i="17"/>
  <c r="AP9" i="17"/>
  <c r="AP11" i="17"/>
  <c r="AQ7" i="17"/>
  <c r="AQ26" i="17" s="1"/>
  <c r="AP22" i="17"/>
  <c r="AP13" i="17"/>
  <c r="AP12" i="17"/>
  <c r="AP21" i="17"/>
  <c r="AP15" i="17"/>
  <c r="AP14" i="17"/>
  <c r="AP17" i="17"/>
  <c r="AP19" i="17"/>
  <c r="AP23" i="17"/>
  <c r="AP24" i="17"/>
  <c r="AP25"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15" i="17"/>
  <c r="AQ21" i="17"/>
  <c r="AQ11" i="17"/>
  <c r="AQ12" i="17" l="1"/>
  <c r="AQ18" i="17"/>
  <c r="AQ22" i="17"/>
  <c r="AQ17" i="17"/>
  <c r="AQ19" i="17"/>
  <c r="AQ24" i="17"/>
  <c r="AQ23" i="17"/>
  <c r="AQ14" i="17"/>
  <c r="AQ20" i="17"/>
  <c r="AQ25" i="17"/>
  <c r="AQ9" i="17"/>
  <c r="AQ13" i="17"/>
  <c r="AR7" i="17"/>
  <c r="AR26" i="17" s="1"/>
  <c r="AQ7" i="18"/>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9" i="17" l="1"/>
  <c r="AR18" i="17"/>
  <c r="AR13" i="17"/>
  <c r="AR20" i="17"/>
  <c r="AR11" i="17"/>
  <c r="AR12" i="17"/>
  <c r="AS7" i="17"/>
  <c r="AS26" i="17" s="1"/>
  <c r="AR25" i="17"/>
  <c r="AR6" i="17"/>
  <c r="AR17" i="17"/>
  <c r="AR19" i="17"/>
  <c r="AR23" i="17"/>
  <c r="AR15" i="17"/>
  <c r="AR22" i="17"/>
  <c r="AR14" i="17"/>
  <c r="AR21" i="17"/>
  <c r="AR24"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22" i="17"/>
  <c r="AS15" i="17"/>
  <c r="AS21" i="17"/>
  <c r="AS25" i="17"/>
  <c r="AS24" i="17"/>
  <c r="AS9" i="17" l="1"/>
  <c r="AS18" i="17"/>
  <c r="AS11" i="17"/>
  <c r="AS23" i="17"/>
  <c r="AT7" i="17"/>
  <c r="AT26" i="17" s="1"/>
  <c r="AS19" i="17"/>
  <c r="AS12" i="17"/>
  <c r="AS17" i="17"/>
  <c r="AS13" i="17"/>
  <c r="AS20" i="17"/>
  <c r="AS14"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21" i="17" l="1"/>
  <c r="AT18" i="17"/>
  <c r="AT9" i="17"/>
  <c r="AT11" i="17"/>
  <c r="AT15" i="17"/>
  <c r="AU7" i="17"/>
  <c r="AT12" i="17"/>
  <c r="AT17" i="17"/>
  <c r="AT19" i="17"/>
  <c r="AT14" i="17"/>
  <c r="AT22" i="17"/>
  <c r="AT13" i="17"/>
  <c r="AT23" i="17"/>
  <c r="AT24" i="17"/>
  <c r="AT25" i="17"/>
  <c r="AT20" i="17"/>
  <c r="AS17" i="18"/>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25" i="17"/>
  <c r="AU24" i="17"/>
  <c r="AU20" i="17"/>
  <c r="AU23" i="17"/>
  <c r="AU19" i="17"/>
  <c r="AU17" i="17"/>
  <c r="AU13" i="17" l="1"/>
  <c r="AU26" i="17"/>
  <c r="AV7" i="17"/>
  <c r="AV14" i="17" s="1"/>
  <c r="AU18" i="17"/>
  <c r="AU22" i="17"/>
  <c r="AU14" i="17"/>
  <c r="AU9" i="17"/>
  <c r="AU21" i="17"/>
  <c r="AU11" i="17"/>
  <c r="AU15" i="17"/>
  <c r="AU12" i="17"/>
  <c r="AT15" i="18"/>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23" i="17"/>
  <c r="AV19" i="17"/>
  <c r="AV17" i="17"/>
  <c r="AV22" i="17"/>
  <c r="AV15" i="17"/>
  <c r="AV21" i="17"/>
  <c r="AV12" i="17"/>
  <c r="AW7" i="17"/>
  <c r="AV24" i="17"/>
  <c r="AV20" i="17"/>
  <c r="AV11" i="17"/>
  <c r="AV13" i="17" l="1"/>
  <c r="AV25" i="17"/>
  <c r="AV18" i="17"/>
  <c r="AV26" i="17"/>
  <c r="AW18" i="17"/>
  <c r="AW26" i="17"/>
  <c r="AV9" i="17"/>
  <c r="AU19" i="18"/>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2" i="17"/>
  <c r="AW15" i="17"/>
  <c r="AW21" i="17"/>
  <c r="AW25" i="17"/>
  <c r="AW24" i="17"/>
  <c r="AW20" i="17"/>
  <c r="AW11" i="17"/>
  <c r="AW9" i="17"/>
  <c r="AW19" i="17"/>
  <c r="AW17" i="17"/>
  <c r="AW14" i="17"/>
  <c r="AW23" i="17"/>
  <c r="AW13" i="17"/>
  <c r="AX7" i="17"/>
  <c r="AW12" i="17"/>
  <c r="AX18" i="17" l="1"/>
  <c r="AX26" i="17"/>
  <c r="AV26" i="18"/>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25" i="18"/>
  <c r="AW29" i="18"/>
  <c r="AW14" i="18"/>
  <c r="AW18" i="18"/>
  <c r="AX21" i="17"/>
  <c r="AX25" i="17"/>
  <c r="AX24" i="17"/>
  <c r="AX20" i="17"/>
  <c r="AX23" i="17"/>
  <c r="AX19" i="17"/>
  <c r="AX17" i="17"/>
  <c r="AX14" i="17"/>
  <c r="AX22" i="17"/>
  <c r="AX15" i="17"/>
  <c r="AX13" i="17"/>
  <c r="AX12" i="17"/>
  <c r="AY7" i="17"/>
  <c r="AX9" i="17"/>
  <c r="AX11" i="17"/>
  <c r="AW17" i="18" l="1"/>
  <c r="AY18" i="17"/>
  <c r="AY26" i="17"/>
  <c r="AW16" i="18"/>
  <c r="AW12" i="18"/>
  <c r="AW20" i="18"/>
  <c r="AW24" i="18"/>
  <c r="AW15" i="18"/>
  <c r="AW30" i="18"/>
  <c r="AW26" i="18"/>
  <c r="AW31" i="18"/>
  <c r="AW33" i="18"/>
  <c r="AW22" i="18"/>
  <c r="AX7" i="18"/>
  <c r="AX31" i="18" s="1"/>
  <c r="AW21" i="18"/>
  <c r="AW32" i="18"/>
  <c r="AW11" i="18"/>
  <c r="AW27" i="18"/>
  <c r="AW34" i="18"/>
  <c r="AW9" i="18"/>
  <c r="AW13" i="18"/>
  <c r="AW19" i="18"/>
  <c r="AW23" i="18"/>
  <c r="AW35" i="18"/>
  <c r="AY25" i="17"/>
  <c r="AY24" i="17"/>
  <c r="AY20" i="17"/>
  <c r="AY23" i="17"/>
  <c r="AY19" i="17"/>
  <c r="AY17" i="17"/>
  <c r="AY22" i="17"/>
  <c r="AY15" i="17"/>
  <c r="AY13" i="17"/>
  <c r="AY12" i="17"/>
  <c r="AZ7" i="17"/>
  <c r="AY11" i="17"/>
  <c r="AY9" i="17"/>
  <c r="AY6" i="17"/>
  <c r="AY21" i="17"/>
  <c r="AY14" i="17"/>
  <c r="AZ18" i="17" l="1"/>
  <c r="AZ26" i="17"/>
  <c r="AX30" i="18"/>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23" i="17"/>
  <c r="AZ19" i="17"/>
  <c r="AZ17" i="17"/>
  <c r="AZ22" i="17"/>
  <c r="AZ15" i="17"/>
  <c r="AZ24" i="17"/>
  <c r="AZ12" i="17"/>
  <c r="BA7" i="17"/>
  <c r="AZ11" i="17"/>
  <c r="AZ9" i="17"/>
  <c r="AZ25" i="17"/>
  <c r="AZ21" i="17"/>
  <c r="AZ14" i="17"/>
  <c r="AZ13" i="17"/>
  <c r="AZ20" i="17"/>
  <c r="BA18" i="17" l="1"/>
  <c r="BA26" i="17"/>
  <c r="AY15" i="18"/>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AZ35" i="18"/>
  <c r="AZ22" i="18"/>
  <c r="AZ28" i="18"/>
  <c r="BA22" i="17"/>
  <c r="BA15" i="17"/>
  <c r="BA21" i="17"/>
  <c r="BA25" i="17"/>
  <c r="BA24" i="17"/>
  <c r="BA11" i="17"/>
  <c r="BA9" i="17"/>
  <c r="BA14" i="17"/>
  <c r="BA23" i="17"/>
  <c r="BA20" i="17"/>
  <c r="BA13" i="17"/>
  <c r="BA19" i="17"/>
  <c r="BB7" i="17"/>
  <c r="BA12" i="17"/>
  <c r="BA17" i="17"/>
  <c r="BB18" i="17" l="1"/>
  <c r="BB26" i="17"/>
  <c r="AZ21" i="18"/>
  <c r="AZ33" i="18"/>
  <c r="AZ13" i="18"/>
  <c r="BA7" i="18"/>
  <c r="BA28" i="18" s="1"/>
  <c r="AZ18" i="18"/>
  <c r="AZ14" i="18"/>
  <c r="AZ24" i="18"/>
  <c r="AZ26" i="18"/>
  <c r="AZ34" i="18"/>
  <c r="AZ12" i="18"/>
  <c r="AZ19" i="18"/>
  <c r="AZ23" i="18"/>
  <c r="AZ16" i="18"/>
  <c r="AZ15" i="18"/>
  <c r="AZ27" i="18"/>
  <c r="AZ9" i="18"/>
  <c r="AZ20" i="18"/>
  <c r="AZ30" i="18"/>
  <c r="AZ11" i="18"/>
  <c r="AZ29" i="18"/>
  <c r="AZ31" i="18"/>
  <c r="AZ17" i="18"/>
  <c r="AZ25" i="18"/>
  <c r="BA34" i="18"/>
  <c r="BA32" i="18"/>
  <c r="BA30" i="18"/>
  <c r="BA26" i="18"/>
  <c r="BA25" i="18"/>
  <c r="BA35" i="18"/>
  <c r="BA33" i="18"/>
  <c r="BB21" i="17"/>
  <c r="BB25" i="17"/>
  <c r="BB24" i="17"/>
  <c r="BB20" i="17"/>
  <c r="BB23" i="17"/>
  <c r="BB22" i="17"/>
  <c r="BB14" i="17"/>
  <c r="BB13" i="17"/>
  <c r="BB19" i="17"/>
  <c r="BB17" i="17"/>
  <c r="BB12" i="17"/>
  <c r="BC7" i="17"/>
  <c r="BB11" i="17"/>
  <c r="BB15" i="17"/>
  <c r="BB9" i="17"/>
  <c r="BA29" i="18" l="1"/>
  <c r="BC18" i="17"/>
  <c r="BC26" i="17"/>
  <c r="BA31" i="18"/>
  <c r="BA11" i="18"/>
  <c r="BA13" i="18"/>
  <c r="BA15" i="18"/>
  <c r="BA20" i="18"/>
  <c r="BA9" i="18"/>
  <c r="BA21" i="18"/>
  <c r="BA16" i="18"/>
  <c r="BA17" i="18"/>
  <c r="BA22" i="18"/>
  <c r="BA23" i="18"/>
  <c r="BA18" i="18"/>
  <c r="BA24" i="18"/>
  <c r="BA14" i="18"/>
  <c r="BB7" i="18"/>
  <c r="BB24" i="18" s="1"/>
  <c r="BA27" i="18"/>
  <c r="BA19" i="18"/>
  <c r="BA12" i="18"/>
  <c r="BC25" i="17"/>
  <c r="BC24" i="17"/>
  <c r="BC20" i="17"/>
  <c r="BC23" i="17"/>
  <c r="BC19" i="17"/>
  <c r="BC17" i="17"/>
  <c r="BC22" i="17"/>
  <c r="BC13" i="17"/>
  <c r="BC21" i="17"/>
  <c r="BC12" i="17"/>
  <c r="BD7" i="17"/>
  <c r="BC15" i="17"/>
  <c r="BC11" i="17"/>
  <c r="BC9" i="17"/>
  <c r="BC14" i="17"/>
  <c r="BD18" i="17" l="1"/>
  <c r="BD26" i="17"/>
  <c r="BB34" i="18"/>
  <c r="BB33" i="18"/>
  <c r="BB35" i="18"/>
  <c r="BB19" i="18"/>
  <c r="BC7" i="18"/>
  <c r="BC29" i="18" s="1"/>
  <c r="BB14" i="18"/>
  <c r="BB12" i="18"/>
  <c r="BB31" i="18"/>
  <c r="BB32" i="18"/>
  <c r="BB20" i="18"/>
  <c r="BB26" i="18"/>
  <c r="BB16" i="18"/>
  <c r="BB15" i="18"/>
  <c r="BB21" i="18"/>
  <c r="BB25" i="18"/>
  <c r="BB17" i="18"/>
  <c r="BB30" i="18"/>
  <c r="BB23" i="18"/>
  <c r="BB22" i="18"/>
  <c r="BB28" i="18"/>
  <c r="BB13" i="18"/>
  <c r="BB29" i="18"/>
  <c r="BB18" i="18"/>
  <c r="BB9" i="18"/>
  <c r="BB27" i="18"/>
  <c r="BB11" i="18"/>
  <c r="BC35" i="18"/>
  <c r="BC34" i="18"/>
  <c r="BC33" i="18"/>
  <c r="BC32" i="18"/>
  <c r="BD23" i="17"/>
  <c r="BD19" i="17"/>
  <c r="BD17" i="17"/>
  <c r="BD22" i="17"/>
  <c r="BD15" i="17"/>
  <c r="BD21" i="17"/>
  <c r="BD12" i="17"/>
  <c r="BE7" i="17"/>
  <c r="BD25" i="17"/>
  <c r="BD20" i="17"/>
  <c r="BD11" i="17"/>
  <c r="BD9" i="17"/>
  <c r="BD24" i="17"/>
  <c r="BD14" i="17"/>
  <c r="BD13" i="17"/>
  <c r="BE18" i="17" l="1"/>
  <c r="BE26" i="17"/>
  <c r="BC30" i="18"/>
  <c r="BC31" i="18"/>
  <c r="BC9" i="18"/>
  <c r="BC11" i="18"/>
  <c r="BC13" i="18"/>
  <c r="BC15" i="18"/>
  <c r="BC14" i="18"/>
  <c r="BC19" i="18"/>
  <c r="BC20" i="18"/>
  <c r="BC21" i="18"/>
  <c r="BC16" i="18"/>
  <c r="BC17" i="18"/>
  <c r="BC25" i="18"/>
  <c r="BC26" i="18"/>
  <c r="BC22" i="18"/>
  <c r="BC23" i="18"/>
  <c r="BC27" i="18"/>
  <c r="BD7" i="18"/>
  <c r="BD22" i="18" s="1"/>
  <c r="BC28" i="18"/>
  <c r="BC18" i="18"/>
  <c r="BC24" i="18"/>
  <c r="BC12" i="18"/>
  <c r="BE22" i="17"/>
  <c r="BE15" i="17"/>
  <c r="BE21" i="17"/>
  <c r="BE25" i="17"/>
  <c r="BE24" i="17"/>
  <c r="BE20" i="17"/>
  <c r="BE11" i="17"/>
  <c r="BE9" i="17"/>
  <c r="BE23" i="17"/>
  <c r="BE19" i="17"/>
  <c r="BE17" i="17"/>
  <c r="BE14" i="17"/>
  <c r="BE13" i="17"/>
  <c r="BF7" i="17"/>
  <c r="BE12" i="17"/>
  <c r="BF18" i="17" l="1"/>
  <c r="BF26" i="17"/>
  <c r="BD12" i="18"/>
  <c r="BD13" i="18"/>
  <c r="BD35" i="18"/>
  <c r="BD34" i="18"/>
  <c r="BD19" i="18"/>
  <c r="BD20" i="18"/>
  <c r="BD18" i="18"/>
  <c r="BD28" i="18"/>
  <c r="BD15" i="18"/>
  <c r="BD31" i="18"/>
  <c r="BD9" i="18"/>
  <c r="BD11" i="18"/>
  <c r="BD14" i="18"/>
  <c r="BD32" i="18"/>
  <c r="BD33" i="18"/>
  <c r="BD25" i="18"/>
  <c r="BD21" i="18"/>
  <c r="BD27" i="18"/>
  <c r="BD24" i="18"/>
  <c r="BD23" i="18"/>
  <c r="BE7" i="18"/>
  <c r="BE25" i="18" s="1"/>
  <c r="BD29" i="18"/>
  <c r="BD30" i="18"/>
  <c r="BD26" i="18"/>
  <c r="BD16" i="18"/>
  <c r="BD17" i="18"/>
  <c r="BE19" i="18"/>
  <c r="BF21" i="17"/>
  <c r="BF25" i="17"/>
  <c r="BF24" i="17"/>
  <c r="BF20" i="17"/>
  <c r="BF23" i="17"/>
  <c r="BF19" i="17"/>
  <c r="BF17" i="17"/>
  <c r="BF14" i="17"/>
  <c r="BF15" i="17"/>
  <c r="BF13" i="17"/>
  <c r="BF6" i="17"/>
  <c r="BF12" i="17"/>
  <c r="BG7" i="17"/>
  <c r="BF22" i="17"/>
  <c r="BF11" i="17"/>
  <c r="BF9" i="17"/>
  <c r="BG18" i="17" l="1"/>
  <c r="BG26" i="17"/>
  <c r="BE21" i="18"/>
  <c r="BE26" i="18"/>
  <c r="BE31" i="18"/>
  <c r="BE33" i="18"/>
  <c r="BE35" i="18"/>
  <c r="BE20" i="18"/>
  <c r="BE11" i="18"/>
  <c r="BE27" i="18"/>
  <c r="BE34" i="18"/>
  <c r="BE17" i="18"/>
  <c r="BE16" i="18"/>
  <c r="BE32" i="18"/>
  <c r="BE18" i="18"/>
  <c r="BE30" i="18"/>
  <c r="BE14" i="18"/>
  <c r="BF7" i="18"/>
  <c r="BF32" i="18" s="1"/>
  <c r="BE22" i="18"/>
  <c r="BE15" i="18"/>
  <c r="BE12" i="18"/>
  <c r="BE23" i="18"/>
  <c r="BE13" i="18"/>
  <c r="BE28" i="18"/>
  <c r="BE9" i="18"/>
  <c r="BE29" i="18"/>
  <c r="BE24" i="18"/>
  <c r="BG25" i="17"/>
  <c r="BG24" i="17"/>
  <c r="BG20" i="17"/>
  <c r="BG23" i="17"/>
  <c r="BG19" i="17"/>
  <c r="BG17" i="17"/>
  <c r="BG22" i="17"/>
  <c r="BG15" i="17"/>
  <c r="BG13" i="17"/>
  <c r="BG12" i="17"/>
  <c r="BH7" i="17"/>
  <c r="BG21" i="17"/>
  <c r="BG11" i="17"/>
  <c r="BG9" i="17"/>
  <c r="BG14" i="17"/>
  <c r="BH18" i="17" l="1"/>
  <c r="BH26" i="17"/>
  <c r="BF15" i="18"/>
  <c r="BF20" i="18"/>
  <c r="BF14" i="18"/>
  <c r="BF11" i="18"/>
  <c r="BF17" i="18"/>
  <c r="BF26" i="18"/>
  <c r="BF27" i="18"/>
  <c r="BF24" i="18"/>
  <c r="BF18" i="18"/>
  <c r="BF21" i="18"/>
  <c r="BF13" i="18"/>
  <c r="BF33" i="18"/>
  <c r="BF28" i="18"/>
  <c r="BF29" i="18"/>
  <c r="BG7" i="18"/>
  <c r="BG35" i="18" s="1"/>
  <c r="BF34" i="18"/>
  <c r="BF12" i="18"/>
  <c r="BF35" i="18"/>
  <c r="BF9" i="18"/>
  <c r="BF16" i="18"/>
  <c r="BF25" i="18"/>
  <c r="BF19" i="18"/>
  <c r="BF23" i="18"/>
  <c r="BF30" i="18"/>
  <c r="BF22" i="18"/>
  <c r="BF31" i="18"/>
  <c r="BF6" i="18"/>
  <c r="BH23" i="17"/>
  <c r="BH19" i="17"/>
  <c r="BH17" i="17"/>
  <c r="BH22" i="17"/>
  <c r="BH15" i="17"/>
  <c r="BH25" i="17"/>
  <c r="BH12" i="17"/>
  <c r="BI7" i="17"/>
  <c r="BH11" i="17"/>
  <c r="BH9" i="17"/>
  <c r="BH24" i="17"/>
  <c r="BH21" i="17"/>
  <c r="BH14" i="17"/>
  <c r="BH20" i="17"/>
  <c r="BH13" i="17"/>
  <c r="BI18" i="17" l="1"/>
  <c r="BI26" i="17"/>
  <c r="BG22" i="18"/>
  <c r="BG23" i="18"/>
  <c r="BG27" i="18"/>
  <c r="BG24" i="18"/>
  <c r="BG28" i="18"/>
  <c r="BG15" i="18"/>
  <c r="BG21" i="18"/>
  <c r="BG25" i="18"/>
  <c r="BG26" i="18"/>
  <c r="BG9" i="18"/>
  <c r="BH7" i="18"/>
  <c r="BH22" i="18" s="1"/>
  <c r="BG32" i="18"/>
  <c r="BG11" i="18"/>
  <c r="BG29" i="18"/>
  <c r="BG30" i="18"/>
  <c r="BG13" i="18"/>
  <c r="BG12" i="18"/>
  <c r="BG18" i="18"/>
  <c r="BG14" i="18"/>
  <c r="BG20" i="18"/>
  <c r="BG16" i="18"/>
  <c r="BG31" i="18"/>
  <c r="BG17" i="18"/>
  <c r="BG33" i="18"/>
  <c r="BG34" i="18"/>
  <c r="BG19" i="18"/>
  <c r="BI22" i="17"/>
  <c r="BI15" i="17"/>
  <c r="BI21" i="17"/>
  <c r="BI25" i="17"/>
  <c r="BI24" i="17"/>
  <c r="BI23" i="17"/>
  <c r="BI11" i="17"/>
  <c r="BI9" i="17"/>
  <c r="BI14" i="17"/>
  <c r="BI20" i="17"/>
  <c r="BI13" i="17"/>
  <c r="BI12" i="17"/>
  <c r="BI19" i="17"/>
  <c r="BI17" i="17"/>
  <c r="BJ7" i="17"/>
  <c r="BJ18" i="17" l="1"/>
  <c r="BJ26" i="17"/>
  <c r="BH30" i="18"/>
  <c r="BH31" i="18"/>
  <c r="BH32" i="18"/>
  <c r="BH34" i="18"/>
  <c r="BH33" i="18"/>
  <c r="BH35" i="18"/>
  <c r="BH23" i="18"/>
  <c r="BH16" i="18"/>
  <c r="BH27" i="18"/>
  <c r="BH13" i="18"/>
  <c r="BI7" i="18"/>
  <c r="BI14" i="18" s="1"/>
  <c r="BH9" i="18"/>
  <c r="BH11" i="18"/>
  <c r="BH18" i="18"/>
  <c r="BH24" i="18"/>
  <c r="BH29" i="18"/>
  <c r="BH20" i="18"/>
  <c r="BH28" i="18"/>
  <c r="BH25" i="18"/>
  <c r="BH26" i="18"/>
  <c r="BH19" i="18"/>
  <c r="BH15" i="18"/>
  <c r="BH12" i="18"/>
  <c r="BH21" i="18"/>
  <c r="BH14" i="18"/>
  <c r="BH17" i="18"/>
  <c r="BJ21" i="17"/>
  <c r="BJ25" i="17"/>
  <c r="BJ24" i="17"/>
  <c r="BJ20" i="17"/>
  <c r="BJ23" i="17"/>
  <c r="BJ14" i="17"/>
  <c r="BJ13" i="17"/>
  <c r="BJ22" i="17"/>
  <c r="BJ19" i="17"/>
  <c r="BJ17" i="17"/>
  <c r="BJ12" i="17"/>
  <c r="BK7" i="17"/>
  <c r="BJ15" i="17"/>
  <c r="BJ9" i="17"/>
  <c r="BJ11" i="17"/>
  <c r="BK18" i="17" l="1"/>
  <c r="BK26" i="17"/>
  <c r="BI30" i="18"/>
  <c r="BI32" i="18"/>
  <c r="BI34" i="18"/>
  <c r="BI25" i="18"/>
  <c r="BI21" i="18"/>
  <c r="BI26" i="18"/>
  <c r="BI29" i="18"/>
  <c r="BI31" i="18"/>
  <c r="BI33" i="18"/>
  <c r="BI19" i="18"/>
  <c r="BI28" i="18"/>
  <c r="BI9" i="18"/>
  <c r="BJ7" i="18"/>
  <c r="BJ32" i="18" s="1"/>
  <c r="BI20" i="18"/>
  <c r="BI12" i="18"/>
  <c r="BI11" i="18"/>
  <c r="BI15" i="18"/>
  <c r="BI13" i="18"/>
  <c r="BI35" i="18"/>
  <c r="BI16" i="18"/>
  <c r="BI17" i="18"/>
  <c r="BI22" i="18"/>
  <c r="BI23" i="18"/>
  <c r="BI18" i="18"/>
  <c r="BI27" i="18"/>
  <c r="BI24" i="18"/>
  <c r="BK25" i="17"/>
  <c r="BK24" i="17"/>
  <c r="BK20" i="17"/>
  <c r="BK23" i="17"/>
  <c r="BK19" i="17"/>
  <c r="BK17" i="17"/>
  <c r="BK22" i="17"/>
  <c r="BK13" i="17"/>
  <c r="BK21" i="17"/>
  <c r="BK12" i="17"/>
  <c r="BL7" i="17"/>
  <c r="BK15" i="17"/>
  <c r="BK11" i="17"/>
  <c r="BK9" i="17"/>
  <c r="BK14" i="17"/>
  <c r="BL18" i="17" l="1"/>
  <c r="BL26" i="17"/>
  <c r="BJ14" i="18"/>
  <c r="BJ19" i="18"/>
  <c r="BJ22" i="18"/>
  <c r="BJ23" i="18"/>
  <c r="BJ27" i="18"/>
  <c r="BJ26" i="18"/>
  <c r="BJ13" i="18"/>
  <c r="BJ18" i="18"/>
  <c r="BJ24" i="18"/>
  <c r="BJ28" i="18"/>
  <c r="BJ29" i="18"/>
  <c r="BJ25" i="18"/>
  <c r="BJ9" i="18"/>
  <c r="BJ30" i="18"/>
  <c r="BJ31" i="18"/>
  <c r="BK7" i="18"/>
  <c r="BK32" i="18" s="1"/>
  <c r="BJ11" i="18"/>
  <c r="BJ12" i="18"/>
  <c r="BJ33" i="18"/>
  <c r="BJ15" i="18"/>
  <c r="BJ16" i="18"/>
  <c r="BJ20" i="18"/>
  <c r="BJ34" i="18"/>
  <c r="BJ21" i="18"/>
  <c r="BJ35" i="18"/>
  <c r="BJ17" i="18"/>
  <c r="BL23" i="17"/>
  <c r="BL19" i="17"/>
  <c r="BL17" i="17"/>
  <c r="BL22" i="17"/>
  <c r="BL15" i="17"/>
  <c r="BL21" i="17"/>
  <c r="BL12" i="17"/>
  <c r="BL24" i="17"/>
  <c r="BL20" i="17"/>
  <c r="BL11" i="17"/>
  <c r="BL9" i="17"/>
  <c r="BL25" i="17"/>
  <c r="BL14" i="17"/>
  <c r="BL13" i="17"/>
  <c r="BK19" i="18" l="1"/>
  <c r="BL7" i="18"/>
  <c r="BL29" i="18" s="1"/>
  <c r="BK20" i="18"/>
  <c r="BK25" i="18"/>
  <c r="BK21" i="18"/>
  <c r="BK16" i="18"/>
  <c r="BK26" i="18"/>
  <c r="BK24" i="18"/>
  <c r="BK17" i="18"/>
  <c r="BK22" i="18"/>
  <c r="BK23" i="18"/>
  <c r="BK27" i="18"/>
  <c r="BK29" i="18"/>
  <c r="BK35" i="18"/>
  <c r="BK13" i="18"/>
  <c r="BK28" i="18"/>
  <c r="BK18" i="18"/>
  <c r="BK9" i="18"/>
  <c r="BK33" i="18"/>
  <c r="BK11" i="18"/>
  <c r="BK34" i="18"/>
  <c r="BK12" i="18"/>
  <c r="BK30" i="18"/>
  <c r="BK15" i="18"/>
  <c r="BK31" i="18"/>
  <c r="BK14" i="18"/>
  <c r="BL31" i="18" l="1"/>
  <c r="BL32" i="18"/>
  <c r="BL33" i="18"/>
  <c r="BL30" i="18"/>
  <c r="BL34" i="18"/>
  <c r="BL35" i="18"/>
  <c r="BL12" i="18"/>
  <c r="BL13" i="18"/>
  <c r="BL9" i="18"/>
  <c r="BL16" i="18"/>
  <c r="BL11" i="18"/>
  <c r="BL14" i="18"/>
  <c r="BL28" i="18"/>
  <c r="BL18" i="18"/>
  <c r="BL19" i="18"/>
  <c r="BL15" i="18"/>
  <c r="BL20" i="18"/>
  <c r="BL24" i="18"/>
  <c r="BL22" i="18"/>
  <c r="BL23" i="18"/>
  <c r="BL25" i="18"/>
  <c r="BL21" i="18"/>
  <c r="BL26" i="18"/>
  <c r="BL17" i="18"/>
  <c r="BL27"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30" i="16" l="1"/>
  <c r="BJ33" i="16"/>
  <c r="BJ31" i="16"/>
  <c r="BJ34" i="16"/>
  <c r="BJ32" i="16"/>
  <c r="BJ35" i="16"/>
  <c r="BJ14" i="16"/>
  <c r="BJ9" i="16"/>
  <c r="BJ16" i="16"/>
  <c r="BJ19" i="16"/>
  <c r="BJ13" i="16"/>
  <c r="BJ15" i="16"/>
  <c r="BJ20" i="16"/>
  <c r="BJ24" i="16"/>
  <c r="BJ17" i="16"/>
  <c r="BJ21" i="16"/>
  <c r="BJ26" i="16"/>
  <c r="BJ18" i="16"/>
  <c r="BJ22" i="16"/>
  <c r="BJ23" i="16"/>
  <c r="BJ27" i="16"/>
  <c r="BJ28" i="16"/>
  <c r="BJ11" i="16"/>
  <c r="BK7" i="16"/>
  <c r="BK17" i="16" s="1"/>
  <c r="BJ29" i="16"/>
  <c r="BJ12" i="16"/>
  <c r="BK34" i="16" l="1"/>
  <c r="BK35" i="16"/>
  <c r="BK31" i="16"/>
  <c r="BK30" i="16"/>
  <c r="BK32" i="16"/>
  <c r="BK33" i="16"/>
  <c r="BK15" i="16"/>
  <c r="BK11" i="16"/>
  <c r="BK14" i="16"/>
  <c r="BK9" i="16"/>
  <c r="BL7" i="16"/>
  <c r="BL22" i="16" s="1"/>
  <c r="BK12" i="16"/>
  <c r="BK23" i="16"/>
  <c r="BK19" i="16"/>
  <c r="BK18" i="16"/>
  <c r="BK28" i="16"/>
  <c r="BK20" i="16"/>
  <c r="BK22" i="16"/>
  <c r="BK29" i="16"/>
  <c r="BK24" i="16"/>
  <c r="BK25" i="16"/>
  <c r="BK21" i="16"/>
  <c r="BK26" i="16"/>
  <c r="BK13" i="16"/>
  <c r="BK27" i="16"/>
  <c r="BK16" i="16"/>
  <c r="BL29" i="16" l="1"/>
  <c r="BL30" i="16"/>
  <c r="BL31" i="16"/>
  <c r="BL32" i="16"/>
  <c r="BL33" i="16"/>
  <c r="BL34" i="16"/>
  <c r="BL18" i="16"/>
  <c r="BL17" i="16"/>
  <c r="BL12" i="16"/>
  <c r="BL13" i="16"/>
  <c r="BL14" i="16"/>
  <c r="BL21" i="16"/>
  <c r="BL27" i="16"/>
  <c r="BL24" i="16"/>
  <c r="BL9" i="16"/>
  <c r="BL35" i="16"/>
  <c r="BL11" i="16"/>
  <c r="BL16" i="16"/>
  <c r="BL20" i="16"/>
  <c r="BL25" i="16"/>
  <c r="BL15" i="16"/>
  <c r="BL26" i="16"/>
  <c r="BL23" i="16"/>
  <c r="BL28" i="16"/>
  <c r="BL19"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<sst xmlns="http://schemas.openxmlformats.org/spreadsheetml/2006/main" count="163" uniqueCount="56">
  <si>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</si>
  <si>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</si>
  <si>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</si>
  <si>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</si>
  <si>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</si>
  <si>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</si>
  <si>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</si>
  <si>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</si>
  <si>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</si>
  <si>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</si>
  <si>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</si>
  <si>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</si>
  <si>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</si>
  <si>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</si>
  <si>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</si>
  <si>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</si>
  <si>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</si>
  <si>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</si>
  <si>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</si>
  <si>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</si>
  <si>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</si>
  <si>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</si>
  <si>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</si>
  <si>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</si>
  <si>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</si>
  <si>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</si>
  <si>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</si>
  <si>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</si>
  <si>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</si>
  <si>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</si>
  <si>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</si>
  <si>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</si>
  <si>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</si>
  <si>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</si>
  <si>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</si>
  <si>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Research</t>
  </si>
  <si>
    <t>Proposals</t>
  </si>
  <si>
    <t>Document review</t>
  </si>
  <si>
    <t>Bid date</t>
  </si>
  <si>
    <t>Award date</t>
  </si>
  <si>
    <t>Finalize</t>
  </si>
  <si>
    <t>Gupreet Bawa</t>
  </si>
  <si>
    <t>Hayden Cook</t>
  </si>
  <si>
    <t>Project start date:</t>
  </si>
  <si>
    <t>Scrolling increment:</t>
  </si>
  <si>
    <t>Phase 1</t>
  </si>
  <si>
    <t>Phase 2</t>
  </si>
  <si>
    <t>PROJECT: ML Cancer Detection</t>
  </si>
  <si>
    <t>Simon German</t>
  </si>
  <si>
    <t>Presentation</t>
  </si>
  <si>
    <t>Project start</t>
  </si>
  <si>
    <t>Preprocessing</t>
  </si>
  <si>
    <t>Feature extraction &amp; training</t>
  </si>
  <si>
    <t>Deadline</t>
  </si>
  <si>
    <t>Report</t>
  </si>
  <si>
    <t>Retraining &amp; Revalidation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</si>
</sst>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b/>
      <sz val="11"/>
      <color theme="8" tint="-0.49998474074526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5" fillId="0" borderId="0" xfId="0" applyFont="1" applyAlignment="1">
      <alignment horizontal="left" wrapText="1" indent="1"/>
    </xf>
  </cellXfs>
  <cellStyles count="12">
    <cellStyle name="Akzent3" xfId="11" builtinId="37"/>
    <cellStyle name="Date" xfId="9" xr:uid="{229918B6-DD13-4F5A-97B9-305F7E002AA3}"/>
    <cellStyle name="Dezimal [0]" xfId="10" builtinId="6" customBuiltin="1"/>
    <cellStyle name="Komma" xfId="4" builtinId="3" customBuiltin="1"/>
    <cellStyle name="Link" xfId="1" builtinId="8" customBuiltin="1"/>
    <cellStyle name="Prozent" xfId="2" builtinId="5" customBuiltin="1"/>
    <cellStyle name="Standard" xfId="0" builtinId="0"/>
    <cellStyle name="Überschrift" xfId="5" builtinId="15" customBuiltin="1"/>
    <cellStyle name="Überschrift 1" xfId="6" builtinId="16" customBuiltin="1"/>
    <cellStyle name="Überschrift 2" xfId="7" builtinId="17" customBuiltin="1"/>
    <cellStyle name="Überschrift 3" xfId="8" builtinId="18" customBuiltin="1"/>
    <cellStyle name="zHiddenText" xfId="3" xr:uid="{26E66EE6-E33F-4D77-BAE4-0FB4F5BBF673}"/>
  </cellStyles>
  <dxfs count="8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80"/>
      <tableStyleElement type="headerRow" dxfId="79"/>
      <tableStyleElement type="firstRowStripe" dxfId="78"/>
      <tableStyleElement type="secondRowStripe" dxfId="77"/>
    </tableStyle>
    <tableStyle name="ToDoList" pivot="0" count="9" xr9:uid="{00000000-0011-0000-FFFF-FFFF00000000}">
      <tableStyleElement type="wholeTable" dxfId="76"/>
      <tableStyleElement type="headerRow" dxfId="75"/>
      <tableStyleElement type="totalRow" dxfId="74"/>
      <tableStyleElement type="firstColumn" dxfId="73"/>
      <tableStyleElement type="lastColumn" dxfId="72"/>
      <tableStyleElement type="firstRowStripe" dxfId="71"/>
      <tableStyleElement type="secondRowStripe" dxfId="70"/>
      <tableStyleElement type="firstColumnStripe" dxfId="69"/>
      <tableStyleElement type="secondColumnStripe" dxfId="6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27" totalsRowShown="0" headerRowDxfId="67" dataDxfId="66">
  <autoFilter ref="B9:G2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65"/>
    <tableColumn id="2" xr3:uid="{39BD914E-FB02-4352-846C-6D59624DC0B0}" name="Category" dataDxfId="64"/>
    <tableColumn id="3" xr3:uid="{D274194F-BCA0-44F3-84B2-217254EE241C}" name="Assigned to" dataDxfId="63"/>
    <tableColumn id="4" xr3:uid="{8385BC6F-56EE-4363-A106-8DB0A1E4EF5A}" name="Progress" dataDxfId="62"/>
    <tableColumn id="5" xr3:uid="{02926609-7B93-4B6F-BE96-92EC7A949E4B}" name="Start" dataDxfId="61" dataCellStyle="Date"/>
    <tableColumn id="6" xr3:uid="{8FF9BE8E-04B7-4B39-AC27-D2E534204BC3}" name="Days" dataDxfId="6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58"/>
    <tableColumn id="2" xr3:uid="{529EEF64-D037-4ACF-8CA4-0C10FE2D1FBB}" name="Category" dataDxfId="57"/>
    <tableColumn id="3" xr3:uid="{711D01BA-2785-403A-9636-CCC7E2ADA584}" name="Assigned to" dataDxfId="56"/>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5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54"/>
    <tableColumn id="2" xr3:uid="{4492A0B8-068F-4002-9E8D-E1F5FED367F0}" name="Category" dataDxfId="53"/>
    <tableColumn id="3" xr3:uid="{DF1A764E-7050-4528-B7F9-B6AB99372146}" name="Assigned to" dataDxfId="52"/>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5"/>
    </row>
    <row r="2" spans="1:13" ht="50.1" customHeight="1" x14ac:dyDescent="0.4">
      <c r="A2" s="7"/>
      <c r="B2" s="111"/>
      <c r="C2" s="127" t="s">
        <v>29</v>
      </c>
      <c r="D2" s="127"/>
      <c r="E2" s="127"/>
      <c r="F2" s="111"/>
      <c r="G2" s="7"/>
      <c r="H2" s="7"/>
      <c r="I2" s="7"/>
      <c r="J2" s="7"/>
      <c r="K2" s="7"/>
      <c r="L2" s="7"/>
      <c r="M2" s="7"/>
    </row>
    <row r="3" spans="1:13" ht="14.45" customHeight="1" x14ac:dyDescent="0.4">
      <c r="A3" s="7"/>
      <c r="B3" s="106"/>
      <c r="C3" s="107"/>
      <c r="D3" s="108"/>
      <c r="E3" s="106"/>
      <c r="F3" s="106"/>
      <c r="G3" s="7"/>
      <c r="H3" s="7"/>
      <c r="I3" s="7"/>
      <c r="J3" s="7"/>
      <c r="K3" s="7"/>
      <c r="L3" s="7"/>
      <c r="M3" s="7"/>
    </row>
    <row r="4" spans="1:13" s="8" customFormat="1" ht="67.150000000000006" customHeight="1" x14ac:dyDescent="0.4">
      <c r="A4" s="7"/>
      <c r="B4" s="106"/>
      <c r="C4" s="128" t="s">
        <v>32</v>
      </c>
      <c r="D4" s="128"/>
      <c r="E4" s="128"/>
      <c r="F4" s="106"/>
      <c r="G4" s="7"/>
      <c r="H4" s="7"/>
      <c r="I4" s="7"/>
      <c r="J4" s="7"/>
      <c r="K4" s="7"/>
      <c r="L4" s="7"/>
      <c r="M4" s="7"/>
    </row>
    <row r="5" spans="1:13" s="8" customFormat="1" ht="67.150000000000006" customHeight="1" x14ac:dyDescent="0.4">
      <c r="A5" s="7"/>
      <c r="B5" s="106"/>
      <c r="C5" s="128" t="s">
        <v>33</v>
      </c>
      <c r="D5" s="128"/>
      <c r="E5" s="128"/>
      <c r="F5" s="106"/>
      <c r="G5" s="7"/>
      <c r="H5" s="7"/>
      <c r="I5" s="7"/>
      <c r="J5" s="7"/>
      <c r="K5" s="7"/>
      <c r="L5" s="7"/>
      <c r="M5" s="7"/>
    </row>
    <row r="6" spans="1:13" ht="15" x14ac:dyDescent="0.25">
      <c r="A6" s="6"/>
      <c r="B6" s="109"/>
      <c r="C6" s="109"/>
      <c r="D6" s="110"/>
      <c r="E6" s="109"/>
      <c r="F6" s="10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29"/>
  <sheetViews>
    <sheetView showGridLines="0" tabSelected="1" showRuler="0" topLeftCell="A14" zoomScaleNormal="100" zoomScalePageLayoutView="70" workbookViewId="0">
      <selection activeCell="B20" sqref="B20"/>
    </sheetView>
  </sheetViews>
  <sheetFormatPr baseColWidth="10"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1" t="s">
        <v>47</v>
      </c>
      <c r="C2" s="131"/>
      <c r="D2" s="131"/>
      <c r="E2" s="131"/>
      <c r="F2" s="131"/>
      <c r="G2" s="131"/>
      <c r="H2" s="131"/>
      <c r="I2" s="132"/>
      <c r="J2" s="132"/>
      <c r="K2" s="132"/>
      <c r="L2" s="132"/>
      <c r="M2" s="132"/>
      <c r="N2" s="132"/>
      <c r="O2" s="133"/>
      <c r="P2" s="133"/>
      <c r="Q2" s="133"/>
      <c r="R2" s="133"/>
      <c r="S2" s="133"/>
      <c r="T2" s="133"/>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899999999999999" customHeight="1" x14ac:dyDescent="0.25">
      <c r="A3" s="10"/>
      <c r="B3" s="66"/>
      <c r="C3" s="67"/>
      <c r="D3" s="68"/>
      <c r="E3" s="68"/>
      <c r="F3" s="69"/>
      <c r="G3" s="68"/>
      <c r="H3" s="68"/>
      <c r="I3" s="82"/>
      <c r="J3" s="1"/>
      <c r="K3" s="1"/>
      <c r="L3" s="1"/>
    </row>
    <row r="4" spans="1:68" ht="30" customHeight="1" x14ac:dyDescent="0.25">
      <c r="A4" s="10"/>
      <c r="B4" s="70" t="s">
        <v>48</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25">
      <c r="A5" s="10"/>
      <c r="B5" s="124"/>
      <c r="C5" s="72"/>
      <c r="D5" s="72"/>
      <c r="E5" s="73"/>
      <c r="F5" s="74"/>
      <c r="G5" s="73"/>
      <c r="H5" s="73"/>
    </row>
    <row r="6" spans="1:68" ht="30" customHeight="1" x14ac:dyDescent="0.35">
      <c r="A6" s="10"/>
      <c r="B6" s="77" t="s">
        <v>43</v>
      </c>
      <c r="C6" s="78">
        <v>45240</v>
      </c>
      <c r="D6" s="79"/>
      <c r="E6" s="73"/>
      <c r="F6" s="74"/>
      <c r="G6" s="73"/>
      <c r="H6" s="73"/>
      <c r="I6" s="89" t="str">
        <f ca="1">TEXT(I7,"mmmm")</f>
        <v>00</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00</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25">
      <c r="A7" s="10"/>
      <c r="B7" s="77" t="s">
        <v>44</v>
      </c>
      <c r="C7" s="80">
        <v>5</v>
      </c>
      <c r="D7" s="72"/>
      <c r="E7" s="73"/>
      <c r="F7" s="73"/>
      <c r="G7" s="73"/>
      <c r="H7" s="81"/>
      <c r="I7" s="96">
        <f ca="1">IFERROR(Project_Start+Scrolling_Increment,TODAY())</f>
        <v>45245</v>
      </c>
      <c r="J7" s="97">
        <f ca="1">I7+1</f>
        <v>45246</v>
      </c>
      <c r="K7" s="97">
        <f t="shared" ref="K7:AX7" ca="1" si="0">J7+1</f>
        <v>45247</v>
      </c>
      <c r="L7" s="97">
        <f t="shared" ca="1" si="0"/>
        <v>45248</v>
      </c>
      <c r="M7" s="97">
        <f t="shared" ca="1" si="0"/>
        <v>45249</v>
      </c>
      <c r="N7" s="97">
        <f t="shared" ca="1" si="0"/>
        <v>45250</v>
      </c>
      <c r="O7" s="98">
        <f t="shared" ca="1" si="0"/>
        <v>45251</v>
      </c>
      <c r="P7" s="97">
        <f ca="1">O7+1</f>
        <v>45252</v>
      </c>
      <c r="Q7" s="97">
        <f ca="1">P7+1</f>
        <v>45253</v>
      </c>
      <c r="R7" s="97">
        <f t="shared" ca="1" si="0"/>
        <v>45254</v>
      </c>
      <c r="S7" s="97">
        <f t="shared" ca="1" si="0"/>
        <v>45255</v>
      </c>
      <c r="T7" s="97">
        <f t="shared" ca="1" si="0"/>
        <v>45256</v>
      </c>
      <c r="U7" s="97">
        <f t="shared" ca="1" si="0"/>
        <v>45257</v>
      </c>
      <c r="V7" s="98">
        <f t="shared" ca="1" si="0"/>
        <v>45258</v>
      </c>
      <c r="W7" s="97">
        <f ca="1">V7+1</f>
        <v>45259</v>
      </c>
      <c r="X7" s="97">
        <f ca="1">W7+1</f>
        <v>45260</v>
      </c>
      <c r="Y7" s="97">
        <f t="shared" ca="1" si="0"/>
        <v>45261</v>
      </c>
      <c r="Z7" s="97">
        <f t="shared" ca="1" si="0"/>
        <v>45262</v>
      </c>
      <c r="AA7" s="97">
        <f t="shared" ca="1" si="0"/>
        <v>45263</v>
      </c>
      <c r="AB7" s="97">
        <f t="shared" ca="1" si="0"/>
        <v>45264</v>
      </c>
      <c r="AC7" s="98">
        <f t="shared" ca="1" si="0"/>
        <v>45265</v>
      </c>
      <c r="AD7" s="97">
        <f ca="1">AC7+1</f>
        <v>45266</v>
      </c>
      <c r="AE7" s="97">
        <f ca="1">AD7+1</f>
        <v>45267</v>
      </c>
      <c r="AF7" s="97">
        <f t="shared" ca="1" si="0"/>
        <v>45268</v>
      </c>
      <c r="AG7" s="97">
        <f t="shared" ca="1" si="0"/>
        <v>45269</v>
      </c>
      <c r="AH7" s="97">
        <f t="shared" ca="1" si="0"/>
        <v>45270</v>
      </c>
      <c r="AI7" s="97">
        <f t="shared" ca="1" si="0"/>
        <v>45271</v>
      </c>
      <c r="AJ7" s="98">
        <f t="shared" ca="1" si="0"/>
        <v>45272</v>
      </c>
      <c r="AK7" s="97">
        <f ca="1">AJ7+1</f>
        <v>45273</v>
      </c>
      <c r="AL7" s="97">
        <f ca="1">AK7+1</f>
        <v>45274</v>
      </c>
      <c r="AM7" s="97">
        <f t="shared" ca="1" si="0"/>
        <v>45275</v>
      </c>
      <c r="AN7" s="97">
        <f t="shared" ca="1" si="0"/>
        <v>45276</v>
      </c>
      <c r="AO7" s="97">
        <f t="shared" ca="1" si="0"/>
        <v>45277</v>
      </c>
      <c r="AP7" s="97">
        <f t="shared" ca="1" si="0"/>
        <v>45278</v>
      </c>
      <c r="AQ7" s="98">
        <f t="shared" ca="1" si="0"/>
        <v>45279</v>
      </c>
      <c r="AR7" s="97">
        <f ca="1">AQ7+1</f>
        <v>45280</v>
      </c>
      <c r="AS7" s="97">
        <f ca="1">AR7+1</f>
        <v>45281</v>
      </c>
      <c r="AT7" s="97">
        <f t="shared" ca="1" si="0"/>
        <v>45282</v>
      </c>
      <c r="AU7" s="97">
        <f t="shared" ca="1" si="0"/>
        <v>45283</v>
      </c>
      <c r="AV7" s="97">
        <f t="shared" ca="1" si="0"/>
        <v>45284</v>
      </c>
      <c r="AW7" s="97">
        <f t="shared" ca="1" si="0"/>
        <v>45285</v>
      </c>
      <c r="AX7" s="98">
        <f t="shared" ca="1" si="0"/>
        <v>45286</v>
      </c>
      <c r="AY7" s="97">
        <f ca="1">AX7+1</f>
        <v>45287</v>
      </c>
      <c r="AZ7" s="97">
        <f ca="1">AY7+1</f>
        <v>45288</v>
      </c>
      <c r="BA7" s="97">
        <f t="shared" ref="BA7:BE7" ca="1" si="1">AZ7+1</f>
        <v>45289</v>
      </c>
      <c r="BB7" s="97">
        <f t="shared" ca="1" si="1"/>
        <v>45290</v>
      </c>
      <c r="BC7" s="97">
        <f t="shared" ca="1" si="1"/>
        <v>45291</v>
      </c>
      <c r="BD7" s="97">
        <f t="shared" ca="1" si="1"/>
        <v>45292</v>
      </c>
      <c r="BE7" s="98">
        <f t="shared" ca="1" si="1"/>
        <v>45293</v>
      </c>
      <c r="BF7" s="97">
        <f ca="1">BE7+1</f>
        <v>45294</v>
      </c>
      <c r="BG7" s="97">
        <f ca="1">BF7+1</f>
        <v>45295</v>
      </c>
      <c r="BH7" s="97">
        <f t="shared" ref="BH7:BL7" ca="1" si="2">BG7+1</f>
        <v>45296</v>
      </c>
      <c r="BI7" s="97">
        <f t="shared" ca="1" si="2"/>
        <v>45297</v>
      </c>
      <c r="BJ7" s="97">
        <f t="shared" ca="1" si="2"/>
        <v>45298</v>
      </c>
      <c r="BK7" s="97">
        <f t="shared" ca="1" si="2"/>
        <v>45299</v>
      </c>
      <c r="BL7" s="98">
        <f t="shared" ca="1" si="2"/>
        <v>45300</v>
      </c>
    </row>
    <row r="8" spans="1:68"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25">
      <c r="A9" s="10"/>
      <c r="B9" s="112" t="s">
        <v>18</v>
      </c>
      <c r="C9" s="113" t="s">
        <v>6</v>
      </c>
      <c r="D9" s="113" t="s">
        <v>19</v>
      </c>
      <c r="E9" s="113" t="s">
        <v>9</v>
      </c>
      <c r="F9" s="113" t="s">
        <v>10</v>
      </c>
      <c r="G9" s="113" t="s">
        <v>20</v>
      </c>
      <c r="H9" s="86"/>
      <c r="I9" s="104" t="str">
        <f t="shared" ref="I9:BL9" ca="1" si="3">LEFT(TEXT(I7,"ddd"),1)</f>
        <v>d</v>
      </c>
      <c r="J9" s="104" t="str">
        <f t="shared" ca="1" si="3"/>
        <v>d</v>
      </c>
      <c r="K9" s="104" t="str">
        <f t="shared" ca="1" si="3"/>
        <v>d</v>
      </c>
      <c r="L9" s="104" t="str">
        <f t="shared" ca="1" si="3"/>
        <v>d</v>
      </c>
      <c r="M9" s="104" t="str">
        <f t="shared" ca="1" si="3"/>
        <v>d</v>
      </c>
      <c r="N9" s="104" t="str">
        <f t="shared" ca="1" si="3"/>
        <v>d</v>
      </c>
      <c r="O9" s="104" t="str">
        <f t="shared" ca="1" si="3"/>
        <v>d</v>
      </c>
      <c r="P9" s="104" t="str">
        <f t="shared" ca="1" si="3"/>
        <v>d</v>
      </c>
      <c r="Q9" s="104" t="str">
        <f t="shared" ca="1" si="3"/>
        <v>d</v>
      </c>
      <c r="R9" s="104" t="str">
        <f t="shared" ca="1" si="3"/>
        <v>d</v>
      </c>
      <c r="S9" s="104" t="str">
        <f t="shared" ca="1" si="3"/>
        <v>d</v>
      </c>
      <c r="T9" s="104" t="str">
        <f t="shared" ca="1" si="3"/>
        <v>d</v>
      </c>
      <c r="U9" s="104" t="str">
        <f t="shared" ca="1" si="3"/>
        <v>d</v>
      </c>
      <c r="V9" s="104" t="str">
        <f t="shared" ca="1" si="3"/>
        <v>d</v>
      </c>
      <c r="W9" s="104" t="str">
        <f t="shared" ca="1" si="3"/>
        <v>d</v>
      </c>
      <c r="X9" s="104" t="str">
        <f t="shared" ca="1" si="3"/>
        <v>d</v>
      </c>
      <c r="Y9" s="104" t="str">
        <f t="shared" ca="1" si="3"/>
        <v>d</v>
      </c>
      <c r="Z9" s="104" t="str">
        <f t="shared" ca="1" si="3"/>
        <v>d</v>
      </c>
      <c r="AA9" s="104" t="str">
        <f t="shared" ca="1" si="3"/>
        <v>d</v>
      </c>
      <c r="AB9" s="104" t="str">
        <f t="shared" ca="1" si="3"/>
        <v>d</v>
      </c>
      <c r="AC9" s="104" t="str">
        <f t="shared" ca="1" si="3"/>
        <v>d</v>
      </c>
      <c r="AD9" s="104" t="str">
        <f t="shared" ca="1" si="3"/>
        <v>d</v>
      </c>
      <c r="AE9" s="104" t="str">
        <f t="shared" ca="1" si="3"/>
        <v>d</v>
      </c>
      <c r="AF9" s="104" t="str">
        <f t="shared" ca="1" si="3"/>
        <v>d</v>
      </c>
      <c r="AG9" s="104" t="str">
        <f t="shared" ca="1" si="3"/>
        <v>d</v>
      </c>
      <c r="AH9" s="104" t="str">
        <f t="shared" ca="1" si="3"/>
        <v>d</v>
      </c>
      <c r="AI9" s="104" t="str">
        <f t="shared" ca="1" si="3"/>
        <v>d</v>
      </c>
      <c r="AJ9" s="104" t="str">
        <f t="shared" ca="1" si="3"/>
        <v>d</v>
      </c>
      <c r="AK9" s="104" t="str">
        <f t="shared" ca="1" si="3"/>
        <v>d</v>
      </c>
      <c r="AL9" s="104" t="str">
        <f t="shared" ca="1" si="3"/>
        <v>d</v>
      </c>
      <c r="AM9" s="104" t="str">
        <f t="shared" ca="1" si="3"/>
        <v>d</v>
      </c>
      <c r="AN9" s="104" t="str">
        <f t="shared" ca="1" si="3"/>
        <v>d</v>
      </c>
      <c r="AO9" s="104" t="str">
        <f t="shared" ca="1" si="3"/>
        <v>d</v>
      </c>
      <c r="AP9" s="104" t="str">
        <f t="shared" ca="1" si="3"/>
        <v>d</v>
      </c>
      <c r="AQ9" s="104" t="str">
        <f t="shared" ca="1" si="3"/>
        <v>d</v>
      </c>
      <c r="AR9" s="104" t="str">
        <f t="shared" ca="1" si="3"/>
        <v>d</v>
      </c>
      <c r="AS9" s="104" t="str">
        <f t="shared" ca="1" si="3"/>
        <v>d</v>
      </c>
      <c r="AT9" s="104" t="str">
        <f t="shared" ca="1" si="3"/>
        <v>d</v>
      </c>
      <c r="AU9" s="104" t="str">
        <f t="shared" ca="1" si="3"/>
        <v>d</v>
      </c>
      <c r="AV9" s="104" t="str">
        <f t="shared" ca="1" si="3"/>
        <v>d</v>
      </c>
      <c r="AW9" s="104" t="str">
        <f t="shared" ca="1" si="3"/>
        <v>d</v>
      </c>
      <c r="AX9" s="104" t="str">
        <f t="shared" ca="1" si="3"/>
        <v>d</v>
      </c>
      <c r="AY9" s="104" t="str">
        <f t="shared" ca="1" si="3"/>
        <v>d</v>
      </c>
      <c r="AZ9" s="104" t="str">
        <f t="shared" ca="1" si="3"/>
        <v>d</v>
      </c>
      <c r="BA9" s="104" t="str">
        <f t="shared" ca="1" si="3"/>
        <v>d</v>
      </c>
      <c r="BB9" s="104" t="str">
        <f t="shared" ca="1" si="3"/>
        <v>d</v>
      </c>
      <c r="BC9" s="104" t="str">
        <f t="shared" ca="1" si="3"/>
        <v>d</v>
      </c>
      <c r="BD9" s="104" t="str">
        <f t="shared" ca="1" si="3"/>
        <v>d</v>
      </c>
      <c r="BE9" s="104" t="str">
        <f t="shared" ca="1" si="3"/>
        <v>d</v>
      </c>
      <c r="BF9" s="104" t="str">
        <f t="shared" ca="1" si="3"/>
        <v>d</v>
      </c>
      <c r="BG9" s="104" t="str">
        <f t="shared" ca="1" si="3"/>
        <v>d</v>
      </c>
      <c r="BH9" s="104" t="str">
        <f t="shared" ca="1" si="3"/>
        <v>d</v>
      </c>
      <c r="BI9" s="104" t="str">
        <f t="shared" ca="1" si="3"/>
        <v>d</v>
      </c>
      <c r="BJ9" s="104" t="str">
        <f t="shared" ca="1" si="3"/>
        <v>d</v>
      </c>
      <c r="BK9" s="104" t="str">
        <f t="shared" ca="1" si="3"/>
        <v>d</v>
      </c>
      <c r="BL9" s="104" t="str">
        <f t="shared" ca="1" si="3"/>
        <v>d</v>
      </c>
    </row>
    <row r="10" spans="1:68"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25">
      <c r="A11" s="10"/>
      <c r="B11" s="122" t="s">
        <v>45</v>
      </c>
      <c r="C11" s="57"/>
      <c r="D11" s="57"/>
      <c r="E11" s="58"/>
      <c r="F11" s="59"/>
      <c r="G11" s="60"/>
      <c r="H11" s="57"/>
      <c r="I11" s="26" t="str">
        <f t="shared" ref="I11:X25"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5"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5"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25">
      <c r="A12" s="10"/>
      <c r="B12" s="123" t="s">
        <v>50</v>
      </c>
      <c r="C12" s="57" t="s">
        <v>14</v>
      </c>
      <c r="D12" s="57"/>
      <c r="E12" s="58"/>
      <c r="F12" s="59">
        <f>DATE(2023,11,10)</f>
        <v>45240</v>
      </c>
      <c r="G12" s="60">
        <v>1</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123" t="s">
        <v>35</v>
      </c>
      <c r="C13" s="57" t="s">
        <v>12</v>
      </c>
      <c r="D13" s="57"/>
      <c r="E13" s="58"/>
      <c r="F13" s="59">
        <f ca="1">TODAY()-6</f>
        <v>45235</v>
      </c>
      <c r="G13" s="60">
        <v>13</v>
      </c>
      <c r="H13" s="57"/>
      <c r="I13" s="26" t="str">
        <f t="shared" ref="I13:X26"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123" t="s">
        <v>51</v>
      </c>
      <c r="C14" s="57" t="s">
        <v>14</v>
      </c>
      <c r="D14" s="57"/>
      <c r="E14" s="58"/>
      <c r="F14" s="59">
        <f>F12</f>
        <v>45240</v>
      </c>
      <c r="G14" s="60">
        <v>15</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123" t="s">
        <v>52</v>
      </c>
      <c r="C15" s="57" t="s">
        <v>11</v>
      </c>
      <c r="D15" s="57"/>
      <c r="E15" s="58"/>
      <c r="F15" s="59">
        <f>F12+14</f>
        <v>45254</v>
      </c>
      <c r="G15" s="60">
        <v>11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123" t="s">
        <v>55</v>
      </c>
      <c r="C16" s="57" t="s">
        <v>11</v>
      </c>
      <c r="D16" s="57"/>
      <c r="E16" s="58"/>
      <c r="F16" s="59">
        <f>F12+24</f>
        <v>45264</v>
      </c>
      <c r="G16" s="60">
        <v>9</v>
      </c>
      <c r="H16" s="57"/>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pans="1:64" s="1" customFormat="1" ht="40.15" customHeight="1" x14ac:dyDescent="0.25">
      <c r="A17" s="9"/>
      <c r="B17" s="123" t="s">
        <v>54</v>
      </c>
      <c r="C17" s="57" t="s">
        <v>11</v>
      </c>
      <c r="D17" s="57"/>
      <c r="E17" s="58"/>
      <c r="F17" s="59">
        <f>F12+32</f>
        <v>45272</v>
      </c>
      <c r="G17" s="60">
        <v>6</v>
      </c>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9"/>
      <c r="B18" s="123" t="s">
        <v>53</v>
      </c>
      <c r="C18" s="57" t="s">
        <v>8</v>
      </c>
      <c r="D18" s="57"/>
      <c r="E18" s="58"/>
      <c r="F18" s="59">
        <f>F12+38</f>
        <v>45278</v>
      </c>
      <c r="G18" s="60">
        <v>1</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ref="X18:BD18" ca="1" si="9">IF(AND($C18="Goal",X$7&gt;=$F18,X$7&lt;=$F18+$G18-1),2,IF(AND($C18="Milestone",X$7&gt;=$F18,X$7&lt;=$F18+$G18-1),1,""))</f>
        <v/>
      </c>
      <c r="Y18" s="26" t="str">
        <f t="shared" ca="1" si="9"/>
        <v/>
      </c>
      <c r="Z18" s="26" t="str">
        <f t="shared" ca="1" si="9"/>
        <v/>
      </c>
      <c r="AA18" s="26" t="str">
        <f t="shared" ca="1" si="9"/>
        <v/>
      </c>
      <c r="AB18" s="26" t="str">
        <f t="shared" ca="1" si="9"/>
        <v/>
      </c>
      <c r="AC18" s="26" t="str">
        <f t="shared" ca="1" si="9"/>
        <v/>
      </c>
      <c r="AD18" s="26" t="str">
        <f t="shared" ca="1" si="9"/>
        <v/>
      </c>
      <c r="AE18" s="26" t="str">
        <f t="shared" ca="1" si="9"/>
        <v/>
      </c>
      <c r="AF18" s="26" t="str">
        <f t="shared" ca="1" si="9"/>
        <v/>
      </c>
      <c r="AG18" s="26" t="str">
        <f t="shared" ca="1" si="9"/>
        <v/>
      </c>
      <c r="AH18" s="26" t="str">
        <f t="shared" ca="1" si="9"/>
        <v/>
      </c>
      <c r="AI18" s="26" t="str">
        <f t="shared" ca="1" si="9"/>
        <v/>
      </c>
      <c r="AJ18" s="26" t="str">
        <f t="shared" ca="1" si="9"/>
        <v/>
      </c>
      <c r="AK18" s="26" t="str">
        <f t="shared" ca="1" si="9"/>
        <v/>
      </c>
      <c r="AL18" s="26" t="str">
        <f t="shared" ca="1" si="9"/>
        <v/>
      </c>
      <c r="AM18" s="26" t="str">
        <f t="shared" ca="1" si="9"/>
        <v/>
      </c>
      <c r="AN18" s="26" t="str">
        <f t="shared" ca="1" si="9"/>
        <v/>
      </c>
      <c r="AO18" s="26" t="str">
        <f t="shared" ca="1" si="9"/>
        <v/>
      </c>
      <c r="AP18" s="26">
        <f t="shared" ca="1" si="9"/>
        <v>1</v>
      </c>
      <c r="AQ18" s="26" t="str">
        <f t="shared" ca="1" si="9"/>
        <v/>
      </c>
      <c r="AR18" s="26" t="str">
        <f t="shared" ca="1" si="9"/>
        <v/>
      </c>
      <c r="AS18" s="26" t="str">
        <f t="shared" ca="1" si="9"/>
        <v/>
      </c>
      <c r="AT18" s="26" t="str">
        <f t="shared" ca="1" si="9"/>
        <v/>
      </c>
      <c r="AU18" s="26" t="str">
        <f t="shared" ca="1" si="9"/>
        <v/>
      </c>
      <c r="AV18" s="26" t="str">
        <f t="shared" ca="1" si="9"/>
        <v/>
      </c>
      <c r="AW18" s="26" t="str">
        <f t="shared" ca="1" si="9"/>
        <v/>
      </c>
      <c r="AX18" s="26" t="str">
        <f t="shared" ca="1" si="9"/>
        <v/>
      </c>
      <c r="AY18" s="26" t="str">
        <f t="shared" ca="1" si="9"/>
        <v/>
      </c>
      <c r="AZ18" s="26" t="str">
        <f t="shared" ca="1" si="9"/>
        <v/>
      </c>
      <c r="BA18" s="26" t="str">
        <f t="shared" ca="1" si="9"/>
        <v/>
      </c>
      <c r="BB18" s="26" t="str">
        <f t="shared" ca="1" si="9"/>
        <v/>
      </c>
      <c r="BC18" s="26" t="str">
        <f t="shared" ca="1" si="9"/>
        <v/>
      </c>
      <c r="BD18" s="26" t="str">
        <f t="shared" ca="1" si="9"/>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10"/>
      <c r="B19" s="122" t="s">
        <v>46</v>
      </c>
      <c r="C19" s="57"/>
      <c r="D19" s="57"/>
      <c r="E19" s="58"/>
      <c r="F19" s="59"/>
      <c r="G19" s="60"/>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10"/>
      <c r="B20" s="123" t="s">
        <v>36</v>
      </c>
      <c r="C20" s="57" t="s">
        <v>11</v>
      </c>
      <c r="D20" s="57"/>
      <c r="E20" s="58"/>
      <c r="F20" s="59">
        <f>F12+38</f>
        <v>45278</v>
      </c>
      <c r="G20" s="60">
        <v>13</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123" t="s">
        <v>37</v>
      </c>
      <c r="C21" s="57" t="s">
        <v>14</v>
      </c>
      <c r="D21" s="57"/>
      <c r="E21" s="58"/>
      <c r="F21" s="59">
        <f>F20+2</f>
        <v>45280</v>
      </c>
      <c r="G21" s="60">
        <v>9</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123" t="s">
        <v>38</v>
      </c>
      <c r="C22" s="57" t="s">
        <v>12</v>
      </c>
      <c r="D22" s="57"/>
      <c r="E22" s="58"/>
      <c r="F22" s="59">
        <f>F21+5</f>
        <v>45285</v>
      </c>
      <c r="G22" s="60">
        <v>11</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23" t="s">
        <v>39</v>
      </c>
      <c r="C23" s="57" t="s">
        <v>8</v>
      </c>
      <c r="D23" s="57"/>
      <c r="E23" s="58"/>
      <c r="F23" s="59">
        <f>F22+2</f>
        <v>45287</v>
      </c>
      <c r="G23" s="60">
        <v>1</v>
      </c>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f t="shared" ca="1" si="6"/>
        <v>1</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123" t="s">
        <v>40</v>
      </c>
      <c r="C24" s="57"/>
      <c r="D24" s="57"/>
      <c r="E24" s="58"/>
      <c r="F24" s="59">
        <f>F23+1</f>
        <v>45288</v>
      </c>
      <c r="G24" s="60">
        <v>24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122" t="s">
        <v>49</v>
      </c>
      <c r="C25" s="57"/>
      <c r="D25" s="57"/>
      <c r="E25" s="58"/>
      <c r="F25" s="59"/>
      <c r="G25" s="60"/>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144"/>
      <c r="C26" s="57" t="s">
        <v>8</v>
      </c>
      <c r="D26" s="57"/>
      <c r="E26" s="58"/>
      <c r="F26" s="59"/>
      <c r="G26" s="60"/>
      <c r="H26" s="57"/>
      <c r="I26" s="26" t="str">
        <f t="shared" ca="1" si="8"/>
        <v/>
      </c>
      <c r="J26" s="26" t="str">
        <f t="shared" ca="1" si="8"/>
        <v/>
      </c>
      <c r="K26" s="26" t="str">
        <f t="shared" ca="1" si="8"/>
        <v/>
      </c>
      <c r="L26" s="26" t="str">
        <f t="shared" ca="1" si="8"/>
        <v/>
      </c>
      <c r="M26" s="26" t="str">
        <f t="shared" ca="1" si="8"/>
        <v/>
      </c>
      <c r="N26" s="26" t="str">
        <f t="shared" ca="1" si="8"/>
        <v/>
      </c>
      <c r="O26" s="26" t="str">
        <f t="shared" ca="1" si="8"/>
        <v/>
      </c>
      <c r="P26" s="26" t="str">
        <f t="shared" ca="1" si="8"/>
        <v/>
      </c>
      <c r="Q26" s="26" t="str">
        <f t="shared" ca="1" si="8"/>
        <v/>
      </c>
      <c r="R26" s="26" t="str">
        <f t="shared" ca="1" si="8"/>
        <v/>
      </c>
      <c r="S26" s="26" t="str">
        <f t="shared" ca="1" si="8"/>
        <v/>
      </c>
      <c r="T26" s="26" t="str">
        <f t="shared" ca="1" si="8"/>
        <v/>
      </c>
      <c r="U26" s="26" t="str">
        <f t="shared" ca="1" si="8"/>
        <v/>
      </c>
      <c r="V26" s="26" t="str">
        <f t="shared" ca="1" si="8"/>
        <v/>
      </c>
      <c r="W26" s="26" t="str">
        <f t="shared" ca="1" si="8"/>
        <v/>
      </c>
      <c r="X26" s="26" t="str">
        <f t="shared" ca="1" si="8"/>
        <v/>
      </c>
      <c r="Y26" s="26" t="str">
        <f t="shared" ref="Y26:BD26" ca="1" si="10">IF(AND($C26="Goal",Y$7&gt;=$F26,Y$7&lt;=$F26+$G26-1),2,IF(AND($C26="Milestone",Y$7&gt;=$F26,Y$7&lt;=$F26+$G26-1),1,""))</f>
        <v/>
      </c>
      <c r="Z26" s="26" t="str">
        <f t="shared" ca="1" si="10"/>
        <v/>
      </c>
      <c r="AA26" s="26" t="str">
        <f t="shared" ca="1" si="10"/>
        <v/>
      </c>
      <c r="AB26" s="26" t="str">
        <f t="shared" ca="1" si="10"/>
        <v/>
      </c>
      <c r="AC26" s="26" t="str">
        <f t="shared" ca="1" si="10"/>
        <v/>
      </c>
      <c r="AD26" s="26" t="str">
        <f t="shared" ca="1" si="10"/>
        <v/>
      </c>
      <c r="AE26" s="26" t="str">
        <f t="shared" ca="1" si="10"/>
        <v/>
      </c>
      <c r="AF26" s="26" t="str">
        <f t="shared" ca="1" si="10"/>
        <v/>
      </c>
      <c r="AG26" s="26" t="str">
        <f t="shared" ca="1" si="10"/>
        <v/>
      </c>
      <c r="AH26" s="26" t="str">
        <f t="shared" ca="1" si="10"/>
        <v/>
      </c>
      <c r="AI26" s="26" t="str">
        <f t="shared" ca="1" si="10"/>
        <v/>
      </c>
      <c r="AJ26" s="26" t="str">
        <f t="shared" ca="1" si="10"/>
        <v/>
      </c>
      <c r="AK26" s="26" t="str">
        <f t="shared" ca="1" si="10"/>
        <v/>
      </c>
      <c r="AL26" s="26" t="str">
        <f t="shared" ca="1" si="10"/>
        <v/>
      </c>
      <c r="AM26" s="26" t="str">
        <f t="shared" ca="1" si="10"/>
        <v/>
      </c>
      <c r="AN26" s="26" t="str">
        <f t="shared" ca="1" si="10"/>
        <v/>
      </c>
      <c r="AO26" s="26" t="str">
        <f t="shared" ca="1" si="10"/>
        <v/>
      </c>
      <c r="AP26" s="26" t="str">
        <f t="shared" ca="1" si="10"/>
        <v/>
      </c>
      <c r="AQ26" s="26" t="str">
        <f t="shared" ca="1" si="10"/>
        <v/>
      </c>
      <c r="AR26" s="26" t="str">
        <f t="shared" ca="1" si="10"/>
        <v/>
      </c>
      <c r="AS26" s="26" t="str">
        <f t="shared" ca="1" si="10"/>
        <v/>
      </c>
      <c r="AT26" s="26" t="str">
        <f t="shared" ca="1" si="10"/>
        <v/>
      </c>
      <c r="AU26" s="26" t="str">
        <f t="shared" ca="1" si="10"/>
        <v/>
      </c>
      <c r="AV26" s="26" t="str">
        <f t="shared" ca="1" si="10"/>
        <v/>
      </c>
      <c r="AW26" s="26" t="str">
        <f t="shared" ca="1" si="10"/>
        <v/>
      </c>
      <c r="AX26" s="26" t="str">
        <f t="shared" ca="1" si="10"/>
        <v/>
      </c>
      <c r="AY26" s="26" t="str">
        <f t="shared" ca="1" si="10"/>
        <v/>
      </c>
      <c r="AZ26" s="26" t="str">
        <f t="shared" ca="1" si="10"/>
        <v/>
      </c>
      <c r="BA26" s="26" t="str">
        <f t="shared" ca="1" si="10"/>
        <v/>
      </c>
      <c r="BB26" s="26" t="str">
        <f t="shared" ca="1" si="10"/>
        <v/>
      </c>
      <c r="BC26" s="26" t="str">
        <f t="shared" ca="1" si="10"/>
        <v/>
      </c>
      <c r="BD26" s="26" t="str">
        <f t="shared" ca="1" si="10"/>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10"/>
      <c r="B27" s="116" t="s">
        <v>17</v>
      </c>
      <c r="C27" s="57"/>
      <c r="D27" s="57"/>
      <c r="E27" s="73"/>
      <c r="F27" s="83"/>
      <c r="G27" s="84"/>
      <c r="H27" s="57"/>
      <c r="I27" s="85"/>
      <c r="J27" s="85"/>
      <c r="K27" s="85"/>
      <c r="L27" s="85"/>
      <c r="M27" s="85"/>
      <c r="N27" s="85"/>
      <c r="O27" s="85"/>
      <c r="P27" s="85"/>
      <c r="Q27" s="85"/>
      <c r="R27" s="85"/>
      <c r="S27" s="85"/>
      <c r="T27" s="85"/>
      <c r="U27" s="85"/>
      <c r="V27" s="85"/>
      <c r="W27" s="85"/>
      <c r="X27" s="85"/>
      <c r="Y27" s="85"/>
      <c r="Z27" s="85"/>
      <c r="AA27" s="85"/>
      <c r="AB27" s="85"/>
      <c r="AC27" s="85"/>
      <c r="AD27" s="85"/>
      <c r="AE27" s="85"/>
      <c r="AF27" s="85"/>
      <c r="AG27" s="85"/>
      <c r="AH27" s="85"/>
      <c r="AI27" s="85"/>
      <c r="AJ27" s="85"/>
      <c r="AK27" s="85"/>
      <c r="AL27" s="85"/>
      <c r="AM27" s="85"/>
      <c r="AN27" s="85"/>
      <c r="AO27" s="85"/>
      <c r="AP27" s="85"/>
      <c r="AQ27" s="85"/>
      <c r="AR27" s="85"/>
      <c r="AS27" s="85"/>
      <c r="AT27" s="85"/>
      <c r="AU27" s="85"/>
      <c r="AV27" s="85"/>
      <c r="AW27" s="85"/>
      <c r="AX27" s="85"/>
      <c r="AY27" s="85"/>
      <c r="AZ27" s="85"/>
      <c r="BA27" s="85"/>
      <c r="BB27" s="85"/>
      <c r="BC27" s="85"/>
      <c r="BD27" s="85"/>
      <c r="BE27" s="85"/>
      <c r="BF27" s="85"/>
      <c r="BG27" s="85"/>
      <c r="BH27" s="85"/>
      <c r="BI27" s="85"/>
      <c r="BJ27" s="85"/>
      <c r="BK27" s="85"/>
      <c r="BL27" s="85"/>
    </row>
    <row r="28" spans="1:64" ht="30" customHeight="1" x14ac:dyDescent="0.25">
      <c r="D28" s="4"/>
      <c r="G28" s="11"/>
      <c r="H28" s="3"/>
    </row>
    <row r="29" spans="1:64" ht="30" customHeight="1" x14ac:dyDescent="0.25">
      <c r="D29" s="5"/>
    </row>
  </sheetData>
  <mergeCells count="8">
    <mergeCell ref="X4:AA4"/>
    <mergeCell ref="AC4:AF4"/>
    <mergeCell ref="B2:H2"/>
    <mergeCell ref="I2:N2"/>
    <mergeCell ref="O2:T2"/>
    <mergeCell ref="I4:L4"/>
    <mergeCell ref="N4:Q4"/>
    <mergeCell ref="S4:V4"/>
  </mergeCells>
  <conditionalFormatting sqref="E9:E27">
    <cfRule type="dataBar" priority="10">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27">
    <cfRule type="expression" dxfId="51" priority="6">
      <formula>AND(TODAY()&gt;=I$7,TODAY()&lt;J$7)</formula>
    </cfRule>
  </conditionalFormatting>
  <conditionalFormatting sqref="I6:AM6">
    <cfRule type="expression" dxfId="50" priority="9">
      <formula>I$7&lt;=EOMONTH($I$7,0)</formula>
    </cfRule>
  </conditionalFormatting>
  <conditionalFormatting sqref="J6:BL6">
    <cfRule type="expression" dxfId="49" priority="8">
      <formula>AND(J$7&lt;=EOMONTH($I$7,2),J$7&gt;EOMONTH($I$7,0),J$7&gt;EOMONTH($I$7,1))</formula>
    </cfRule>
  </conditionalFormatting>
  <conditionalFormatting sqref="I6:BL6">
    <cfRule type="expression" dxfId="48" priority="7">
      <formula>AND(I$7&lt;=EOMONTH($I$7,1),I$7&gt;EOMONTH($I$7,0))</formula>
    </cfRule>
  </conditionalFormatting>
  <conditionalFormatting sqref="I10:BL25">
    <cfRule type="expression" dxfId="47" priority="12" stopIfTrue="1">
      <formula>AND($C10="Low Risk",I$7&gt;=$F10,I$7&lt;=$F10+$G10-1)</formula>
    </cfRule>
    <cfRule type="expression" dxfId="46" priority="13" stopIfTrue="1">
      <formula>AND($C10="High Risk",I$7&gt;=$F10,I$7&lt;=$F10+$G10-1)</formula>
    </cfRule>
    <cfRule type="expression" dxfId="45" priority="14" stopIfTrue="1">
      <formula>AND($C10="On Track",I$7&gt;=$F10,I$7&lt;=$F10+$G10-1)</formula>
    </cfRule>
    <cfRule type="expression" dxfId="44" priority="15" stopIfTrue="1">
      <formula>AND($C10="Med Risk",I$7&gt;=$F10,I$7&lt;=$F10+$G10-1)</formula>
    </cfRule>
    <cfRule type="expression" dxfId="43" priority="16" stopIfTrue="1">
      <formula>AND(LEN($C10)=0,I$7&gt;=$F10,I$7&lt;=$F10+$G10-1)</formula>
    </cfRule>
  </conditionalFormatting>
  <conditionalFormatting sqref="I27:BL27">
    <cfRule type="expression" dxfId="42" priority="18" stopIfTrue="1">
      <formula>AND(#REF!="Low Risk",I$7&gt;=#REF!,I$7&lt;=#REF!+#REF!-1)</formula>
    </cfRule>
    <cfRule type="expression" dxfId="41" priority="19" stopIfTrue="1">
      <formula>AND(#REF!="High Risk",I$7&gt;=#REF!,I$7&lt;=#REF!+#REF!-1)</formula>
    </cfRule>
    <cfRule type="expression" dxfId="40" priority="20" stopIfTrue="1">
      <formula>AND(#REF!="On Track",I$7&gt;=#REF!,I$7&lt;=#REF!+#REF!-1)</formula>
    </cfRule>
    <cfRule type="expression" dxfId="39" priority="21" stopIfTrue="1">
      <formula>AND(#REF!="Med Risk",I$7&gt;=#REF!,I$7&lt;=#REF!+#REF!-1)</formula>
    </cfRule>
    <cfRule type="expression" dxfId="38" priority="22" stopIfTrue="1">
      <formula>AND(LEN(#REF!)=0,I$7&gt;=#REF!,I$7&lt;=#REF!+#REF!-1)</formula>
    </cfRule>
  </conditionalFormatting>
  <conditionalFormatting sqref="I26:BL26">
    <cfRule type="expression" dxfId="37" priority="95" stopIfTrue="1">
      <formula>AND(#REF!="Low Risk",I$7&gt;=#REF!,I$7&lt;=#REF!+#REF!-1)</formula>
    </cfRule>
    <cfRule type="expression" dxfId="36" priority="96" stopIfTrue="1">
      <formula>AND(#REF!="High Risk",I$7&gt;=#REF!,I$7&lt;=#REF!+#REF!-1)</formula>
    </cfRule>
    <cfRule type="expression" dxfId="35" priority="97" stopIfTrue="1">
      <formula>AND(#REF!="On Track",I$7&gt;=#REF!,I$7&lt;=#REF!+#REF!-1)</formula>
    </cfRule>
    <cfRule type="expression" dxfId="34" priority="98" stopIfTrue="1">
      <formula>AND(#REF!="Med Risk",I$7&gt;=#REF!,I$7&lt;=#REF!+#REF!-1)</formula>
    </cfRule>
    <cfRule type="expression" dxfId="33" priority="99" stopIfTrue="1">
      <formula>AND(LEN(#REF!)=0,I$7&gt;=#REF!,I$7&lt;=#REF!+#REF!-1)</formula>
    </cfRule>
  </conditionalFormatting>
  <conditionalFormatting sqref="I26:BL26">
    <cfRule type="expression" dxfId="32" priority="1" stopIfTrue="1">
      <formula>AND($C26="Low Risk",I$7&gt;=$F26,I$7&lt;=$F26+$G26-1)</formula>
    </cfRule>
    <cfRule type="expression" dxfId="31" priority="2" stopIfTrue="1">
      <formula>AND($C26="High Risk",I$7&gt;=$F26,I$7&lt;=$F26+$G26-1)</formula>
    </cfRule>
    <cfRule type="expression" dxfId="30" priority="3" stopIfTrue="1">
      <formula>AND($C26="On Track",I$7&gt;=$F26,I$7&lt;=$F26+$G26-1)</formula>
    </cfRule>
    <cfRule type="expression" dxfId="29" priority="4" stopIfTrue="1">
      <formula>AND($C26="Med Risk",I$7&gt;=$F26,I$7&lt;=$F26+$G26-1)</formula>
    </cfRule>
    <cfRule type="expression" dxfId="28" priority="5" stopIfTrue="1">
      <formula>AND(LEN($C26)=0,I$7&gt;=$F26,I$7&lt;=$F26+$G26-1)</formula>
    </cfRule>
  </conditionalFormatting>
  <dataValidations count="12">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26"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27" xr:uid="{659FD5CB-B62B-4854-B8A9-29F1F70930AC}"/>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E9:E27</xm:sqref>
        </x14:conditionalFormatting>
        <x14:conditionalFormatting xmlns:xm="http://schemas.microsoft.com/office/excel/2006/main">
          <x14:cfRule type="iconSet" priority="17"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I27:BL27</xm:sqref>
        </x14:conditionalFormatting>
        <x14:conditionalFormatting xmlns:xm="http://schemas.microsoft.com/office/excel/2006/main">
          <x14:cfRule type="iconSet" priority="87"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I10:BL26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baseColWidth="10"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7" t="s">
        <v>30</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25">
      <c r="A4" s="10"/>
      <c r="B4" s="52" t="s">
        <v>34</v>
      </c>
      <c r="C4" s="48"/>
      <c r="D4" s="49"/>
      <c r="E4" s="28"/>
      <c r="F4" s="29"/>
      <c r="G4" s="30" t="s">
        <v>15</v>
      </c>
      <c r="H4" s="28"/>
      <c r="I4" s="134" t="s">
        <v>21</v>
      </c>
      <c r="J4" s="134"/>
      <c r="K4" s="134"/>
      <c r="L4" s="134"/>
      <c r="M4" s="31"/>
      <c r="N4" s="135" t="s">
        <v>22</v>
      </c>
      <c r="O4" s="135"/>
      <c r="P4" s="135"/>
      <c r="Q4" s="135"/>
      <c r="R4" s="31"/>
      <c r="S4" s="136" t="s">
        <v>23</v>
      </c>
      <c r="T4" s="136"/>
      <c r="U4" s="136"/>
      <c r="V4" s="136"/>
      <c r="W4" s="31"/>
      <c r="X4" s="129" t="s">
        <v>24</v>
      </c>
      <c r="Y4" s="129"/>
      <c r="Z4" s="129"/>
      <c r="AA4" s="129"/>
      <c r="AB4" s="31"/>
      <c r="AC4" s="130" t="s">
        <v>16</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25">
      <c r="A5" s="10"/>
      <c r="B5" s="53" t="s">
        <v>41</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35">
      <c r="A6" s="10"/>
      <c r="B6" s="47" t="s">
        <v>43</v>
      </c>
      <c r="C6" s="33" cm="1">
        <f t="array" aca="1" ref="C6" ca="1">IFERROR(IF(MIN(Milestones435[Start])=0,TODAY(),B11(Milestones435[Start])),TODAY())</f>
        <v>45241</v>
      </c>
      <c r="D6" s="51"/>
      <c r="E6" s="31"/>
      <c r="F6" s="32"/>
      <c r="G6" s="31"/>
      <c r="H6" s="28"/>
      <c r="I6" s="92" t="str">
        <f ca="1">TEXT(I7,"mmmm")</f>
        <v>00</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00</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25">
      <c r="A7" s="10"/>
      <c r="B7" s="47" t="s">
        <v>44</v>
      </c>
      <c r="C7" s="34">
        <v>5</v>
      </c>
      <c r="D7" s="50"/>
      <c r="E7" s="28"/>
      <c r="F7" s="28"/>
      <c r="G7" s="28"/>
      <c r="H7" s="28"/>
      <c r="I7" s="94">
        <f ca="1">IFERROR(Project_Start+Scrolling_Increment,TODAY())</f>
        <v>45246</v>
      </c>
      <c r="J7" s="17">
        <f ca="1">I7+1</f>
        <v>45247</v>
      </c>
      <c r="K7" s="17">
        <f t="shared" ref="K7:AX7" ca="1" si="0">J7+1</f>
        <v>45248</v>
      </c>
      <c r="L7" s="17">
        <f t="shared" ca="1" si="0"/>
        <v>45249</v>
      </c>
      <c r="M7" s="17">
        <f t="shared" ca="1" si="0"/>
        <v>45250</v>
      </c>
      <c r="N7" s="17">
        <f t="shared" ca="1" si="0"/>
        <v>45251</v>
      </c>
      <c r="O7" s="62">
        <f t="shared" ca="1" si="0"/>
        <v>45252</v>
      </c>
      <c r="P7" s="17">
        <f ca="1">O7+1</f>
        <v>45253</v>
      </c>
      <c r="Q7" s="17">
        <f ca="1">P7+1</f>
        <v>45254</v>
      </c>
      <c r="R7" s="17">
        <f t="shared" ca="1" si="0"/>
        <v>45255</v>
      </c>
      <c r="S7" s="17">
        <f t="shared" ca="1" si="0"/>
        <v>45256</v>
      </c>
      <c r="T7" s="17">
        <f t="shared" ca="1" si="0"/>
        <v>45257</v>
      </c>
      <c r="U7" s="17">
        <f t="shared" ca="1" si="0"/>
        <v>45258</v>
      </c>
      <c r="V7" s="62">
        <f t="shared" ca="1" si="0"/>
        <v>45259</v>
      </c>
      <c r="W7" s="17">
        <f ca="1">V7+1</f>
        <v>45260</v>
      </c>
      <c r="X7" s="17">
        <f ca="1">W7+1</f>
        <v>45261</v>
      </c>
      <c r="Y7" s="17">
        <f t="shared" ca="1" si="0"/>
        <v>45262</v>
      </c>
      <c r="Z7" s="17">
        <f t="shared" ca="1" si="0"/>
        <v>45263</v>
      </c>
      <c r="AA7" s="17">
        <f t="shared" ca="1" si="0"/>
        <v>45264</v>
      </c>
      <c r="AB7" s="17">
        <f t="shared" ca="1" si="0"/>
        <v>45265</v>
      </c>
      <c r="AC7" s="62">
        <f t="shared" ca="1" si="0"/>
        <v>45266</v>
      </c>
      <c r="AD7" s="17">
        <f ca="1">AC7+1</f>
        <v>45267</v>
      </c>
      <c r="AE7" s="17">
        <f ca="1">AD7+1</f>
        <v>45268</v>
      </c>
      <c r="AF7" s="17">
        <f t="shared" ca="1" si="0"/>
        <v>45269</v>
      </c>
      <c r="AG7" s="17">
        <f t="shared" ca="1" si="0"/>
        <v>45270</v>
      </c>
      <c r="AH7" s="17">
        <f t="shared" ca="1" si="0"/>
        <v>45271</v>
      </c>
      <c r="AI7" s="17">
        <f t="shared" ca="1" si="0"/>
        <v>45272</v>
      </c>
      <c r="AJ7" s="62">
        <f t="shared" ca="1" si="0"/>
        <v>45273</v>
      </c>
      <c r="AK7" s="17">
        <f ca="1">AJ7+1</f>
        <v>45274</v>
      </c>
      <c r="AL7" s="17">
        <f ca="1">AK7+1</f>
        <v>45275</v>
      </c>
      <c r="AM7" s="17">
        <f t="shared" ca="1" si="0"/>
        <v>45276</v>
      </c>
      <c r="AN7" s="17">
        <f t="shared" ca="1" si="0"/>
        <v>45277</v>
      </c>
      <c r="AO7" s="17">
        <f t="shared" ca="1" si="0"/>
        <v>45278</v>
      </c>
      <c r="AP7" s="17">
        <f t="shared" ca="1" si="0"/>
        <v>45279</v>
      </c>
      <c r="AQ7" s="62">
        <f t="shared" ca="1" si="0"/>
        <v>45280</v>
      </c>
      <c r="AR7" s="17">
        <f ca="1">AQ7+1</f>
        <v>45281</v>
      </c>
      <c r="AS7" s="17">
        <f ca="1">AR7+1</f>
        <v>45282</v>
      </c>
      <c r="AT7" s="17">
        <f t="shared" ca="1" si="0"/>
        <v>45283</v>
      </c>
      <c r="AU7" s="17">
        <f t="shared" ca="1" si="0"/>
        <v>45284</v>
      </c>
      <c r="AV7" s="17">
        <f t="shared" ca="1" si="0"/>
        <v>45285</v>
      </c>
      <c r="AW7" s="17">
        <f t="shared" ca="1" si="0"/>
        <v>45286</v>
      </c>
      <c r="AX7" s="62">
        <f t="shared" ca="1" si="0"/>
        <v>45287</v>
      </c>
      <c r="AY7" s="17">
        <f ca="1">AX7+1</f>
        <v>45288</v>
      </c>
      <c r="AZ7" s="17">
        <f ca="1">AY7+1</f>
        <v>45289</v>
      </c>
      <c r="BA7" s="17">
        <f t="shared" ref="BA7:BE7" ca="1" si="1">AZ7+1</f>
        <v>45290</v>
      </c>
      <c r="BB7" s="17">
        <f t="shared" ca="1" si="1"/>
        <v>45291</v>
      </c>
      <c r="BC7" s="17">
        <f t="shared" ca="1" si="1"/>
        <v>45292</v>
      </c>
      <c r="BD7" s="17">
        <f t="shared" ca="1" si="1"/>
        <v>45293</v>
      </c>
      <c r="BE7" s="62">
        <f t="shared" ca="1" si="1"/>
        <v>45294</v>
      </c>
      <c r="BF7" s="17">
        <f ca="1">BE7+1</f>
        <v>45295</v>
      </c>
      <c r="BG7" s="17">
        <f ca="1">BF7+1</f>
        <v>45296</v>
      </c>
      <c r="BH7" s="17">
        <f t="shared" ref="BH7:BL7" ca="1" si="2">BG7+1</f>
        <v>45297</v>
      </c>
      <c r="BI7" s="17">
        <f t="shared" ca="1" si="2"/>
        <v>45298</v>
      </c>
      <c r="BJ7" s="17">
        <f t="shared" ca="1" si="2"/>
        <v>45299</v>
      </c>
      <c r="BK7" s="17">
        <f t="shared" ca="1" si="2"/>
        <v>45300</v>
      </c>
      <c r="BL7" s="18">
        <f t="shared" ca="1" si="2"/>
        <v>45301</v>
      </c>
      <c r="BM7" s="31"/>
    </row>
    <row r="8" spans="1:68" ht="19.899999999999999" customHeight="1" x14ac:dyDescent="0.25">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15" customHeight="1" x14ac:dyDescent="0.25">
      <c r="A9" s="10"/>
      <c r="B9" s="117" t="s">
        <v>18</v>
      </c>
      <c r="C9" s="118" t="s">
        <v>6</v>
      </c>
      <c r="D9" s="118" t="s">
        <v>19</v>
      </c>
      <c r="E9" s="118" t="s">
        <v>9</v>
      </c>
      <c r="F9" s="118" t="s">
        <v>10</v>
      </c>
      <c r="G9" s="118" t="s">
        <v>20</v>
      </c>
      <c r="H9" s="46"/>
      <c r="I9" s="36" t="str">
        <f t="shared" ref="I9:BL9" ca="1" si="3">LEFT(TEXT(I7,"ddd"),1)</f>
        <v>d</v>
      </c>
      <c r="J9" s="36" t="str">
        <f t="shared" ca="1" si="3"/>
        <v>d</v>
      </c>
      <c r="K9" s="36" t="str">
        <f t="shared" ca="1" si="3"/>
        <v>d</v>
      </c>
      <c r="L9" s="36" t="str">
        <f t="shared" ca="1" si="3"/>
        <v>d</v>
      </c>
      <c r="M9" s="36" t="str">
        <f t="shared" ca="1" si="3"/>
        <v>d</v>
      </c>
      <c r="N9" s="36" t="str">
        <f t="shared" ca="1" si="3"/>
        <v>d</v>
      </c>
      <c r="O9" s="36" t="str">
        <f t="shared" ca="1" si="3"/>
        <v>d</v>
      </c>
      <c r="P9" s="36" t="str">
        <f t="shared" ca="1" si="3"/>
        <v>d</v>
      </c>
      <c r="Q9" s="36" t="str">
        <f t="shared" ca="1" si="3"/>
        <v>d</v>
      </c>
      <c r="R9" s="36" t="str">
        <f t="shared" ca="1" si="3"/>
        <v>d</v>
      </c>
      <c r="S9" s="36" t="str">
        <f t="shared" ca="1" si="3"/>
        <v>d</v>
      </c>
      <c r="T9" s="36" t="str">
        <f t="shared" ca="1" si="3"/>
        <v>d</v>
      </c>
      <c r="U9" s="36" t="str">
        <f t="shared" ca="1" si="3"/>
        <v>d</v>
      </c>
      <c r="V9" s="36" t="str">
        <f t="shared" ca="1" si="3"/>
        <v>d</v>
      </c>
      <c r="W9" s="36" t="str">
        <f t="shared" ca="1" si="3"/>
        <v>d</v>
      </c>
      <c r="X9" s="36" t="str">
        <f t="shared" ca="1" si="3"/>
        <v>d</v>
      </c>
      <c r="Y9" s="36" t="str">
        <f t="shared" ca="1" si="3"/>
        <v>d</v>
      </c>
      <c r="Z9" s="36" t="str">
        <f t="shared" ca="1" si="3"/>
        <v>d</v>
      </c>
      <c r="AA9" s="36" t="str">
        <f t="shared" ca="1" si="3"/>
        <v>d</v>
      </c>
      <c r="AB9" s="36" t="str">
        <f t="shared" ca="1" si="3"/>
        <v>d</v>
      </c>
      <c r="AC9" s="36" t="str">
        <f t="shared" ca="1" si="3"/>
        <v>d</v>
      </c>
      <c r="AD9" s="36" t="str">
        <f t="shared" ca="1" si="3"/>
        <v>d</v>
      </c>
      <c r="AE9" s="36" t="str">
        <f t="shared" ca="1" si="3"/>
        <v>d</v>
      </c>
      <c r="AF9" s="36" t="str">
        <f t="shared" ca="1" si="3"/>
        <v>d</v>
      </c>
      <c r="AG9" s="36" t="str">
        <f t="shared" ca="1" si="3"/>
        <v>d</v>
      </c>
      <c r="AH9" s="36" t="str">
        <f t="shared" ca="1" si="3"/>
        <v>d</v>
      </c>
      <c r="AI9" s="36" t="str">
        <f t="shared" ca="1" si="3"/>
        <v>d</v>
      </c>
      <c r="AJ9" s="36" t="str">
        <f t="shared" ca="1" si="3"/>
        <v>d</v>
      </c>
      <c r="AK9" s="36" t="str">
        <f t="shared" ca="1" si="3"/>
        <v>d</v>
      </c>
      <c r="AL9" s="36" t="str">
        <f t="shared" ca="1" si="3"/>
        <v>d</v>
      </c>
      <c r="AM9" s="36" t="str">
        <f t="shared" ca="1" si="3"/>
        <v>d</v>
      </c>
      <c r="AN9" s="36" t="str">
        <f t="shared" ca="1" si="3"/>
        <v>d</v>
      </c>
      <c r="AO9" s="36" t="str">
        <f t="shared" ca="1" si="3"/>
        <v>d</v>
      </c>
      <c r="AP9" s="36" t="str">
        <f t="shared" ca="1" si="3"/>
        <v>d</v>
      </c>
      <c r="AQ9" s="36" t="str">
        <f t="shared" ca="1" si="3"/>
        <v>d</v>
      </c>
      <c r="AR9" s="36" t="str">
        <f t="shared" ca="1" si="3"/>
        <v>d</v>
      </c>
      <c r="AS9" s="36" t="str">
        <f t="shared" ca="1" si="3"/>
        <v>d</v>
      </c>
      <c r="AT9" s="36" t="str">
        <f t="shared" ca="1" si="3"/>
        <v>d</v>
      </c>
      <c r="AU9" s="36" t="str">
        <f t="shared" ca="1" si="3"/>
        <v>d</v>
      </c>
      <c r="AV9" s="36" t="str">
        <f t="shared" ca="1" si="3"/>
        <v>d</v>
      </c>
      <c r="AW9" s="36" t="str">
        <f t="shared" ca="1" si="3"/>
        <v>d</v>
      </c>
      <c r="AX9" s="36" t="str">
        <f t="shared" ca="1" si="3"/>
        <v>d</v>
      </c>
      <c r="AY9" s="36" t="str">
        <f t="shared" ca="1" si="3"/>
        <v>d</v>
      </c>
      <c r="AZ9" s="36" t="str">
        <f t="shared" ca="1" si="3"/>
        <v>d</v>
      </c>
      <c r="BA9" s="36" t="str">
        <f t="shared" ca="1" si="3"/>
        <v>d</v>
      </c>
      <c r="BB9" s="36" t="str">
        <f t="shared" ca="1" si="3"/>
        <v>d</v>
      </c>
      <c r="BC9" s="36" t="str">
        <f t="shared" ca="1" si="3"/>
        <v>d</v>
      </c>
      <c r="BD9" s="36" t="str">
        <f t="shared" ca="1" si="3"/>
        <v>d</v>
      </c>
      <c r="BE9" s="36" t="str">
        <f t="shared" ca="1" si="3"/>
        <v>d</v>
      </c>
      <c r="BF9" s="36" t="str">
        <f t="shared" ca="1" si="3"/>
        <v>d</v>
      </c>
      <c r="BG9" s="36" t="str">
        <f t="shared" ca="1" si="3"/>
        <v>d</v>
      </c>
      <c r="BH9" s="36" t="str">
        <f t="shared" ca="1" si="3"/>
        <v>d</v>
      </c>
      <c r="BI9" s="36" t="str">
        <f t="shared" ca="1" si="3"/>
        <v>d</v>
      </c>
      <c r="BJ9" s="36" t="str">
        <f t="shared" ca="1" si="3"/>
        <v>d</v>
      </c>
      <c r="BK9" s="36" t="str">
        <f t="shared" ca="1" si="3"/>
        <v>d</v>
      </c>
      <c r="BL9" s="36" t="str">
        <f t="shared" ca="1" si="3"/>
        <v>d</v>
      </c>
      <c r="BM9" s="31"/>
    </row>
    <row r="10" spans="1:68" ht="30" hidden="1" customHeight="1" thickBot="1" x14ac:dyDescent="0.3">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15" customHeight="1" x14ac:dyDescent="0.25">
      <c r="A11" s="10"/>
      <c r="B11" s="119" t="s">
        <v>25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15" customHeight="1" x14ac:dyDescent="0.25">
      <c r="A12" s="10"/>
      <c r="B12" s="25" t="s">
        <v>3</v>
      </c>
      <c r="C12" s="21" t="s">
        <v>7</v>
      </c>
      <c r="D12" s="21" t="s">
        <v>5</v>
      </c>
      <c r="E12" s="22">
        <v>0.25</v>
      </c>
      <c r="F12" s="23">
        <f ca="1">TODAY()</f>
        <v>45241</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15" customHeight="1" x14ac:dyDescent="0.25">
      <c r="A13" s="10"/>
      <c r="B13" s="25" t="s">
        <v>4</v>
      </c>
      <c r="C13" s="21" t="s">
        <v>8</v>
      </c>
      <c r="D13" s="21"/>
      <c r="E13" s="22"/>
      <c r="F13" s="23">
        <f ca="1">TODAY()+5</f>
        <v>45246</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15" customHeight="1" x14ac:dyDescent="0.25">
      <c r="A14" s="9"/>
      <c r="B14" s="25" t="s">
        <v>0</v>
      </c>
      <c r="C14" s="21" t="s">
        <v>12</v>
      </c>
      <c r="D14" s="21"/>
      <c r="E14" s="22">
        <v>0.5</v>
      </c>
      <c r="F14" s="23">
        <f ca="1">F12-3</f>
        <v>45238</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15" customHeight="1" x14ac:dyDescent="0.25">
      <c r="A15" s="9"/>
      <c r="B15" s="25" t="s">
        <v>1</v>
      </c>
      <c r="C15" s="21" t="s">
        <v>8</v>
      </c>
      <c r="D15" s="21"/>
      <c r="E15" s="22"/>
      <c r="F15" s="23">
        <f ca="1">F12+20</f>
        <v>45261</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15" customHeight="1" x14ac:dyDescent="0.25">
      <c r="A16" s="9"/>
      <c r="B16" s="25" t="s">
        <v>2</v>
      </c>
      <c r="C16" s="21" t="s">
        <v>11</v>
      </c>
      <c r="D16" s="21"/>
      <c r="E16" s="22">
        <v>0.1</v>
      </c>
      <c r="F16" s="23">
        <f ca="1">F12+6</f>
        <v>45247</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15" customHeight="1" x14ac:dyDescent="0.25">
      <c r="A17" s="10"/>
      <c r="B17" s="119" t="s">
        <v>26</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15" customHeight="1" x14ac:dyDescent="0.25">
      <c r="A18" s="10"/>
      <c r="B18" s="25" t="s">
        <v>3</v>
      </c>
      <c r="C18" s="21" t="s">
        <v>13</v>
      </c>
      <c r="D18" s="21"/>
      <c r="E18" s="22">
        <v>0.6</v>
      </c>
      <c r="F18" s="23">
        <f ca="1">F12+6</f>
        <v>45247</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15" customHeight="1" x14ac:dyDescent="0.25">
      <c r="A19" s="9"/>
      <c r="B19" s="25" t="s">
        <v>4</v>
      </c>
      <c r="C19" s="21" t="s">
        <v>14</v>
      </c>
      <c r="D19" s="21"/>
      <c r="E19" s="22">
        <v>0.5</v>
      </c>
      <c r="F19" s="23">
        <f ca="1">F18+2</f>
        <v>45249</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15" customHeight="1" x14ac:dyDescent="0.25">
      <c r="A20" s="9"/>
      <c r="B20" s="25" t="s">
        <v>0</v>
      </c>
      <c r="C20" s="21" t="s">
        <v>12</v>
      </c>
      <c r="D20" s="21"/>
      <c r="E20" s="22">
        <v>0.33</v>
      </c>
      <c r="F20" s="23">
        <f ca="1">F19+5</f>
        <v>45254</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15" customHeight="1" x14ac:dyDescent="0.25">
      <c r="A21" s="9"/>
      <c r="B21" s="25" t="s">
        <v>1</v>
      </c>
      <c r="C21" s="21" t="s">
        <v>8</v>
      </c>
      <c r="D21" s="21"/>
      <c r="E21" s="22"/>
      <c r="F21" s="23">
        <f ca="1">F20+2</f>
        <v>45256</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15" customHeight="1" x14ac:dyDescent="0.25">
      <c r="A22" s="9"/>
      <c r="B22" s="25" t="s">
        <v>2</v>
      </c>
      <c r="C22" s="21"/>
      <c r="D22" s="21"/>
      <c r="E22" s="22"/>
      <c r="F22" s="23">
        <f ca="1">F21+1</f>
        <v>45257</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15" customHeight="1" x14ac:dyDescent="0.25">
      <c r="A23" s="9"/>
      <c r="B23" s="119" t="s">
        <v>27</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15" customHeight="1" x14ac:dyDescent="0.25">
      <c r="A24" s="9"/>
      <c r="B24" s="25" t="s">
        <v>3</v>
      </c>
      <c r="C24" s="21" t="s">
        <v>14</v>
      </c>
      <c r="D24" s="21"/>
      <c r="E24" s="22"/>
      <c r="F24" s="23">
        <f ca="1">F12+15</f>
        <v>45256</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15" customHeight="1" x14ac:dyDescent="0.25">
      <c r="A25" s="9"/>
      <c r="B25" s="25" t="s">
        <v>4</v>
      </c>
      <c r="C25" s="21" t="s">
        <v>11</v>
      </c>
      <c r="D25" s="21"/>
      <c r="E25" s="22"/>
      <c r="F25" s="23">
        <f ca="1">F24+3</f>
        <v>45259</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15" customHeight="1" x14ac:dyDescent="0.25">
      <c r="A26" s="9"/>
      <c r="B26" s="25" t="s">
        <v>0</v>
      </c>
      <c r="C26" s="21" t="s">
        <v>14</v>
      </c>
      <c r="D26" s="21"/>
      <c r="E26" s="22"/>
      <c r="F26" s="23">
        <f ca="1">F25+15</f>
        <v>45274</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15" customHeight="1" x14ac:dyDescent="0.25">
      <c r="A27" s="9"/>
      <c r="B27" s="25" t="s">
        <v>1</v>
      </c>
      <c r="C27" s="21" t="s">
        <v>7</v>
      </c>
      <c r="D27" s="21"/>
      <c r="E27" s="22"/>
      <c r="F27" s="23">
        <f ca="1">F21+22</f>
        <v>45278</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15" customHeight="1" x14ac:dyDescent="0.25">
      <c r="A28" s="9"/>
      <c r="B28" s="25" t="s">
        <v>2</v>
      </c>
      <c r="C28" s="21" t="s">
        <v>12</v>
      </c>
      <c r="D28" s="21"/>
      <c r="E28" s="22"/>
      <c r="F28" s="23">
        <f ca="1">F16</f>
        <v>45247</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15" customHeight="1" x14ac:dyDescent="0.25">
      <c r="A29" s="9"/>
      <c r="B29" s="119" t="s">
        <v>28</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15" customHeight="1" x14ac:dyDescent="0.25">
      <c r="A30" s="9"/>
      <c r="B30" s="25" t="s">
        <v>3</v>
      </c>
      <c r="C30" s="21"/>
      <c r="D30" s="21"/>
      <c r="E30" s="22"/>
      <c r="F30" s="23">
        <f ca="1">F27+3</f>
        <v>45281</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15" customHeight="1" x14ac:dyDescent="0.25">
      <c r="A31" s="9"/>
      <c r="B31" s="25" t="s">
        <v>4</v>
      </c>
      <c r="C31" s="21"/>
      <c r="D31" s="21"/>
      <c r="E31" s="22"/>
      <c r="F31" s="23">
        <f ca="1">F30+14</f>
        <v>45295</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15" customHeight="1" x14ac:dyDescent="0.25">
      <c r="A32" s="9"/>
      <c r="B32" s="25" t="s">
        <v>0</v>
      </c>
      <c r="C32" s="21" t="s">
        <v>8</v>
      </c>
      <c r="D32" s="21"/>
      <c r="E32" s="22"/>
      <c r="F32" s="23">
        <f ca="1">F31+42</f>
        <v>45337</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15" customHeight="1" x14ac:dyDescent="0.25">
      <c r="A33" s="9"/>
      <c r="B33" s="25" t="s">
        <v>1</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15" customHeight="1" x14ac:dyDescent="0.25">
      <c r="A34" s="9"/>
      <c r="B34" s="25" t="s">
        <v>2</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15" customHeight="1" x14ac:dyDescent="0.25">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15" customHeight="1" x14ac:dyDescent="0.25">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baseColWidth="10"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1" t="s">
        <v>31</v>
      </c>
      <c r="C2" s="141"/>
      <c r="D2" s="141"/>
      <c r="E2" s="141"/>
      <c r="F2" s="141"/>
      <c r="G2" s="141"/>
      <c r="H2" s="141"/>
      <c r="I2" s="142"/>
      <c r="J2" s="142"/>
      <c r="K2" s="142"/>
      <c r="L2" s="142"/>
      <c r="M2" s="142"/>
      <c r="N2" s="142"/>
      <c r="O2" s="143"/>
      <c r="P2" s="143"/>
      <c r="Q2" s="143"/>
      <c r="R2" s="143"/>
      <c r="S2" s="143"/>
      <c r="T2" s="143"/>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899999999999999" customHeight="1" x14ac:dyDescent="0.25">
      <c r="A3" s="10"/>
      <c r="B3" s="66"/>
      <c r="C3" s="67"/>
      <c r="D3" s="68"/>
      <c r="E3" s="68"/>
      <c r="F3" s="69"/>
      <c r="G3" s="68"/>
      <c r="H3" s="68"/>
      <c r="I3" s="82"/>
      <c r="J3" s="1"/>
      <c r="K3" s="1"/>
      <c r="L3" s="1"/>
    </row>
    <row r="4" spans="1:68" ht="30" customHeight="1" x14ac:dyDescent="0.25">
      <c r="A4" s="10"/>
      <c r="B4" s="70" t="s">
        <v>34</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25">
      <c r="A5" s="10"/>
      <c r="B5" s="76" t="s">
        <v>42</v>
      </c>
      <c r="C5" s="72"/>
      <c r="D5" s="72"/>
      <c r="E5" s="73"/>
      <c r="F5" s="74"/>
      <c r="G5" s="73"/>
      <c r="H5" s="73"/>
    </row>
    <row r="6" spans="1:68" ht="30" customHeight="1" x14ac:dyDescent="0.35">
      <c r="A6" s="10"/>
      <c r="B6" s="77" t="s">
        <v>43</v>
      </c>
      <c r="C6" s="78" cm="1">
        <f t="array" aca="1" ref="C6" ca="1">IFERROR(IF(MIN(Milestones43524[Start])=0,TODAY(),B11(Milestones43524[Start])),TODAY())</f>
        <v>45241</v>
      </c>
      <c r="D6" s="79"/>
      <c r="E6" s="73"/>
      <c r="F6" s="74"/>
      <c r="G6" s="73"/>
      <c r="H6" s="73"/>
      <c r="I6" s="89" t="str">
        <f ca="1">TEXT(I7,"mmmm")</f>
        <v>00</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00</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25">
      <c r="A7" s="10"/>
      <c r="B7" s="77" t="s">
        <v>44</v>
      </c>
      <c r="C7" s="80">
        <v>5</v>
      </c>
      <c r="D7" s="72"/>
      <c r="E7" s="73"/>
      <c r="F7" s="73"/>
      <c r="G7" s="73"/>
      <c r="H7" s="81"/>
      <c r="I7" s="96">
        <f ca="1">IFERROR(Project_Start+Scrolling_Increment,TODAY())</f>
        <v>45246</v>
      </c>
      <c r="J7" s="97">
        <f ca="1">I7+1</f>
        <v>45247</v>
      </c>
      <c r="K7" s="97">
        <f t="shared" ref="K7:AX7" ca="1" si="0">J7+1</f>
        <v>45248</v>
      </c>
      <c r="L7" s="97">
        <f t="shared" ca="1" si="0"/>
        <v>45249</v>
      </c>
      <c r="M7" s="97">
        <f t="shared" ca="1" si="0"/>
        <v>45250</v>
      </c>
      <c r="N7" s="97">
        <f t="shared" ca="1" si="0"/>
        <v>45251</v>
      </c>
      <c r="O7" s="98">
        <f t="shared" ca="1" si="0"/>
        <v>45252</v>
      </c>
      <c r="P7" s="97">
        <f ca="1">O7+1</f>
        <v>45253</v>
      </c>
      <c r="Q7" s="97">
        <f ca="1">P7+1</f>
        <v>45254</v>
      </c>
      <c r="R7" s="97">
        <f t="shared" ca="1" si="0"/>
        <v>45255</v>
      </c>
      <c r="S7" s="97">
        <f t="shared" ca="1" si="0"/>
        <v>45256</v>
      </c>
      <c r="T7" s="97">
        <f t="shared" ca="1" si="0"/>
        <v>45257</v>
      </c>
      <c r="U7" s="97">
        <f t="shared" ca="1" si="0"/>
        <v>45258</v>
      </c>
      <c r="V7" s="98">
        <f t="shared" ca="1" si="0"/>
        <v>45259</v>
      </c>
      <c r="W7" s="97">
        <f ca="1">V7+1</f>
        <v>45260</v>
      </c>
      <c r="X7" s="97">
        <f ca="1">W7+1</f>
        <v>45261</v>
      </c>
      <c r="Y7" s="97">
        <f t="shared" ca="1" si="0"/>
        <v>45262</v>
      </c>
      <c r="Z7" s="97">
        <f t="shared" ca="1" si="0"/>
        <v>45263</v>
      </c>
      <c r="AA7" s="97">
        <f t="shared" ca="1" si="0"/>
        <v>45264</v>
      </c>
      <c r="AB7" s="97">
        <f t="shared" ca="1" si="0"/>
        <v>45265</v>
      </c>
      <c r="AC7" s="98">
        <f t="shared" ca="1" si="0"/>
        <v>45266</v>
      </c>
      <c r="AD7" s="97">
        <f ca="1">AC7+1</f>
        <v>45267</v>
      </c>
      <c r="AE7" s="97">
        <f ca="1">AD7+1</f>
        <v>45268</v>
      </c>
      <c r="AF7" s="97">
        <f t="shared" ca="1" si="0"/>
        <v>45269</v>
      </c>
      <c r="AG7" s="97">
        <f t="shared" ca="1" si="0"/>
        <v>45270</v>
      </c>
      <c r="AH7" s="97">
        <f t="shared" ca="1" si="0"/>
        <v>45271</v>
      </c>
      <c r="AI7" s="97">
        <f t="shared" ca="1" si="0"/>
        <v>45272</v>
      </c>
      <c r="AJ7" s="98">
        <f t="shared" ca="1" si="0"/>
        <v>45273</v>
      </c>
      <c r="AK7" s="97">
        <f ca="1">AJ7+1</f>
        <v>45274</v>
      </c>
      <c r="AL7" s="97">
        <f ca="1">AK7+1</f>
        <v>45275</v>
      </c>
      <c r="AM7" s="97">
        <f t="shared" ca="1" si="0"/>
        <v>45276</v>
      </c>
      <c r="AN7" s="97">
        <f t="shared" ca="1" si="0"/>
        <v>45277</v>
      </c>
      <c r="AO7" s="97">
        <f t="shared" ca="1" si="0"/>
        <v>45278</v>
      </c>
      <c r="AP7" s="97">
        <f t="shared" ca="1" si="0"/>
        <v>45279</v>
      </c>
      <c r="AQ7" s="98">
        <f t="shared" ca="1" si="0"/>
        <v>45280</v>
      </c>
      <c r="AR7" s="97">
        <f ca="1">AQ7+1</f>
        <v>45281</v>
      </c>
      <c r="AS7" s="97">
        <f ca="1">AR7+1</f>
        <v>45282</v>
      </c>
      <c r="AT7" s="97">
        <f t="shared" ca="1" si="0"/>
        <v>45283</v>
      </c>
      <c r="AU7" s="97">
        <f t="shared" ca="1" si="0"/>
        <v>45284</v>
      </c>
      <c r="AV7" s="97">
        <f t="shared" ca="1" si="0"/>
        <v>45285</v>
      </c>
      <c r="AW7" s="97">
        <f t="shared" ca="1" si="0"/>
        <v>45286</v>
      </c>
      <c r="AX7" s="98">
        <f t="shared" ca="1" si="0"/>
        <v>45287</v>
      </c>
      <c r="AY7" s="97">
        <f ca="1">AX7+1</f>
        <v>45288</v>
      </c>
      <c r="AZ7" s="97">
        <f ca="1">AY7+1</f>
        <v>45289</v>
      </c>
      <c r="BA7" s="97">
        <f t="shared" ref="BA7:BE7" ca="1" si="1">AZ7+1</f>
        <v>45290</v>
      </c>
      <c r="BB7" s="97">
        <f t="shared" ca="1" si="1"/>
        <v>45291</v>
      </c>
      <c r="BC7" s="97">
        <f t="shared" ca="1" si="1"/>
        <v>45292</v>
      </c>
      <c r="BD7" s="97">
        <f t="shared" ca="1" si="1"/>
        <v>45293</v>
      </c>
      <c r="BE7" s="98">
        <f t="shared" ca="1" si="1"/>
        <v>45294</v>
      </c>
      <c r="BF7" s="97">
        <f ca="1">BE7+1</f>
        <v>45295</v>
      </c>
      <c r="BG7" s="97">
        <f ca="1">BF7+1</f>
        <v>45296</v>
      </c>
      <c r="BH7" s="97">
        <f t="shared" ref="BH7:BL7" ca="1" si="2">BG7+1</f>
        <v>45297</v>
      </c>
      <c r="BI7" s="97">
        <f t="shared" ca="1" si="2"/>
        <v>45298</v>
      </c>
      <c r="BJ7" s="97">
        <f t="shared" ca="1" si="2"/>
        <v>45299</v>
      </c>
      <c r="BK7" s="97">
        <f t="shared" ca="1" si="2"/>
        <v>45300</v>
      </c>
      <c r="BL7" s="98">
        <f t="shared" ca="1" si="2"/>
        <v>45301</v>
      </c>
    </row>
    <row r="8" spans="1:68"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25">
      <c r="A9" s="10"/>
      <c r="B9" s="120" t="s">
        <v>18</v>
      </c>
      <c r="C9" s="121" t="s">
        <v>6</v>
      </c>
      <c r="D9" s="121" t="s">
        <v>19</v>
      </c>
      <c r="E9" s="121" t="s">
        <v>9</v>
      </c>
      <c r="F9" s="121" t="s">
        <v>10</v>
      </c>
      <c r="G9" s="121" t="s">
        <v>20</v>
      </c>
      <c r="H9" s="86"/>
      <c r="I9" s="104" t="str">
        <f t="shared" ref="I9:BL9" ca="1" si="3">LEFT(TEXT(I7,"ddd"),1)</f>
        <v>d</v>
      </c>
      <c r="J9" s="104" t="str">
        <f t="shared" ca="1" si="3"/>
        <v>d</v>
      </c>
      <c r="K9" s="104" t="str">
        <f t="shared" ca="1" si="3"/>
        <v>d</v>
      </c>
      <c r="L9" s="104" t="str">
        <f t="shared" ca="1" si="3"/>
        <v>d</v>
      </c>
      <c r="M9" s="104" t="str">
        <f t="shared" ca="1" si="3"/>
        <v>d</v>
      </c>
      <c r="N9" s="104" t="str">
        <f t="shared" ca="1" si="3"/>
        <v>d</v>
      </c>
      <c r="O9" s="104" t="str">
        <f t="shared" ca="1" si="3"/>
        <v>d</v>
      </c>
      <c r="P9" s="104" t="str">
        <f t="shared" ca="1" si="3"/>
        <v>d</v>
      </c>
      <c r="Q9" s="104" t="str">
        <f t="shared" ca="1" si="3"/>
        <v>d</v>
      </c>
      <c r="R9" s="104" t="str">
        <f t="shared" ca="1" si="3"/>
        <v>d</v>
      </c>
      <c r="S9" s="104" t="str">
        <f t="shared" ca="1" si="3"/>
        <v>d</v>
      </c>
      <c r="T9" s="104" t="str">
        <f t="shared" ca="1" si="3"/>
        <v>d</v>
      </c>
      <c r="U9" s="104" t="str">
        <f t="shared" ca="1" si="3"/>
        <v>d</v>
      </c>
      <c r="V9" s="104" t="str">
        <f t="shared" ca="1" si="3"/>
        <v>d</v>
      </c>
      <c r="W9" s="104" t="str">
        <f t="shared" ca="1" si="3"/>
        <v>d</v>
      </c>
      <c r="X9" s="104" t="str">
        <f t="shared" ca="1" si="3"/>
        <v>d</v>
      </c>
      <c r="Y9" s="104" t="str">
        <f t="shared" ca="1" si="3"/>
        <v>d</v>
      </c>
      <c r="Z9" s="104" t="str">
        <f t="shared" ca="1" si="3"/>
        <v>d</v>
      </c>
      <c r="AA9" s="104" t="str">
        <f t="shared" ca="1" si="3"/>
        <v>d</v>
      </c>
      <c r="AB9" s="104" t="str">
        <f t="shared" ca="1" si="3"/>
        <v>d</v>
      </c>
      <c r="AC9" s="104" t="str">
        <f t="shared" ca="1" si="3"/>
        <v>d</v>
      </c>
      <c r="AD9" s="104" t="str">
        <f t="shared" ca="1" si="3"/>
        <v>d</v>
      </c>
      <c r="AE9" s="104" t="str">
        <f t="shared" ca="1" si="3"/>
        <v>d</v>
      </c>
      <c r="AF9" s="104" t="str">
        <f t="shared" ca="1" si="3"/>
        <v>d</v>
      </c>
      <c r="AG9" s="104" t="str">
        <f t="shared" ca="1" si="3"/>
        <v>d</v>
      </c>
      <c r="AH9" s="104" t="str">
        <f t="shared" ca="1" si="3"/>
        <v>d</v>
      </c>
      <c r="AI9" s="104" t="str">
        <f t="shared" ca="1" si="3"/>
        <v>d</v>
      </c>
      <c r="AJ9" s="104" t="str">
        <f t="shared" ca="1" si="3"/>
        <v>d</v>
      </c>
      <c r="AK9" s="104" t="str">
        <f t="shared" ca="1" si="3"/>
        <v>d</v>
      </c>
      <c r="AL9" s="104" t="str">
        <f t="shared" ca="1" si="3"/>
        <v>d</v>
      </c>
      <c r="AM9" s="104" t="str">
        <f t="shared" ca="1" si="3"/>
        <v>d</v>
      </c>
      <c r="AN9" s="104" t="str">
        <f t="shared" ca="1" si="3"/>
        <v>d</v>
      </c>
      <c r="AO9" s="104" t="str">
        <f t="shared" ca="1" si="3"/>
        <v>d</v>
      </c>
      <c r="AP9" s="104" t="str">
        <f t="shared" ca="1" si="3"/>
        <v>d</v>
      </c>
      <c r="AQ9" s="104" t="str">
        <f t="shared" ca="1" si="3"/>
        <v>d</v>
      </c>
      <c r="AR9" s="104" t="str">
        <f t="shared" ca="1" si="3"/>
        <v>d</v>
      </c>
      <c r="AS9" s="104" t="str">
        <f t="shared" ca="1" si="3"/>
        <v>d</v>
      </c>
      <c r="AT9" s="104" t="str">
        <f t="shared" ca="1" si="3"/>
        <v>d</v>
      </c>
      <c r="AU9" s="104" t="str">
        <f t="shared" ca="1" si="3"/>
        <v>d</v>
      </c>
      <c r="AV9" s="104" t="str">
        <f t="shared" ca="1" si="3"/>
        <v>d</v>
      </c>
      <c r="AW9" s="104" t="str">
        <f t="shared" ca="1" si="3"/>
        <v>d</v>
      </c>
      <c r="AX9" s="104" t="str">
        <f t="shared" ca="1" si="3"/>
        <v>d</v>
      </c>
      <c r="AY9" s="104" t="str">
        <f t="shared" ca="1" si="3"/>
        <v>d</v>
      </c>
      <c r="AZ9" s="104" t="str">
        <f t="shared" ca="1" si="3"/>
        <v>d</v>
      </c>
      <c r="BA9" s="104" t="str">
        <f t="shared" ca="1" si="3"/>
        <v>d</v>
      </c>
      <c r="BB9" s="104" t="str">
        <f t="shared" ca="1" si="3"/>
        <v>d</v>
      </c>
      <c r="BC9" s="104" t="str">
        <f t="shared" ca="1" si="3"/>
        <v>d</v>
      </c>
      <c r="BD9" s="104" t="str">
        <f t="shared" ca="1" si="3"/>
        <v>d</v>
      </c>
      <c r="BE9" s="104" t="str">
        <f t="shared" ca="1" si="3"/>
        <v>d</v>
      </c>
      <c r="BF9" s="104" t="str">
        <f t="shared" ca="1" si="3"/>
        <v>d</v>
      </c>
      <c r="BG9" s="104" t="str">
        <f t="shared" ca="1" si="3"/>
        <v>d</v>
      </c>
      <c r="BH9" s="104" t="str">
        <f t="shared" ca="1" si="3"/>
        <v>d</v>
      </c>
      <c r="BI9" s="104" t="str">
        <f t="shared" ca="1" si="3"/>
        <v>d</v>
      </c>
      <c r="BJ9" s="104" t="str">
        <f t="shared" ca="1" si="3"/>
        <v>d</v>
      </c>
      <c r="BK9" s="104" t="str">
        <f t="shared" ca="1" si="3"/>
        <v>d</v>
      </c>
      <c r="BL9" s="104" t="str">
        <f t="shared" ca="1" si="3"/>
        <v>d</v>
      </c>
    </row>
    <row r="10" spans="1:68"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25">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25">
      <c r="A12" s="10"/>
      <c r="B12" s="61" t="s">
        <v>3</v>
      </c>
      <c r="C12" s="57" t="s">
        <v>7</v>
      </c>
      <c r="D12" s="57" t="s">
        <v>5</v>
      </c>
      <c r="E12" s="58">
        <v>0.25</v>
      </c>
      <c r="F12" s="59">
        <f ca="1">TODAY()</f>
        <v>45241</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1" t="s">
        <v>4</v>
      </c>
      <c r="C13" s="57" t="s">
        <v>8</v>
      </c>
      <c r="D13" s="57"/>
      <c r="E13" s="58"/>
      <c r="F13" s="59">
        <f ca="1">TODAY()+5</f>
        <v>45246</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1" t="s">
        <v>0</v>
      </c>
      <c r="C14" s="57" t="s">
        <v>12</v>
      </c>
      <c r="D14" s="57"/>
      <c r="E14" s="58">
        <v>0.5</v>
      </c>
      <c r="F14" s="59">
        <f ca="1">F12-3</f>
        <v>45238</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1" t="s">
        <v>1</v>
      </c>
      <c r="C15" s="57" t="s">
        <v>8</v>
      </c>
      <c r="D15" s="57"/>
      <c r="E15" s="58"/>
      <c r="F15" s="59">
        <f ca="1">F12+20</f>
        <v>45261</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1" t="s">
        <v>2</v>
      </c>
      <c r="C16" s="57" t="s">
        <v>11</v>
      </c>
      <c r="D16" s="57"/>
      <c r="E16" s="58">
        <v>0.1</v>
      </c>
      <c r="F16" s="59">
        <f ca="1">F12+6</f>
        <v>45247</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1" t="s">
        <v>3</v>
      </c>
      <c r="C18" s="57" t="s">
        <v>13</v>
      </c>
      <c r="D18" s="57"/>
      <c r="E18" s="58">
        <v>0.6</v>
      </c>
      <c r="F18" s="59">
        <f ca="1">F12+6</f>
        <v>45247</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1" t="s">
        <v>4</v>
      </c>
      <c r="C19" s="57" t="s">
        <v>14</v>
      </c>
      <c r="D19" s="57"/>
      <c r="E19" s="58">
        <v>0.5</v>
      </c>
      <c r="F19" s="59">
        <f ca="1">F18+2</f>
        <v>45249</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1" t="s">
        <v>0</v>
      </c>
      <c r="C20" s="57" t="s">
        <v>12</v>
      </c>
      <c r="D20" s="57"/>
      <c r="E20" s="58">
        <v>0.33</v>
      </c>
      <c r="F20" s="59">
        <f ca="1">F19+5</f>
        <v>45254</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1" t="s">
        <v>1</v>
      </c>
      <c r="C21" s="57" t="s">
        <v>8</v>
      </c>
      <c r="D21" s="57"/>
      <c r="E21" s="58"/>
      <c r="F21" s="59">
        <f ca="1">F20+2</f>
        <v>45256</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1" t="s">
        <v>2</v>
      </c>
      <c r="C22" s="57"/>
      <c r="D22" s="57"/>
      <c r="E22" s="58"/>
      <c r="F22" s="59">
        <f ca="1">F21+1</f>
        <v>45257</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1" t="s">
        <v>3</v>
      </c>
      <c r="C24" s="57" t="s">
        <v>14</v>
      </c>
      <c r="D24" s="57"/>
      <c r="E24" s="58"/>
      <c r="F24" s="59">
        <f ca="1">F12+15</f>
        <v>45256</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1" t="s">
        <v>4</v>
      </c>
      <c r="C25" s="57" t="s">
        <v>11</v>
      </c>
      <c r="D25" s="57"/>
      <c r="E25" s="58"/>
      <c r="F25" s="59">
        <f ca="1">F24+3</f>
        <v>45259</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1" t="s">
        <v>0</v>
      </c>
      <c r="C26" s="57" t="s">
        <v>14</v>
      </c>
      <c r="D26" s="57"/>
      <c r="E26" s="58"/>
      <c r="F26" s="59">
        <f ca="1">F25+15</f>
        <v>45274</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1" t="s">
        <v>1</v>
      </c>
      <c r="C27" s="57" t="s">
        <v>7</v>
      </c>
      <c r="D27" s="57"/>
      <c r="E27" s="58"/>
      <c r="F27" s="59">
        <f ca="1">F21+22</f>
        <v>45278</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1" t="s">
        <v>2</v>
      </c>
      <c r="C28" s="57" t="s">
        <v>12</v>
      </c>
      <c r="D28" s="57"/>
      <c r="E28" s="58"/>
      <c r="F28" s="59">
        <f ca="1">F16</f>
        <v>45247</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1" t="s">
        <v>3</v>
      </c>
      <c r="C30" s="57"/>
      <c r="D30" s="57"/>
      <c r="E30" s="58"/>
      <c r="F30" s="59">
        <f ca="1">F27+3</f>
        <v>45281</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1" t="s">
        <v>4</v>
      </c>
      <c r="C31" s="57"/>
      <c r="D31" s="57"/>
      <c r="E31" s="58"/>
      <c r="F31" s="59">
        <f ca="1">F30+14</f>
        <v>45295</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1" t="s">
        <v>0</v>
      </c>
      <c r="C32" s="57" t="s">
        <v>8</v>
      </c>
      <c r="D32" s="57"/>
      <c r="E32" s="58"/>
      <c r="F32" s="59">
        <f ca="1">F31+42</f>
        <v>45337</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2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AAADB5-F91F-44CE-8CB6-D8472D59D975}">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3.xml><?xml version="1.0" encoding="utf-8"?>
<ds:datastoreItem xmlns:ds="http://schemas.openxmlformats.org/officeDocument/2006/customXml" ds:itemID="{A9C5315E-9A69-4EEB-ACCD-0F886FBF12FB}">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9</vt:i4>
      </vt:variant>
    </vt:vector>
  </HeadingPairs>
  <TitlesOfParts>
    <vt:vector size="13" baseType="lpstr">
      <vt:lpstr>About</vt:lpstr>
      <vt:lpstr>Light</vt:lpstr>
      <vt:lpstr>Dark</vt:lpstr>
      <vt:lpstr>Color</vt:lpstr>
      <vt:lpstr>Color!Drucktitel</vt:lpstr>
      <vt:lpstr>Dark!Drucktitel</vt:lpstr>
      <vt:lpstr>Light!Drucktitel</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2023-11-11T00:41:01Z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