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450 G2\Documents\"/>
    </mc:Choice>
  </mc:AlternateContent>
  <xr:revisionPtr revIDLastSave="0" documentId="13_ncr:1_{39BD3855-748C-4FAC-B03D-E245D3D54B37}" xr6:coauthVersionLast="47" xr6:coauthVersionMax="47" xr10:uidLastSave="{00000000-0000-0000-0000-000000000000}"/>
  <bookViews>
    <workbookView xWindow="-120" yWindow="-120" windowWidth="20730" windowHeight="11160" xr2:uid="{435EECE8-4CE9-4687-BE3F-4B250312063C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B20" i="1"/>
  <c r="E20" i="1"/>
  <c r="B24" i="1"/>
  <c r="B25" i="1"/>
  <c r="B33" i="1"/>
  <c r="B27" i="1"/>
  <c r="B34" i="1"/>
  <c r="B37" i="1"/>
  <c r="B38" i="1"/>
  <c r="C33" i="1"/>
  <c r="C34" i="1"/>
  <c r="C35" i="1"/>
  <c r="C36" i="1"/>
  <c r="C32" i="1"/>
  <c r="B32" i="1"/>
  <c r="E22" i="1"/>
  <c r="E21" i="1"/>
  <c r="E18" i="1"/>
  <c r="B6" i="1"/>
  <c r="B9" i="1"/>
  <c r="B10" i="1"/>
  <c r="B11" i="1"/>
  <c r="B12" i="1"/>
</calcChain>
</file>

<file path=xl/sharedStrings.xml><?xml version="1.0" encoding="utf-8"?>
<sst xmlns="http://schemas.openxmlformats.org/spreadsheetml/2006/main" count="29" uniqueCount="28">
  <si>
    <t xml:space="preserve">Residencial Property Rates Calculator </t>
  </si>
  <si>
    <t>Property valuation</t>
  </si>
  <si>
    <t>Rebate not taxable</t>
  </si>
  <si>
    <t>Building Rebate</t>
  </si>
  <si>
    <t>Rebated Value</t>
  </si>
  <si>
    <t>Proposed Rate</t>
  </si>
  <si>
    <t>Annual property rates</t>
  </si>
  <si>
    <t>Minus 20% Building Rebate</t>
  </si>
  <si>
    <t>Final Annual rates</t>
  </si>
  <si>
    <t>Monthly Rate</t>
  </si>
  <si>
    <t>No of people in HouseHold</t>
  </si>
  <si>
    <t>Water Rough Estimator</t>
  </si>
  <si>
    <t>Daily Shower Use</t>
  </si>
  <si>
    <t>Daily Bath Use</t>
  </si>
  <si>
    <t>Ave of 88 ltrs</t>
  </si>
  <si>
    <t>Ave of 85 ltrs</t>
  </si>
  <si>
    <t>Toilet Flushes a day at 11ltrs a flush</t>
  </si>
  <si>
    <t>Lawn Watering a week ave (10sqm)?</t>
  </si>
  <si>
    <t>Cost at 2.2cents /liter</t>
  </si>
  <si>
    <t>Sewer Cost 1.9cents/liter</t>
  </si>
  <si>
    <t>Water Bill</t>
  </si>
  <si>
    <t>Sewerage</t>
  </si>
  <si>
    <t>Refuse</t>
  </si>
  <si>
    <t>Final Notice</t>
  </si>
  <si>
    <t>Excl VAT</t>
  </si>
  <si>
    <t>Total Incl VAT</t>
  </si>
  <si>
    <t>Estimated water usage (liters)</t>
  </si>
  <si>
    <t>Estimated Monthly Municipality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</si>
</sst>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-1C09]#,##0.00;[Red]\-[$R-1C09]#,##0.00"/>
    <numFmt numFmtId="165" formatCode="[$R-1C09]#,##0.0000;[Red]\-[$R-1C09]#,##0.0000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5" fontId="0" fillId="2" borderId="2" xfId="0" applyNumberFormat="1" applyFill="1" applyBorder="1"/>
    <xf numFmtId="9" fontId="0" fillId="0" borderId="0" xfId="0" applyNumberFormat="1"/>
    <xf numFmtId="0" fontId="0" fillId="0" borderId="5" xfId="0" applyBorder="1"/>
    <xf numFmtId="0" fontId="0" fillId="0" borderId="8" xfId="0" applyBorder="1"/>
    <xf numFmtId="164" fontId="0" fillId="2" borderId="10" xfId="0" applyNumberFormat="1" applyFill="1" applyBorder="1"/>
    <xf numFmtId="164" fontId="0" fillId="0" borderId="9" xfId="0" applyNumberFormat="1" applyBorder="1"/>
    <xf numFmtId="0" fontId="0" fillId="0" borderId="12" xfId="0" applyBorder="1"/>
    <xf numFmtId="0" fontId="0" fillId="0" borderId="3" xfId="0" applyBorder="1"/>
    <xf numFmtId="9" fontId="0" fillId="2" borderId="0" xfId="0" applyNumberFormat="1" applyFill="1"/>
    <xf numFmtId="0" fontId="0" fillId="2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0" xfId="0" applyBorder="1"/>
    <xf numFmtId="10" fontId="0" fillId="0" borderId="0" xfId="0" applyNumberFormat="1" applyBorder="1"/>
    <xf numFmtId="164" fontId="2" fillId="3" borderId="4" xfId="0" applyNumberFormat="1" applyFont="1" applyFill="1" applyBorder="1"/>
    <xf numFmtId="164" fontId="0" fillId="0" borderId="7" xfId="0" applyNumberFormat="1" applyBorder="1" applyProtection="1">
      <protection locked="0"/>
    </xf>
    <xf numFmtId="0" fontId="0" fillId="0" borderId="0" xfId="0" applyProtection="1">
      <protection hidden="1"/>
    </xf>
    <xf numFmtId="0" fontId="0" fillId="0" borderId="6" xfId="0" applyBorder="1" applyProtection="1">
      <protection locked="0"/>
    </xf>
    <xf numFmtId="9" fontId="0" fillId="0" borderId="6" xfId="0" applyNumberFormat="1" applyBorder="1" applyProtection="1">
      <protection locked="0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5D0D-1020-4201-8377-7857C0D7CA0F}">
  <dimension ref="A1:F40"/>
  <sheetViews>
    <sheetView showGridLines="0" tabSelected="1" workbookViewId="0">
      <selection activeCell="E25" sqref="E25"/>
    </sheetView>
  </sheetViews>
  <sheetFormatPr defaultRowHeight="15" x14ac:dyDescent="0.25"/>
  <cols>
    <col min="1" max="1" width="32.7109375" bestFit="1" customWidth="1"/>
    <col min="2" max="2" width="14.5703125" customWidth="1"/>
  </cols>
  <sheetData>
    <row r="1" spans="1:6" ht="28.5" x14ac:dyDescent="0.45">
      <c r="A1" s="17" t="s">
        <v>0</v>
      </c>
      <c r="B1" s="18"/>
      <c r="C1" s="18"/>
      <c r="D1" s="18"/>
      <c r="E1" s="18"/>
      <c r="F1" s="19"/>
    </row>
    <row r="2" spans="1:6" ht="15.75" thickBot="1" x14ac:dyDescent="0.3">
      <c r="A2" s="10"/>
      <c r="F2" s="11"/>
    </row>
    <row r="3" spans="1:6" ht="15.75" thickBot="1" x14ac:dyDescent="0.3">
      <c r="A3" s="7" t="s">
        <v>1</v>
      </c>
      <c r="B3" s="28">
        <v>550000</v>
      </c>
      <c r="F3" s="11"/>
    </row>
    <row r="4" spans="1:6" x14ac:dyDescent="0.25">
      <c r="A4" s="1" t="s">
        <v>2</v>
      </c>
      <c r="B4" s="2">
        <v>15000</v>
      </c>
      <c r="F4" s="11"/>
    </row>
    <row r="5" spans="1:6" x14ac:dyDescent="0.25">
      <c r="A5" s="1" t="s">
        <v>3</v>
      </c>
      <c r="B5" s="2">
        <v>35000</v>
      </c>
      <c r="F5" s="11"/>
    </row>
    <row r="6" spans="1:6" ht="15.75" thickBot="1" x14ac:dyDescent="0.3">
      <c r="A6" s="1" t="s">
        <v>4</v>
      </c>
      <c r="B6" s="27">
        <f>B3-(B4+B5)</f>
        <v>500000</v>
      </c>
      <c r="F6" s="11"/>
    </row>
    <row r="7" spans="1:6" ht="15.75" thickTop="1" x14ac:dyDescent="0.25">
      <c r="A7" s="10"/>
      <c r="F7" s="11"/>
    </row>
    <row r="8" spans="1:6" x14ac:dyDescent="0.25">
      <c r="A8" s="1" t="s">
        <v>5</v>
      </c>
      <c r="B8" s="4">
        <v>1.098E-2</v>
      </c>
      <c r="F8" s="11"/>
    </row>
    <row r="9" spans="1:6" x14ac:dyDescent="0.25">
      <c r="A9" s="1" t="s">
        <v>6</v>
      </c>
      <c r="B9" s="2">
        <f>+B8*B3</f>
        <v>6039</v>
      </c>
      <c r="F9" s="11"/>
    </row>
    <row r="10" spans="1:6" x14ac:dyDescent="0.25">
      <c r="A10" s="1" t="s">
        <v>7</v>
      </c>
      <c r="B10" s="2">
        <f>B9*0.2</f>
        <v>1207.8</v>
      </c>
      <c r="F10" s="11"/>
    </row>
    <row r="11" spans="1:6" x14ac:dyDescent="0.25">
      <c r="A11" s="1" t="s">
        <v>8</v>
      </c>
      <c r="B11" s="2">
        <f>B9-B10</f>
        <v>4831.2</v>
      </c>
      <c r="F11" s="11"/>
    </row>
    <row r="12" spans="1:6" ht="15.75" thickBot="1" x14ac:dyDescent="0.3">
      <c r="A12" s="1" t="s">
        <v>9</v>
      </c>
      <c r="B12" s="3">
        <f>+B11/12</f>
        <v>402.59999999999997</v>
      </c>
      <c r="F12" s="11"/>
    </row>
    <row r="13" spans="1:6" ht="15.75" thickTop="1" x14ac:dyDescent="0.25">
      <c r="A13" s="10"/>
      <c r="F13" s="11"/>
    </row>
    <row r="14" spans="1:6" x14ac:dyDescent="0.25">
      <c r="A14" s="10"/>
      <c r="F14" s="11"/>
    </row>
    <row r="15" spans="1:6" x14ac:dyDescent="0.25">
      <c r="A15" s="10"/>
      <c r="F15" s="11"/>
    </row>
    <row r="16" spans="1:6" x14ac:dyDescent="0.25">
      <c r="A16" s="10"/>
      <c r="F16" s="11"/>
    </row>
    <row r="17" spans="1:6" ht="29.25" thickBot="1" x14ac:dyDescent="0.5">
      <c r="A17" s="20" t="s">
        <v>11</v>
      </c>
      <c r="B17" s="21"/>
      <c r="C17" s="21"/>
      <c r="D17" s="21"/>
      <c r="E17" s="21"/>
      <c r="F17" s="22"/>
    </row>
    <row r="18" spans="1:6" ht="15.75" thickBot="1" x14ac:dyDescent="0.3">
      <c r="A18" s="10" t="s">
        <v>10</v>
      </c>
      <c r="B18" s="30">
        <v>4</v>
      </c>
      <c r="C18" s="29"/>
      <c r="D18" s="29"/>
      <c r="E18" s="29">
        <f>4*30.437</f>
        <v>121.748</v>
      </c>
      <c r="F18" s="11"/>
    </row>
    <row r="19" spans="1:6" ht="15.75" thickBot="1" x14ac:dyDescent="0.3">
      <c r="A19" s="10" t="s">
        <v>12</v>
      </c>
      <c r="B19" s="31">
        <v>1</v>
      </c>
      <c r="C19" s="29" t="s">
        <v>14</v>
      </c>
      <c r="D19" s="29"/>
      <c r="E19" s="29">
        <f>88*(E18*B19)</f>
        <v>10713.824000000001</v>
      </c>
      <c r="F19" s="11"/>
    </row>
    <row r="20" spans="1:6" x14ac:dyDescent="0.25">
      <c r="A20" s="10" t="s">
        <v>13</v>
      </c>
      <c r="B20" s="12">
        <f>1-B19</f>
        <v>0</v>
      </c>
      <c r="C20" s="29" t="s">
        <v>15</v>
      </c>
      <c r="D20" s="29"/>
      <c r="E20" s="29">
        <f>85*(E18*B20)</f>
        <v>0</v>
      </c>
      <c r="F20" s="11"/>
    </row>
    <row r="21" spans="1:6" ht="15.75" thickBot="1" x14ac:dyDescent="0.3">
      <c r="A21" s="10" t="s">
        <v>16</v>
      </c>
      <c r="B21" s="13">
        <v>5</v>
      </c>
      <c r="C21" s="29"/>
      <c r="D21" s="29"/>
      <c r="E21" s="29">
        <f>(B21*30.437)*11</f>
        <v>1674.0350000000001</v>
      </c>
      <c r="F21" s="11"/>
    </row>
    <row r="22" spans="1:6" ht="15.75" thickBot="1" x14ac:dyDescent="0.3">
      <c r="A22" s="10" t="s">
        <v>17</v>
      </c>
      <c r="B22" s="30">
        <v>1</v>
      </c>
      <c r="C22" s="29"/>
      <c r="D22" s="29"/>
      <c r="E22" s="29">
        <f>B22*(33)*10*4</f>
        <v>1320</v>
      </c>
      <c r="F22" s="11"/>
    </row>
    <row r="23" spans="1:6" x14ac:dyDescent="0.25">
      <c r="A23" s="10"/>
      <c r="F23" s="11"/>
    </row>
    <row r="24" spans="1:6" x14ac:dyDescent="0.25">
      <c r="A24" s="10" t="s">
        <v>26</v>
      </c>
      <c r="B24">
        <f>SUM(E18:E22)</f>
        <v>13829.607</v>
      </c>
      <c r="F24" s="11"/>
    </row>
    <row r="25" spans="1:6" ht="15.75" thickBot="1" x14ac:dyDescent="0.3">
      <c r="A25" s="10" t="s">
        <v>18</v>
      </c>
      <c r="B25" s="3">
        <f>0.02*B24</f>
        <v>276.59214000000003</v>
      </c>
      <c r="F25" s="11"/>
    </row>
    <row r="26" spans="1:6" ht="15.75" thickTop="1" x14ac:dyDescent="0.25">
      <c r="A26" s="10"/>
      <c r="F26" s="11"/>
    </row>
    <row r="27" spans="1:6" ht="15.75" thickBot="1" x14ac:dyDescent="0.3">
      <c r="A27" s="10" t="s">
        <v>19</v>
      </c>
      <c r="B27" s="3">
        <f>B24*0.019</f>
        <v>262.76253300000002</v>
      </c>
      <c r="F27" s="11"/>
    </row>
    <row r="28" spans="1:6" ht="15.75" thickTop="1" x14ac:dyDescent="0.25">
      <c r="A28" s="10"/>
      <c r="F28" s="11"/>
    </row>
    <row r="29" spans="1:6" x14ac:dyDescent="0.25">
      <c r="A29" s="14"/>
      <c r="B29" s="15"/>
      <c r="C29" s="15"/>
      <c r="D29" s="15"/>
      <c r="E29" s="15"/>
      <c r="F29" s="16"/>
    </row>
    <row r="30" spans="1:6" ht="15" customHeight="1" x14ac:dyDescent="0.25">
      <c r="A30" s="32" t="s">
        <v>27</v>
      </c>
      <c r="B30" s="33"/>
      <c r="C30" s="33"/>
      <c r="D30" s="23"/>
      <c r="E30" s="23"/>
      <c r="F30" s="24"/>
    </row>
    <row r="31" spans="1:6" ht="15" customHeight="1" x14ac:dyDescent="0.25">
      <c r="A31" s="34"/>
      <c r="B31" s="35"/>
      <c r="C31" s="35"/>
      <c r="D31" s="25"/>
      <c r="E31" s="25"/>
      <c r="F31" s="11"/>
    </row>
    <row r="32" spans="1:6" x14ac:dyDescent="0.25">
      <c r="A32" s="1" t="s">
        <v>9</v>
      </c>
      <c r="B32" s="2">
        <f>B12</f>
        <v>402.59999999999997</v>
      </c>
      <c r="C32" s="26">
        <f>B32/$B$37</f>
        <v>0.3056820709522664</v>
      </c>
      <c r="D32" s="25"/>
      <c r="E32" s="25"/>
      <c r="F32" s="11"/>
    </row>
    <row r="33" spans="1:6" x14ac:dyDescent="0.25">
      <c r="A33" s="1" t="s">
        <v>20</v>
      </c>
      <c r="B33" s="2">
        <f>B25</f>
        <v>276.59214000000003</v>
      </c>
      <c r="C33" s="26">
        <f t="shared" ref="C33:C36" si="0">B33/$B$37</f>
        <v>0.21000809280754898</v>
      </c>
      <c r="D33" s="25"/>
      <c r="E33" s="25"/>
      <c r="F33" s="11"/>
    </row>
    <row r="34" spans="1:6" x14ac:dyDescent="0.25">
      <c r="A34" s="1" t="s">
        <v>21</v>
      </c>
      <c r="B34" s="2">
        <f>+B27</f>
        <v>262.76253300000002</v>
      </c>
      <c r="C34" s="26">
        <f t="shared" si="0"/>
        <v>0.19950768816717152</v>
      </c>
      <c r="D34" s="25"/>
      <c r="E34" s="25"/>
      <c r="F34" s="11"/>
    </row>
    <row r="35" spans="1:6" x14ac:dyDescent="0.25">
      <c r="A35" s="1" t="s">
        <v>22</v>
      </c>
      <c r="B35" s="2">
        <v>210.36</v>
      </c>
      <c r="C35" s="26">
        <f t="shared" si="0"/>
        <v>0.15972002097744353</v>
      </c>
      <c r="D35" s="25"/>
      <c r="E35" s="25"/>
      <c r="F35" s="11"/>
    </row>
    <row r="36" spans="1:6" x14ac:dyDescent="0.25">
      <c r="A36" s="1" t="s">
        <v>23</v>
      </c>
      <c r="B36" s="2">
        <v>164.74</v>
      </c>
      <c r="C36" s="26">
        <f t="shared" si="0"/>
        <v>0.12508212709556973</v>
      </c>
      <c r="D36" s="25"/>
      <c r="E36" s="25"/>
      <c r="F36" s="11"/>
    </row>
    <row r="37" spans="1:6" x14ac:dyDescent="0.25">
      <c r="A37" s="6" t="s">
        <v>24</v>
      </c>
      <c r="B37" s="8">
        <f>SUM(B32:B36)</f>
        <v>1317.0546729999999</v>
      </c>
      <c r="C37" s="25"/>
      <c r="D37" s="25"/>
      <c r="E37" s="25"/>
      <c r="F37" s="11"/>
    </row>
    <row r="38" spans="1:6" ht="15.75" thickBot="1" x14ac:dyDescent="0.3">
      <c r="A38" s="6" t="s">
        <v>25</v>
      </c>
      <c r="B38" s="9">
        <f>B37*1.14</f>
        <v>1501.4423272199997</v>
      </c>
      <c r="C38" s="25"/>
      <c r="D38" s="25"/>
      <c r="E38" s="25"/>
      <c r="F38" s="11"/>
    </row>
    <row r="39" spans="1:6" ht="15.75" thickTop="1" x14ac:dyDescent="0.25">
      <c r="A39" s="10"/>
      <c r="B39" s="25"/>
      <c r="C39" s="25"/>
      <c r="D39" s="25"/>
      <c r="E39" s="25"/>
      <c r="F39" s="11"/>
    </row>
    <row r="40" spans="1:6" x14ac:dyDescent="0.25">
      <c r="A40" s="14"/>
      <c r="B40" s="15"/>
      <c r="C40" s="15"/>
      <c r="D40" s="15"/>
      <c r="E40" s="15"/>
      <c r="F40" s="16"/>
    </row>
  </sheetData>
  <sheetProtection formatCells="0"/>
  <mergeCells count="3">
    <mergeCell ref="A1:F1"/>
    <mergeCell ref="A17:F17"/>
    <mergeCell ref="A30:C31"/>
  </mergeCells>
  <conditionalFormatting sqref="C32:C3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11F723F-139F-4116-92AB-02F7E3746B34}">
          <x14:formula1>
            <xm:f>Sheet2!$B$1:$B$4</xm:f>
          </x14:formula1>
          <xm:sqref>B19</xm:sqref>
        </x14:dataValidation>
        <x14:dataValidation type="list" allowBlank="1" showInputMessage="1" showErrorMessage="1" xr:uid="{1B1E031E-CC94-4882-BEC1-A58D028A2BF9}">
          <x14:formula1>
            <xm:f>Sheet2!$D$1:$D$8</xm:f>
          </x14:formula1>
          <xm:sqref>B22</xm:sqref>
        </x14:dataValidation>
        <x14:dataValidation type="list" allowBlank="1" showInputMessage="1" showErrorMessage="1" xr:uid="{F9C02559-B0B4-4A97-88C3-D16555752A8C}">
          <x14:formula1>
            <xm:f>Sheet2!$D$2:$D$8</xm:f>
          </x14:formula1>
          <xm:sqref>E11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2CC1-0660-45D1-B3BD-11026903DB63}">
  <dimension ref="B1:D8"/>
  <sheetViews>
    <sheetView workbookViewId="0">
      <selection activeCell="E14" sqref="E14"/>
    </sheetView>
  </sheetViews>
  <sheetFormatPr defaultRowHeight="15" x14ac:dyDescent="0.25"/>
  <sheetData>
    <row r="1" spans="2:4" x14ac:dyDescent="0.25">
      <c r="B1" s="5">
        <v>0.25</v>
      </c>
      <c r="D1">
        <v>0</v>
      </c>
    </row>
    <row r="2" spans="2:4" x14ac:dyDescent="0.25">
      <c r="B2" s="5">
        <v>0.5</v>
      </c>
      <c r="D2">
        <v>1</v>
      </c>
    </row>
    <row r="3" spans="2:4" x14ac:dyDescent="0.25">
      <c r="B3" s="5">
        <v>0.75</v>
      </c>
      <c r="D3">
        <v>2</v>
      </c>
    </row>
    <row r="4" spans="2:4" x14ac:dyDescent="0.25">
      <c r="B4" s="5">
        <v>1</v>
      </c>
      <c r="D4">
        <v>3</v>
      </c>
    </row>
    <row r="5" spans="2:4" x14ac:dyDescent="0.25">
      <c r="D5">
        <v>4</v>
      </c>
    </row>
    <row r="6" spans="2:4" x14ac:dyDescent="0.25">
      <c r="D6">
        <v>5</v>
      </c>
    </row>
    <row r="7" spans="2:4" x14ac:dyDescent="0.25">
      <c r="D7">
        <v>6</v>
      </c>
    </row>
    <row r="8" spans="2:4" x14ac:dyDescent="0.25">
      <c r="D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450 G2</dc:creator>
  <cp:lastModifiedBy>Nkosinathi Dubazana</cp:lastModifiedBy>
  <dcterms:created xsi:type="dcterms:W3CDTF">2023-08-03T10:18:33Z</dcterms:created>
  <dcterms:modified xsi:type="dcterms:W3CDTF">2023-12-05T06:45:09Z</dcterms:modified>
</cp:coreProperties>
</file>