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QMP6998 COES" sheetId="2" r:id="rId1"/>
    <sheet name="QMP6998 CALC" sheetId="1" r:id="rId2"/>
  </sheets>
  <calcPr calcId="144525"/>
</workbook>
</file>

<file path=xl/sharedStrings.xml><?xml version="1.0" encoding="utf-8"?>
<sst xmlns="http://schemas.openxmlformats.org/spreadsheetml/2006/main" count="90" uniqueCount="87">
  <si>
    <t>COES REGs</t>
  </si>
  <si>
    <t>REG VALUE</t>
  </si>
  <si>
    <t>COES</t>
  </si>
  <si>
    <t>VALUE</t>
  </si>
  <si>
    <t>OTP</t>
  </si>
  <si>
    <t>A</t>
  </si>
  <si>
    <t>S</t>
  </si>
  <si>
    <t>K</t>
  </si>
  <si>
    <t>b00_1</t>
  </si>
  <si>
    <t>b00</t>
  </si>
  <si>
    <t>521f6</t>
  </si>
  <si>
    <t>b00_0</t>
  </si>
  <si>
    <t>1f</t>
  </si>
  <si>
    <t>a0</t>
  </si>
  <si>
    <t>ffff8a45</t>
  </si>
  <si>
    <t>bt1_1</t>
  </si>
  <si>
    <t>0c</t>
  </si>
  <si>
    <t>bt1</t>
  </si>
  <si>
    <t>0c95</t>
  </si>
  <si>
    <t>bt1_0</t>
  </si>
  <si>
    <t>bt2</t>
  </si>
  <si>
    <t>f4a4</t>
  </si>
  <si>
    <t>bt2_1</t>
  </si>
  <si>
    <t>f4</t>
  </si>
  <si>
    <t>bp1</t>
  </si>
  <si>
    <t>fe5d</t>
  </si>
  <si>
    <t>bt2_0</t>
  </si>
  <si>
    <t>a4</t>
  </si>
  <si>
    <t>b11</t>
  </si>
  <si>
    <t>fc47</t>
  </si>
  <si>
    <t>bp1_1</t>
  </si>
  <si>
    <t>fe</t>
  </si>
  <si>
    <t>bp2</t>
  </si>
  <si>
    <t>05b6</t>
  </si>
  <si>
    <t>bp1_0</t>
  </si>
  <si>
    <t>5d</t>
  </si>
  <si>
    <t>b12</t>
  </si>
  <si>
    <t>05b3</t>
  </si>
  <si>
    <t>b11_1</t>
  </si>
  <si>
    <t>fc</t>
  </si>
  <si>
    <t>b21</t>
  </si>
  <si>
    <t>ffb4</t>
  </si>
  <si>
    <t>b11_0</t>
  </si>
  <si>
    <t>bp3</t>
  </si>
  <si>
    <t>f72f</t>
  </si>
  <si>
    <t>bp2_1</t>
  </si>
  <si>
    <t>a1</t>
  </si>
  <si>
    <t>0e8a</t>
  </si>
  <si>
    <t>bp2_0</t>
  </si>
  <si>
    <t>b6</t>
  </si>
  <si>
    <t>a2</t>
  </si>
  <si>
    <t>0ca2</t>
  </si>
  <si>
    <t>b12_1</t>
  </si>
  <si>
    <t>b12_0</t>
  </si>
  <si>
    <t>b3</t>
  </si>
  <si>
    <t>b21_1</t>
  </si>
  <si>
    <t>ff</t>
  </si>
  <si>
    <t>b21_0</t>
  </si>
  <si>
    <t>b4</t>
  </si>
  <si>
    <t>bp3_1</t>
  </si>
  <si>
    <t>f7</t>
  </si>
  <si>
    <t>bp3_0</t>
  </si>
  <si>
    <t>2f</t>
  </si>
  <si>
    <t>a0_1</t>
  </si>
  <si>
    <t>f8</t>
  </si>
  <si>
    <t>a0_0</t>
  </si>
  <si>
    <t>a1_1</t>
  </si>
  <si>
    <t>0e</t>
  </si>
  <si>
    <t>A1_0</t>
  </si>
  <si>
    <t>8a</t>
  </si>
  <si>
    <t>a2_1</t>
  </si>
  <si>
    <t>A2_0</t>
  </si>
  <si>
    <t>b00_a0_ex</t>
  </si>
  <si>
    <t>Pressure COES</t>
  </si>
  <si>
    <t xml:space="preserve"> COES VALUE</t>
  </si>
  <si>
    <t>p_raw</t>
  </si>
  <si>
    <t>t_raw</t>
  </si>
  <si>
    <t>p_res</t>
  </si>
  <si>
    <t>device-&gt;coes.b00</t>
  </si>
  <si>
    <t>device-&gt;coes.bt1</t>
  </si>
  <si>
    <t>device-&gt;coes.bt2</t>
  </si>
  <si>
    <t>device-&gt;coes.bp1</t>
  </si>
  <si>
    <t>device-&gt;coes.b11</t>
  </si>
  <si>
    <t>device-&gt;coes.bp2</t>
  </si>
  <si>
    <t>device-&gt;coes.b12</t>
  </si>
  <si>
    <t>device-&gt;coes.b21</t>
  </si>
  <si>
    <t>device-&gt;coes.bp3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</si>
</sst>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);[Red]\(0.00000000\)"/>
    <numFmt numFmtId="177" formatCode="0.000000_);[Red]\(0.000000\)"/>
    <numFmt numFmtId="178" formatCode="0.000000_ "/>
    <numFmt numFmtId="179" formatCode="0.000000E+00"/>
    <numFmt numFmtId="180" formatCode="0.0_ "/>
    <numFmt numFmtId="181" formatCode="0.0000000E+00"/>
  </numFmts>
  <fonts count="2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80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1" fontId="1" fillId="0" borderId="1" xfId="0" applyNumberFormat="1" applyFont="1" applyBorder="1" applyAlignment="1">
      <alignment horizontal="right" vertical="center"/>
    </xf>
    <xf numFmtId="181" fontId="1" fillId="0" borderId="1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I2" sqref="I2"/>
    </sheetView>
  </sheetViews>
  <sheetFormatPr defaultColWidth="8.88888888888889" defaultRowHeight="15.6"/>
  <cols>
    <col min="1" max="2" width="10.7777777777778" style="11" customWidth="1"/>
    <col min="3" max="3" width="6.55555555555556" style="11" customWidth="1"/>
    <col min="4" max="4" width="5.66666666666667" style="11" customWidth="1"/>
    <col min="5" max="5" width="9.66666666666667" style="11" customWidth="1"/>
    <col min="6" max="7" width="10.7777777777778" style="11" customWidth="1"/>
    <col min="8" max="8" width="9.66666666666667" style="11" customWidth="1"/>
    <col min="9" max="9" width="16.4444444444444" style="11" customWidth="1"/>
    <col min="10" max="25" width="6.55555555555556" style="11" customWidth="1"/>
    <col min="26" max="16384" width="8.88888888888889" style="11"/>
  </cols>
  <sheetData>
    <row r="1" s="10" customFormat="1" spans="1:9">
      <c r="A1" s="12" t="s">
        <v>0</v>
      </c>
      <c r="B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1:9">
      <c r="A2" s="13" t="s">
        <v>8</v>
      </c>
      <c r="B2" s="14">
        <v>52</v>
      </c>
      <c r="D2" s="15" t="s">
        <v>9</v>
      </c>
      <c r="E2" s="15" t="s">
        <v>10</v>
      </c>
      <c r="F2" s="16">
        <f>HEX2DEC(E2)</f>
        <v>336374</v>
      </c>
      <c r="G2" s="17"/>
      <c r="H2" s="17"/>
      <c r="I2" s="19">
        <f>F2/16</f>
        <v>21023.375</v>
      </c>
    </row>
    <row r="3" spans="1:9">
      <c r="A3" s="13" t="s">
        <v>11</v>
      </c>
      <c r="B3" s="12" t="s">
        <v>12</v>
      </c>
      <c r="D3" s="15" t="s">
        <v>13</v>
      </c>
      <c r="E3" s="15" t="s">
        <v>14</v>
      </c>
      <c r="F3" s="16">
        <v>-30139</v>
      </c>
      <c r="G3" s="17"/>
      <c r="H3" s="17"/>
      <c r="I3" s="19">
        <f>F3/16</f>
        <v>-1883.6875</v>
      </c>
    </row>
    <row r="4" spans="1:9">
      <c r="A4" s="13" t="s">
        <v>15</v>
      </c>
      <c r="B4" s="12" t="s">
        <v>16</v>
      </c>
      <c r="D4" s="15" t="s">
        <v>17</v>
      </c>
      <c r="E4" s="15" t="s">
        <v>18</v>
      </c>
      <c r="F4" s="16">
        <f>HEX2DEC(E4)</f>
        <v>3221</v>
      </c>
      <c r="G4" s="18">
        <v>0.1</v>
      </c>
      <c r="H4" s="18">
        <v>0.091</v>
      </c>
      <c r="I4" s="19">
        <f>G4+H4*F4/32767</f>
        <v>0.108945310831019</v>
      </c>
    </row>
    <row r="5" spans="1:9">
      <c r="A5" s="13" t="s">
        <v>19</v>
      </c>
      <c r="B5" s="14">
        <v>95</v>
      </c>
      <c r="D5" s="15" t="s">
        <v>20</v>
      </c>
      <c r="E5" s="15" t="s">
        <v>21</v>
      </c>
      <c r="F5" s="16">
        <v>-2908</v>
      </c>
      <c r="G5" s="18">
        <v>1.2e-8</v>
      </c>
      <c r="H5" s="18">
        <v>1.2e-6</v>
      </c>
      <c r="I5" s="19">
        <f t="shared" ref="I5:I13" si="0">G5+H5*F5/32767</f>
        <v>-9.44973906674398e-8</v>
      </c>
    </row>
    <row r="6" spans="1:9">
      <c r="A6" s="13" t="s">
        <v>22</v>
      </c>
      <c r="B6" s="12" t="s">
        <v>23</v>
      </c>
      <c r="D6" s="15" t="s">
        <v>24</v>
      </c>
      <c r="E6" s="15" t="s">
        <v>25</v>
      </c>
      <c r="F6" s="16">
        <v>-419</v>
      </c>
      <c r="G6" s="18">
        <v>0.033</v>
      </c>
      <c r="H6" s="18">
        <v>0.019</v>
      </c>
      <c r="I6" s="19">
        <f t="shared" si="0"/>
        <v>0.0327570421460616</v>
      </c>
    </row>
    <row r="7" spans="1:9">
      <c r="A7" s="13" t="s">
        <v>26</v>
      </c>
      <c r="B7" s="12" t="s">
        <v>27</v>
      </c>
      <c r="D7" s="15" t="s">
        <v>28</v>
      </c>
      <c r="E7" s="15" t="s">
        <v>29</v>
      </c>
      <c r="F7" s="16">
        <v>-953</v>
      </c>
      <c r="G7" s="18">
        <v>2.1e-7</v>
      </c>
      <c r="H7" s="18">
        <v>1.4e-7</v>
      </c>
      <c r="I7" s="19">
        <f t="shared" si="0"/>
        <v>2.05928220465712e-7</v>
      </c>
    </row>
    <row r="8" spans="1:9">
      <c r="A8" s="13" t="s">
        <v>30</v>
      </c>
      <c r="B8" s="12" t="s">
        <v>31</v>
      </c>
      <c r="D8" s="15" t="s">
        <v>32</v>
      </c>
      <c r="E8" s="15" t="s">
        <v>33</v>
      </c>
      <c r="F8" s="16">
        <f>HEX2DEC(E8)</f>
        <v>1462</v>
      </c>
      <c r="G8" s="17">
        <f>-0.00000000063</f>
        <v>-6.3e-10</v>
      </c>
      <c r="H8" s="18">
        <v>3.5e-10</v>
      </c>
      <c r="I8" s="19">
        <f t="shared" si="0"/>
        <v>-6.14383678701132e-10</v>
      </c>
    </row>
    <row r="9" spans="1:9">
      <c r="A9" s="13" t="s">
        <v>34</v>
      </c>
      <c r="B9" s="12" t="s">
        <v>35</v>
      </c>
      <c r="D9" s="15" t="s">
        <v>36</v>
      </c>
      <c r="E9" s="15" t="s">
        <v>37</v>
      </c>
      <c r="F9" s="16">
        <f>HEX2DEC(E9)</f>
        <v>1459</v>
      </c>
      <c r="G9" s="18">
        <v>2.9e-13</v>
      </c>
      <c r="H9" s="18">
        <v>7.6e-13</v>
      </c>
      <c r="I9" s="19">
        <f t="shared" si="0"/>
        <v>3.23840144047365e-13</v>
      </c>
    </row>
    <row r="10" spans="1:9">
      <c r="A10" s="13" t="s">
        <v>38</v>
      </c>
      <c r="B10" s="12" t="s">
        <v>39</v>
      </c>
      <c r="D10" s="15" t="s">
        <v>40</v>
      </c>
      <c r="E10" s="15" t="s">
        <v>41</v>
      </c>
      <c r="F10" s="16">
        <v>-76</v>
      </c>
      <c r="G10" s="18">
        <v>2.1e-15</v>
      </c>
      <c r="H10" s="18">
        <v>1.2e-14</v>
      </c>
      <c r="I10" s="19">
        <f t="shared" si="0"/>
        <v>2.07216711935789e-15</v>
      </c>
    </row>
    <row r="11" spans="1:9">
      <c r="A11" s="13" t="s">
        <v>42</v>
      </c>
      <c r="B11" s="14">
        <v>47</v>
      </c>
      <c r="D11" s="15" t="s">
        <v>43</v>
      </c>
      <c r="E11" s="15" t="s">
        <v>44</v>
      </c>
      <c r="F11" s="16">
        <v>-2257</v>
      </c>
      <c r="G11" s="18">
        <v>1.3e-16</v>
      </c>
      <c r="H11" s="18">
        <v>7.9e-17</v>
      </c>
      <c r="I11" s="19">
        <f t="shared" si="0"/>
        <v>1.24558458204901e-16</v>
      </c>
    </row>
    <row r="12" spans="1:9">
      <c r="A12" s="13" t="s">
        <v>45</v>
      </c>
      <c r="B12" s="14">
        <v>5</v>
      </c>
      <c r="D12" s="15" t="s">
        <v>46</v>
      </c>
      <c r="E12" s="15" t="s">
        <v>47</v>
      </c>
      <c r="F12" s="16">
        <f>HEX2DEC(E12)</f>
        <v>3722</v>
      </c>
      <c r="G12" s="18">
        <v>-0.0063</v>
      </c>
      <c r="H12" s="18">
        <v>0.00043</v>
      </c>
      <c r="I12" s="19">
        <f t="shared" si="0"/>
        <v>-0.00625115634632405</v>
      </c>
    </row>
    <row r="13" spans="1:9">
      <c r="A13" s="13" t="s">
        <v>48</v>
      </c>
      <c r="B13" s="12" t="s">
        <v>49</v>
      </c>
      <c r="D13" s="15" t="s">
        <v>50</v>
      </c>
      <c r="E13" s="15" t="s">
        <v>51</v>
      </c>
      <c r="F13" s="16">
        <f>HEX2DEC(E13)</f>
        <v>3234</v>
      </c>
      <c r="G13" s="18">
        <v>-1.9e-11</v>
      </c>
      <c r="H13" s="18">
        <v>1.2e-10</v>
      </c>
      <c r="I13" s="19">
        <f t="shared" si="0"/>
        <v>-7.15637684255501e-12</v>
      </c>
    </row>
    <row r="14" spans="1:2">
      <c r="A14" s="13" t="s">
        <v>52</v>
      </c>
      <c r="B14" s="14">
        <v>5</v>
      </c>
    </row>
    <row r="15" spans="1:2">
      <c r="A15" s="13" t="s">
        <v>53</v>
      </c>
      <c r="B15" s="12" t="s">
        <v>54</v>
      </c>
    </row>
    <row r="16" spans="1:2">
      <c r="A16" s="13" t="s">
        <v>55</v>
      </c>
      <c r="B16" s="12" t="s">
        <v>56</v>
      </c>
    </row>
    <row r="17" spans="1:2">
      <c r="A17" s="13" t="s">
        <v>57</v>
      </c>
      <c r="B17" s="12" t="s">
        <v>58</v>
      </c>
    </row>
    <row r="18" spans="1:2">
      <c r="A18" s="13" t="s">
        <v>59</v>
      </c>
      <c r="B18" s="12" t="s">
        <v>60</v>
      </c>
    </row>
    <row r="19" spans="1:2">
      <c r="A19" s="13" t="s">
        <v>61</v>
      </c>
      <c r="B19" s="12" t="s">
        <v>62</v>
      </c>
    </row>
    <row r="20" spans="1:2">
      <c r="A20" s="13" t="s">
        <v>63</v>
      </c>
      <c r="B20" s="12" t="s">
        <v>64</v>
      </c>
    </row>
    <row r="21" spans="1:2">
      <c r="A21" s="13" t="s">
        <v>65</v>
      </c>
      <c r="B21" s="12" t="s">
        <v>27</v>
      </c>
    </row>
    <row r="22" spans="1:2">
      <c r="A22" s="13" t="s">
        <v>66</v>
      </c>
      <c r="B22" s="12" t="s">
        <v>67</v>
      </c>
    </row>
    <row r="23" spans="1:2">
      <c r="A23" s="13" t="s">
        <v>68</v>
      </c>
      <c r="B23" s="12" t="s">
        <v>69</v>
      </c>
    </row>
    <row r="24" spans="1:2">
      <c r="A24" s="13" t="s">
        <v>70</v>
      </c>
      <c r="B24" s="12" t="s">
        <v>16</v>
      </c>
    </row>
    <row r="25" spans="1:2">
      <c r="A25" s="13" t="s">
        <v>71</v>
      </c>
      <c r="B25" s="12" t="s">
        <v>50</v>
      </c>
    </row>
    <row r="26" spans="1:2">
      <c r="A26" s="13" t="s">
        <v>72</v>
      </c>
      <c r="B26" s="14">
        <v>65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18" sqref="D18"/>
    </sheetView>
  </sheetViews>
  <sheetFormatPr defaultColWidth="8.88888888888889" defaultRowHeight="14.4" outlineLevelCol="5"/>
  <cols>
    <col min="1" max="1" width="18.6666666666667" customWidth="1"/>
    <col min="2" max="5" width="17.5555555555556" customWidth="1"/>
    <col min="6" max="6" width="16.4444444444444" customWidth="1"/>
  </cols>
  <sheetData>
    <row r="1" ht="15.6" spans="1:6">
      <c r="A1" s="1" t="s">
        <v>73</v>
      </c>
      <c r="B1" s="1" t="s">
        <v>74</v>
      </c>
      <c r="C1" s="2" t="s">
        <v>75</v>
      </c>
      <c r="D1" s="3"/>
      <c r="E1" s="2" t="s">
        <v>76</v>
      </c>
      <c r="F1" s="4" t="s">
        <v>77</v>
      </c>
    </row>
    <row r="2" ht="15.6" spans="1:6">
      <c r="A2" s="5"/>
      <c r="B2" s="5"/>
      <c r="C2" s="6">
        <v>2383653</v>
      </c>
      <c r="D2" s="6"/>
      <c r="E2" s="6">
        <v>6556.284091</v>
      </c>
      <c r="F2" s="7">
        <f>SUM(F3:F11)</f>
        <v>101339.754739389</v>
      </c>
    </row>
    <row r="3" ht="15.6" spans="1:6">
      <c r="A3" s="8" t="s">
        <v>78</v>
      </c>
      <c r="B3" s="9">
        <v>21023.375</v>
      </c>
      <c r="C3" s="6">
        <v>1</v>
      </c>
      <c r="D3" s="6">
        <v>1</v>
      </c>
      <c r="E3" s="6">
        <v>1</v>
      </c>
      <c r="F3" s="7">
        <f>B3*C3*D3*E3</f>
        <v>21023.375</v>
      </c>
    </row>
    <row r="4" ht="15.6" spans="1:6">
      <c r="A4" s="8" t="s">
        <v>79</v>
      </c>
      <c r="B4" s="9">
        <v>0.108945310831019</v>
      </c>
      <c r="C4" s="6">
        <v>1</v>
      </c>
      <c r="D4" s="6">
        <v>1</v>
      </c>
      <c r="E4" s="6">
        <f>E2</f>
        <v>6556.284091</v>
      </c>
      <c r="F4" s="7">
        <f t="shared" ref="F4:F11" si="0">B4*C4*D4*E4</f>
        <v>714.27640819046</v>
      </c>
    </row>
    <row r="5" ht="15.6" spans="1:6">
      <c r="A5" s="8" t="s">
        <v>80</v>
      </c>
      <c r="B5" s="9">
        <v>-9.44973906674398e-8</v>
      </c>
      <c r="C5" s="6">
        <v>1</v>
      </c>
      <c r="D5" s="6">
        <f>E2</f>
        <v>6556.284091</v>
      </c>
      <c r="E5" s="6">
        <f>E2</f>
        <v>6556.284091</v>
      </c>
      <c r="F5" s="7">
        <f t="shared" si="0"/>
        <v>-4.0619572104419</v>
      </c>
    </row>
    <row r="6" ht="15.6" spans="1:6">
      <c r="A6" s="8" t="s">
        <v>81</v>
      </c>
      <c r="B6" s="9">
        <v>0.0327570421460616</v>
      </c>
      <c r="C6" s="6">
        <f>C2</f>
        <v>2383653</v>
      </c>
      <c r="D6" s="6">
        <v>1</v>
      </c>
      <c r="E6" s="6">
        <v>1</v>
      </c>
      <c r="F6" s="7">
        <f t="shared" si="0"/>
        <v>78081.4217825861</v>
      </c>
    </row>
    <row r="7" ht="15.6" spans="1:6">
      <c r="A7" s="8" t="s">
        <v>82</v>
      </c>
      <c r="B7" s="9">
        <v>2.05928220465712e-7</v>
      </c>
      <c r="C7" s="6">
        <f>C2</f>
        <v>2383653</v>
      </c>
      <c r="D7" s="6">
        <v>1</v>
      </c>
      <c r="E7" s="6">
        <f>E2</f>
        <v>6556.284091</v>
      </c>
      <c r="F7" s="7">
        <f t="shared" si="0"/>
        <v>3218.2269220951</v>
      </c>
    </row>
    <row r="8" ht="15.6" spans="1:6">
      <c r="A8" s="8" t="s">
        <v>83</v>
      </c>
      <c r="B8" s="9">
        <v>-6.14383678701132e-10</v>
      </c>
      <c r="C8" s="6">
        <f>C2</f>
        <v>2383653</v>
      </c>
      <c r="D8" s="6">
        <f>C2</f>
        <v>2383653</v>
      </c>
      <c r="E8" s="6">
        <v>1</v>
      </c>
      <c r="F8" s="7">
        <f t="shared" si="0"/>
        <v>-3490.80618365447</v>
      </c>
    </row>
    <row r="9" ht="15.6" spans="1:6">
      <c r="A9" s="8" t="s">
        <v>84</v>
      </c>
      <c r="B9" s="9">
        <v>3.23840144047365e-13</v>
      </c>
      <c r="C9" s="6">
        <f>C2</f>
        <v>2383653</v>
      </c>
      <c r="D9" s="6">
        <f>E2</f>
        <v>6556.284091</v>
      </c>
      <c r="E9" s="6">
        <f>E2</f>
        <v>6556.284091</v>
      </c>
      <c r="F9" s="7">
        <f t="shared" si="0"/>
        <v>33.1809827558194</v>
      </c>
    </row>
    <row r="10" ht="15.6" spans="1:6">
      <c r="A10" s="8" t="s">
        <v>85</v>
      </c>
      <c r="B10" s="9">
        <v>2.07216711935789e-15</v>
      </c>
      <c r="C10" s="6">
        <f>C2</f>
        <v>2383653</v>
      </c>
      <c r="D10" s="6">
        <f>C2</f>
        <v>2383653</v>
      </c>
      <c r="E10" s="6">
        <f>E2</f>
        <v>6556.284091</v>
      </c>
      <c r="F10" s="7">
        <f t="shared" si="0"/>
        <v>77.1913450474372</v>
      </c>
    </row>
    <row r="11" ht="15.6" spans="1:6">
      <c r="A11" s="8" t="s">
        <v>86</v>
      </c>
      <c r="B11" s="9">
        <v>1.24558458204901e-16</v>
      </c>
      <c r="C11" s="6">
        <f>C2</f>
        <v>2383653</v>
      </c>
      <c r="D11" s="6">
        <f>C2</f>
        <v>2383653</v>
      </c>
      <c r="E11" s="6">
        <f>C2</f>
        <v>2383653</v>
      </c>
      <c r="F11" s="7">
        <f t="shared" si="0"/>
        <v>1686.95043957917</v>
      </c>
    </row>
  </sheetData>
  <mergeCells count="2">
    <mergeCell ref="A1:A2"/>
    <mergeCell ref="B1:B2"/>
  </mergeCells>
  <pageMargins left="0.75" right="0.75" top="1" bottom="1" header="0.5" footer="0.5"/>
  <headerFooter/>
  <ignoredErrors>
    <ignoredError sqref="D9:D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QMP6998 COES</vt:lpstr>
      <vt:lpstr>QMP6998 CALC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王喜祝</cp:lastModifiedBy>
  <dcterms:created xsi:type="dcterms:W3CDTF">2023-03-15T01:01:00Z</dcterms:created>
  <dcterms:modified xsi:type="dcterms:W3CDTF">2023-03-17T01:20:56Z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AAC6DBCEEDDE44C183B01C49699F7F47</vt:lpwstr>
  </property>
  <property fmtid="{D5CDD505-2E9C-101B-9397-08002B2CF9AE}" pid="3" name="KSOProductBuildVer">
    <vt:lpwstr>2052-11.1.0.13703</vt:lpwstr>
  </property>
</Properties>
</file>