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Xin\Box Sync\AAA - Research Projects\COVID-19 Pandemic Project\Project - August 2021\Codes\Data\"/>
    </mc:Choice>
  </mc:AlternateContent>
  <xr:revisionPtr revIDLastSave="0" documentId="8_{0AB2F3F5-515D-40FF-A334-CF1DD18F7EFC}" xr6:coauthVersionLast="47" xr6:coauthVersionMax="47" xr10:uidLastSave="{00000000-0000-0000-0000-000000000000}"/>
  <bookViews>
    <workbookView xWindow="-13608" yWindow="-16308" windowWidth="29016" windowHeight="15816" xr2:uid="{EFB8B7E3-0F65-40FD-B341-1E5590836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3" i="1"/>
  <c r="E3" i="1"/>
  <c r="F3" i="1"/>
  <c r="D4" i="1"/>
  <c r="E4" i="1"/>
  <c r="F4" i="1"/>
  <c r="D5" i="1"/>
  <c r="E5" i="1"/>
  <c r="F5" i="1"/>
  <c r="F2" i="1"/>
  <c r="E2" i="1"/>
  <c r="D2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C4" i="1"/>
  <c r="C5" i="1"/>
  <c r="C2" i="1"/>
</calcChain>
</file>

<file path=xl/sharedStrings.xml><?xml version="1.0" encoding="utf-8"?>
<sst xmlns="http://schemas.openxmlformats.org/spreadsheetml/2006/main" count="310" uniqueCount="186">
  <si>
    <t>Country_Code</t>
  </si>
  <si>
    <t>Date</t>
  </si>
  <si>
    <t>iso_code</t>
  </si>
  <si>
    <t>continent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</si>
  <si>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</si>
  <si>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</si>
  <si>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</si>
  <si>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</si>
  <si>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</si>
  <si>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</si>
  <si>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</si>
  <si>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</si>
  <si>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</si>
  <si>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</si>
  <si>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</si>
  <si>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</si>
  <si>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</si>
  <si>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</si>
  <si>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</si>
  <si>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</si>
  <si>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</si>
  <si>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</si>
  <si>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</si>
  <si>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</si>
  <si>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</si>
  <si>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</si>
  <si>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</si>
  <si>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</si>
  <si>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</si>
  <si>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</si>
  <si>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</si>
  <si>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</si>
  <si>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</si>
  <si>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</si>
  <si>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</si>
  <si>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</si>
  <si>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</si>
  <si>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</si>
  <si>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</si>
  <si>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</si>
  <si>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</si>
  <si>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</si>
  <si>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</si>
  <si>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</si>
  <si>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</si>
  <si>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</si>
  <si>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</si>
  <si>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</si>
  <si>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</si>
  <si>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</si>
  <si>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</si>
  <si>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</si>
  <si>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</si>
  <si>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</si>
  <si>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</si>
  <si>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</si>
  <si>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</si>
  <si>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</si>
  <si>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</si>
  <si>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</si>
  <si>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</si>
  <si>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</si>
  <si>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Country</t>
  </si>
  <si>
    <t>cumulative_excess_deaths</t>
  </si>
  <si>
    <t>cumulative_excess_mortality_per_million</t>
  </si>
  <si>
    <t>Excess_New_Mortality</t>
  </si>
  <si>
    <t>VoiceandAccountability</t>
  </si>
  <si>
    <t>RuleofLaw</t>
  </si>
  <si>
    <t>GovernmentEffectiveness</t>
  </si>
  <si>
    <t>GINI</t>
  </si>
  <si>
    <t>latitude</t>
  </si>
  <si>
    <t>longitude</t>
  </si>
  <si>
    <t>StringencyIndex</t>
  </si>
  <si>
    <t>propurban</t>
  </si>
  <si>
    <t>driving</t>
  </si>
  <si>
    <t>walking</t>
  </si>
  <si>
    <t>transit</t>
  </si>
  <si>
    <t>vul_emp</t>
  </si>
  <si>
    <t>health_exp</t>
  </si>
  <si>
    <t>pollution</t>
  </si>
  <si>
    <t>EIU_democracy</t>
  </si>
  <si>
    <t>freedom_house</t>
  </si>
  <si>
    <t>cellular_sub</t>
  </si>
  <si>
    <t>Variable</t>
  </si>
  <si>
    <t>Description</t>
  </si>
  <si>
    <t>ISO Code</t>
  </si>
  <si>
    <t>Country Code (IMF)</t>
  </si>
  <si>
    <t>Continent</t>
  </si>
  <si>
    <t>Total confirmed cases of COVID-19. Counts can include probable cases, where reported.</t>
  </si>
  <si>
    <t>New confirmed cases of COVID-19. Counts can include probable cases, where reported.</t>
  </si>
  <si>
    <t>New confirmed cases of COVID-19 (7-day smoothed). Counts can include probable cases, where reported.</t>
  </si>
  <si>
    <t>Total confirmed cases of COVID-19 per 1,000,000 people. Counts can include probable cases, where reported.</t>
  </si>
  <si>
    <t>New confirmed cases of COVID-19 per 1,000,000 people. Counts can include probable cases, where reported.</t>
  </si>
  <si>
    <t>New confirmed cases of COVID-19 (7-day smoothed) per 1,000,000 people. Counts can include probable cases, where reported.</t>
  </si>
  <si>
    <t>Total deaths attributed to COVID-19. Counts can include probable deaths, where reported.</t>
  </si>
  <si>
    <t>New deaths attributed to COVID-19. Counts can include probable deaths, where reported.</t>
  </si>
  <si>
    <t>New deaths attributed to COVID-19 (7-day smoothed). Counts can include probable deaths, where reported.</t>
  </si>
  <si>
    <t>Total deaths attributed to COVID-19 per 1,000,000 people. Counts can include probable deaths, where reported.</t>
  </si>
  <si>
    <t>New deaths attributed to COVID-19 per 1,000,000 people. Counts can include probable deaths, where reported.</t>
  </si>
  <si>
    <t>New deaths attributed to COVID-19 (7-day smoothed) per 1,000,000 people. Counts can include probable deaths, where reported.</t>
  </si>
  <si>
    <t>Real-time estimate of the effective reproduction rate (R) of COVID-19. See https://github.com/crondonm/TrackingR/tree/main/Estimates-Database</t>
  </si>
  <si>
    <t>Number of COVID-19 patients in intensive care units (ICUs) on a given day</t>
  </si>
  <si>
    <t>Number of COVID-19 patients in intensive care units (ICUs) on a given day per 1,000,000 people</t>
  </si>
  <si>
    <t>Number of COVID-19 patients in hospital on a given day</t>
  </si>
  <si>
    <t>Number of COVID-19 patients in hospital on a given day per 1,000,000 people</t>
  </si>
  <si>
    <t>Number of COVID-19 patients newly admitted to intensive care units (ICUs) in a given week</t>
  </si>
  <si>
    <t>Number of COVID-19 patients newly admitted to intensive care units (ICUs) in a given week per 1,000,000 people</t>
  </si>
  <si>
    <t>Number of COVID-19 patients newly admitted to hospitals in a given week</t>
  </si>
  <si>
    <t>Number of COVID-19 patients newly admitted to hospitals in a given week per 1,000,000 people</t>
  </si>
  <si>
    <t>New tests for COVID-19 (only calculated for consecutive days)</t>
  </si>
  <si>
    <t>Total tests for COVID-19</t>
  </si>
  <si>
    <t>Total tests for COVID-19 per 1,000 people</t>
  </si>
  <si>
    <t>New tests for COVID-19 per 1,000 people</t>
  </si>
  <si>
    <t>New tests for COVID-19 (7-day smoothed). For countries that don't report testing data on a daily basis, we assume that testing changed equally on a daily basis over any periods in which no data was reported. This produces a complete series of daily figures, which is then averaged over a rolling 7-day window</t>
  </si>
  <si>
    <t>New tests for COVID-19 (7-day smoothed) per 1,000 people</t>
  </si>
  <si>
    <t>The share of COVID-19 tests that are positive, given as a rolling 7-day average (this is the inverse of tests_per_case)</t>
  </si>
  <si>
    <t>Tests conducted per new confirmed case of COVID-19, given as a rolling 7-day average (this is the inverse of positive_rate)</t>
  </si>
  <si>
    <t>Units used by the location to report its testing data</t>
  </si>
  <si>
    <t>Total number of COVID-19 vaccination doses administered</t>
  </si>
  <si>
    <t>Total number of people who received at least one vaccine dose</t>
  </si>
  <si>
    <t>Total number of people who received all doses prescribed by the initial vaccination protocol</t>
  </si>
  <si>
    <t>Total number of COVID-19 vaccination booster doses administered (doses administered beyond the number prescribed by the vaccination protocol)</t>
  </si>
  <si>
    <t>New COVID-19 vaccination doses administered (only calculated for consecutive days)</t>
  </si>
  <si>
    <t>New COVID-19 vaccination doses administered (7-day smoothed). For countries that don't report vaccination data on a daily basis, we assume that vaccination changed equally on a daily basis over any periods in which no data was reported. This produces a complete series of daily figures, which is then averaged over a rolling 7-day window</t>
  </si>
  <si>
    <t>Total number of COVID-19 vaccination doses administered per 100 people in the total population</t>
  </si>
  <si>
    <t>Total number of people who received at least one vaccine dose per 100 people in the total population</t>
  </si>
  <si>
    <t>Total number of people who received all doses prescribed by the initial vaccination protocol per 100 people in the total population</t>
  </si>
  <si>
    <t>Total number of COVID-19 vaccination booster doses administered per 100 people in the total population</t>
  </si>
  <si>
    <t>New COVID-19 vaccination doses administered (7-day smoothed) per 1,000,000 people in the total population</t>
  </si>
  <si>
    <t>Daily number of people receiving their first vaccine dose (7-day smoothed)</t>
  </si>
  <si>
    <t>Daily number of people receiving their first vaccine dose (7-day smoothed) per 100 people in the total population</t>
  </si>
  <si>
    <t>Government Response Stringency Index: composite measure based on 9 response indicators including school closures, workplace closures, and travel bans, rescaled to a value from 0 to 100 (100 = strictest response)</t>
  </si>
  <si>
    <t>Population (latest available values). See https://github.com/owid/covid-19-data/blob/master/scripts/input/un/population_latest.csv for full list of sources</t>
  </si>
  <si>
    <t>Number of people divided by land area, measured in square kilometers, most recent year available</t>
  </si>
  <si>
    <t>Median age of the population, UN projection for 2020</t>
  </si>
  <si>
    <t>Share of the population that is 65 years and older, most recent year available</t>
  </si>
  <si>
    <t>Share of the population that is 70 years and older in 2015</t>
  </si>
  <si>
    <t>Gross domestic product at purchasing power parity (constant 2011 international dollars), most recent year available</t>
  </si>
  <si>
    <t>Share of the population living in extreme poverty, most recent year available since 2010</t>
  </si>
  <si>
    <t>Death rate from cardiovascular disease in 2017 (annual number of deaths per 100,000 people)</t>
  </si>
  <si>
    <t>Diabetes prevalence (% of population aged 20 to 79) in 2017</t>
  </si>
  <si>
    <t>Share of women who smoke, most recent year available</t>
  </si>
  <si>
    <t>Share of men who smoke, most recent year available</t>
  </si>
  <si>
    <t>Share of the population with basic handwashing facilities on premises, most recent year available</t>
  </si>
  <si>
    <t>Hospital beds per 1,000 people, most recent year available since 2010</t>
  </si>
  <si>
    <t>Life expectancy at birth in 2019</t>
  </si>
  <si>
    <t>A composite index measuring average achievement in three basic dimensions of human development—a long and healthy life, knowledge and a decent standard of living. Values for 2019, imported from http://hdr.undp.org/en/indicators/137506</t>
  </si>
  <si>
    <t>Country Name</t>
  </si>
  <si>
    <t>The Economist's cumulative excess deaths</t>
  </si>
  <si>
    <t>The Economist's cumulative excess mortality per million population</t>
  </si>
  <si>
    <t>The Economist's new excess mortality</t>
  </si>
  <si>
    <t>Gini index</t>
  </si>
  <si>
    <t>Latitude</t>
  </si>
  <si>
    <t>Longitude</t>
  </si>
  <si>
    <t>Urban population share</t>
  </si>
  <si>
    <t>Apple mobility - driving</t>
  </si>
  <si>
    <t>Apple mobility - walking</t>
  </si>
  <si>
    <t>Apple mobility - transit</t>
  </si>
  <si>
    <t>Share of vulnerable employment</t>
  </si>
  <si>
    <t>Health expenditure</t>
  </si>
  <si>
    <t>PM2.5 air pollution, mean annual exposure (micrograms per cubis meter)</t>
  </si>
  <si>
    <t>EIU democracy index</t>
  </si>
  <si>
    <t>Freedom House global freedom score</t>
  </si>
  <si>
    <t>Mobile cellular subscriptions (per 100 people)</t>
  </si>
  <si>
    <t>Minimum</t>
  </si>
  <si>
    <t>Maximum</t>
  </si>
  <si>
    <t>Source</t>
  </si>
  <si>
    <t>Our World in Data</t>
  </si>
  <si>
    <t>The Economist's Excess Mortality Tracker</t>
  </si>
  <si>
    <t>Voice and Accountability</t>
  </si>
  <si>
    <t>Rule of Law</t>
  </si>
  <si>
    <t>Government Effectiveness</t>
  </si>
  <si>
    <t>Worldwide Governance Indicators</t>
  </si>
  <si>
    <t>World Bank</t>
  </si>
  <si>
    <t>Google</t>
  </si>
  <si>
    <t>COVID-19 GOVERNMENT RESPONSE TRACKER</t>
  </si>
  <si>
    <t>Apple Mobility</t>
  </si>
  <si>
    <t>EIU</t>
  </si>
  <si>
    <t>Freedom House</t>
  </si>
  <si>
    <t>Statistic</t>
  </si>
  <si>
    <t>N</t>
  </si>
  <si>
    <t>Mean</t>
  </si>
  <si>
    <t>St. Dev.</t>
  </si>
  <si>
    <t>Min</t>
  </si>
  <si>
    <t>Max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</si>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</sst>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0"/>
      <color rgb="FF24292F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0" xfId="1"/>
    <xf numFmtId="3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10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039B0-84E1-4116-8A13-323257D9BB91}" name="Table1" displayName="Table1" ref="A1:G84" totalsRowShown="0" headerRowDxfId="9" dataDxfId="8">
  <autoFilter ref="A1:G84" xr:uid="{55C039B0-84E1-4116-8A13-323257D9BB91}"/>
  <tableColumns count="7">
    <tableColumn id="1" xr3:uid="{F4CC9BE3-4F3F-46FF-BECC-0ED361F9E362}" name="Variable" dataDxfId="7"/>
    <tableColumn id="2" xr3:uid="{310D939B-873F-4CA9-8DA9-25CA5DC0F222}" name="Description" dataDxfId="6"/>
    <tableColumn id="7" xr3:uid="{A1ADEB60-8358-42B2-A900-77206DB76626}" name="Mean" dataDxfId="2">
      <calculatedColumnFormula>_xlfn.IFNA(VLOOKUP(Table1[[#This Row],[Variable]],Sheet2!A:F,3,FALSE),"")</calculatedColumnFormula>
    </tableColumn>
    <tableColumn id="8" xr3:uid="{65649194-3BE0-48CD-8548-9255269D1B22}" name="S.D." dataDxfId="1">
      <calculatedColumnFormula>_xlfn.IFNA(VLOOKUP(Table1[[#This Row],[Variable]],Sheet2!A:F,4,FALSE),"")</calculatedColumnFormula>
    </tableColumn>
    <tableColumn id="4" xr3:uid="{84DDD5A8-0ACA-4627-89E5-B04CCDE4CFA9}" name="Minimum" dataDxfId="5">
      <calculatedColumnFormula>_xlfn.IFNA(VLOOKUP(Table1[[#This Row],[Variable]],Sheet2!A:F,5,FALSE),"")</calculatedColumnFormula>
    </tableColumn>
    <tableColumn id="5" xr3:uid="{847DA655-8163-4E4B-A9D9-D09CF3ACD0EB}" name="Maximum" dataDxfId="4">
      <calculatedColumnFormula>_xlfn.IFNA(VLOOKUP(Table1[[#This Row],[Variable]],Sheet2!A:F,6,FALSE),"")</calculatedColumnFormula>
    </tableColumn>
    <tableColumn id="6" xr3:uid="{63AEAB13-D336-4494-9CA8-83FFBE0C0049}" name="Source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2F1ED-39E2-44A4-B53D-16FA1176B204}" name="Table2" displayName="Table2" ref="A1:F53" totalsRowShown="0">
  <autoFilter ref="A1:F53" xr:uid="{CA62F1ED-39E2-44A4-B53D-16FA1176B204}"/>
  <tableColumns count="6">
    <tableColumn id="1" xr3:uid="{4B93BBD7-EA7F-4A03-9E68-62536D054C80}" name="Statistic"/>
    <tableColumn id="2" xr3:uid="{6263814A-2452-4682-8A52-408A8EBE543D}" name="N" dataDxfId="0"/>
    <tableColumn id="3" xr3:uid="{D5828DC4-0DC9-4708-A720-511A536B26FD}" name="Mean"/>
    <tableColumn id="4" xr3:uid="{C06B02BA-6E14-4381-B82B-B611EFD9BFEF}" name="St. Dev."/>
    <tableColumn id="5" xr3:uid="{9F9B9AF9-36C3-46D0-B432-A8795E961AD1}" name="Min"/>
    <tableColumn id="6" xr3:uid="{F3CC4CF5-0C35-468E-AC1E-D1F05483D55E}" name="Ma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TheEconomist/covid-19-excess-deaths-tracker" TargetMode="External"/><Relationship Id="rId13" Type="http://schemas.openxmlformats.org/officeDocument/2006/relationships/hyperlink" Target="https://developers.google.com/public-data/docs/canonical/countries_csv" TargetMode="External"/><Relationship Id="rId18" Type="http://schemas.openxmlformats.org/officeDocument/2006/relationships/hyperlink" Target="https://data.worldbank.org/indicator/SL.EMP.VULN.ZS?view=chart" TargetMode="External"/><Relationship Id="rId3" Type="http://schemas.openxmlformats.org/officeDocument/2006/relationships/hyperlink" Target="https://github.com/owid/covid-19-data/tree/master/public/data" TargetMode="External"/><Relationship Id="rId21" Type="http://schemas.openxmlformats.org/officeDocument/2006/relationships/hyperlink" Target="https://www.eiu.com/topic/democracy-index?&amp;zid=democracyindex2019&amp;utm_source=blog&amp;utm_medium=blog&amp;utm_name=democracyindex2019&amp;utm_term=democracyindex2019&amp;utm_content=top_link" TargetMode="External"/><Relationship Id="rId7" Type="http://schemas.openxmlformats.org/officeDocument/2006/relationships/hyperlink" Target="https://github.com/TheEconomist/covid-19-excess-deaths-tracker" TargetMode="External"/><Relationship Id="rId12" Type="http://schemas.openxmlformats.org/officeDocument/2006/relationships/hyperlink" Target="https://developers.google.com/public-data/docs/canonical/countries_csv" TargetMode="External"/><Relationship Id="rId17" Type="http://schemas.openxmlformats.org/officeDocument/2006/relationships/hyperlink" Target="https://covid19.apple.com/mobility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github.com/owid/covid-19-data/tree/master/public/data" TargetMode="External"/><Relationship Id="rId16" Type="http://schemas.openxmlformats.org/officeDocument/2006/relationships/hyperlink" Target="https://covid19.apple.com/mobility" TargetMode="External"/><Relationship Id="rId20" Type="http://schemas.openxmlformats.org/officeDocument/2006/relationships/hyperlink" Target="https://data.worldbank.org/indicator/EN.ATM.PM25.MC.M3?view=chart" TargetMode="External"/><Relationship Id="rId1" Type="http://schemas.openxmlformats.org/officeDocument/2006/relationships/hyperlink" Target="https://github.com/owid/covid-19-data/tree/master/public/data" TargetMode="External"/><Relationship Id="rId6" Type="http://schemas.openxmlformats.org/officeDocument/2006/relationships/hyperlink" Target="https://github.com/TheEconomist/covid-19-excess-deaths-tracker" TargetMode="External"/><Relationship Id="rId11" Type="http://schemas.openxmlformats.org/officeDocument/2006/relationships/hyperlink" Target="https://data.worldbank.org/indicator/SI.POV.GINI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owid/covid-19-data/tree/master/public/data" TargetMode="External"/><Relationship Id="rId15" Type="http://schemas.openxmlformats.org/officeDocument/2006/relationships/hyperlink" Target="https://data.worldbank.org/indicator/SP.URB.TOTL.in.zs" TargetMode="External"/><Relationship Id="rId23" Type="http://schemas.openxmlformats.org/officeDocument/2006/relationships/hyperlink" Target="https://data.worldbank.org/indicator/IT.CEL.SETS.P2?start=1960" TargetMode="External"/><Relationship Id="rId10" Type="http://schemas.openxmlformats.org/officeDocument/2006/relationships/hyperlink" Target="https://info.worldbank.org/governance/wgi/" TargetMode="External"/><Relationship Id="rId19" Type="http://schemas.openxmlformats.org/officeDocument/2006/relationships/hyperlink" Target="https://data.worldbank.org/indicator/SH.XPD.CHEX.PC.CD?view=chart" TargetMode="External"/><Relationship Id="rId4" Type="http://schemas.openxmlformats.org/officeDocument/2006/relationships/hyperlink" Target="https://github.com/owid/covid-19-data/tree/master/public/data" TargetMode="External"/><Relationship Id="rId9" Type="http://schemas.openxmlformats.org/officeDocument/2006/relationships/hyperlink" Target="https://info.worldbank.org/governance/wgi/" TargetMode="External"/><Relationship Id="rId14" Type="http://schemas.openxmlformats.org/officeDocument/2006/relationships/hyperlink" Target="%3chttps:/www.bsg.ox.ac.uk/research/research-projects/oxford-covid-19-government-response-tracker" TargetMode="External"/><Relationship Id="rId22" Type="http://schemas.openxmlformats.org/officeDocument/2006/relationships/hyperlink" Target="https://freedomhouse.org/countries/freedom-world/scor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C517-FC7E-4623-9FE7-B1F08F99D6CA}">
  <dimension ref="A1:G84"/>
  <sheetViews>
    <sheetView tabSelected="1" topLeftCell="A67" zoomScale="90" zoomScaleNormal="90" workbookViewId="0">
      <selection activeCell="D90" sqref="D90"/>
    </sheetView>
  </sheetViews>
  <sheetFormatPr defaultRowHeight="13.2" x14ac:dyDescent="0.25"/>
  <cols>
    <col min="1" max="1" width="41.109375" bestFit="1" customWidth="1"/>
    <col min="2" max="2" width="139.21875" customWidth="1"/>
    <col min="3" max="3" width="8.109375" bestFit="1" customWidth="1"/>
    <col min="4" max="4" width="6.88671875" bestFit="1" customWidth="1"/>
    <col min="7" max="7" width="42.77734375" bestFit="1" customWidth="1"/>
  </cols>
  <sheetData>
    <row r="1" spans="1:7" x14ac:dyDescent="0.25">
      <c r="A1" s="1" t="s">
        <v>83</v>
      </c>
      <c r="B1" s="1" t="s">
        <v>84</v>
      </c>
      <c r="C1" s="1" t="s">
        <v>181</v>
      </c>
      <c r="D1" s="1" t="s">
        <v>185</v>
      </c>
      <c r="E1" s="1" t="s">
        <v>164</v>
      </c>
      <c r="F1" s="1" t="s">
        <v>165</v>
      </c>
      <c r="G1" s="1" t="s">
        <v>166</v>
      </c>
    </row>
    <row r="2" spans="1:7" x14ac:dyDescent="0.25">
      <c r="A2" s="1" t="s">
        <v>0</v>
      </c>
      <c r="B2" s="1" t="s">
        <v>86</v>
      </c>
      <c r="C2" s="1" t="str">
        <f>_xlfn.IFNA(VLOOKUP(Table1[[#This Row],[Variable]],Sheet2!A:F,3,FALSE),"")</f>
        <v/>
      </c>
      <c r="D2" s="1" t="str">
        <f>_xlfn.IFNA(VLOOKUP(Table1[[#This Row],[Variable]],Sheet2!A:F,4,FALSE),"")</f>
        <v/>
      </c>
      <c r="E2" s="1" t="str">
        <f>_xlfn.IFNA(VLOOKUP(Table1[[#This Row],[Variable]],Sheet2!A:F,5,FALSE),"")</f>
        <v/>
      </c>
      <c r="F2" s="1" t="str">
        <f>_xlfn.IFNA(VLOOKUP(Table1[[#This Row],[Variable]],Sheet2!A:F,6,FALSE),"")</f>
        <v/>
      </c>
      <c r="G2" s="1"/>
    </row>
    <row r="3" spans="1:7" x14ac:dyDescent="0.25">
      <c r="A3" s="1" t="s">
        <v>1</v>
      </c>
      <c r="B3" s="1" t="s">
        <v>1</v>
      </c>
      <c r="C3" s="1" t="str">
        <f>_xlfn.IFNA(VLOOKUP(Table1[[#This Row],[Variable]],Sheet2!A:F,3,FALSE),"")</f>
        <v/>
      </c>
      <c r="D3" s="1" t="str">
        <f>_xlfn.IFNA(VLOOKUP(Table1[[#This Row],[Variable]],Sheet2!A:F,4,FALSE),"")</f>
        <v/>
      </c>
      <c r="E3" s="1" t="str">
        <f>_xlfn.IFNA(VLOOKUP(Table1[[#This Row],[Variable]],Sheet2!A:F,5,FALSE),"")</f>
        <v/>
      </c>
      <c r="F3" s="1" t="str">
        <f>_xlfn.IFNA(VLOOKUP(Table1[[#This Row],[Variable]],Sheet2!A:F,6,FALSE),"")</f>
        <v/>
      </c>
      <c r="G3" s="1"/>
    </row>
    <row r="4" spans="1:7" x14ac:dyDescent="0.25">
      <c r="A4" s="1" t="s">
        <v>2</v>
      </c>
      <c r="B4" s="1" t="s">
        <v>85</v>
      </c>
      <c r="C4" s="1" t="str">
        <f>_xlfn.IFNA(VLOOKUP(Table1[[#This Row],[Variable]],Sheet2!A:F,3,FALSE),"")</f>
        <v/>
      </c>
      <c r="D4" s="1" t="str">
        <f>_xlfn.IFNA(VLOOKUP(Table1[[#This Row],[Variable]],Sheet2!A:F,4,FALSE),"")</f>
        <v/>
      </c>
      <c r="E4" s="1" t="str">
        <f>_xlfn.IFNA(VLOOKUP(Table1[[#This Row],[Variable]],Sheet2!A:F,5,FALSE),"")</f>
        <v/>
      </c>
      <c r="F4" s="1" t="str">
        <f>_xlfn.IFNA(VLOOKUP(Table1[[#This Row],[Variable]],Sheet2!A:F,6,FALSE),"")</f>
        <v/>
      </c>
      <c r="G4" s="1"/>
    </row>
    <row r="5" spans="1:7" x14ac:dyDescent="0.25">
      <c r="A5" s="1" t="s">
        <v>3</v>
      </c>
      <c r="B5" s="1" t="s">
        <v>87</v>
      </c>
      <c r="C5" s="1" t="str">
        <f>_xlfn.IFNA(VLOOKUP(Table1[[#This Row],[Variable]],Sheet2!A:F,3,FALSE),"")</f>
        <v/>
      </c>
      <c r="D5" s="1" t="str">
        <f>_xlfn.IFNA(VLOOKUP(Table1[[#This Row],[Variable]],Sheet2!A:F,4,FALSE),"")</f>
        <v/>
      </c>
      <c r="E5" s="1" t="str">
        <f>_xlfn.IFNA(VLOOKUP(Table1[[#This Row],[Variable]],Sheet2!A:F,5,FALSE),"")</f>
        <v/>
      </c>
      <c r="F5" s="1" t="str">
        <f>_xlfn.IFNA(VLOOKUP(Table1[[#This Row],[Variable]],Sheet2!A:F,6,FALSE),"")</f>
        <v/>
      </c>
      <c r="G5" s="3" t="s">
        <v>167</v>
      </c>
    </row>
    <row r="6" spans="1:7" x14ac:dyDescent="0.25">
      <c r="A6" s="1" t="s">
        <v>4</v>
      </c>
      <c r="B6" s="1" t="s">
        <v>88</v>
      </c>
      <c r="C6" s="1">
        <f>_xlfn.IFNA(VLOOKUP(Table1[[#This Row],[Variable]],Sheet2!A:F,3,FALSE),"")</f>
        <v>705479</v>
      </c>
      <c r="D6" s="1">
        <f>_xlfn.IFNA(VLOOKUP(Table1[[#This Row],[Variable]],Sheet2!A:F,4,FALSE),"")</f>
        <v>3310217</v>
      </c>
      <c r="E6" s="1">
        <f>_xlfn.IFNA(VLOOKUP(Table1[[#This Row],[Variable]],Sheet2!A:F,5,FALSE),"")</f>
        <v>1</v>
      </c>
      <c r="F6" s="1">
        <f>_xlfn.IFNA(VLOOKUP(Table1[[#This Row],[Variable]],Sheet2!A:F,6,FALSE),"")</f>
        <v>78479134</v>
      </c>
      <c r="G6" s="3" t="s">
        <v>167</v>
      </c>
    </row>
    <row r="7" spans="1:7" x14ac:dyDescent="0.25">
      <c r="A7" s="1" t="s">
        <v>5</v>
      </c>
      <c r="B7" s="1" t="s">
        <v>89</v>
      </c>
      <c r="C7" s="1">
        <f>_xlfn.IFNA(VLOOKUP(Table1[[#This Row],[Variable]],Sheet2!A:F,3,FALSE),"")</f>
        <v>2963.2930000000001</v>
      </c>
      <c r="D7" s="1">
        <f>_xlfn.IFNA(VLOOKUP(Table1[[#This Row],[Variable]],Sheet2!A:F,4,FALSE),"")</f>
        <v>21090.959999999999</v>
      </c>
      <c r="E7" s="1">
        <f>_xlfn.IFNA(VLOOKUP(Table1[[#This Row],[Variable]],Sheet2!A:F,5,FALSE),"")</f>
        <v>-26856</v>
      </c>
      <c r="F7" s="1">
        <f>_xlfn.IFNA(VLOOKUP(Table1[[#This Row],[Variable]],Sheet2!A:F,6,FALSE),"")</f>
        <v>1367651</v>
      </c>
      <c r="G7" s="3" t="s">
        <v>167</v>
      </c>
    </row>
    <row r="8" spans="1:7" x14ac:dyDescent="0.25">
      <c r="A8" s="1" t="s">
        <v>6</v>
      </c>
      <c r="B8" s="1" t="s">
        <v>90</v>
      </c>
      <c r="C8" s="1">
        <f>_xlfn.IFNA(VLOOKUP(Table1[[#This Row],[Variable]],Sheet2!A:F,3,FALSE),"")</f>
        <v>3176.7739999999999</v>
      </c>
      <c r="D8" s="1">
        <f>_xlfn.IFNA(VLOOKUP(Table1[[#This Row],[Variable]],Sheet2!A:F,4,FALSE),"")</f>
        <v>17859.02</v>
      </c>
      <c r="E8" s="1">
        <f>_xlfn.IFNA(VLOOKUP(Table1[[#This Row],[Variable]],Sheet2!A:F,5,FALSE),"")</f>
        <v>-6223</v>
      </c>
      <c r="F8" s="1">
        <f>_xlfn.IFNA(VLOOKUP(Table1[[#This Row],[Variable]],Sheet2!A:F,6,FALSE),"")</f>
        <v>763825.4</v>
      </c>
      <c r="G8" s="3" t="s">
        <v>167</v>
      </c>
    </row>
    <row r="9" spans="1:7" x14ac:dyDescent="0.25">
      <c r="A9" s="1" t="s">
        <v>7</v>
      </c>
      <c r="B9" s="1" t="s">
        <v>94</v>
      </c>
      <c r="C9" s="1">
        <f>_xlfn.IFNA(VLOOKUP(Table1[[#This Row],[Variable]],Sheet2!A:F,3,FALSE),"")</f>
        <v>15925.96</v>
      </c>
      <c r="D9" s="1">
        <f>_xlfn.IFNA(VLOOKUP(Table1[[#This Row],[Variable]],Sheet2!A:F,4,FALSE),"")</f>
        <v>61021.74</v>
      </c>
      <c r="E9" s="1">
        <f>_xlfn.IFNA(VLOOKUP(Table1[[#This Row],[Variable]],Sheet2!A:F,5,FALSE),"")</f>
        <v>1</v>
      </c>
      <c r="F9" s="1">
        <f>_xlfn.IFNA(VLOOKUP(Table1[[#This Row],[Variable]],Sheet2!A:F,6,FALSE),"")</f>
        <v>935335</v>
      </c>
      <c r="G9" s="3" t="s">
        <v>167</v>
      </c>
    </row>
    <row r="10" spans="1:7" x14ac:dyDescent="0.25">
      <c r="A10" s="1" t="s">
        <v>8</v>
      </c>
      <c r="B10" s="1" t="s">
        <v>95</v>
      </c>
      <c r="C10" s="1">
        <f>_xlfn.IFNA(VLOOKUP(Table1[[#This Row],[Variable]],Sheet2!A:F,3,FALSE),"")</f>
        <v>41.25</v>
      </c>
      <c r="D10" s="1">
        <f>_xlfn.IFNA(VLOOKUP(Table1[[#This Row],[Variable]],Sheet2!A:F,4,FALSE),"")</f>
        <v>162.12299999999999</v>
      </c>
      <c r="E10" s="1">
        <f>_xlfn.IFNA(VLOOKUP(Table1[[#This Row],[Variable]],Sheet2!A:F,5,FALSE),"")</f>
        <v>-1918</v>
      </c>
      <c r="F10" s="1">
        <f>_xlfn.IFNA(VLOOKUP(Table1[[#This Row],[Variable]],Sheet2!A:F,6,FALSE),"")</f>
        <v>4329</v>
      </c>
      <c r="G10" s="3" t="s">
        <v>167</v>
      </c>
    </row>
    <row r="11" spans="1:7" x14ac:dyDescent="0.25">
      <c r="A11" s="1" t="s">
        <v>9</v>
      </c>
      <c r="B11" s="1" t="s">
        <v>96</v>
      </c>
      <c r="C11" s="1">
        <f>_xlfn.IFNA(VLOOKUP(Table1[[#This Row],[Variable]],Sheet2!A:F,3,FALSE),"")</f>
        <v>47.918999999999997</v>
      </c>
      <c r="D11" s="1">
        <f>_xlfn.IFNA(VLOOKUP(Table1[[#This Row],[Variable]],Sheet2!A:F,4,FALSE),"")</f>
        <v>191.57900000000001</v>
      </c>
      <c r="E11" s="1">
        <f>_xlfn.IFNA(VLOOKUP(Table1[[#This Row],[Variable]],Sheet2!A:F,5,FALSE),"")</f>
        <v>-125</v>
      </c>
      <c r="F11" s="1">
        <f>_xlfn.IFNA(VLOOKUP(Table1[[#This Row],[Variable]],Sheet2!A:F,6,FALSE),"")</f>
        <v>4103.857</v>
      </c>
      <c r="G11" s="3" t="s">
        <v>167</v>
      </c>
    </row>
    <row r="12" spans="1:7" x14ac:dyDescent="0.25">
      <c r="A12" s="1" t="s">
        <v>10</v>
      </c>
      <c r="B12" s="1" t="s">
        <v>91</v>
      </c>
      <c r="C12" s="1">
        <f>_xlfn.IFNA(VLOOKUP(Table1[[#This Row],[Variable]],Sheet2!A:F,3,FALSE),"")</f>
        <v>26509.08</v>
      </c>
      <c r="D12" s="1">
        <f>_xlfn.IFNA(VLOOKUP(Table1[[#This Row],[Variable]],Sheet2!A:F,4,FALSE),"")</f>
        <v>46692.68</v>
      </c>
      <c r="E12" s="1">
        <f>_xlfn.IFNA(VLOOKUP(Table1[[#This Row],[Variable]],Sheet2!A:F,5,FALSE),"")</f>
        <v>2E-3</v>
      </c>
      <c r="F12" s="1">
        <f>_xlfn.IFNA(VLOOKUP(Table1[[#This Row],[Variable]],Sheet2!A:F,6,FALSE),"")</f>
        <v>443474.5</v>
      </c>
      <c r="G12" s="3" t="s">
        <v>167</v>
      </c>
    </row>
    <row r="13" spans="1:7" x14ac:dyDescent="0.25">
      <c r="A13" s="1" t="s">
        <v>11</v>
      </c>
      <c r="B13" s="1" t="s">
        <v>92</v>
      </c>
      <c r="C13" s="1">
        <f>_xlfn.IFNA(VLOOKUP(Table1[[#This Row],[Variable]],Sheet2!A:F,3,FALSE),"")</f>
        <v>142.90700000000001</v>
      </c>
      <c r="D13" s="1">
        <f>_xlfn.IFNA(VLOOKUP(Table1[[#This Row],[Variable]],Sheet2!A:F,4,FALSE),"")</f>
        <v>630.202</v>
      </c>
      <c r="E13" s="1">
        <f>_xlfn.IFNA(VLOOKUP(Table1[[#This Row],[Variable]],Sheet2!A:F,5,FALSE),"")</f>
        <v>-13876.28</v>
      </c>
      <c r="F13" s="1">
        <f>_xlfn.IFNA(VLOOKUP(Table1[[#This Row],[Variable]],Sheet2!A:F,6,FALSE),"")</f>
        <v>22842.97</v>
      </c>
      <c r="G13" s="3" t="s">
        <v>167</v>
      </c>
    </row>
    <row r="14" spans="1:7" x14ac:dyDescent="0.25">
      <c r="A14" s="1" t="s">
        <v>12</v>
      </c>
      <c r="B14" s="1" t="s">
        <v>93</v>
      </c>
      <c r="C14" s="1">
        <f>_xlfn.IFNA(VLOOKUP(Table1[[#This Row],[Variable]],Sheet2!A:F,3,FALSE),"")</f>
        <v>143.59899999999999</v>
      </c>
      <c r="D14" s="1">
        <f>_xlfn.IFNA(VLOOKUP(Table1[[#This Row],[Variable]],Sheet2!A:F,4,FALSE),"")</f>
        <v>433.98700000000002</v>
      </c>
      <c r="E14" s="1">
        <f>_xlfn.IFNA(VLOOKUP(Table1[[#This Row],[Variable]],Sheet2!A:F,5,FALSE),"")</f>
        <v>-263.06900000000002</v>
      </c>
      <c r="F14" s="1">
        <f>_xlfn.IFNA(VLOOKUP(Table1[[#This Row],[Variable]],Sheet2!A:F,6,FALSE),"")</f>
        <v>9728.2009999999991</v>
      </c>
      <c r="G14" s="3" t="s">
        <v>167</v>
      </c>
    </row>
    <row r="15" spans="1:7" x14ac:dyDescent="0.25">
      <c r="A15" s="1" t="s">
        <v>13</v>
      </c>
      <c r="B15" s="1" t="s">
        <v>97</v>
      </c>
      <c r="C15" s="1">
        <f>_xlfn.IFNA(VLOOKUP(Table1[[#This Row],[Variable]],Sheet2!A:F,3,FALSE),"")</f>
        <v>484.03899999999999</v>
      </c>
      <c r="D15" s="1">
        <f>_xlfn.IFNA(VLOOKUP(Table1[[#This Row],[Variable]],Sheet2!A:F,4,FALSE),"")</f>
        <v>784.89700000000005</v>
      </c>
      <c r="E15" s="1">
        <f>_xlfn.IFNA(VLOOKUP(Table1[[#This Row],[Variable]],Sheet2!A:F,5,FALSE),"")</f>
        <v>1E-3</v>
      </c>
      <c r="F15" s="1">
        <f>_xlfn.IFNA(VLOOKUP(Table1[[#This Row],[Variable]],Sheet2!A:F,6,FALSE),"")</f>
        <v>6279.1270000000004</v>
      </c>
      <c r="G15" s="3" t="s">
        <v>167</v>
      </c>
    </row>
    <row r="16" spans="1:7" x14ac:dyDescent="0.25">
      <c r="A16" s="1" t="s">
        <v>14</v>
      </c>
      <c r="B16" s="1" t="s">
        <v>98</v>
      </c>
      <c r="C16" s="1">
        <f>_xlfn.IFNA(VLOOKUP(Table1[[#This Row],[Variable]],Sheet2!A:F,3,FALSE),"")</f>
        <v>1.7250000000000001</v>
      </c>
      <c r="D16" s="1">
        <f>_xlfn.IFNA(VLOOKUP(Table1[[#This Row],[Variable]],Sheet2!A:F,4,FALSE),"")</f>
        <v>4.9169999999999998</v>
      </c>
      <c r="E16" s="1">
        <f>_xlfn.IFNA(VLOOKUP(Table1[[#This Row],[Variable]],Sheet2!A:F,5,FALSE),"")</f>
        <v>-41.030999999999999</v>
      </c>
      <c r="F16" s="1">
        <f>_xlfn.IFNA(VLOOKUP(Table1[[#This Row],[Variable]],Sheet2!A:F,6,FALSE),"")</f>
        <v>165.071</v>
      </c>
      <c r="G16" s="3" t="s">
        <v>167</v>
      </c>
    </row>
    <row r="17" spans="1:7" x14ac:dyDescent="0.25">
      <c r="A17" s="1" t="s">
        <v>15</v>
      </c>
      <c r="B17" s="1" t="s">
        <v>99</v>
      </c>
      <c r="C17" s="1">
        <f>_xlfn.IFNA(VLOOKUP(Table1[[#This Row],[Variable]],Sheet2!A:F,3,FALSE),"")</f>
        <v>1.6180000000000001</v>
      </c>
      <c r="D17" s="1">
        <f>_xlfn.IFNA(VLOOKUP(Table1[[#This Row],[Variable]],Sheet2!A:F,4,FALSE),"")</f>
        <v>3.2789999999999999</v>
      </c>
      <c r="E17" s="1">
        <f>_xlfn.IFNA(VLOOKUP(Table1[[#This Row],[Variable]],Sheet2!A:F,5,FALSE),"")</f>
        <v>-9.4619999999999997</v>
      </c>
      <c r="F17" s="1">
        <f>_xlfn.IFNA(VLOOKUP(Table1[[#This Row],[Variable]],Sheet2!A:F,6,FALSE),"")</f>
        <v>94.804000000000002</v>
      </c>
      <c r="G17" s="3" t="s">
        <v>167</v>
      </c>
    </row>
    <row r="18" spans="1:7" x14ac:dyDescent="0.25">
      <c r="A18" s="1" t="s">
        <v>16</v>
      </c>
      <c r="B18" s="1" t="s">
        <v>100</v>
      </c>
      <c r="C18" s="1">
        <f>_xlfn.IFNA(VLOOKUP(Table1[[#This Row],[Variable]],Sheet2!A:F,3,FALSE),"")</f>
        <v>1.0049999999999999</v>
      </c>
      <c r="D18" s="1">
        <f>_xlfn.IFNA(VLOOKUP(Table1[[#This Row],[Variable]],Sheet2!A:F,4,FALSE),"")</f>
        <v>0.36299999999999999</v>
      </c>
      <c r="E18" s="1">
        <f>_xlfn.IFNA(VLOOKUP(Table1[[#This Row],[Variable]],Sheet2!A:F,5,FALSE),"")</f>
        <v>-0.04</v>
      </c>
      <c r="F18" s="1">
        <f>_xlfn.IFNA(VLOOKUP(Table1[[#This Row],[Variable]],Sheet2!A:F,6,FALSE),"")</f>
        <v>4.49</v>
      </c>
      <c r="G18" s="3" t="s">
        <v>167</v>
      </c>
    </row>
    <row r="19" spans="1:7" x14ac:dyDescent="0.25">
      <c r="A19" s="1" t="s">
        <v>17</v>
      </c>
      <c r="B19" s="1" t="s">
        <v>101</v>
      </c>
      <c r="C19" s="1" t="str">
        <f>_xlfn.IFNA(VLOOKUP(Table1[[#This Row],[Variable]],Sheet2!A:F,3,FALSE),"")</f>
        <v/>
      </c>
      <c r="D19" s="1" t="str">
        <f>_xlfn.IFNA(VLOOKUP(Table1[[#This Row],[Variable]],Sheet2!A:F,4,FALSE),"")</f>
        <v/>
      </c>
      <c r="E19" s="1" t="str">
        <f>_xlfn.IFNA(VLOOKUP(Table1[[#This Row],[Variable]],Sheet2!A:F,5,FALSE),"")</f>
        <v/>
      </c>
      <c r="F19" s="1" t="str">
        <f>_xlfn.IFNA(VLOOKUP(Table1[[#This Row],[Variable]],Sheet2!A:F,6,FALSE),"")</f>
        <v/>
      </c>
      <c r="G19" s="3" t="s">
        <v>167</v>
      </c>
    </row>
    <row r="20" spans="1:7" x14ac:dyDescent="0.25">
      <c r="A20" s="1" t="s">
        <v>18</v>
      </c>
      <c r="B20" s="1" t="s">
        <v>102</v>
      </c>
      <c r="C20" s="1" t="str">
        <f>_xlfn.IFNA(VLOOKUP(Table1[[#This Row],[Variable]],Sheet2!A:F,3,FALSE),"")</f>
        <v/>
      </c>
      <c r="D20" s="1" t="str">
        <f>_xlfn.IFNA(VLOOKUP(Table1[[#This Row],[Variable]],Sheet2!A:F,4,FALSE),"")</f>
        <v/>
      </c>
      <c r="E20" s="1" t="str">
        <f>_xlfn.IFNA(VLOOKUP(Table1[[#This Row],[Variable]],Sheet2!A:F,5,FALSE),"")</f>
        <v/>
      </c>
      <c r="F20" s="1" t="str">
        <f>_xlfn.IFNA(VLOOKUP(Table1[[#This Row],[Variable]],Sheet2!A:F,6,FALSE),"")</f>
        <v/>
      </c>
      <c r="G20" s="3" t="s">
        <v>167</v>
      </c>
    </row>
    <row r="21" spans="1:7" x14ac:dyDescent="0.25">
      <c r="A21" s="1" t="s">
        <v>19</v>
      </c>
      <c r="B21" s="1" t="s">
        <v>103</v>
      </c>
      <c r="C21" s="1" t="str">
        <f>_xlfn.IFNA(VLOOKUP(Table1[[#This Row],[Variable]],Sheet2!A:F,3,FALSE),"")</f>
        <v/>
      </c>
      <c r="D21" s="1" t="str">
        <f>_xlfn.IFNA(VLOOKUP(Table1[[#This Row],[Variable]],Sheet2!A:F,4,FALSE),"")</f>
        <v/>
      </c>
      <c r="E21" s="1" t="str">
        <f>_xlfn.IFNA(VLOOKUP(Table1[[#This Row],[Variable]],Sheet2!A:F,5,FALSE),"")</f>
        <v/>
      </c>
      <c r="F21" s="1" t="str">
        <f>_xlfn.IFNA(VLOOKUP(Table1[[#This Row],[Variable]],Sheet2!A:F,6,FALSE),"")</f>
        <v/>
      </c>
      <c r="G21" s="3" t="s">
        <v>167</v>
      </c>
    </row>
    <row r="22" spans="1:7" x14ac:dyDescent="0.25">
      <c r="A22" s="1" t="s">
        <v>20</v>
      </c>
      <c r="B22" s="1" t="s">
        <v>104</v>
      </c>
      <c r="C22" s="1" t="str">
        <f>_xlfn.IFNA(VLOOKUP(Table1[[#This Row],[Variable]],Sheet2!A:F,3,FALSE),"")</f>
        <v/>
      </c>
      <c r="D22" s="1" t="str">
        <f>_xlfn.IFNA(VLOOKUP(Table1[[#This Row],[Variable]],Sheet2!A:F,4,FALSE),"")</f>
        <v/>
      </c>
      <c r="E22" s="1" t="str">
        <f>_xlfn.IFNA(VLOOKUP(Table1[[#This Row],[Variable]],Sheet2!A:F,5,FALSE),"")</f>
        <v/>
      </c>
      <c r="F22" s="1" t="str">
        <f>_xlfn.IFNA(VLOOKUP(Table1[[#This Row],[Variable]],Sheet2!A:F,6,FALSE),"")</f>
        <v/>
      </c>
      <c r="G22" s="3" t="s">
        <v>167</v>
      </c>
    </row>
    <row r="23" spans="1:7" x14ac:dyDescent="0.25">
      <c r="A23" s="1" t="s">
        <v>21</v>
      </c>
      <c r="B23" s="1" t="s">
        <v>105</v>
      </c>
      <c r="C23" s="1" t="str">
        <f>_xlfn.IFNA(VLOOKUP(Table1[[#This Row],[Variable]],Sheet2!A:F,3,FALSE),"")</f>
        <v/>
      </c>
      <c r="D23" s="1" t="str">
        <f>_xlfn.IFNA(VLOOKUP(Table1[[#This Row],[Variable]],Sheet2!A:F,4,FALSE),"")</f>
        <v/>
      </c>
      <c r="E23" s="1" t="str">
        <f>_xlfn.IFNA(VLOOKUP(Table1[[#This Row],[Variable]],Sheet2!A:F,5,FALSE),"")</f>
        <v/>
      </c>
      <c r="F23" s="1" t="str">
        <f>_xlfn.IFNA(VLOOKUP(Table1[[#This Row],[Variable]],Sheet2!A:F,6,FALSE),"")</f>
        <v/>
      </c>
      <c r="G23" s="3" t="s">
        <v>167</v>
      </c>
    </row>
    <row r="24" spans="1:7" x14ac:dyDescent="0.25">
      <c r="A24" s="1" t="s">
        <v>22</v>
      </c>
      <c r="B24" s="1" t="s">
        <v>106</v>
      </c>
      <c r="C24" s="1" t="str">
        <f>_xlfn.IFNA(VLOOKUP(Table1[[#This Row],[Variable]],Sheet2!A:F,3,FALSE),"")</f>
        <v/>
      </c>
      <c r="D24" s="1" t="str">
        <f>_xlfn.IFNA(VLOOKUP(Table1[[#This Row],[Variable]],Sheet2!A:F,4,FALSE),"")</f>
        <v/>
      </c>
      <c r="E24" s="1" t="str">
        <f>_xlfn.IFNA(VLOOKUP(Table1[[#This Row],[Variable]],Sheet2!A:F,5,FALSE),"")</f>
        <v/>
      </c>
      <c r="F24" s="1" t="str">
        <f>_xlfn.IFNA(VLOOKUP(Table1[[#This Row],[Variable]],Sheet2!A:F,6,FALSE),"")</f>
        <v/>
      </c>
      <c r="G24" s="3" t="s">
        <v>167</v>
      </c>
    </row>
    <row r="25" spans="1:7" x14ac:dyDescent="0.25">
      <c r="A25" s="1" t="s">
        <v>23</v>
      </c>
      <c r="B25" s="1" t="s">
        <v>107</v>
      </c>
      <c r="C25" s="1" t="str">
        <f>_xlfn.IFNA(VLOOKUP(Table1[[#This Row],[Variable]],Sheet2!A:F,3,FALSE),"")</f>
        <v/>
      </c>
      <c r="D25" s="1" t="str">
        <f>_xlfn.IFNA(VLOOKUP(Table1[[#This Row],[Variable]],Sheet2!A:F,4,FALSE),"")</f>
        <v/>
      </c>
      <c r="E25" s="1" t="str">
        <f>_xlfn.IFNA(VLOOKUP(Table1[[#This Row],[Variable]],Sheet2!A:F,5,FALSE),"")</f>
        <v/>
      </c>
      <c r="F25" s="1" t="str">
        <f>_xlfn.IFNA(VLOOKUP(Table1[[#This Row],[Variable]],Sheet2!A:F,6,FALSE),"")</f>
        <v/>
      </c>
      <c r="G25" s="3" t="s">
        <v>167</v>
      </c>
    </row>
    <row r="26" spans="1:7" x14ac:dyDescent="0.25">
      <c r="A26" s="1" t="s">
        <v>24</v>
      </c>
      <c r="B26" s="1" t="s">
        <v>108</v>
      </c>
      <c r="C26" s="1" t="str">
        <f>_xlfn.IFNA(VLOOKUP(Table1[[#This Row],[Variable]],Sheet2!A:F,3,FALSE),"")</f>
        <v/>
      </c>
      <c r="D26" s="1" t="str">
        <f>_xlfn.IFNA(VLOOKUP(Table1[[#This Row],[Variable]],Sheet2!A:F,4,FALSE),"")</f>
        <v/>
      </c>
      <c r="E26" s="1" t="str">
        <f>_xlfn.IFNA(VLOOKUP(Table1[[#This Row],[Variable]],Sheet2!A:F,5,FALSE),"")</f>
        <v/>
      </c>
      <c r="F26" s="1" t="str">
        <f>_xlfn.IFNA(VLOOKUP(Table1[[#This Row],[Variable]],Sheet2!A:F,6,FALSE),"")</f>
        <v/>
      </c>
      <c r="G26" s="3" t="s">
        <v>167</v>
      </c>
    </row>
    <row r="27" spans="1:7" x14ac:dyDescent="0.25">
      <c r="A27" s="1" t="s">
        <v>25</v>
      </c>
      <c r="B27" s="1" t="s">
        <v>109</v>
      </c>
      <c r="C27" s="1" t="str">
        <f>_xlfn.IFNA(VLOOKUP(Table1[[#This Row],[Variable]],Sheet2!A:F,3,FALSE),"")</f>
        <v/>
      </c>
      <c r="D27" s="1" t="str">
        <f>_xlfn.IFNA(VLOOKUP(Table1[[#This Row],[Variable]],Sheet2!A:F,4,FALSE),"")</f>
        <v/>
      </c>
      <c r="E27" s="1" t="str">
        <f>_xlfn.IFNA(VLOOKUP(Table1[[#This Row],[Variable]],Sheet2!A:F,5,FALSE),"")</f>
        <v/>
      </c>
      <c r="F27" s="1" t="str">
        <f>_xlfn.IFNA(VLOOKUP(Table1[[#This Row],[Variable]],Sheet2!A:F,6,FALSE),"")</f>
        <v/>
      </c>
      <c r="G27" s="3" t="s">
        <v>167</v>
      </c>
    </row>
    <row r="28" spans="1:7" x14ac:dyDescent="0.25">
      <c r="A28" s="1" t="s">
        <v>26</v>
      </c>
      <c r="B28" s="2" t="s">
        <v>110</v>
      </c>
      <c r="C28" s="1" t="str">
        <f>_xlfn.IFNA(VLOOKUP(Table1[[#This Row],[Variable]],Sheet2!A:F,3,FALSE),"")</f>
        <v/>
      </c>
      <c r="D28" s="1" t="str">
        <f>_xlfn.IFNA(VLOOKUP(Table1[[#This Row],[Variable]],Sheet2!A:F,4,FALSE),"")</f>
        <v/>
      </c>
      <c r="E28" s="1" t="str">
        <f>_xlfn.IFNA(VLOOKUP(Table1[[#This Row],[Variable]],Sheet2!A:F,5,FALSE),"")</f>
        <v/>
      </c>
      <c r="F28" s="1" t="str">
        <f>_xlfn.IFNA(VLOOKUP(Table1[[#This Row],[Variable]],Sheet2!A:F,6,FALSE),"")</f>
        <v/>
      </c>
      <c r="G28" s="3" t="s">
        <v>167</v>
      </c>
    </row>
    <row r="29" spans="1:7" x14ac:dyDescent="0.25">
      <c r="A29" s="1" t="s">
        <v>27</v>
      </c>
      <c r="B29" s="1" t="s">
        <v>111</v>
      </c>
      <c r="C29" s="1" t="str">
        <f>_xlfn.IFNA(VLOOKUP(Table1[[#This Row],[Variable]],Sheet2!A:F,3,FALSE),"")</f>
        <v/>
      </c>
      <c r="D29" s="1" t="str">
        <f>_xlfn.IFNA(VLOOKUP(Table1[[#This Row],[Variable]],Sheet2!A:F,4,FALSE),"")</f>
        <v/>
      </c>
      <c r="E29" s="1" t="str">
        <f>_xlfn.IFNA(VLOOKUP(Table1[[#This Row],[Variable]],Sheet2!A:F,5,FALSE),"")</f>
        <v/>
      </c>
      <c r="F29" s="1" t="str">
        <f>_xlfn.IFNA(VLOOKUP(Table1[[#This Row],[Variable]],Sheet2!A:F,6,FALSE),"")</f>
        <v/>
      </c>
      <c r="G29" s="3" t="s">
        <v>167</v>
      </c>
    </row>
    <row r="30" spans="1:7" x14ac:dyDescent="0.25">
      <c r="A30" s="1" t="s">
        <v>28</v>
      </c>
      <c r="B30" s="1" t="s">
        <v>112</v>
      </c>
      <c r="C30" s="1" t="str">
        <f>_xlfn.IFNA(VLOOKUP(Table1[[#This Row],[Variable]],Sheet2!A:F,3,FALSE),"")</f>
        <v/>
      </c>
      <c r="D30" s="1" t="str">
        <f>_xlfn.IFNA(VLOOKUP(Table1[[#This Row],[Variable]],Sheet2!A:F,4,FALSE),"")</f>
        <v/>
      </c>
      <c r="E30" s="1" t="str">
        <f>_xlfn.IFNA(VLOOKUP(Table1[[#This Row],[Variable]],Sheet2!A:F,5,FALSE),"")</f>
        <v/>
      </c>
      <c r="F30" s="1" t="str">
        <f>_xlfn.IFNA(VLOOKUP(Table1[[#This Row],[Variable]],Sheet2!A:F,6,FALSE),"")</f>
        <v/>
      </c>
      <c r="G30" s="3" t="s">
        <v>167</v>
      </c>
    </row>
    <row r="31" spans="1:7" x14ac:dyDescent="0.25">
      <c r="A31" s="1" t="s">
        <v>29</v>
      </c>
      <c r="B31" s="1" t="s">
        <v>113</v>
      </c>
      <c r="C31" s="1" t="str">
        <f>_xlfn.IFNA(VLOOKUP(Table1[[#This Row],[Variable]],Sheet2!A:F,3,FALSE),"")</f>
        <v/>
      </c>
      <c r="D31" s="1" t="str">
        <f>_xlfn.IFNA(VLOOKUP(Table1[[#This Row],[Variable]],Sheet2!A:F,4,FALSE),"")</f>
        <v/>
      </c>
      <c r="E31" s="1" t="str">
        <f>_xlfn.IFNA(VLOOKUP(Table1[[#This Row],[Variable]],Sheet2!A:F,5,FALSE),"")</f>
        <v/>
      </c>
      <c r="F31" s="1" t="str">
        <f>_xlfn.IFNA(VLOOKUP(Table1[[#This Row],[Variable]],Sheet2!A:F,6,FALSE),"")</f>
        <v/>
      </c>
      <c r="G31" s="3" t="s">
        <v>167</v>
      </c>
    </row>
    <row r="32" spans="1:7" x14ac:dyDescent="0.25">
      <c r="A32" s="1" t="s">
        <v>30</v>
      </c>
      <c r="B32" s="1" t="s">
        <v>114</v>
      </c>
      <c r="C32" s="1" t="str">
        <f>_xlfn.IFNA(VLOOKUP(Table1[[#This Row],[Variable]],Sheet2!A:F,3,FALSE),"")</f>
        <v/>
      </c>
      <c r="D32" s="1" t="str">
        <f>_xlfn.IFNA(VLOOKUP(Table1[[#This Row],[Variable]],Sheet2!A:F,4,FALSE),"")</f>
        <v/>
      </c>
      <c r="E32" s="1" t="str">
        <f>_xlfn.IFNA(VLOOKUP(Table1[[#This Row],[Variable]],Sheet2!A:F,5,FALSE),"")</f>
        <v/>
      </c>
      <c r="F32" s="1" t="str">
        <f>_xlfn.IFNA(VLOOKUP(Table1[[#This Row],[Variable]],Sheet2!A:F,6,FALSE),"")</f>
        <v/>
      </c>
      <c r="G32" s="3" t="s">
        <v>167</v>
      </c>
    </row>
    <row r="33" spans="1:7" x14ac:dyDescent="0.25">
      <c r="A33" s="1" t="s">
        <v>31</v>
      </c>
      <c r="B33" s="1" t="s">
        <v>115</v>
      </c>
      <c r="C33" s="1" t="str">
        <f>_xlfn.IFNA(VLOOKUP(Table1[[#This Row],[Variable]],Sheet2!A:F,3,FALSE),"")</f>
        <v/>
      </c>
      <c r="D33" s="1" t="str">
        <f>_xlfn.IFNA(VLOOKUP(Table1[[#This Row],[Variable]],Sheet2!A:F,4,FALSE),"")</f>
        <v/>
      </c>
      <c r="E33" s="1" t="str">
        <f>_xlfn.IFNA(VLOOKUP(Table1[[#This Row],[Variable]],Sheet2!A:F,5,FALSE),"")</f>
        <v/>
      </c>
      <c r="F33" s="1" t="str">
        <f>_xlfn.IFNA(VLOOKUP(Table1[[#This Row],[Variable]],Sheet2!A:F,6,FALSE),"")</f>
        <v/>
      </c>
      <c r="G33" s="3" t="s">
        <v>167</v>
      </c>
    </row>
    <row r="34" spans="1:7" x14ac:dyDescent="0.25">
      <c r="A34" s="1" t="s">
        <v>32</v>
      </c>
      <c r="B34" s="1" t="s">
        <v>116</v>
      </c>
      <c r="C34" s="1" t="str">
        <f>_xlfn.IFNA(VLOOKUP(Table1[[#This Row],[Variable]],Sheet2!A:F,3,FALSE),"")</f>
        <v/>
      </c>
      <c r="D34" s="1" t="str">
        <f>_xlfn.IFNA(VLOOKUP(Table1[[#This Row],[Variable]],Sheet2!A:F,4,FALSE),"")</f>
        <v/>
      </c>
      <c r="E34" s="1" t="str">
        <f>_xlfn.IFNA(VLOOKUP(Table1[[#This Row],[Variable]],Sheet2!A:F,5,FALSE),"")</f>
        <v/>
      </c>
      <c r="F34" s="1" t="str">
        <f>_xlfn.IFNA(VLOOKUP(Table1[[#This Row],[Variable]],Sheet2!A:F,6,FALSE),"")</f>
        <v/>
      </c>
      <c r="G34" s="3" t="s">
        <v>167</v>
      </c>
    </row>
    <row r="35" spans="1:7" x14ac:dyDescent="0.25">
      <c r="A35" s="1" t="s">
        <v>33</v>
      </c>
      <c r="B35" s="1" t="s">
        <v>117</v>
      </c>
      <c r="C35" s="1" t="str">
        <f>_xlfn.IFNA(VLOOKUP(Table1[[#This Row],[Variable]],Sheet2!A:F,3,FALSE),"")</f>
        <v/>
      </c>
      <c r="D35" s="1" t="str">
        <f>_xlfn.IFNA(VLOOKUP(Table1[[#This Row],[Variable]],Sheet2!A:F,4,FALSE),"")</f>
        <v/>
      </c>
      <c r="E35" s="1" t="str">
        <f>_xlfn.IFNA(VLOOKUP(Table1[[#This Row],[Variable]],Sheet2!A:F,5,FALSE),"")</f>
        <v/>
      </c>
      <c r="F35" s="1" t="str">
        <f>_xlfn.IFNA(VLOOKUP(Table1[[#This Row],[Variable]],Sheet2!A:F,6,FALSE),"")</f>
        <v/>
      </c>
      <c r="G35" s="3" t="s">
        <v>167</v>
      </c>
    </row>
    <row r="36" spans="1:7" x14ac:dyDescent="0.25">
      <c r="A36" s="1" t="s">
        <v>34</v>
      </c>
      <c r="B36" s="1" t="s">
        <v>118</v>
      </c>
      <c r="C36" s="1">
        <f>_xlfn.IFNA(VLOOKUP(Table1[[#This Row],[Variable]],Sheet2!A:F,3,FALSE),"")</f>
        <v>44399618</v>
      </c>
      <c r="D36" s="1">
        <f>_xlfn.IFNA(VLOOKUP(Table1[[#This Row],[Variable]],Sheet2!A:F,4,FALSE),"")</f>
        <v>214984295</v>
      </c>
      <c r="E36" s="1">
        <f>_xlfn.IFNA(VLOOKUP(Table1[[#This Row],[Variable]],Sheet2!A:F,5,FALSE),"")</f>
        <v>0</v>
      </c>
      <c r="F36" s="1">
        <f>_xlfn.IFNA(VLOOKUP(Table1[[#This Row],[Variable]],Sheet2!A:F,6,FALSE),"")</f>
        <v>3084712000</v>
      </c>
      <c r="G36" s="3" t="s">
        <v>167</v>
      </c>
    </row>
    <row r="37" spans="1:7" x14ac:dyDescent="0.25">
      <c r="A37" s="1" t="s">
        <v>35</v>
      </c>
      <c r="B37" s="1" t="s">
        <v>119</v>
      </c>
      <c r="C37" s="1">
        <f>_xlfn.IFNA(VLOOKUP(Table1[[#This Row],[Variable]],Sheet2!A:F,3,FALSE),"")</f>
        <v>17529473</v>
      </c>
      <c r="D37" s="1">
        <f>_xlfn.IFNA(VLOOKUP(Table1[[#This Row],[Variable]],Sheet2!A:F,4,FALSE),"")</f>
        <v>68001448</v>
      </c>
      <c r="E37" s="1">
        <f>_xlfn.IFNA(VLOOKUP(Table1[[#This Row],[Variable]],Sheet2!A:F,5,FALSE),"")</f>
        <v>0</v>
      </c>
      <c r="F37" s="1">
        <f>_xlfn.IFNA(VLOOKUP(Table1[[#This Row],[Variable]],Sheet2!A:F,6,FALSE),"")</f>
        <v>1266426000</v>
      </c>
      <c r="G37" s="3" t="s">
        <v>167</v>
      </c>
    </row>
    <row r="38" spans="1:7" x14ac:dyDescent="0.25">
      <c r="A38" s="1" t="s">
        <v>36</v>
      </c>
      <c r="B38" s="1" t="s">
        <v>120</v>
      </c>
      <c r="C38" s="1">
        <f>_xlfn.IFNA(VLOOKUP(Table1[[#This Row],[Variable]],Sheet2!A:F,3,FALSE),"")</f>
        <v>13454234</v>
      </c>
      <c r="D38" s="1">
        <f>_xlfn.IFNA(VLOOKUP(Table1[[#This Row],[Variable]],Sheet2!A:F,4,FALSE),"")</f>
        <v>51085954</v>
      </c>
      <c r="E38" s="1">
        <f>_xlfn.IFNA(VLOOKUP(Table1[[#This Row],[Variable]],Sheet2!A:F,5,FALSE),"")</f>
        <v>1</v>
      </c>
      <c r="F38" s="1">
        <f>_xlfn.IFNA(VLOOKUP(Table1[[#This Row],[Variable]],Sheet2!A:F,6,FALSE),"")</f>
        <v>1228340000</v>
      </c>
      <c r="G38" s="3" t="s">
        <v>167</v>
      </c>
    </row>
    <row r="39" spans="1:7" x14ac:dyDescent="0.25">
      <c r="A39" s="1" t="s">
        <v>37</v>
      </c>
      <c r="B39" s="1" t="s">
        <v>121</v>
      </c>
      <c r="C39" s="1" t="str">
        <f>_xlfn.IFNA(VLOOKUP(Table1[[#This Row],[Variable]],Sheet2!A:F,3,FALSE),"")</f>
        <v/>
      </c>
      <c r="D39" s="1" t="str">
        <f>_xlfn.IFNA(VLOOKUP(Table1[[#This Row],[Variable]],Sheet2!A:F,4,FALSE),"")</f>
        <v/>
      </c>
      <c r="E39" s="1" t="str">
        <f>_xlfn.IFNA(VLOOKUP(Table1[[#This Row],[Variable]],Sheet2!A:F,5,FALSE),"")</f>
        <v/>
      </c>
      <c r="F39" s="1" t="str">
        <f>_xlfn.IFNA(VLOOKUP(Table1[[#This Row],[Variable]],Sheet2!A:F,6,FALSE),"")</f>
        <v/>
      </c>
      <c r="G39" s="3" t="s">
        <v>167</v>
      </c>
    </row>
    <row r="40" spans="1:7" x14ac:dyDescent="0.25">
      <c r="A40" s="1" t="s">
        <v>38</v>
      </c>
      <c r="B40" s="1" t="s">
        <v>122</v>
      </c>
      <c r="C40" s="1">
        <f>_xlfn.IFNA(VLOOKUP(Table1[[#This Row],[Variable]],Sheet2!A:F,3,FALSE),"")</f>
        <v>291312.7</v>
      </c>
      <c r="D40" s="1">
        <f>_xlfn.IFNA(VLOOKUP(Table1[[#This Row],[Variable]],Sheet2!A:F,4,FALSE),"")</f>
        <v>1237874</v>
      </c>
      <c r="E40" s="1">
        <f>_xlfn.IFNA(VLOOKUP(Table1[[#This Row],[Variable]],Sheet2!A:F,5,FALSE),"")</f>
        <v>0</v>
      </c>
      <c r="F40" s="1">
        <f>_xlfn.IFNA(VLOOKUP(Table1[[#This Row],[Variable]],Sheet2!A:F,6,FALSE),"")</f>
        <v>22296000</v>
      </c>
      <c r="G40" s="3" t="s">
        <v>167</v>
      </c>
    </row>
    <row r="41" spans="1:7" x14ac:dyDescent="0.25">
      <c r="A41" s="1" t="s">
        <v>39</v>
      </c>
      <c r="B41" s="1" t="s">
        <v>123</v>
      </c>
      <c r="C41" s="1">
        <f>_xlfn.IFNA(VLOOKUP(Table1[[#This Row],[Variable]],Sheet2!A:F,3,FALSE),"")</f>
        <v>156854.1</v>
      </c>
      <c r="D41" s="1">
        <f>_xlfn.IFNA(VLOOKUP(Table1[[#This Row],[Variable]],Sheet2!A:F,4,FALSE),"")</f>
        <v>859440.9</v>
      </c>
      <c r="E41" s="1">
        <f>_xlfn.IFNA(VLOOKUP(Table1[[#This Row],[Variable]],Sheet2!A:F,5,FALSE),"")</f>
        <v>0</v>
      </c>
      <c r="F41" s="1">
        <f>_xlfn.IFNA(VLOOKUP(Table1[[#This Row],[Variable]],Sheet2!A:F,6,FALSE),"")</f>
        <v>22424286</v>
      </c>
      <c r="G41" s="3" t="s">
        <v>167</v>
      </c>
    </row>
    <row r="42" spans="1:7" x14ac:dyDescent="0.25">
      <c r="A42" s="1" t="s">
        <v>40</v>
      </c>
      <c r="B42" s="1" t="s">
        <v>124</v>
      </c>
      <c r="C42" s="1">
        <f>_xlfn.IFNA(VLOOKUP(Table1[[#This Row],[Variable]],Sheet2!A:F,3,FALSE),"")</f>
        <v>67.397000000000006</v>
      </c>
      <c r="D42" s="1">
        <f>_xlfn.IFNA(VLOOKUP(Table1[[#This Row],[Variable]],Sheet2!A:F,4,FALSE),"")</f>
        <v>61.512</v>
      </c>
      <c r="E42" s="1">
        <f>_xlfn.IFNA(VLOOKUP(Table1[[#This Row],[Variable]],Sheet2!A:F,5,FALSE),"")</f>
        <v>0</v>
      </c>
      <c r="F42" s="1">
        <f>_xlfn.IFNA(VLOOKUP(Table1[[#This Row],[Variable]],Sheet2!A:F,6,FALSE),"")</f>
        <v>247.51</v>
      </c>
      <c r="G42" s="3" t="s">
        <v>167</v>
      </c>
    </row>
    <row r="43" spans="1:7" x14ac:dyDescent="0.25">
      <c r="A43" s="1" t="s">
        <v>41</v>
      </c>
      <c r="B43" s="1" t="s">
        <v>125</v>
      </c>
      <c r="C43" s="1">
        <f>_xlfn.IFNA(VLOOKUP(Table1[[#This Row],[Variable]],Sheet2!A:F,3,FALSE),"")</f>
        <v>35.93</v>
      </c>
      <c r="D43" s="1">
        <f>_xlfn.IFNA(VLOOKUP(Table1[[#This Row],[Variable]],Sheet2!A:F,4,FALSE),"")</f>
        <v>28.401</v>
      </c>
      <c r="E43" s="1">
        <f>_xlfn.IFNA(VLOOKUP(Table1[[#This Row],[Variable]],Sheet2!A:F,5,FALSE),"")</f>
        <v>0</v>
      </c>
      <c r="F43" s="1">
        <f>_xlfn.IFNA(VLOOKUP(Table1[[#This Row],[Variable]],Sheet2!A:F,6,FALSE),"")</f>
        <v>98.99</v>
      </c>
      <c r="G43" s="3" t="s">
        <v>167</v>
      </c>
    </row>
    <row r="44" spans="1:7" x14ac:dyDescent="0.25">
      <c r="A44" s="1" t="s">
        <v>42</v>
      </c>
      <c r="B44" s="1" t="s">
        <v>126</v>
      </c>
      <c r="C44" s="1">
        <f>_xlfn.IFNA(VLOOKUP(Table1[[#This Row],[Variable]],Sheet2!A:F,3,FALSE),"")</f>
        <v>30.477</v>
      </c>
      <c r="D44" s="1">
        <f>_xlfn.IFNA(VLOOKUP(Table1[[#This Row],[Variable]],Sheet2!A:F,4,FALSE),"")</f>
        <v>27.048999999999999</v>
      </c>
      <c r="E44" s="1">
        <f>_xlfn.IFNA(VLOOKUP(Table1[[#This Row],[Variable]],Sheet2!A:F,5,FALSE),"")</f>
        <v>0</v>
      </c>
      <c r="F44" s="1">
        <f>_xlfn.IFNA(VLOOKUP(Table1[[#This Row],[Variable]],Sheet2!A:F,6,FALSE),"")</f>
        <v>94.54</v>
      </c>
      <c r="G44" s="3" t="s">
        <v>167</v>
      </c>
    </row>
    <row r="45" spans="1:7" x14ac:dyDescent="0.25">
      <c r="A45" s="1" t="s">
        <v>43</v>
      </c>
      <c r="B45" s="1" t="s">
        <v>127</v>
      </c>
      <c r="C45" s="1" t="str">
        <f>_xlfn.IFNA(VLOOKUP(Table1[[#This Row],[Variable]],Sheet2!A:F,3,FALSE),"")</f>
        <v/>
      </c>
      <c r="D45" s="1" t="str">
        <f>_xlfn.IFNA(VLOOKUP(Table1[[#This Row],[Variable]],Sheet2!A:F,4,FALSE),"")</f>
        <v/>
      </c>
      <c r="E45" s="1" t="str">
        <f>_xlfn.IFNA(VLOOKUP(Table1[[#This Row],[Variable]],Sheet2!A:F,5,FALSE),"")</f>
        <v/>
      </c>
      <c r="F45" s="1" t="str">
        <f>_xlfn.IFNA(VLOOKUP(Table1[[#This Row],[Variable]],Sheet2!A:F,6,FALSE),"")</f>
        <v/>
      </c>
      <c r="G45" s="3" t="s">
        <v>167</v>
      </c>
    </row>
    <row r="46" spans="1:7" x14ac:dyDescent="0.25">
      <c r="A46" s="1" t="s">
        <v>44</v>
      </c>
      <c r="B46" s="1" t="s">
        <v>128</v>
      </c>
      <c r="C46" s="1">
        <f>_xlfn.IFNA(VLOOKUP(Table1[[#This Row],[Variable]],Sheet2!A:F,3,FALSE),"")</f>
        <v>3122.74</v>
      </c>
      <c r="D46" s="1">
        <f>_xlfn.IFNA(VLOOKUP(Table1[[#This Row],[Variable]],Sheet2!A:F,4,FALSE),"")</f>
        <v>3629.5509999999999</v>
      </c>
      <c r="E46" s="1">
        <f>_xlfn.IFNA(VLOOKUP(Table1[[#This Row],[Variable]],Sheet2!A:F,5,FALSE),"")</f>
        <v>0</v>
      </c>
      <c r="F46" s="1">
        <f>_xlfn.IFNA(VLOOKUP(Table1[[#This Row],[Variable]],Sheet2!A:F,6,FALSE),"")</f>
        <v>117410</v>
      </c>
      <c r="G46" s="3" t="s">
        <v>167</v>
      </c>
    </row>
    <row r="47" spans="1:7" x14ac:dyDescent="0.25">
      <c r="A47" s="1" t="s">
        <v>45</v>
      </c>
      <c r="B47" s="1" t="s">
        <v>129</v>
      </c>
      <c r="C47" s="1">
        <f>_xlfn.IFNA(VLOOKUP(Table1[[#This Row],[Variable]],Sheet2!A:F,3,FALSE),"")</f>
        <v>64568.87</v>
      </c>
      <c r="D47" s="1">
        <f>_xlfn.IFNA(VLOOKUP(Table1[[#This Row],[Variable]],Sheet2!A:F,4,FALSE),"")</f>
        <v>325791.5</v>
      </c>
      <c r="E47" s="1">
        <f>_xlfn.IFNA(VLOOKUP(Table1[[#This Row],[Variable]],Sheet2!A:F,5,FALSE),"")</f>
        <v>0</v>
      </c>
      <c r="F47" s="1">
        <f>_xlfn.IFNA(VLOOKUP(Table1[[#This Row],[Variable]],Sheet2!A:F,6,FALSE),"")</f>
        <v>6026337</v>
      </c>
      <c r="G47" s="3" t="s">
        <v>167</v>
      </c>
    </row>
    <row r="48" spans="1:7" x14ac:dyDescent="0.25">
      <c r="A48" s="1" t="s">
        <v>46</v>
      </c>
      <c r="B48" s="1" t="s">
        <v>130</v>
      </c>
      <c r="C48" s="1">
        <f>_xlfn.IFNA(VLOOKUP(Table1[[#This Row],[Variable]],Sheet2!A:F,3,FALSE),"")</f>
        <v>0.14499999999999999</v>
      </c>
      <c r="D48" s="1">
        <f>_xlfn.IFNA(VLOOKUP(Table1[[#This Row],[Variable]],Sheet2!A:F,4,FALSE),"")</f>
        <v>0.23</v>
      </c>
      <c r="E48" s="1">
        <f>_xlfn.IFNA(VLOOKUP(Table1[[#This Row],[Variable]],Sheet2!A:F,5,FALSE),"")</f>
        <v>0</v>
      </c>
      <c r="F48" s="1">
        <f>_xlfn.IFNA(VLOOKUP(Table1[[#This Row],[Variable]],Sheet2!A:F,6,FALSE),"")</f>
        <v>11.741</v>
      </c>
      <c r="G48" s="3" t="s">
        <v>167</v>
      </c>
    </row>
    <row r="49" spans="1:7" x14ac:dyDescent="0.25">
      <c r="A49" s="1" t="s">
        <v>47</v>
      </c>
      <c r="B49" s="1" t="s">
        <v>132</v>
      </c>
      <c r="C49" s="1">
        <f>_xlfn.IFNA(VLOOKUP(Table1[[#This Row],[Variable]],Sheet2!A:F,3,FALSE),"")</f>
        <v>43144805</v>
      </c>
      <c r="D49" s="1">
        <f>_xlfn.IFNA(VLOOKUP(Table1[[#This Row],[Variable]],Sheet2!A:F,4,FALSE),"")</f>
        <v>154661471</v>
      </c>
      <c r="E49" s="1">
        <f>_xlfn.IFNA(VLOOKUP(Table1[[#This Row],[Variable]],Sheet2!A:F,5,FALSE),"")</f>
        <v>4981</v>
      </c>
      <c r="F49" s="1">
        <f>_xlfn.IFNA(VLOOKUP(Table1[[#This Row],[Variable]],Sheet2!A:F,6,FALSE),"")</f>
        <v>1444216102</v>
      </c>
      <c r="G49" s="3" t="s">
        <v>167</v>
      </c>
    </row>
    <row r="50" spans="1:7" x14ac:dyDescent="0.25">
      <c r="A50" s="1" t="s">
        <v>48</v>
      </c>
      <c r="B50" s="1" t="s">
        <v>133</v>
      </c>
      <c r="C50" s="1">
        <f>_xlfn.IFNA(VLOOKUP(Table1[[#This Row],[Variable]],Sheet2!A:F,3,FALSE),"")</f>
        <v>243.20400000000001</v>
      </c>
      <c r="D50" s="1">
        <f>_xlfn.IFNA(VLOOKUP(Table1[[#This Row],[Variable]],Sheet2!A:F,4,FALSE),"")</f>
        <v>824.28200000000004</v>
      </c>
      <c r="E50" s="1">
        <f>_xlfn.IFNA(VLOOKUP(Table1[[#This Row],[Variable]],Sheet2!A:F,5,FALSE),"")</f>
        <v>1.98</v>
      </c>
      <c r="F50" s="1">
        <f>_xlfn.IFNA(VLOOKUP(Table1[[#This Row],[Variable]],Sheet2!A:F,6,FALSE),"")</f>
        <v>7915.7309999999998</v>
      </c>
      <c r="G50" s="3" t="s">
        <v>167</v>
      </c>
    </row>
    <row r="51" spans="1:7" x14ac:dyDescent="0.25">
      <c r="A51" s="1" t="s">
        <v>49</v>
      </c>
      <c r="B51" s="1" t="s">
        <v>134</v>
      </c>
      <c r="C51" s="1">
        <f>_xlfn.IFNA(VLOOKUP(Table1[[#This Row],[Variable]],Sheet2!A:F,3,FALSE),"")</f>
        <v>30.359000000000002</v>
      </c>
      <c r="D51" s="1">
        <f>_xlfn.IFNA(VLOOKUP(Table1[[#This Row],[Variable]],Sheet2!A:F,4,FALSE),"")</f>
        <v>9.1240000000000006</v>
      </c>
      <c r="E51" s="1">
        <f>_xlfn.IFNA(VLOOKUP(Table1[[#This Row],[Variable]],Sheet2!A:F,5,FALSE),"")</f>
        <v>15.1</v>
      </c>
      <c r="F51" s="1">
        <f>_xlfn.IFNA(VLOOKUP(Table1[[#This Row],[Variable]],Sheet2!A:F,6,FALSE),"")</f>
        <v>48.2</v>
      </c>
      <c r="G51" s="3" t="s">
        <v>167</v>
      </c>
    </row>
    <row r="52" spans="1:7" x14ac:dyDescent="0.25">
      <c r="A52" s="1" t="s">
        <v>50</v>
      </c>
      <c r="B52" s="1" t="s">
        <v>135</v>
      </c>
      <c r="C52" s="1">
        <f>_xlfn.IFNA(VLOOKUP(Table1[[#This Row],[Variable]],Sheet2!A:F,3,FALSE),"")</f>
        <v>8.6890000000000001</v>
      </c>
      <c r="D52" s="1">
        <f>_xlfn.IFNA(VLOOKUP(Table1[[#This Row],[Variable]],Sheet2!A:F,4,FALSE),"")</f>
        <v>6.218</v>
      </c>
      <c r="E52" s="1">
        <f>_xlfn.IFNA(VLOOKUP(Table1[[#This Row],[Variable]],Sheet2!A:F,5,FALSE),"")</f>
        <v>1.1439999999999999</v>
      </c>
      <c r="F52" s="1">
        <f>_xlfn.IFNA(VLOOKUP(Table1[[#This Row],[Variable]],Sheet2!A:F,6,FALSE),"")</f>
        <v>27.048999999999999</v>
      </c>
      <c r="G52" s="3" t="s">
        <v>167</v>
      </c>
    </row>
    <row r="53" spans="1:7" x14ac:dyDescent="0.25">
      <c r="A53" s="1" t="s">
        <v>51</v>
      </c>
      <c r="B53" s="1" t="s">
        <v>136</v>
      </c>
      <c r="C53" s="1">
        <f>_xlfn.IFNA(VLOOKUP(Table1[[#This Row],[Variable]],Sheet2!A:F,3,FALSE),"")</f>
        <v>5.5019999999999998</v>
      </c>
      <c r="D53" s="1">
        <f>_xlfn.IFNA(VLOOKUP(Table1[[#This Row],[Variable]],Sheet2!A:F,4,FALSE),"")</f>
        <v>4.242</v>
      </c>
      <c r="E53" s="1">
        <f>_xlfn.IFNA(VLOOKUP(Table1[[#This Row],[Variable]],Sheet2!A:F,5,FALSE),"")</f>
        <v>0.52600000000000002</v>
      </c>
      <c r="F53" s="1">
        <f>_xlfn.IFNA(VLOOKUP(Table1[[#This Row],[Variable]],Sheet2!A:F,6,FALSE),"")</f>
        <v>18.492999999999999</v>
      </c>
      <c r="G53" s="3" t="s">
        <v>167</v>
      </c>
    </row>
    <row r="54" spans="1:7" x14ac:dyDescent="0.25">
      <c r="A54" s="1" t="s">
        <v>52</v>
      </c>
      <c r="B54" s="1" t="s">
        <v>137</v>
      </c>
      <c r="C54" s="1">
        <f>_xlfn.IFNA(VLOOKUP(Table1[[#This Row],[Variable]],Sheet2!A:F,3,FALSE),"")</f>
        <v>18864.939999999999</v>
      </c>
      <c r="D54" s="1">
        <f>_xlfn.IFNA(VLOOKUP(Table1[[#This Row],[Variable]],Sheet2!A:F,4,FALSE),"")</f>
        <v>19672.54</v>
      </c>
      <c r="E54" s="1">
        <f>_xlfn.IFNA(VLOOKUP(Table1[[#This Row],[Variable]],Sheet2!A:F,5,FALSE),"")</f>
        <v>661.24</v>
      </c>
      <c r="F54" s="1">
        <f>_xlfn.IFNA(VLOOKUP(Table1[[#This Row],[Variable]],Sheet2!A:F,6,FALSE),"")</f>
        <v>116935.6</v>
      </c>
      <c r="G54" s="3" t="s">
        <v>167</v>
      </c>
    </row>
    <row r="55" spans="1:7" x14ac:dyDescent="0.25">
      <c r="A55" s="1" t="s">
        <v>53</v>
      </c>
      <c r="B55" s="1" t="s">
        <v>138</v>
      </c>
      <c r="C55" s="1" t="str">
        <f>_xlfn.IFNA(VLOOKUP(Table1[[#This Row],[Variable]],Sheet2!A:F,3,FALSE),"")</f>
        <v/>
      </c>
      <c r="D55" s="1" t="str">
        <f>_xlfn.IFNA(VLOOKUP(Table1[[#This Row],[Variable]],Sheet2!A:F,4,FALSE),"")</f>
        <v/>
      </c>
      <c r="E55" s="1" t="str">
        <f>_xlfn.IFNA(VLOOKUP(Table1[[#This Row],[Variable]],Sheet2!A:F,5,FALSE),"")</f>
        <v/>
      </c>
      <c r="F55" s="1" t="str">
        <f>_xlfn.IFNA(VLOOKUP(Table1[[#This Row],[Variable]],Sheet2!A:F,6,FALSE),"")</f>
        <v/>
      </c>
      <c r="G55" s="3" t="s">
        <v>167</v>
      </c>
    </row>
    <row r="56" spans="1:7" x14ac:dyDescent="0.25">
      <c r="A56" s="1" t="s">
        <v>54</v>
      </c>
      <c r="B56" s="1" t="s">
        <v>139</v>
      </c>
      <c r="C56" s="1">
        <f>_xlfn.IFNA(VLOOKUP(Table1[[#This Row],[Variable]],Sheet2!A:F,3,FALSE),"")</f>
        <v>262.45800000000003</v>
      </c>
      <c r="D56" s="1">
        <f>_xlfn.IFNA(VLOOKUP(Table1[[#This Row],[Variable]],Sheet2!A:F,4,FALSE),"")</f>
        <v>120.745</v>
      </c>
      <c r="E56" s="1">
        <f>_xlfn.IFNA(VLOOKUP(Table1[[#This Row],[Variable]],Sheet2!A:F,5,FALSE),"")</f>
        <v>79.37</v>
      </c>
      <c r="F56" s="1">
        <f>_xlfn.IFNA(VLOOKUP(Table1[[#This Row],[Variable]],Sheet2!A:F,6,FALSE),"")</f>
        <v>724.41700000000003</v>
      </c>
      <c r="G56" s="3" t="s">
        <v>167</v>
      </c>
    </row>
    <row r="57" spans="1:7" x14ac:dyDescent="0.25">
      <c r="A57" s="1" t="s">
        <v>55</v>
      </c>
      <c r="B57" s="1" t="s">
        <v>140</v>
      </c>
      <c r="C57" s="1">
        <f>_xlfn.IFNA(VLOOKUP(Table1[[#This Row],[Variable]],Sheet2!A:F,3,FALSE),"")</f>
        <v>7.968</v>
      </c>
      <c r="D57" s="1">
        <f>_xlfn.IFNA(VLOOKUP(Table1[[#This Row],[Variable]],Sheet2!A:F,4,FALSE),"")</f>
        <v>4.3</v>
      </c>
      <c r="E57" s="1">
        <f>_xlfn.IFNA(VLOOKUP(Table1[[#This Row],[Variable]],Sheet2!A:F,5,FALSE),"")</f>
        <v>0.99</v>
      </c>
      <c r="F57" s="1">
        <f>_xlfn.IFNA(VLOOKUP(Table1[[#This Row],[Variable]],Sheet2!A:F,6,FALSE),"")</f>
        <v>30.53</v>
      </c>
      <c r="G57" s="3" t="s">
        <v>167</v>
      </c>
    </row>
    <row r="58" spans="1:7" x14ac:dyDescent="0.25">
      <c r="A58" s="1" t="s">
        <v>56</v>
      </c>
      <c r="B58" s="1" t="s">
        <v>141</v>
      </c>
      <c r="C58" s="1" t="str">
        <f>_xlfn.IFNA(VLOOKUP(Table1[[#This Row],[Variable]],Sheet2!A:F,3,FALSE),"")</f>
        <v/>
      </c>
      <c r="D58" s="1" t="str">
        <f>_xlfn.IFNA(VLOOKUP(Table1[[#This Row],[Variable]],Sheet2!A:F,4,FALSE),"")</f>
        <v/>
      </c>
      <c r="E58" s="1" t="str">
        <f>_xlfn.IFNA(VLOOKUP(Table1[[#This Row],[Variable]],Sheet2!A:F,5,FALSE),"")</f>
        <v/>
      </c>
      <c r="F58" s="1" t="str">
        <f>_xlfn.IFNA(VLOOKUP(Table1[[#This Row],[Variable]],Sheet2!A:F,6,FALSE),"")</f>
        <v/>
      </c>
      <c r="G58" s="3" t="s">
        <v>167</v>
      </c>
    </row>
    <row r="59" spans="1:7" x14ac:dyDescent="0.25">
      <c r="A59" s="1" t="s">
        <v>57</v>
      </c>
      <c r="B59" s="1" t="s">
        <v>142</v>
      </c>
      <c r="C59" s="1" t="str">
        <f>_xlfn.IFNA(VLOOKUP(Table1[[#This Row],[Variable]],Sheet2!A:F,3,FALSE),"")</f>
        <v/>
      </c>
      <c r="D59" s="1" t="str">
        <f>_xlfn.IFNA(VLOOKUP(Table1[[#This Row],[Variable]],Sheet2!A:F,4,FALSE),"")</f>
        <v/>
      </c>
      <c r="E59" s="1" t="str">
        <f>_xlfn.IFNA(VLOOKUP(Table1[[#This Row],[Variable]],Sheet2!A:F,5,FALSE),"")</f>
        <v/>
      </c>
      <c r="F59" s="1" t="str">
        <f>_xlfn.IFNA(VLOOKUP(Table1[[#This Row],[Variable]],Sheet2!A:F,6,FALSE),"")</f>
        <v/>
      </c>
      <c r="G59" s="3" t="s">
        <v>167</v>
      </c>
    </row>
    <row r="60" spans="1:7" x14ac:dyDescent="0.25">
      <c r="A60" s="1" t="s">
        <v>58</v>
      </c>
      <c r="B60" s="1" t="s">
        <v>143</v>
      </c>
      <c r="C60" s="1">
        <f>_xlfn.IFNA(VLOOKUP(Table1[[#This Row],[Variable]],Sheet2!A:F,3,FALSE),"")</f>
        <v>50.331000000000003</v>
      </c>
      <c r="D60" s="1">
        <f>_xlfn.IFNA(VLOOKUP(Table1[[#This Row],[Variable]],Sheet2!A:F,4,FALSE),"")</f>
        <v>31.946000000000002</v>
      </c>
      <c r="E60" s="1">
        <f>_xlfn.IFNA(VLOOKUP(Table1[[#This Row],[Variable]],Sheet2!A:F,5,FALSE),"")</f>
        <v>1.1879999999999999</v>
      </c>
      <c r="F60" s="1">
        <f>_xlfn.IFNA(VLOOKUP(Table1[[#This Row],[Variable]],Sheet2!A:F,6,FALSE),"")</f>
        <v>100</v>
      </c>
      <c r="G60" s="3" t="s">
        <v>167</v>
      </c>
    </row>
    <row r="61" spans="1:7" x14ac:dyDescent="0.25">
      <c r="A61" s="1" t="s">
        <v>59</v>
      </c>
      <c r="B61" s="1" t="s">
        <v>144</v>
      </c>
      <c r="C61" s="1">
        <f>_xlfn.IFNA(VLOOKUP(Table1[[#This Row],[Variable]],Sheet2!A:F,3,FALSE),"")</f>
        <v>2.9550000000000001</v>
      </c>
      <c r="D61" s="1">
        <f>_xlfn.IFNA(VLOOKUP(Table1[[#This Row],[Variable]],Sheet2!A:F,4,FALSE),"")</f>
        <v>2.3250000000000002</v>
      </c>
      <c r="E61" s="1">
        <f>_xlfn.IFNA(VLOOKUP(Table1[[#This Row],[Variable]],Sheet2!A:F,5,FALSE),"")</f>
        <v>0.1</v>
      </c>
      <c r="F61" s="1">
        <f>_xlfn.IFNA(VLOOKUP(Table1[[#This Row],[Variable]],Sheet2!A:F,6,FALSE),"")</f>
        <v>13.05</v>
      </c>
      <c r="G61" s="3" t="s">
        <v>167</v>
      </c>
    </row>
    <row r="62" spans="1:7" x14ac:dyDescent="0.25">
      <c r="A62" s="1" t="s">
        <v>60</v>
      </c>
      <c r="B62" s="1" t="s">
        <v>145</v>
      </c>
      <c r="C62" s="1">
        <f>_xlfn.IFNA(VLOOKUP(Table1[[#This Row],[Variable]],Sheet2!A:F,3,FALSE),"")</f>
        <v>72.783000000000001</v>
      </c>
      <c r="D62" s="1">
        <f>_xlfn.IFNA(VLOOKUP(Table1[[#This Row],[Variable]],Sheet2!A:F,4,FALSE),"")</f>
        <v>7.5270000000000001</v>
      </c>
      <c r="E62" s="1">
        <f>_xlfn.IFNA(VLOOKUP(Table1[[#This Row],[Variable]],Sheet2!A:F,5,FALSE),"")</f>
        <v>53.28</v>
      </c>
      <c r="F62" s="1">
        <f>_xlfn.IFNA(VLOOKUP(Table1[[#This Row],[Variable]],Sheet2!A:F,6,FALSE),"")</f>
        <v>84.97</v>
      </c>
      <c r="G62" s="3" t="s">
        <v>167</v>
      </c>
    </row>
    <row r="63" spans="1:7" x14ac:dyDescent="0.25">
      <c r="A63" s="1" t="s">
        <v>61</v>
      </c>
      <c r="B63" s="1" t="s">
        <v>146</v>
      </c>
      <c r="C63" s="1">
        <f>_xlfn.IFNA(VLOOKUP(Table1[[#This Row],[Variable]],Sheet2!A:F,3,FALSE),"")</f>
        <v>0.72399999999999998</v>
      </c>
      <c r="D63" s="1">
        <f>_xlfn.IFNA(VLOOKUP(Table1[[#This Row],[Variable]],Sheet2!A:F,4,FALSE),"")</f>
        <v>0.151</v>
      </c>
      <c r="E63" s="1">
        <f>_xlfn.IFNA(VLOOKUP(Table1[[#This Row],[Variable]],Sheet2!A:F,5,FALSE),"")</f>
        <v>0.39400000000000002</v>
      </c>
      <c r="F63" s="1">
        <f>_xlfn.IFNA(VLOOKUP(Table1[[#This Row],[Variable]],Sheet2!A:F,6,FALSE),"")</f>
        <v>0.95699999999999996</v>
      </c>
      <c r="G63" s="3" t="s">
        <v>167</v>
      </c>
    </row>
    <row r="64" spans="1:7" x14ac:dyDescent="0.25">
      <c r="A64" s="1" t="s">
        <v>62</v>
      </c>
      <c r="B64" s="1" t="s">
        <v>147</v>
      </c>
      <c r="C64" s="1" t="str">
        <f>_xlfn.IFNA(VLOOKUP(Table1[[#This Row],[Variable]],Sheet2!A:F,3,FALSE),"")</f>
        <v/>
      </c>
      <c r="D64" s="1" t="str">
        <f>_xlfn.IFNA(VLOOKUP(Table1[[#This Row],[Variable]],Sheet2!A:F,4,FALSE),"")</f>
        <v/>
      </c>
      <c r="E64" s="1" t="str">
        <f>_xlfn.IFNA(VLOOKUP(Table1[[#This Row],[Variable]],Sheet2!A:F,5,FALSE),"")</f>
        <v/>
      </c>
      <c r="F64" s="1" t="str">
        <f>_xlfn.IFNA(VLOOKUP(Table1[[#This Row],[Variable]],Sheet2!A:F,6,FALSE),"")</f>
        <v/>
      </c>
      <c r="G64" s="1"/>
    </row>
    <row r="65" spans="1:7" x14ac:dyDescent="0.25">
      <c r="A65" s="1" t="s">
        <v>63</v>
      </c>
      <c r="B65" s="1" t="s">
        <v>148</v>
      </c>
      <c r="C65" s="1">
        <f>_xlfn.IFNA(VLOOKUP(Table1[[#This Row],[Variable]],Sheet2!A:F,3,FALSE),"")</f>
        <v>44039.63</v>
      </c>
      <c r="D65" s="1">
        <f>_xlfn.IFNA(VLOOKUP(Table1[[#This Row],[Variable]],Sheet2!A:F,4,FALSE),"")</f>
        <v>229185.2</v>
      </c>
      <c r="E65" s="1">
        <f>_xlfn.IFNA(VLOOKUP(Table1[[#This Row],[Variable]],Sheet2!A:F,5,FALSE),"")</f>
        <v>-80513.009999999995</v>
      </c>
      <c r="F65" s="1">
        <f>_xlfn.IFNA(VLOOKUP(Table1[[#This Row],[Variable]],Sheet2!A:F,6,FALSE),"")</f>
        <v>5592717</v>
      </c>
      <c r="G65" s="3" t="s">
        <v>168</v>
      </c>
    </row>
    <row r="66" spans="1:7" x14ac:dyDescent="0.25">
      <c r="A66" s="1" t="s">
        <v>64</v>
      </c>
      <c r="B66" s="1" t="s">
        <v>149</v>
      </c>
      <c r="C66" s="1">
        <f>_xlfn.IFNA(VLOOKUP(Table1[[#This Row],[Variable]],Sheet2!A:F,3,FALSE),"")</f>
        <v>906.678</v>
      </c>
      <c r="D66" s="1">
        <f>_xlfn.IFNA(VLOOKUP(Table1[[#This Row],[Variable]],Sheet2!A:F,4,FALSE),"")</f>
        <v>1351.8510000000001</v>
      </c>
      <c r="E66" s="1">
        <f>_xlfn.IFNA(VLOOKUP(Table1[[#This Row],[Variable]],Sheet2!A:F,5,FALSE),"")</f>
        <v>-1639.9570000000001</v>
      </c>
      <c r="F66" s="1">
        <f>_xlfn.IFNA(VLOOKUP(Table1[[#This Row],[Variable]],Sheet2!A:F,6,FALSE),"")</f>
        <v>9864.5830000000005</v>
      </c>
      <c r="G66" s="3" t="s">
        <v>168</v>
      </c>
    </row>
    <row r="67" spans="1:7" x14ac:dyDescent="0.25">
      <c r="A67" s="1" t="s">
        <v>65</v>
      </c>
      <c r="B67" s="1" t="s">
        <v>150</v>
      </c>
      <c r="C67" s="1">
        <f>_xlfn.IFNA(VLOOKUP(Table1[[#This Row],[Variable]],Sheet2!A:F,3,FALSE),"")</f>
        <v>22.616</v>
      </c>
      <c r="D67" s="1">
        <f>_xlfn.IFNA(VLOOKUP(Table1[[#This Row],[Variable]],Sheet2!A:F,4,FALSE),"")</f>
        <v>36.526000000000003</v>
      </c>
      <c r="E67" s="1">
        <f>_xlfn.IFNA(VLOOKUP(Table1[[#This Row],[Variable]],Sheet2!A:F,5,FALSE),"")</f>
        <v>-86.784999999999997</v>
      </c>
      <c r="F67" s="1">
        <f>_xlfn.IFNA(VLOOKUP(Table1[[#This Row],[Variable]],Sheet2!A:F,6,FALSE),"")</f>
        <v>387.40300000000002</v>
      </c>
      <c r="G67" s="3" t="s">
        <v>168</v>
      </c>
    </row>
    <row r="68" spans="1:7" x14ac:dyDescent="0.25">
      <c r="A68" s="1" t="s">
        <v>66</v>
      </c>
      <c r="B68" s="1" t="s">
        <v>169</v>
      </c>
      <c r="C68" s="1" t="str">
        <f>_xlfn.IFNA(VLOOKUP(Table1[[#This Row],[Variable]],Sheet2!A:F,3,FALSE),"")</f>
        <v/>
      </c>
      <c r="D68" s="1" t="str">
        <f>_xlfn.IFNA(VLOOKUP(Table1[[#This Row],[Variable]],Sheet2!A:F,4,FALSE),"")</f>
        <v/>
      </c>
      <c r="E68" s="1" t="str">
        <f>_xlfn.IFNA(VLOOKUP(Table1[[#This Row],[Variable]],Sheet2!A:F,5,FALSE),"")</f>
        <v/>
      </c>
      <c r="F68" s="1" t="str">
        <f>_xlfn.IFNA(VLOOKUP(Table1[[#This Row],[Variable]],Sheet2!A:F,6,FALSE),"")</f>
        <v/>
      </c>
      <c r="G68" s="3" t="s">
        <v>172</v>
      </c>
    </row>
    <row r="69" spans="1:7" x14ac:dyDescent="0.25">
      <c r="A69" s="1" t="s">
        <v>67</v>
      </c>
      <c r="B69" s="1" t="s">
        <v>170</v>
      </c>
      <c r="C69" s="1" t="str">
        <f>_xlfn.IFNA(VLOOKUP(Table1[[#This Row],[Variable]],Sheet2!A:F,3,FALSE),"")</f>
        <v/>
      </c>
      <c r="D69" s="1" t="str">
        <f>_xlfn.IFNA(VLOOKUP(Table1[[#This Row],[Variable]],Sheet2!A:F,4,FALSE),"")</f>
        <v/>
      </c>
      <c r="E69" s="1" t="str">
        <f>_xlfn.IFNA(VLOOKUP(Table1[[#This Row],[Variable]],Sheet2!A:F,5,FALSE),"")</f>
        <v/>
      </c>
      <c r="F69" s="1" t="str">
        <f>_xlfn.IFNA(VLOOKUP(Table1[[#This Row],[Variable]],Sheet2!A:F,6,FALSE),"")</f>
        <v/>
      </c>
      <c r="G69" s="3" t="s">
        <v>172</v>
      </c>
    </row>
    <row r="70" spans="1:7" x14ac:dyDescent="0.25">
      <c r="A70" s="1" t="s">
        <v>68</v>
      </c>
      <c r="B70" s="1" t="s">
        <v>171</v>
      </c>
      <c r="C70" s="1" t="str">
        <f>_xlfn.IFNA(VLOOKUP(Table1[[#This Row],[Variable]],Sheet2!A:F,3,FALSE),"")</f>
        <v/>
      </c>
      <c r="D70" s="1" t="str">
        <f>_xlfn.IFNA(VLOOKUP(Table1[[#This Row],[Variable]],Sheet2!A:F,4,FALSE),"")</f>
        <v/>
      </c>
      <c r="E70" s="1" t="str">
        <f>_xlfn.IFNA(VLOOKUP(Table1[[#This Row],[Variable]],Sheet2!A:F,5,FALSE),"")</f>
        <v/>
      </c>
      <c r="F70" s="1" t="str">
        <f>_xlfn.IFNA(VLOOKUP(Table1[[#This Row],[Variable]],Sheet2!A:F,6,FALSE),"")</f>
        <v/>
      </c>
      <c r="G70" s="3" t="s">
        <v>172</v>
      </c>
    </row>
    <row r="71" spans="1:7" x14ac:dyDescent="0.25">
      <c r="A71" s="1" t="s">
        <v>69</v>
      </c>
      <c r="B71" s="1" t="s">
        <v>151</v>
      </c>
      <c r="C71" s="1" t="str">
        <f>_xlfn.IFNA(VLOOKUP(Table1[[#This Row],[Variable]],Sheet2!A:F,3,FALSE),"")</f>
        <v/>
      </c>
      <c r="D71" s="1" t="str">
        <f>_xlfn.IFNA(VLOOKUP(Table1[[#This Row],[Variable]],Sheet2!A:F,4,FALSE),"")</f>
        <v/>
      </c>
      <c r="E71" s="1" t="str">
        <f>_xlfn.IFNA(VLOOKUP(Table1[[#This Row],[Variable]],Sheet2!A:F,5,FALSE),"")</f>
        <v/>
      </c>
      <c r="F71" s="1" t="str">
        <f>_xlfn.IFNA(VLOOKUP(Table1[[#This Row],[Variable]],Sheet2!A:F,6,FALSE),"")</f>
        <v/>
      </c>
      <c r="G71" s="3" t="s">
        <v>173</v>
      </c>
    </row>
    <row r="72" spans="1:7" x14ac:dyDescent="0.25">
      <c r="A72" s="1" t="s">
        <v>70</v>
      </c>
      <c r="B72" s="1" t="s">
        <v>152</v>
      </c>
      <c r="C72" s="1">
        <f>_xlfn.IFNA(VLOOKUP(Table1[[#This Row],[Variable]],Sheet2!A:F,3,FALSE),"")</f>
        <v>19.053000000000001</v>
      </c>
      <c r="D72" s="1">
        <f>_xlfn.IFNA(VLOOKUP(Table1[[#This Row],[Variable]],Sheet2!A:F,4,FALSE),"")</f>
        <v>24.196000000000002</v>
      </c>
      <c r="E72" s="1">
        <f>_xlfn.IFNA(VLOOKUP(Table1[[#This Row],[Variable]],Sheet2!A:F,5,FALSE),"")</f>
        <v>-40.901000000000003</v>
      </c>
      <c r="F72" s="1">
        <f>_xlfn.IFNA(VLOOKUP(Table1[[#This Row],[Variable]],Sheet2!A:F,6,FALSE),"")</f>
        <v>64.962999999999994</v>
      </c>
      <c r="G72" s="3" t="s">
        <v>174</v>
      </c>
    </row>
    <row r="73" spans="1:7" x14ac:dyDescent="0.25">
      <c r="A73" s="1" t="s">
        <v>71</v>
      </c>
      <c r="B73" s="1" t="s">
        <v>153</v>
      </c>
      <c r="C73" s="1">
        <f>_xlfn.IFNA(VLOOKUP(Table1[[#This Row],[Variable]],Sheet2!A:F,3,FALSE),"")</f>
        <v>19.925000000000001</v>
      </c>
      <c r="D73" s="1">
        <f>_xlfn.IFNA(VLOOKUP(Table1[[#This Row],[Variable]],Sheet2!A:F,4,FALSE),"")</f>
        <v>62.954999999999998</v>
      </c>
      <c r="E73" s="1">
        <f>_xlfn.IFNA(VLOOKUP(Table1[[#This Row],[Variable]],Sheet2!A:F,5,FALSE),"")</f>
        <v>-175.19800000000001</v>
      </c>
      <c r="F73" s="1">
        <f>_xlfn.IFNA(VLOOKUP(Table1[[#This Row],[Variable]],Sheet2!A:F,6,FALSE),"")</f>
        <v>179.41399999999999</v>
      </c>
      <c r="G73" s="3" t="s">
        <v>174</v>
      </c>
    </row>
    <row r="74" spans="1:7" x14ac:dyDescent="0.25">
      <c r="A74" s="1" t="s">
        <v>72</v>
      </c>
      <c r="B74" s="2" t="s">
        <v>131</v>
      </c>
      <c r="C74" s="1">
        <f>_xlfn.IFNA(VLOOKUP(Table1[[#This Row],[Variable]],Sheet2!A:F,3,FALSE),"")</f>
        <v>54.966999999999999</v>
      </c>
      <c r="D74" s="1">
        <f>_xlfn.IFNA(VLOOKUP(Table1[[#This Row],[Variable]],Sheet2!A:F,4,FALSE),"")</f>
        <v>20.495999999999999</v>
      </c>
      <c r="E74" s="1">
        <f>_xlfn.IFNA(VLOOKUP(Table1[[#This Row],[Variable]],Sheet2!A:F,5,FALSE),"")</f>
        <v>0</v>
      </c>
      <c r="F74" s="1">
        <f>_xlfn.IFNA(VLOOKUP(Table1[[#This Row],[Variable]],Sheet2!A:F,6,FALSE),"")</f>
        <v>100</v>
      </c>
      <c r="G74" s="3" t="s">
        <v>175</v>
      </c>
    </row>
    <row r="75" spans="1:7" x14ac:dyDescent="0.25">
      <c r="A75" s="1" t="s">
        <v>73</v>
      </c>
      <c r="B75" s="1" t="s">
        <v>154</v>
      </c>
      <c r="C75" s="1">
        <f>_xlfn.IFNA(VLOOKUP(Table1[[#This Row],[Variable]],Sheet2!A:F,3,FALSE),"")</f>
        <v>59.164999999999999</v>
      </c>
      <c r="D75" s="1">
        <f>_xlfn.IFNA(VLOOKUP(Table1[[#This Row],[Variable]],Sheet2!A:F,4,FALSE),"")</f>
        <v>22.876999999999999</v>
      </c>
      <c r="E75" s="1">
        <f>_xlfn.IFNA(VLOOKUP(Table1[[#This Row],[Variable]],Sheet2!A:F,5,FALSE),"")</f>
        <v>13.032</v>
      </c>
      <c r="F75" s="1">
        <f>_xlfn.IFNA(VLOOKUP(Table1[[#This Row],[Variable]],Sheet2!A:F,6,FALSE),"")</f>
        <v>100</v>
      </c>
      <c r="G75" s="3" t="s">
        <v>173</v>
      </c>
    </row>
    <row r="76" spans="1:7" x14ac:dyDescent="0.25">
      <c r="A76" s="1" t="s">
        <v>74</v>
      </c>
      <c r="B76" s="1" t="s">
        <v>155</v>
      </c>
      <c r="C76" s="1">
        <f>_xlfn.IFNA(VLOOKUP(Table1[[#This Row],[Variable]],Sheet2!A:F,3,FALSE),"")</f>
        <v>108.16</v>
      </c>
      <c r="D76" s="1">
        <f>_xlfn.IFNA(VLOOKUP(Table1[[#This Row],[Variable]],Sheet2!A:F,4,FALSE),"")</f>
        <v>58.314</v>
      </c>
      <c r="E76" s="1">
        <f>_xlfn.IFNA(VLOOKUP(Table1[[#This Row],[Variable]],Sheet2!A:F,5,FALSE),"")</f>
        <v>10.08</v>
      </c>
      <c r="F76" s="1">
        <f>_xlfn.IFNA(VLOOKUP(Table1[[#This Row],[Variable]],Sheet2!A:F,6,FALSE),"")</f>
        <v>835.15</v>
      </c>
      <c r="G76" s="3" t="s">
        <v>176</v>
      </c>
    </row>
    <row r="77" spans="1:7" x14ac:dyDescent="0.25">
      <c r="A77" s="1" t="s">
        <v>75</v>
      </c>
      <c r="B77" s="1" t="s">
        <v>156</v>
      </c>
      <c r="C77" s="1">
        <f>_xlfn.IFNA(VLOOKUP(Table1[[#This Row],[Variable]],Sheet2!A:F,3,FALSE),"")</f>
        <v>108.59</v>
      </c>
      <c r="D77" s="1">
        <f>_xlfn.IFNA(VLOOKUP(Table1[[#This Row],[Variable]],Sheet2!A:F,4,FALSE),"")</f>
        <v>78.385000000000005</v>
      </c>
      <c r="E77" s="1">
        <f>_xlfn.IFNA(VLOOKUP(Table1[[#This Row],[Variable]],Sheet2!A:F,5,FALSE),"")</f>
        <v>8.36</v>
      </c>
      <c r="F77" s="1">
        <f>_xlfn.IFNA(VLOOKUP(Table1[[#This Row],[Variable]],Sheet2!A:F,6,FALSE),"")</f>
        <v>1428.62</v>
      </c>
      <c r="G77" s="3" t="s">
        <v>176</v>
      </c>
    </row>
    <row r="78" spans="1:7" x14ac:dyDescent="0.25">
      <c r="A78" s="1" t="s">
        <v>76</v>
      </c>
      <c r="B78" s="1" t="s">
        <v>157</v>
      </c>
      <c r="C78" s="1">
        <f>_xlfn.IFNA(VLOOKUP(Table1[[#This Row],[Variable]],Sheet2!A:F,3,FALSE),"")</f>
        <v>88.203999999999994</v>
      </c>
      <c r="D78" s="1">
        <f>_xlfn.IFNA(VLOOKUP(Table1[[#This Row],[Variable]],Sheet2!A:F,4,FALSE),"")</f>
        <v>45.704999999999998</v>
      </c>
      <c r="E78" s="1">
        <f>_xlfn.IFNA(VLOOKUP(Table1[[#This Row],[Variable]],Sheet2!A:F,5,FALSE),"")</f>
        <v>8.15</v>
      </c>
      <c r="F78" s="1">
        <f>_xlfn.IFNA(VLOOKUP(Table1[[#This Row],[Variable]],Sheet2!A:F,6,FALSE),"")</f>
        <v>293.39999999999998</v>
      </c>
      <c r="G78" s="3" t="s">
        <v>176</v>
      </c>
    </row>
    <row r="79" spans="1:7" x14ac:dyDescent="0.25">
      <c r="A79" s="1" t="s">
        <v>77</v>
      </c>
      <c r="B79" s="1" t="s">
        <v>158</v>
      </c>
      <c r="C79" s="1">
        <f>_xlfn.IFNA(VLOOKUP(Table1[[#This Row],[Variable]],Sheet2!A:F,3,FALSE),"")</f>
        <v>37.883000000000003</v>
      </c>
      <c r="D79" s="1">
        <f>_xlfn.IFNA(VLOOKUP(Table1[[#This Row],[Variable]],Sheet2!A:F,4,FALSE),"")</f>
        <v>27.931000000000001</v>
      </c>
      <c r="E79" s="1">
        <f>_xlfn.IFNA(VLOOKUP(Table1[[#This Row],[Variable]],Sheet2!A:F,5,FALSE),"")</f>
        <v>0.14399999999999999</v>
      </c>
      <c r="F79" s="1">
        <f>_xlfn.IFNA(VLOOKUP(Table1[[#This Row],[Variable]],Sheet2!A:F,6,FALSE),"")</f>
        <v>94.581000000000003</v>
      </c>
      <c r="G79" s="3" t="s">
        <v>173</v>
      </c>
    </row>
    <row r="80" spans="1:7" x14ac:dyDescent="0.25">
      <c r="A80" s="1" t="s">
        <v>78</v>
      </c>
      <c r="B80" s="1" t="s">
        <v>159</v>
      </c>
      <c r="C80" s="1">
        <f>_xlfn.IFNA(VLOOKUP(Table1[[#This Row],[Variable]],Sheet2!A:F,3,FALSE),"")</f>
        <v>1117.0440000000001</v>
      </c>
      <c r="D80" s="1">
        <f>_xlfn.IFNA(VLOOKUP(Table1[[#This Row],[Variable]],Sheet2!A:F,4,FALSE),"")</f>
        <v>1839.537</v>
      </c>
      <c r="E80" s="1">
        <f>_xlfn.IFNA(VLOOKUP(Table1[[#This Row],[Variable]],Sheet2!A:F,5,FALSE),"")</f>
        <v>19.431999999999999</v>
      </c>
      <c r="F80" s="1">
        <f>_xlfn.IFNA(VLOOKUP(Table1[[#This Row],[Variable]],Sheet2!A:F,6,FALSE),"")</f>
        <v>10246.14</v>
      </c>
      <c r="G80" s="3" t="s">
        <v>173</v>
      </c>
    </row>
    <row r="81" spans="1:7" x14ac:dyDescent="0.25">
      <c r="A81" s="1" t="s">
        <v>79</v>
      </c>
      <c r="B81" s="1" t="s">
        <v>160</v>
      </c>
      <c r="C81" s="1">
        <f>_xlfn.IFNA(VLOOKUP(Table1[[#This Row],[Variable]],Sheet2!A:F,3,FALSE),"")</f>
        <v>28.077999999999999</v>
      </c>
      <c r="D81" s="1">
        <f>_xlfn.IFNA(VLOOKUP(Table1[[#This Row],[Variable]],Sheet2!A:F,4,FALSE),"")</f>
        <v>19.396000000000001</v>
      </c>
      <c r="E81" s="1">
        <f>_xlfn.IFNA(VLOOKUP(Table1[[#This Row],[Variable]],Sheet2!A:F,5,FALSE),"")</f>
        <v>5.8609999999999998</v>
      </c>
      <c r="F81" s="1">
        <f>_xlfn.IFNA(VLOOKUP(Table1[[#This Row],[Variable]],Sheet2!A:F,6,FALSE),"")</f>
        <v>99.733999999999995</v>
      </c>
      <c r="G81" s="3" t="s">
        <v>173</v>
      </c>
    </row>
    <row r="82" spans="1:7" x14ac:dyDescent="0.25">
      <c r="A82" s="1" t="s">
        <v>80</v>
      </c>
      <c r="B82" s="1" t="s">
        <v>161</v>
      </c>
      <c r="C82" s="1">
        <f>_xlfn.IFNA(VLOOKUP(Table1[[#This Row],[Variable]],Sheet2!A:F,3,FALSE),"")</f>
        <v>7.02</v>
      </c>
      <c r="D82" s="1">
        <f>_xlfn.IFNA(VLOOKUP(Table1[[#This Row],[Variable]],Sheet2!A:F,4,FALSE),"")</f>
        <v>2.0230000000000001</v>
      </c>
      <c r="E82" s="1">
        <f>_xlfn.IFNA(VLOOKUP(Table1[[#This Row],[Variable]],Sheet2!A:F,5,FALSE),"")</f>
        <v>1.93</v>
      </c>
      <c r="F82" s="1">
        <f>_xlfn.IFNA(VLOOKUP(Table1[[#This Row],[Variable]],Sheet2!A:F,6,FALSE),"")</f>
        <v>9.8699999999999992</v>
      </c>
      <c r="G82" s="3" t="s">
        <v>177</v>
      </c>
    </row>
    <row r="83" spans="1:7" x14ac:dyDescent="0.25">
      <c r="A83" s="1" t="s">
        <v>81</v>
      </c>
      <c r="B83" s="1" t="s">
        <v>162</v>
      </c>
      <c r="C83" s="1">
        <f>_xlfn.IFNA(VLOOKUP(Table1[[#This Row],[Variable]],Sheet2!A:F,3,FALSE),"")</f>
        <v>73.62</v>
      </c>
      <c r="D83" s="1">
        <f>_xlfn.IFNA(VLOOKUP(Table1[[#This Row],[Variable]],Sheet2!A:F,4,FALSE),"")</f>
        <v>27.92</v>
      </c>
      <c r="E83" s="1">
        <f>_xlfn.IFNA(VLOOKUP(Table1[[#This Row],[Variable]],Sheet2!A:F,5,FALSE),"")</f>
        <v>7</v>
      </c>
      <c r="F83" s="1">
        <f>_xlfn.IFNA(VLOOKUP(Table1[[#This Row],[Variable]],Sheet2!A:F,6,FALSE),"")</f>
        <v>100</v>
      </c>
      <c r="G83" s="3" t="s">
        <v>178</v>
      </c>
    </row>
    <row r="84" spans="1:7" x14ac:dyDescent="0.25">
      <c r="A84" s="1" t="s">
        <v>82</v>
      </c>
      <c r="B84" s="1" t="s">
        <v>163</v>
      </c>
      <c r="C84" s="1">
        <f>_xlfn.IFNA(VLOOKUP(Table1[[#This Row],[Variable]],Sheet2!A:F,3,FALSE),"")</f>
        <v>110.626</v>
      </c>
      <c r="D84" s="1">
        <f>_xlfn.IFNA(VLOOKUP(Table1[[#This Row],[Variable]],Sheet2!A:F,4,FALSE),"")</f>
        <v>35.783000000000001</v>
      </c>
      <c r="E84" s="1">
        <f>_xlfn.IFNA(VLOOKUP(Table1[[#This Row],[Variable]],Sheet2!A:F,5,FALSE),"")</f>
        <v>27.414000000000001</v>
      </c>
      <c r="F84" s="1">
        <f>_xlfn.IFNA(VLOOKUP(Table1[[#This Row],[Variable]],Sheet2!A:F,6,FALSE),"")</f>
        <v>269.97500000000002</v>
      </c>
      <c r="G84" s="3" t="s">
        <v>173</v>
      </c>
    </row>
  </sheetData>
  <phoneticPr fontId="2" type="noConversion"/>
  <hyperlinks>
    <hyperlink ref="G5" r:id="rId1" xr:uid="{48A7B6A8-0E28-4F8F-A5FF-94654CDF7BF8}"/>
    <hyperlink ref="G6:G13" r:id="rId2" display="Our World in Data" xr:uid="{8141485F-0335-412E-9F15-F1A05BDFACDA}"/>
    <hyperlink ref="G14:G42" r:id="rId3" display="Our World in Data" xr:uid="{C30D32F4-B25E-456B-8B81-A43C4FBC8F37}"/>
    <hyperlink ref="G43" r:id="rId4" xr:uid="{13030DB1-57B6-447E-972D-56948596BA7B}"/>
    <hyperlink ref="G44:G63" r:id="rId5" display="Our World in Data" xr:uid="{19AE0279-5E81-476F-816E-98CBF159FCA8}"/>
    <hyperlink ref="G65" r:id="rId6" xr:uid="{EA3247EB-0B67-46AA-BB7D-D9339657CD37}"/>
    <hyperlink ref="G66" r:id="rId7" xr:uid="{66FCC80F-12D0-4588-97AA-87011D8071BD}"/>
    <hyperlink ref="G67" r:id="rId8" xr:uid="{87B3C8F3-E179-48D3-BD8A-8AD9870B9C5C}"/>
    <hyperlink ref="G68" r:id="rId9" xr:uid="{C77528A6-7743-4DAC-8EE9-C1EABF9252CB}"/>
    <hyperlink ref="G69:G70" r:id="rId10" display="Worldwide Governance Indicators" xr:uid="{4FB4D554-C468-4E3E-82B2-0B9E5AA7E50D}"/>
    <hyperlink ref="G71" r:id="rId11" xr:uid="{167E311F-4E6E-4BE9-AF8E-2E12AEF5DCB7}"/>
    <hyperlink ref="G72" r:id="rId12" xr:uid="{AF428A5B-A96B-4C07-AFA4-638ABE4B8C03}"/>
    <hyperlink ref="G73" r:id="rId13" xr:uid="{0AA44151-8E30-41BE-86AB-D10823C64493}"/>
    <hyperlink ref="G74" r:id="rId14" xr:uid="{C33C99DD-0406-41F3-836B-A5CCC1A696B5}"/>
    <hyperlink ref="G75" r:id="rId15" xr:uid="{17F58730-4EBC-498E-A0AE-52A8F2B2A3B0}"/>
    <hyperlink ref="G76" r:id="rId16" xr:uid="{48A11FFB-0403-4230-8F88-6265813D3D06}"/>
    <hyperlink ref="G77:G78" r:id="rId17" display="Apple Mobility" xr:uid="{A84E6729-153D-42F8-B277-944FDD0660A3}"/>
    <hyperlink ref="G79" r:id="rId18" xr:uid="{E5865138-569D-43B2-A655-C2193CCE45F9}"/>
    <hyperlink ref="G80" r:id="rId19" xr:uid="{A1D8F4FE-2546-4C80-9EDB-F37D141FA527}"/>
    <hyperlink ref="G81" r:id="rId20" xr:uid="{C672A233-D3B0-4040-8115-C2A5DACFAC8B}"/>
    <hyperlink ref="G82" r:id="rId21" xr:uid="{4098F8F9-1C1C-4E3C-9AAE-A7B7FF9200BA}"/>
    <hyperlink ref="G83" r:id="rId22" xr:uid="{EEDD1928-9043-4134-9E58-899401C61AE8}"/>
    <hyperlink ref="G84" r:id="rId23" xr:uid="{EC9ED883-C631-4868-8DE0-18DD330ECA51}"/>
  </hyperlinks>
  <pageMargins left="0.7" right="0.7" top="0.75" bottom="0.75" header="0.3" footer="0.3"/>
  <pageSetup orientation="portrait" horizontalDpi="90" verticalDpi="90" r:id="rId24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B25C-B948-43E8-B5D0-A2E39EFE95A2}">
  <dimension ref="A1:F53"/>
  <sheetViews>
    <sheetView workbookViewId="0">
      <selection activeCell="I18" sqref="I18"/>
    </sheetView>
  </sheetViews>
  <sheetFormatPr defaultRowHeight="13.2" x14ac:dyDescent="0.25"/>
  <cols>
    <col min="1" max="1" width="41.109375" bestFit="1" customWidth="1"/>
    <col min="4" max="4" width="9.33203125" customWidth="1"/>
  </cols>
  <sheetData>
    <row r="1" spans="1:6" x14ac:dyDescent="0.2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</row>
    <row r="2" spans="1:6" x14ac:dyDescent="0.25">
      <c r="A2" t="s">
        <v>4</v>
      </c>
      <c r="B2" s="4">
        <v>19095</v>
      </c>
      <c r="C2" s="5">
        <v>705479</v>
      </c>
      <c r="D2" s="5">
        <v>3310217</v>
      </c>
      <c r="E2">
        <v>1</v>
      </c>
      <c r="F2" s="5">
        <v>78479134</v>
      </c>
    </row>
    <row r="3" spans="1:6" x14ac:dyDescent="0.25">
      <c r="A3" t="s">
        <v>5</v>
      </c>
      <c r="B3" s="4">
        <v>19069</v>
      </c>
      <c r="C3" s="5">
        <v>2963.2930000000001</v>
      </c>
      <c r="D3" s="5">
        <v>21090.959999999999</v>
      </c>
      <c r="E3" s="5">
        <v>-26856</v>
      </c>
      <c r="F3" s="5">
        <v>1367651</v>
      </c>
    </row>
    <row r="4" spans="1:6" x14ac:dyDescent="0.25">
      <c r="A4" t="s">
        <v>6</v>
      </c>
      <c r="B4" s="4">
        <v>18932</v>
      </c>
      <c r="C4" s="5">
        <v>3176.7739999999999</v>
      </c>
      <c r="D4" s="5">
        <v>17859.02</v>
      </c>
      <c r="E4" s="5">
        <v>-6223</v>
      </c>
      <c r="F4" s="5">
        <v>763825.4</v>
      </c>
    </row>
    <row r="5" spans="1:6" x14ac:dyDescent="0.25">
      <c r="A5" t="s">
        <v>7</v>
      </c>
      <c r="B5" s="4">
        <v>17456</v>
      </c>
      <c r="C5" s="5">
        <v>15925.96</v>
      </c>
      <c r="D5" s="5">
        <v>61021.74</v>
      </c>
      <c r="E5">
        <v>1</v>
      </c>
      <c r="F5" s="5">
        <v>935335</v>
      </c>
    </row>
    <row r="6" spans="1:6" x14ac:dyDescent="0.25">
      <c r="A6" t="s">
        <v>8</v>
      </c>
      <c r="B6" s="4">
        <v>17438</v>
      </c>
      <c r="C6">
        <v>41.25</v>
      </c>
      <c r="D6">
        <v>162.12299999999999</v>
      </c>
      <c r="E6" s="5">
        <v>-1918</v>
      </c>
      <c r="F6" s="5">
        <v>4329</v>
      </c>
    </row>
    <row r="7" spans="1:6" x14ac:dyDescent="0.25">
      <c r="A7" t="s">
        <v>9</v>
      </c>
      <c r="B7" s="4">
        <v>17429</v>
      </c>
      <c r="C7">
        <v>47.918999999999997</v>
      </c>
      <c r="D7">
        <v>191.57900000000001</v>
      </c>
      <c r="E7">
        <v>-125</v>
      </c>
      <c r="F7" s="5">
        <v>4103.857</v>
      </c>
    </row>
    <row r="8" spans="1:6" x14ac:dyDescent="0.25">
      <c r="A8" t="s">
        <v>10</v>
      </c>
      <c r="B8" s="4">
        <v>19095</v>
      </c>
      <c r="C8" s="5">
        <v>26509.08</v>
      </c>
      <c r="D8" s="5">
        <v>46692.68</v>
      </c>
      <c r="E8">
        <v>2E-3</v>
      </c>
      <c r="F8" s="5">
        <v>443474.5</v>
      </c>
    </row>
    <row r="9" spans="1:6" x14ac:dyDescent="0.25">
      <c r="A9" t="s">
        <v>11</v>
      </c>
      <c r="B9" s="4">
        <v>19069</v>
      </c>
      <c r="C9">
        <v>142.90700000000001</v>
      </c>
      <c r="D9">
        <v>630.202</v>
      </c>
      <c r="E9" s="5">
        <v>-13876.28</v>
      </c>
      <c r="F9" s="5">
        <v>22842.97</v>
      </c>
    </row>
    <row r="10" spans="1:6" x14ac:dyDescent="0.25">
      <c r="A10" t="s">
        <v>12</v>
      </c>
      <c r="B10" s="4">
        <v>18932</v>
      </c>
      <c r="C10">
        <v>143.59899999999999</v>
      </c>
      <c r="D10">
        <v>433.98700000000002</v>
      </c>
      <c r="E10">
        <v>-263.06900000000002</v>
      </c>
      <c r="F10" s="5">
        <v>9728.2009999999991</v>
      </c>
    </row>
    <row r="11" spans="1:6" x14ac:dyDescent="0.25">
      <c r="A11" t="s">
        <v>13</v>
      </c>
      <c r="B11" s="4">
        <v>17456</v>
      </c>
      <c r="C11">
        <v>484.03899999999999</v>
      </c>
      <c r="D11">
        <v>784.89700000000005</v>
      </c>
      <c r="E11">
        <v>1E-3</v>
      </c>
      <c r="F11" s="5">
        <v>6279.1270000000004</v>
      </c>
    </row>
    <row r="12" spans="1:6" x14ac:dyDescent="0.25">
      <c r="A12" t="s">
        <v>14</v>
      </c>
      <c r="B12" s="4">
        <v>17438</v>
      </c>
      <c r="C12">
        <v>1.7250000000000001</v>
      </c>
      <c r="D12">
        <v>4.9169999999999998</v>
      </c>
      <c r="E12">
        <v>-41.030999999999999</v>
      </c>
      <c r="F12">
        <v>165.071</v>
      </c>
    </row>
    <row r="13" spans="1:6" x14ac:dyDescent="0.25">
      <c r="A13" t="s">
        <v>15</v>
      </c>
      <c r="B13" s="4">
        <v>17429</v>
      </c>
      <c r="C13">
        <v>1.6180000000000001</v>
      </c>
      <c r="D13">
        <v>3.2789999999999999</v>
      </c>
      <c r="E13">
        <v>-9.4619999999999997</v>
      </c>
      <c r="F13">
        <v>94.804000000000002</v>
      </c>
    </row>
    <row r="14" spans="1:6" x14ac:dyDescent="0.25">
      <c r="A14" t="s">
        <v>16</v>
      </c>
      <c r="B14" s="4">
        <v>16964</v>
      </c>
      <c r="C14">
        <v>1.0049999999999999</v>
      </c>
      <c r="D14">
        <v>0.36299999999999999</v>
      </c>
      <c r="E14">
        <v>-0.04</v>
      </c>
      <c r="F14">
        <v>4.49</v>
      </c>
    </row>
    <row r="15" spans="1:6" x14ac:dyDescent="0.25">
      <c r="A15" t="s">
        <v>34</v>
      </c>
      <c r="B15" s="4">
        <v>5374</v>
      </c>
      <c r="C15" s="5">
        <v>44399618</v>
      </c>
      <c r="D15" s="5">
        <v>214984295</v>
      </c>
      <c r="E15">
        <v>0</v>
      </c>
      <c r="F15" s="5">
        <v>3084712000</v>
      </c>
    </row>
    <row r="16" spans="1:6" x14ac:dyDescent="0.25">
      <c r="A16" t="s">
        <v>35</v>
      </c>
      <c r="B16" s="4">
        <v>5068</v>
      </c>
      <c r="C16" s="5">
        <v>17529473</v>
      </c>
      <c r="D16" s="5">
        <v>68001448</v>
      </c>
      <c r="E16">
        <v>0</v>
      </c>
      <c r="F16" s="5">
        <v>1266426000</v>
      </c>
    </row>
    <row r="17" spans="1:6" x14ac:dyDescent="0.25">
      <c r="A17" t="s">
        <v>36</v>
      </c>
      <c r="B17" s="4">
        <v>4751</v>
      </c>
      <c r="C17" s="5">
        <v>13454234</v>
      </c>
      <c r="D17" s="5">
        <v>51085954</v>
      </c>
      <c r="E17">
        <v>1</v>
      </c>
      <c r="F17" s="5">
        <v>1228340000</v>
      </c>
    </row>
    <row r="18" spans="1:6" x14ac:dyDescent="0.25">
      <c r="A18" t="s">
        <v>38</v>
      </c>
      <c r="B18" s="4">
        <v>4103</v>
      </c>
      <c r="C18" s="5">
        <v>291312.7</v>
      </c>
      <c r="D18" s="5">
        <v>1237874</v>
      </c>
      <c r="E18">
        <v>0</v>
      </c>
      <c r="F18" s="5">
        <v>22296000</v>
      </c>
    </row>
    <row r="19" spans="1:6" x14ac:dyDescent="0.25">
      <c r="A19" t="s">
        <v>39</v>
      </c>
      <c r="B19" s="4">
        <v>9567</v>
      </c>
      <c r="C19" s="5">
        <v>156854.1</v>
      </c>
      <c r="D19" s="5">
        <v>859440.9</v>
      </c>
      <c r="E19">
        <v>0</v>
      </c>
      <c r="F19" s="5">
        <v>22424286</v>
      </c>
    </row>
    <row r="20" spans="1:6" x14ac:dyDescent="0.25">
      <c r="A20" t="s">
        <v>40</v>
      </c>
      <c r="B20" s="4">
        <v>5374</v>
      </c>
      <c r="C20">
        <v>67.397000000000006</v>
      </c>
      <c r="D20">
        <v>61.512</v>
      </c>
      <c r="E20">
        <v>0</v>
      </c>
      <c r="F20">
        <v>247.51</v>
      </c>
    </row>
    <row r="21" spans="1:6" x14ac:dyDescent="0.25">
      <c r="A21" t="s">
        <v>41</v>
      </c>
      <c r="B21" s="4">
        <v>5068</v>
      </c>
      <c r="C21">
        <v>35.93</v>
      </c>
      <c r="D21">
        <v>28.401</v>
      </c>
      <c r="E21">
        <v>0</v>
      </c>
      <c r="F21">
        <v>98.99</v>
      </c>
    </row>
    <row r="22" spans="1:6" x14ac:dyDescent="0.25">
      <c r="A22" t="s">
        <v>42</v>
      </c>
      <c r="B22" s="4">
        <v>4751</v>
      </c>
      <c r="C22">
        <v>30.477</v>
      </c>
      <c r="D22">
        <v>27.048999999999999</v>
      </c>
      <c r="E22">
        <v>0</v>
      </c>
      <c r="F22">
        <v>94.54</v>
      </c>
    </row>
    <row r="23" spans="1:6" x14ac:dyDescent="0.25">
      <c r="A23" t="s">
        <v>44</v>
      </c>
      <c r="B23" s="4">
        <v>9567</v>
      </c>
      <c r="C23" s="5">
        <v>3122.74</v>
      </c>
      <c r="D23" s="5">
        <v>3629.5509999999999</v>
      </c>
      <c r="E23">
        <v>0</v>
      </c>
      <c r="F23" s="5">
        <v>117410</v>
      </c>
    </row>
    <row r="24" spans="1:6" x14ac:dyDescent="0.25">
      <c r="A24" t="s">
        <v>45</v>
      </c>
      <c r="B24" s="4">
        <v>9410</v>
      </c>
      <c r="C24" s="5">
        <v>64568.87</v>
      </c>
      <c r="D24" s="5">
        <v>325791.5</v>
      </c>
      <c r="E24">
        <v>0</v>
      </c>
      <c r="F24" s="5">
        <v>6026337</v>
      </c>
    </row>
    <row r="25" spans="1:6" x14ac:dyDescent="0.25">
      <c r="A25" t="s">
        <v>46</v>
      </c>
      <c r="B25" s="4">
        <v>9410</v>
      </c>
      <c r="C25">
        <v>0.14499999999999999</v>
      </c>
      <c r="D25">
        <v>0.23</v>
      </c>
      <c r="E25">
        <v>0</v>
      </c>
      <c r="F25">
        <v>11.741</v>
      </c>
    </row>
    <row r="26" spans="1:6" x14ac:dyDescent="0.25">
      <c r="A26" t="s">
        <v>47</v>
      </c>
      <c r="B26" s="4">
        <v>19284</v>
      </c>
      <c r="C26" s="5">
        <v>43144805</v>
      </c>
      <c r="D26" s="5">
        <v>154661471</v>
      </c>
      <c r="E26" s="4">
        <v>4981</v>
      </c>
      <c r="F26" s="4">
        <v>1444216102</v>
      </c>
    </row>
    <row r="27" spans="1:6" x14ac:dyDescent="0.25">
      <c r="A27" t="s">
        <v>48</v>
      </c>
      <c r="B27" s="4">
        <v>18773</v>
      </c>
      <c r="C27">
        <v>243.20400000000001</v>
      </c>
      <c r="D27">
        <v>824.28200000000004</v>
      </c>
      <c r="E27">
        <v>1.98</v>
      </c>
      <c r="F27" s="5">
        <v>7915.7309999999998</v>
      </c>
    </row>
    <row r="28" spans="1:6" x14ac:dyDescent="0.25">
      <c r="A28" t="s">
        <v>49</v>
      </c>
      <c r="B28" s="4">
        <v>18616</v>
      </c>
      <c r="C28">
        <v>30.359000000000002</v>
      </c>
      <c r="D28">
        <v>9.1240000000000006</v>
      </c>
      <c r="E28">
        <v>15.1</v>
      </c>
      <c r="F28">
        <v>48.2</v>
      </c>
    </row>
    <row r="29" spans="1:6" x14ac:dyDescent="0.25">
      <c r="A29" t="s">
        <v>50</v>
      </c>
      <c r="B29" s="4">
        <v>18405</v>
      </c>
      <c r="C29">
        <v>8.6890000000000001</v>
      </c>
      <c r="D29">
        <v>6.218</v>
      </c>
      <c r="E29">
        <v>1.1439999999999999</v>
      </c>
      <c r="F29">
        <v>27.048999999999999</v>
      </c>
    </row>
    <row r="30" spans="1:6" x14ac:dyDescent="0.25">
      <c r="A30" t="s">
        <v>51</v>
      </c>
      <c r="B30" s="4">
        <v>18512</v>
      </c>
      <c r="C30">
        <v>5.5019999999999998</v>
      </c>
      <c r="D30">
        <v>4.242</v>
      </c>
      <c r="E30">
        <v>0.52600000000000002</v>
      </c>
      <c r="F30">
        <v>18.492999999999999</v>
      </c>
    </row>
    <row r="31" spans="1:6" x14ac:dyDescent="0.25">
      <c r="A31" t="s">
        <v>52</v>
      </c>
      <c r="B31" s="4">
        <v>18770</v>
      </c>
      <c r="C31" s="5">
        <v>18864.939999999999</v>
      </c>
      <c r="D31" s="5">
        <v>19672.54</v>
      </c>
      <c r="E31">
        <v>661.24</v>
      </c>
      <c r="F31" s="5">
        <v>116935.6</v>
      </c>
    </row>
    <row r="32" spans="1:6" x14ac:dyDescent="0.25">
      <c r="A32" t="s">
        <v>54</v>
      </c>
      <c r="B32" s="4">
        <v>18677</v>
      </c>
      <c r="C32">
        <v>262.45800000000003</v>
      </c>
      <c r="D32">
        <v>120.745</v>
      </c>
      <c r="E32">
        <v>79.37</v>
      </c>
      <c r="F32">
        <v>724.41700000000003</v>
      </c>
    </row>
    <row r="33" spans="1:6" x14ac:dyDescent="0.25">
      <c r="A33" t="s">
        <v>55</v>
      </c>
      <c r="B33" s="4">
        <v>18872</v>
      </c>
      <c r="C33">
        <v>7.968</v>
      </c>
      <c r="D33">
        <v>4.3</v>
      </c>
      <c r="E33">
        <v>0.99</v>
      </c>
      <c r="F33">
        <v>30.53</v>
      </c>
    </row>
    <row r="34" spans="1:6" x14ac:dyDescent="0.25">
      <c r="A34" t="s">
        <v>58</v>
      </c>
      <c r="B34" s="4">
        <v>9463</v>
      </c>
      <c r="C34">
        <v>50.331000000000003</v>
      </c>
      <c r="D34">
        <v>31.946000000000002</v>
      </c>
      <c r="E34">
        <v>1.1879999999999999</v>
      </c>
      <c r="F34">
        <v>100</v>
      </c>
    </row>
    <row r="35" spans="1:6" x14ac:dyDescent="0.25">
      <c r="A35" t="s">
        <v>59</v>
      </c>
      <c r="B35" s="4">
        <v>17032</v>
      </c>
      <c r="C35">
        <v>2.9550000000000001</v>
      </c>
      <c r="D35">
        <v>2.3250000000000002</v>
      </c>
      <c r="E35">
        <v>0.1</v>
      </c>
      <c r="F35">
        <v>13.05</v>
      </c>
    </row>
    <row r="36" spans="1:6" x14ac:dyDescent="0.25">
      <c r="A36" t="s">
        <v>60</v>
      </c>
      <c r="B36" s="4">
        <v>19284</v>
      </c>
      <c r="C36">
        <v>72.783000000000001</v>
      </c>
      <c r="D36">
        <v>7.5270000000000001</v>
      </c>
      <c r="E36">
        <v>53.28</v>
      </c>
      <c r="F36">
        <v>84.97</v>
      </c>
    </row>
    <row r="37" spans="1:6" x14ac:dyDescent="0.25">
      <c r="A37" t="s">
        <v>61</v>
      </c>
      <c r="B37" s="4">
        <v>18701</v>
      </c>
      <c r="C37">
        <v>0.72399999999999998</v>
      </c>
      <c r="D37">
        <v>0.151</v>
      </c>
      <c r="E37">
        <v>0.39400000000000002</v>
      </c>
      <c r="F37">
        <v>0.95699999999999996</v>
      </c>
    </row>
    <row r="38" spans="1:6" x14ac:dyDescent="0.25">
      <c r="A38" t="s">
        <v>63</v>
      </c>
      <c r="B38" s="4">
        <v>19284</v>
      </c>
      <c r="C38" s="5">
        <v>44039.63</v>
      </c>
      <c r="D38" s="5">
        <v>229185.2</v>
      </c>
      <c r="E38" s="5">
        <v>-80513.009999999995</v>
      </c>
      <c r="F38" s="5">
        <v>5592717</v>
      </c>
    </row>
    <row r="39" spans="1:6" x14ac:dyDescent="0.25">
      <c r="A39" t="s">
        <v>64</v>
      </c>
      <c r="B39" s="4">
        <v>19284</v>
      </c>
      <c r="C39">
        <v>906.678</v>
      </c>
      <c r="D39" s="5">
        <v>1351.8510000000001</v>
      </c>
      <c r="E39" s="5">
        <v>-1639.9570000000001</v>
      </c>
      <c r="F39" s="5">
        <v>9864.5830000000005</v>
      </c>
    </row>
    <row r="40" spans="1:6" x14ac:dyDescent="0.25">
      <c r="A40" t="s">
        <v>65</v>
      </c>
      <c r="B40" s="4">
        <v>19282</v>
      </c>
      <c r="C40">
        <v>22.616</v>
      </c>
      <c r="D40">
        <v>36.526000000000003</v>
      </c>
      <c r="E40">
        <v>-86.784999999999997</v>
      </c>
      <c r="F40">
        <v>387.40300000000002</v>
      </c>
    </row>
    <row r="41" spans="1:6" x14ac:dyDescent="0.25">
      <c r="A41" t="s">
        <v>70</v>
      </c>
      <c r="B41" s="4">
        <v>18468</v>
      </c>
      <c r="C41">
        <v>19.053000000000001</v>
      </c>
      <c r="D41">
        <v>24.196000000000002</v>
      </c>
      <c r="E41">
        <v>-40.901000000000003</v>
      </c>
      <c r="F41">
        <v>64.962999999999994</v>
      </c>
    </row>
    <row r="42" spans="1:6" x14ac:dyDescent="0.25">
      <c r="A42" t="s">
        <v>71</v>
      </c>
      <c r="B42" s="4">
        <v>18468</v>
      </c>
      <c r="C42">
        <v>19.925000000000001</v>
      </c>
      <c r="D42">
        <v>62.954999999999998</v>
      </c>
      <c r="E42">
        <v>-175.19800000000001</v>
      </c>
      <c r="F42">
        <v>179.41399999999999</v>
      </c>
    </row>
    <row r="43" spans="1:6" x14ac:dyDescent="0.25">
      <c r="A43" t="s">
        <v>72</v>
      </c>
      <c r="B43" s="4">
        <v>16982</v>
      </c>
      <c r="C43">
        <v>54.966999999999999</v>
      </c>
      <c r="D43">
        <v>20.495999999999999</v>
      </c>
      <c r="E43">
        <v>0</v>
      </c>
      <c r="F43">
        <v>100</v>
      </c>
    </row>
    <row r="44" spans="1:6" x14ac:dyDescent="0.25">
      <c r="A44" t="s">
        <v>73</v>
      </c>
      <c r="B44" s="4">
        <v>18872</v>
      </c>
      <c r="C44">
        <v>59.164999999999999</v>
      </c>
      <c r="D44">
        <v>22.876999999999999</v>
      </c>
      <c r="E44">
        <v>13.032</v>
      </c>
      <c r="F44">
        <v>100</v>
      </c>
    </row>
    <row r="45" spans="1:6" x14ac:dyDescent="0.25">
      <c r="A45" t="s">
        <v>74</v>
      </c>
      <c r="B45" s="4">
        <v>5988</v>
      </c>
      <c r="C45">
        <v>108.16</v>
      </c>
      <c r="D45">
        <v>58.314</v>
      </c>
      <c r="E45">
        <v>10.08</v>
      </c>
      <c r="F45">
        <v>835.15</v>
      </c>
    </row>
    <row r="46" spans="1:6" x14ac:dyDescent="0.25">
      <c r="A46" t="s">
        <v>75</v>
      </c>
      <c r="B46" s="4">
        <v>5988</v>
      </c>
      <c r="C46">
        <v>108.59</v>
      </c>
      <c r="D46">
        <v>78.385000000000005</v>
      </c>
      <c r="E46">
        <v>8.36</v>
      </c>
      <c r="F46" s="5">
        <v>1428.62</v>
      </c>
    </row>
    <row r="47" spans="1:6" x14ac:dyDescent="0.25">
      <c r="A47" t="s">
        <v>76</v>
      </c>
      <c r="B47" s="4">
        <v>2572</v>
      </c>
      <c r="C47">
        <v>88.203999999999994</v>
      </c>
      <c r="D47">
        <v>45.704999999999998</v>
      </c>
      <c r="E47">
        <v>8.15</v>
      </c>
      <c r="F47">
        <v>293.39999999999998</v>
      </c>
    </row>
    <row r="48" spans="1:6" x14ac:dyDescent="0.25">
      <c r="A48" t="s">
        <v>77</v>
      </c>
      <c r="B48" s="4">
        <v>17597</v>
      </c>
      <c r="C48">
        <v>37.883000000000003</v>
      </c>
      <c r="D48">
        <v>27.931000000000001</v>
      </c>
      <c r="E48">
        <v>0.14399999999999999</v>
      </c>
      <c r="F48">
        <v>94.581000000000003</v>
      </c>
    </row>
    <row r="49" spans="1:6" x14ac:dyDescent="0.25">
      <c r="A49" t="s">
        <v>78</v>
      </c>
      <c r="B49" s="4">
        <v>17748</v>
      </c>
      <c r="C49" s="5">
        <v>1117.0440000000001</v>
      </c>
      <c r="D49" s="5">
        <v>1839.537</v>
      </c>
      <c r="E49">
        <v>19.431999999999999</v>
      </c>
      <c r="F49" s="5">
        <v>10246.14</v>
      </c>
    </row>
    <row r="50" spans="1:6" x14ac:dyDescent="0.25">
      <c r="A50" t="s">
        <v>79</v>
      </c>
      <c r="B50" s="4">
        <v>18060</v>
      </c>
      <c r="C50">
        <v>28.077999999999999</v>
      </c>
      <c r="D50">
        <v>19.396000000000001</v>
      </c>
      <c r="E50">
        <v>5.8609999999999998</v>
      </c>
      <c r="F50">
        <v>99.733999999999995</v>
      </c>
    </row>
    <row r="51" spans="1:6" x14ac:dyDescent="0.25">
      <c r="A51" t="s">
        <v>80</v>
      </c>
      <c r="B51" s="4">
        <v>6272</v>
      </c>
      <c r="C51">
        <v>7.02</v>
      </c>
      <c r="D51">
        <v>2.0230000000000001</v>
      </c>
      <c r="E51">
        <v>1.93</v>
      </c>
      <c r="F51">
        <v>9.8699999999999992</v>
      </c>
    </row>
    <row r="52" spans="1:6" x14ac:dyDescent="0.25">
      <c r="A52" t="s">
        <v>81</v>
      </c>
      <c r="B52" s="4">
        <v>6272</v>
      </c>
      <c r="C52">
        <v>73.62</v>
      </c>
      <c r="D52">
        <v>27.92</v>
      </c>
      <c r="E52">
        <v>7</v>
      </c>
      <c r="F52">
        <v>100</v>
      </c>
    </row>
    <row r="53" spans="1:6" x14ac:dyDescent="0.25">
      <c r="A53" t="s">
        <v>82</v>
      </c>
      <c r="B53" s="4">
        <v>16437</v>
      </c>
      <c r="C53">
        <v>110.626</v>
      </c>
      <c r="D53">
        <v>35.783000000000001</v>
      </c>
      <c r="E53">
        <v>27.414000000000001</v>
      </c>
      <c r="F53">
        <v>269.97500000000002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Xin, Weining</dc:creator>
  <cp:lastModifiedBy>Xin, Weining</cp:lastModifiedBy>
  <dcterms:created xsi:type="dcterms:W3CDTF">2022-02-21T16:32:09Z</dcterms:created>
  <dcterms:modified xsi:type="dcterms:W3CDTF">2022-02-27T16:41:10Z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2022-02-21T16:32:09Z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70847bef-b5be-433f-b7a2-2d8e40b080a3</vt:lpwstr>
  </property>
  <property fmtid="{D5CDD505-2E9C-101B-9397-08002B2CF9AE}" pid="8" name="MSIP_Label_0c07ed86-5dc5-4593-ad03-a8684b843815_ContentBits">
    <vt:lpwstr>0</vt:lpwstr>
  </property>
</Properties>
</file>