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Mac\Home\Documents\webApp\ifna_pwa02\backdata\"/>
    </mc:Choice>
  </mc:AlternateContent>
  <xr:revisionPtr revIDLastSave="0" documentId="13_ncr:1_{40319C27-E25B-4A4F-BD92-07D8EF7FAD01}" xr6:coauthVersionLast="45" xr6:coauthVersionMax="45" xr10:uidLastSave="{00000000-0000-0000-0000-000000000000}"/>
  <bookViews>
    <workbookView xWindow="-96" yWindow="-96" windowWidth="20352" windowHeight="12264" xr2:uid="{00000000-000D-0000-FFFF-FFFF00000000}"/>
  </bookViews>
  <sheets>
    <sheet name="DRI_aggr" sheetId="5" r:id="rId1"/>
    <sheet name="Sheet1" sheetId="7" r:id="rId2"/>
    <sheet name="DRI" sheetId="1" r:id="rId3"/>
    <sheet name="energy" sheetId="6" r:id="rId4"/>
    <sheet name="protein" sheetId="2" r:id="rId5"/>
    <sheet name="vita" sheetId="3" r:id="rId6"/>
    <sheet name="fe" sheetId="4"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3" i="6" l="1"/>
  <c r="F12" i="1"/>
  <c r="F21" i="1" s="1"/>
  <c r="E35" i="1" s="1"/>
  <c r="C12" i="1"/>
  <c r="T27" i="6"/>
  <c r="E26" i="1"/>
  <c r="T21" i="6"/>
  <c r="J12" i="1" s="1"/>
  <c r="J21" i="1" s="1"/>
  <c r="D35" i="1" s="1"/>
  <c r="S21" i="6"/>
  <c r="I12" i="1" s="1"/>
  <c r="I21" i="1" s="1"/>
  <c r="J3" i="1"/>
  <c r="I3" i="1"/>
  <c r="U3" i="6"/>
  <c r="J11" i="1"/>
  <c r="J20" i="1" s="1"/>
  <c r="D29" i="1" s="1"/>
  <c r="J10" i="1"/>
  <c r="J9" i="1"/>
  <c r="J19" i="1" s="1"/>
  <c r="J8" i="1"/>
  <c r="J7" i="1"/>
  <c r="J18" i="1" s="1"/>
  <c r="J6" i="1"/>
  <c r="J17" i="1" s="1"/>
  <c r="J5" i="1"/>
  <c r="J4" i="1"/>
  <c r="I11" i="1"/>
  <c r="I20" i="1" s="1"/>
  <c r="D30" i="1" s="1"/>
  <c r="I10" i="1"/>
  <c r="I9" i="1"/>
  <c r="I8" i="1"/>
  <c r="I6" i="1"/>
  <c r="I17" i="1" s="1"/>
  <c r="I7" i="1"/>
  <c r="I18" i="1" s="1"/>
  <c r="I5" i="1"/>
  <c r="I4" i="1"/>
  <c r="H10" i="1"/>
  <c r="H21" i="1"/>
  <c r="G35" i="1" s="1"/>
  <c r="G21" i="1"/>
  <c r="E21" i="1"/>
  <c r="G31" i="1" s="1"/>
  <c r="G33" i="1" s="1"/>
  <c r="D21" i="1"/>
  <c r="C21" i="1"/>
  <c r="H20" i="1"/>
  <c r="G29" i="1" s="1"/>
  <c r="G20" i="1"/>
  <c r="F29" i="1" s="1"/>
  <c r="F36" i="1" s="1"/>
  <c r="F20" i="1"/>
  <c r="E29" i="1" s="1"/>
  <c r="E20" i="1"/>
  <c r="G30" i="1" s="1"/>
  <c r="D20" i="1"/>
  <c r="F30" i="1" s="1"/>
  <c r="I19" i="1"/>
  <c r="D28" i="1" s="1"/>
  <c r="H19" i="1"/>
  <c r="G19" i="1"/>
  <c r="F19" i="1"/>
  <c r="E19" i="1"/>
  <c r="G28" i="1" s="1"/>
  <c r="D19" i="1"/>
  <c r="H18" i="1"/>
  <c r="G18" i="1"/>
  <c r="F18" i="1"/>
  <c r="E18" i="1"/>
  <c r="D18" i="1"/>
  <c r="F27" i="1" s="1"/>
  <c r="H17" i="1"/>
  <c r="G17" i="1"/>
  <c r="F17" i="1"/>
  <c r="E17" i="1"/>
  <c r="G26" i="1" s="1"/>
  <c r="D17" i="1"/>
  <c r="C20" i="1"/>
  <c r="E30" i="1" s="1"/>
  <c r="C19" i="1"/>
  <c r="E28" i="1" s="1"/>
  <c r="C18" i="1"/>
  <c r="E27" i="1" s="1"/>
  <c r="C17" i="1"/>
  <c r="U4" i="6"/>
  <c r="U20" i="6"/>
  <c r="U19" i="6"/>
  <c r="U18" i="6"/>
  <c r="U17" i="6"/>
  <c r="U16" i="6"/>
  <c r="U15" i="6"/>
  <c r="U14" i="6"/>
  <c r="U13" i="6"/>
  <c r="U12" i="6"/>
  <c r="U11" i="6"/>
  <c r="U10" i="6"/>
  <c r="U9" i="6"/>
  <c r="U8" i="6"/>
  <c r="U7" i="6"/>
  <c r="U6" i="6"/>
  <c r="U5" i="6"/>
  <c r="D34" i="1" l="1"/>
  <c r="D36" i="1"/>
  <c r="F26" i="1"/>
  <c r="G27" i="1"/>
  <c r="F28" i="1"/>
  <c r="E36" i="1"/>
  <c r="G36" i="1"/>
  <c r="F31" i="1"/>
  <c r="E34" i="1"/>
  <c r="E32" i="1"/>
  <c r="G32" i="1"/>
  <c r="G34" i="1"/>
  <c r="D27" i="1"/>
  <c r="D32" i="1"/>
  <c r="E31" i="1"/>
  <c r="E33" i="1" s="1"/>
  <c r="D26" i="1"/>
  <c r="D31" i="1"/>
  <c r="D33" i="1" s="1"/>
  <c r="U21" i="6"/>
</calcChain>
</file>

<file path=xl/sharedStrings.xml><?xml version="1.0" encoding="utf-8"?>
<sst xmlns="http://schemas.openxmlformats.org/spreadsheetml/2006/main" count="121" uniqueCount="87">
  <si>
    <t>age_id</t>
  </si>
  <si>
    <t>male_protain</t>
  </si>
  <si>
    <t>male_vitA</t>
  </si>
  <si>
    <t>male_fe</t>
  </si>
  <si>
    <t>female_protain</t>
  </si>
  <si>
    <t>female_vitA</t>
  </si>
  <si>
    <t>female_fe</t>
  </si>
  <si>
    <t>http://www.fao.org/3/y5686e/y5686e0a.htm</t>
  </si>
  <si>
    <t>energy</t>
  </si>
  <si>
    <t>fe</t>
  </si>
  <si>
    <t>adult</t>
  </si>
  <si>
    <t>18-</t>
    <phoneticPr fontId="18"/>
  </si>
  <si>
    <t>age</t>
    <phoneticPr fontId="18"/>
  </si>
  <si>
    <t>Kcal/day</t>
    <phoneticPr fontId="18"/>
  </si>
  <si>
    <t>1-2</t>
    <phoneticPr fontId="18"/>
  </si>
  <si>
    <t>2-3</t>
    <phoneticPr fontId="18"/>
  </si>
  <si>
    <t>3-4</t>
    <phoneticPr fontId="18"/>
  </si>
  <si>
    <t>4-5</t>
    <phoneticPr fontId="18"/>
  </si>
  <si>
    <t>5-6</t>
    <phoneticPr fontId="18"/>
  </si>
  <si>
    <t>6-7</t>
    <phoneticPr fontId="18"/>
  </si>
  <si>
    <t>7-8</t>
    <phoneticPr fontId="18"/>
  </si>
  <si>
    <t>8-9</t>
    <phoneticPr fontId="18"/>
  </si>
  <si>
    <t>9-10</t>
    <phoneticPr fontId="18"/>
  </si>
  <si>
    <t>11-12</t>
    <phoneticPr fontId="18"/>
  </si>
  <si>
    <t>12-13</t>
    <phoneticPr fontId="18"/>
  </si>
  <si>
    <t>13-14</t>
    <phoneticPr fontId="18"/>
  </si>
  <si>
    <t>14-15</t>
    <phoneticPr fontId="18"/>
  </si>
  <si>
    <t>15-16</t>
    <phoneticPr fontId="18"/>
  </si>
  <si>
    <t>16-17</t>
    <phoneticPr fontId="18"/>
  </si>
  <si>
    <t>17-18</t>
    <phoneticPr fontId="18"/>
  </si>
  <si>
    <t>male</t>
    <phoneticPr fontId="18"/>
  </si>
  <si>
    <t>female</t>
    <phoneticPr fontId="18"/>
  </si>
  <si>
    <t>average</t>
    <phoneticPr fontId="18"/>
  </si>
  <si>
    <t>0-1</t>
    <phoneticPr fontId="18"/>
  </si>
  <si>
    <t>male_en</t>
    <phoneticPr fontId="18"/>
  </si>
  <si>
    <t>female_en</t>
    <phoneticPr fontId="18"/>
  </si>
  <si>
    <t>0-0.5</t>
    <phoneticPr fontId="18"/>
  </si>
  <si>
    <t>0.5-1</t>
    <phoneticPr fontId="18"/>
  </si>
  <si>
    <t>1.5-2</t>
  </si>
  <si>
    <t>4-6</t>
  </si>
  <si>
    <t>7-10</t>
  </si>
  <si>
    <t>11-14</t>
  </si>
  <si>
    <t>15-18</t>
  </si>
  <si>
    <t>1-1.5</t>
    <phoneticPr fontId="18"/>
  </si>
  <si>
    <t>3</t>
    <phoneticPr fontId="18"/>
  </si>
  <si>
    <t>18+</t>
    <phoneticPr fontId="18"/>
  </si>
  <si>
    <t>2-4</t>
    <phoneticPr fontId="18"/>
  </si>
  <si>
    <t>5-9</t>
    <phoneticPr fontId="18"/>
  </si>
  <si>
    <t>adult</t>
    <phoneticPr fontId="18"/>
  </si>
  <si>
    <t>body wt</t>
    <phoneticPr fontId="18"/>
  </si>
  <si>
    <t>prot</t>
    <phoneticPr fontId="18"/>
  </si>
  <si>
    <t xml:space="preserve">5.4.1 Calculation of energy requirements
Energy requirements were calculated from the factorial estimates of PAL described in the preceding sections. They were converted into energy units (i.e. joules and calories) by multiplying the PAL value by the BMR. In order to express requirements as energy units per kilogram of body weight, they were divided by the weight used in the equations to predict BMR. The following example to calculate the average energy requirement of a female population 20 to 30 years of age with a moderately active lifestyle and a mean body weight of 55 kg illustrates these calculations:
BMR (calculated with the predictive equation in Table 5.2): 5.45 MJ/day (1 302 kcal/day).
PAL (mid-point of the moderately active lifestyle in Table 5.3): 1.85.
Energy requirement: 5.45 × 1.85 = 10.08 MJ/day (2 410 kcal/day), or 10.08/55 = 183 kJ/kg/day (44 kcal/kg/day).
</t>
    <phoneticPr fontId="18"/>
  </si>
  <si>
    <t>DRI summary</t>
    <phoneticPr fontId="18"/>
  </si>
  <si>
    <t>DRI all</t>
    <phoneticPr fontId="18"/>
  </si>
  <si>
    <t>DRI average</t>
    <phoneticPr fontId="18"/>
  </si>
  <si>
    <t>adolescent girl</t>
  </si>
  <si>
    <t>adolescent boy</t>
  </si>
  <si>
    <t>energy</t>
    <phoneticPr fontId="18"/>
  </si>
  <si>
    <t>vitA</t>
    <phoneticPr fontId="18"/>
  </si>
  <si>
    <t>fe</t>
    <phoneticPr fontId="18"/>
  </si>
  <si>
    <t>ref</t>
    <phoneticPr fontId="18"/>
  </si>
  <si>
    <t>Energy+</t>
    <phoneticPr fontId="18"/>
  </si>
  <si>
    <t>KJ/day</t>
    <phoneticPr fontId="18"/>
  </si>
  <si>
    <t>adult pregnant</t>
  </si>
  <si>
    <t>increment protein</t>
    <phoneticPr fontId="18"/>
  </si>
  <si>
    <t>pregnancy increment</t>
    <phoneticPr fontId="18"/>
  </si>
  <si>
    <t>lactating increment</t>
    <phoneticPr fontId="18"/>
  </si>
  <si>
    <t>10-17</t>
    <phoneticPr fontId="18"/>
  </si>
  <si>
    <t>child 0-23 month</t>
  </si>
  <si>
    <t>child 24-59 month</t>
  </si>
  <si>
    <t>child 6-9 yr</t>
  </si>
  <si>
    <t>adolescent pregnant</t>
  </si>
  <si>
    <t>adolescent lactating</t>
  </si>
  <si>
    <t>adult lactating</t>
  </si>
  <si>
    <t>adult</t>
    <phoneticPr fontId="18"/>
  </si>
  <si>
    <t>DRI average</t>
  </si>
  <si>
    <t>prot</t>
  </si>
  <si>
    <t>vitA</t>
  </si>
  <si>
    <t>adult lact</t>
  </si>
  <si>
    <t>adolenscent</t>
    <phoneticPr fontId="18"/>
  </si>
  <si>
    <t>child 0-23 month</t>
    <phoneticPr fontId="18"/>
  </si>
  <si>
    <t>child 24-59 month</t>
    <phoneticPr fontId="18"/>
  </si>
  <si>
    <t>adolescent pregnant</t>
    <phoneticPr fontId="18"/>
  </si>
  <si>
    <t>adolescent lact</t>
  </si>
  <si>
    <t>adolescent lact</t>
    <phoneticPr fontId="18"/>
  </si>
  <si>
    <t>adolescent all</t>
  </si>
  <si>
    <t>adolescent all</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</si>
</sst>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0"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27">
    <xf numFmtId="0" fontId="0" fillId="0" borderId="0" xfId="0">
      <alignment vertical="center"/>
    </xf>
    <xf numFmtId="0" fontId="19" fillId="0" borderId="0" xfId="42">
      <alignment vertical="center"/>
    </xf>
    <xf numFmtId="0" fontId="0" fillId="0" borderId="10" xfId="0" applyBorder="1">
      <alignment vertical="center"/>
    </xf>
    <xf numFmtId="0" fontId="0" fillId="0" borderId="10" xfId="0" quotePrefix="1" applyBorder="1">
      <alignment vertical="center"/>
    </xf>
    <xf numFmtId="0" fontId="0" fillId="0" borderId="0" xfId="0" quotePrefix="1">
      <alignment vertical="center"/>
    </xf>
    <xf numFmtId="0" fontId="0" fillId="0" borderId="10" xfId="0" applyFill="1" applyBorder="1">
      <alignment vertical="center"/>
    </xf>
    <xf numFmtId="0" fontId="0" fillId="0" borderId="10" xfId="0" applyFill="1" applyBorder="1" applyAlignment="1">
      <alignment horizontal="center" vertical="center"/>
    </xf>
    <xf numFmtId="0" fontId="0" fillId="0" borderId="10" xfId="0" quotePrefix="1" applyFill="1" applyBorder="1" applyAlignment="1">
      <alignment horizontal="center" vertical="center"/>
    </xf>
    <xf numFmtId="56" fontId="0" fillId="0" borderId="10" xfId="0" quotePrefix="1" applyNumberFormat="1" applyFill="1" applyBorder="1" applyAlignment="1">
      <alignment horizontal="center" vertical="center"/>
    </xf>
    <xf numFmtId="0" fontId="0" fillId="0" borderId="0" xfId="0" quotePrefix="1"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center" vertical="center"/>
    </xf>
    <xf numFmtId="0" fontId="0" fillId="0" borderId="10" xfId="0" quotePrefix="1" applyBorder="1" applyAlignment="1">
      <alignment horizontal="center" vertical="center"/>
    </xf>
    <xf numFmtId="0" fontId="0" fillId="0" borderId="10" xfId="0" applyBorder="1" applyAlignment="1">
      <alignment horizontal="center" vertical="center"/>
    </xf>
    <xf numFmtId="176" fontId="0" fillId="0" borderId="10" xfId="0" applyNumberFormat="1" applyFill="1" applyBorder="1">
      <alignment vertical="center"/>
    </xf>
    <xf numFmtId="1" fontId="0" fillId="0" borderId="10" xfId="0" applyNumberFormat="1" applyBorder="1">
      <alignment vertical="center"/>
    </xf>
    <xf numFmtId="56" fontId="0" fillId="0" borderId="10" xfId="0" quotePrefix="1" applyNumberFormat="1" applyBorder="1">
      <alignment vertical="center"/>
    </xf>
    <xf numFmtId="1" fontId="0" fillId="0" borderId="10" xfId="0" applyNumberFormat="1" applyFill="1" applyBorder="1">
      <alignment vertical="center"/>
    </xf>
    <xf numFmtId="1" fontId="0" fillId="0" borderId="10" xfId="0" applyNumberForma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emf"/><Relationship Id="rId1" Type="http://schemas.openxmlformats.org/officeDocument/2006/relationships/image" Target="../media/image8.emf"/></Relationships>
</file>

<file path=xl/drawings/_rels/drawing4.xml.rels><?xml version="1.0" encoding="UTF-8" standalone="yes"?>
<Relationships xmlns="http://schemas.openxmlformats.org/package/2006/relationships"><Relationship Id="rId1" Type="http://schemas.openxmlformats.org/officeDocument/2006/relationships/image" Target="../media/image1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4</xdr:col>
      <xdr:colOff>491490</xdr:colOff>
      <xdr:row>12</xdr:row>
      <xdr:rowOff>121920</xdr:rowOff>
    </xdr:from>
    <xdr:to>
      <xdr:col>5</xdr:col>
      <xdr:colOff>377952</xdr:colOff>
      <xdr:row>14</xdr:row>
      <xdr:rowOff>132588</xdr:rowOff>
    </xdr:to>
    <xdr:sp macro="" textlink="">
      <xdr:nvSpPr>
        <xdr:cNvPr id="2" name="矢印: 下 1">
          <a:extLst>
            <a:ext uri="{FF2B5EF4-FFF2-40B4-BE49-F238E27FC236}">
              <a16:creationId xmlns:a16="http://schemas.microsoft.com/office/drawing/2014/main" id="{29385A8B-3DF2-435D-97B7-2409EF80CBE5}"/>
            </a:ext>
          </a:extLst>
        </xdr:cNvPr>
        <xdr:cNvSpPr/>
      </xdr:nvSpPr>
      <xdr:spPr>
        <a:xfrm>
          <a:off x="3101340" y="2594610"/>
          <a:ext cx="484632" cy="460248"/>
        </a:xfrm>
        <a:prstGeom prst="down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541020</xdr:colOff>
      <xdr:row>21</xdr:row>
      <xdr:rowOff>99060</xdr:rowOff>
    </xdr:from>
    <xdr:to>
      <xdr:col>5</xdr:col>
      <xdr:colOff>427482</xdr:colOff>
      <xdr:row>23</xdr:row>
      <xdr:rowOff>109728</xdr:rowOff>
    </xdr:to>
    <xdr:sp macro="" textlink="">
      <xdr:nvSpPr>
        <xdr:cNvPr id="3" name="矢印: 下 2">
          <a:extLst>
            <a:ext uri="{FF2B5EF4-FFF2-40B4-BE49-F238E27FC236}">
              <a16:creationId xmlns:a16="http://schemas.microsoft.com/office/drawing/2014/main" id="{3DD48A6D-5FC5-4473-A1B4-89049A38658A}"/>
            </a:ext>
          </a:extLst>
        </xdr:cNvPr>
        <xdr:cNvSpPr/>
      </xdr:nvSpPr>
      <xdr:spPr>
        <a:xfrm>
          <a:off x="3322320" y="4819650"/>
          <a:ext cx="484632" cy="460248"/>
        </a:xfrm>
        <a:prstGeom prst="down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243840</xdr:colOff>
      <xdr:row>19</xdr:row>
      <xdr:rowOff>121391</xdr:rowOff>
    </xdr:to>
    <xdr:pic>
      <xdr:nvPicPr>
        <xdr:cNvPr id="3" name="図 2">
          <a:extLst>
            <a:ext uri="{FF2B5EF4-FFF2-40B4-BE49-F238E27FC236}">
              <a16:creationId xmlns:a16="http://schemas.microsoft.com/office/drawing/2014/main" id="{55984945-CE63-4E73-BABB-8CC0136A4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4392401"/>
        </a:xfrm>
        <a:prstGeom prst="rect">
          <a:avLst/>
        </a:prstGeom>
      </xdr:spPr>
    </xdr:pic>
    <xdr:clientData/>
  </xdr:twoCellAnchor>
  <xdr:twoCellAnchor editAs="oneCell">
    <xdr:from>
      <xdr:col>0</xdr:col>
      <xdr:colOff>0</xdr:colOff>
      <xdr:row>21</xdr:row>
      <xdr:rowOff>0</xdr:rowOff>
    </xdr:from>
    <xdr:to>
      <xdr:col>14</xdr:col>
      <xdr:colOff>243840</xdr:colOff>
      <xdr:row>40</xdr:row>
      <xdr:rowOff>46839</xdr:rowOff>
    </xdr:to>
    <xdr:pic>
      <xdr:nvPicPr>
        <xdr:cNvPr id="7" name="図 6">
          <a:extLst>
            <a:ext uri="{FF2B5EF4-FFF2-40B4-BE49-F238E27FC236}">
              <a16:creationId xmlns:a16="http://schemas.microsoft.com/office/drawing/2014/main" id="{D3136D99-439B-4557-B879-9ECAFEDB1EE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4720590"/>
          <a:ext cx="10058400" cy="4317849"/>
        </a:xfrm>
        <a:prstGeom prst="rect">
          <a:avLst/>
        </a:prstGeom>
      </xdr:spPr>
    </xdr:pic>
    <xdr:clientData/>
  </xdr:twoCellAnchor>
  <xdr:twoCellAnchor editAs="oneCell">
    <xdr:from>
      <xdr:col>0</xdr:col>
      <xdr:colOff>0</xdr:colOff>
      <xdr:row>42</xdr:row>
      <xdr:rowOff>0</xdr:rowOff>
    </xdr:from>
    <xdr:to>
      <xdr:col>14</xdr:col>
      <xdr:colOff>243840</xdr:colOff>
      <xdr:row>58</xdr:row>
      <xdr:rowOff>12919</xdr:rowOff>
    </xdr:to>
    <xdr:pic>
      <xdr:nvPicPr>
        <xdr:cNvPr id="11" name="図 10">
          <a:extLst>
            <a:ext uri="{FF2B5EF4-FFF2-40B4-BE49-F238E27FC236}">
              <a16:creationId xmlns:a16="http://schemas.microsoft.com/office/drawing/2014/main" id="{14FA62FE-0372-4BFC-B418-78423D935C3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9441180"/>
          <a:ext cx="10058400" cy="3609559"/>
        </a:xfrm>
        <a:prstGeom prst="rect">
          <a:avLst/>
        </a:prstGeom>
      </xdr:spPr>
    </xdr:pic>
    <xdr:clientData/>
  </xdr:twoCellAnchor>
  <xdr:twoCellAnchor editAs="oneCell">
    <xdr:from>
      <xdr:col>0</xdr:col>
      <xdr:colOff>0</xdr:colOff>
      <xdr:row>61</xdr:row>
      <xdr:rowOff>11430</xdr:rowOff>
    </xdr:from>
    <xdr:to>
      <xdr:col>14</xdr:col>
      <xdr:colOff>243840</xdr:colOff>
      <xdr:row>67</xdr:row>
      <xdr:rowOff>173259</xdr:rowOff>
    </xdr:to>
    <xdr:pic>
      <xdr:nvPicPr>
        <xdr:cNvPr id="15" name="図 14">
          <a:extLst>
            <a:ext uri="{FF2B5EF4-FFF2-40B4-BE49-F238E27FC236}">
              <a16:creationId xmlns:a16="http://schemas.microsoft.com/office/drawing/2014/main" id="{0437928B-5AD5-472A-83E2-B947FB219B9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13723620"/>
          <a:ext cx="10058400" cy="1510569"/>
        </a:xfrm>
        <a:prstGeom prst="rect">
          <a:avLst/>
        </a:prstGeom>
      </xdr:spPr>
    </xdr:pic>
    <xdr:clientData/>
  </xdr:twoCellAnchor>
  <xdr:twoCellAnchor editAs="oneCell">
    <xdr:from>
      <xdr:col>0</xdr:col>
      <xdr:colOff>41910</xdr:colOff>
      <xdr:row>72</xdr:row>
      <xdr:rowOff>163830</xdr:rowOff>
    </xdr:from>
    <xdr:to>
      <xdr:col>14</xdr:col>
      <xdr:colOff>285750</xdr:colOff>
      <xdr:row>96</xdr:row>
      <xdr:rowOff>114087</xdr:rowOff>
    </xdr:to>
    <xdr:pic>
      <xdr:nvPicPr>
        <xdr:cNvPr id="16" name="図 15">
          <a:extLst>
            <a:ext uri="{FF2B5EF4-FFF2-40B4-BE49-F238E27FC236}">
              <a16:creationId xmlns:a16="http://schemas.microsoft.com/office/drawing/2014/main" id="{3615D7B8-C085-404D-BECE-C2C18C4E7C6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1910" y="16798290"/>
          <a:ext cx="10058400" cy="5345217"/>
        </a:xfrm>
        <a:prstGeom prst="rect">
          <a:avLst/>
        </a:prstGeom>
      </xdr:spPr>
    </xdr:pic>
    <xdr:clientData/>
  </xdr:twoCellAnchor>
  <xdr:twoCellAnchor editAs="oneCell">
    <xdr:from>
      <xdr:col>0</xdr:col>
      <xdr:colOff>0</xdr:colOff>
      <xdr:row>98</xdr:row>
      <xdr:rowOff>0</xdr:rowOff>
    </xdr:from>
    <xdr:to>
      <xdr:col>14</xdr:col>
      <xdr:colOff>243840</xdr:colOff>
      <xdr:row>121</xdr:row>
      <xdr:rowOff>179361</xdr:rowOff>
    </xdr:to>
    <xdr:pic>
      <xdr:nvPicPr>
        <xdr:cNvPr id="18" name="図 17">
          <a:extLst>
            <a:ext uri="{FF2B5EF4-FFF2-40B4-BE49-F238E27FC236}">
              <a16:creationId xmlns:a16="http://schemas.microsoft.com/office/drawing/2014/main" id="{D0E351FE-1DE4-4D9B-8AE7-22B729EF300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24323040"/>
          <a:ext cx="10058400" cy="5349531"/>
        </a:xfrm>
        <a:prstGeom prst="rect">
          <a:avLst/>
        </a:prstGeom>
      </xdr:spPr>
    </xdr:pic>
    <xdr:clientData/>
  </xdr:twoCellAnchor>
  <xdr:twoCellAnchor editAs="oneCell">
    <xdr:from>
      <xdr:col>0</xdr:col>
      <xdr:colOff>0</xdr:colOff>
      <xdr:row>123</xdr:row>
      <xdr:rowOff>0</xdr:rowOff>
    </xdr:from>
    <xdr:to>
      <xdr:col>14</xdr:col>
      <xdr:colOff>243840</xdr:colOff>
      <xdr:row>134</xdr:row>
      <xdr:rowOff>68661</xdr:rowOff>
    </xdr:to>
    <xdr:pic>
      <xdr:nvPicPr>
        <xdr:cNvPr id="20" name="図 19">
          <a:extLst>
            <a:ext uri="{FF2B5EF4-FFF2-40B4-BE49-F238E27FC236}">
              <a16:creationId xmlns:a16="http://schemas.microsoft.com/office/drawing/2014/main" id="{13B01390-68E1-4F5A-8C49-F4720CC1695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29942790"/>
          <a:ext cx="10058400" cy="25413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194310</xdr:colOff>
      <xdr:row>17</xdr:row>
      <xdr:rowOff>118110</xdr:rowOff>
    </xdr:to>
    <xdr:pic>
      <xdr:nvPicPr>
        <xdr:cNvPr id="2" name="図 1">
          <a:extLst>
            <a:ext uri="{FF2B5EF4-FFF2-40B4-BE49-F238E27FC236}">
              <a16:creationId xmlns:a16="http://schemas.microsoft.com/office/drawing/2014/main" id="{8E208E38-DC1D-468E-938E-27A6FC41B5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307830" cy="3939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15</xdr:col>
      <xdr:colOff>499110</xdr:colOff>
      <xdr:row>28</xdr:row>
      <xdr:rowOff>220980</xdr:rowOff>
    </xdr:to>
    <xdr:pic>
      <xdr:nvPicPr>
        <xdr:cNvPr id="3" name="図 2">
          <a:extLst>
            <a:ext uri="{FF2B5EF4-FFF2-40B4-BE49-F238E27FC236}">
              <a16:creationId xmlns:a16="http://schemas.microsoft.com/office/drawing/2014/main" id="{87783501-7371-4AE6-8939-ADC9BCB4BCF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4046220"/>
          <a:ext cx="11014710" cy="2468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xdr:colOff>
      <xdr:row>28</xdr:row>
      <xdr:rowOff>38100</xdr:rowOff>
    </xdr:from>
    <xdr:to>
      <xdr:col>7</xdr:col>
      <xdr:colOff>236220</xdr:colOff>
      <xdr:row>43</xdr:row>
      <xdr:rowOff>186690</xdr:rowOff>
    </xdr:to>
    <xdr:pic>
      <xdr:nvPicPr>
        <xdr:cNvPr id="4" name="図 3">
          <a:extLst>
            <a:ext uri="{FF2B5EF4-FFF2-40B4-BE49-F238E27FC236}">
              <a16:creationId xmlns:a16="http://schemas.microsoft.com/office/drawing/2014/main" id="{EE170B18-FBF3-40CF-ABB1-036BB2F6858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8100" y="6332220"/>
          <a:ext cx="5105400" cy="3520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605790</xdr:colOff>
      <xdr:row>21</xdr:row>
      <xdr:rowOff>87630</xdr:rowOff>
    </xdr:to>
    <xdr:pic>
      <xdr:nvPicPr>
        <xdr:cNvPr id="2" name="図 1">
          <a:extLst>
            <a:ext uri="{FF2B5EF4-FFF2-40B4-BE49-F238E27FC236}">
              <a16:creationId xmlns:a16="http://schemas.microsoft.com/office/drawing/2014/main" id="{C9FAC7F8-AD17-40A6-B6B8-3FC8AC5575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915150" cy="4808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270510</xdr:colOff>
      <xdr:row>23</xdr:row>
      <xdr:rowOff>186690</xdr:rowOff>
    </xdr:to>
    <xdr:pic>
      <xdr:nvPicPr>
        <xdr:cNvPr id="2" name="図 1">
          <a:extLst>
            <a:ext uri="{FF2B5EF4-FFF2-40B4-BE49-F238E27FC236}">
              <a16:creationId xmlns:a16="http://schemas.microsoft.com/office/drawing/2014/main" id="{466B11EF-26B9-4309-BDBC-DC0F29252B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786110" cy="5356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fao.org/3/y5686e/y5686e0a.ht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
  <sheetViews>
    <sheetView tabSelected="1" workbookViewId="0">
      <selection activeCell="A7" sqref="A7"/>
    </sheetView>
  </sheetViews>
  <sheetFormatPr defaultRowHeight="17.7" x14ac:dyDescent="0.85"/>
  <cols>
    <col min="1" max="1" width="17.90234375" bestFit="1" customWidth="1"/>
  </cols>
  <sheetData>
    <row r="1" spans="1:5" x14ac:dyDescent="0.85">
      <c r="A1" t="s">
        <v>75</v>
      </c>
      <c r="B1" t="s">
        <v>8</v>
      </c>
      <c r="C1" t="s">
        <v>76</v>
      </c>
      <c r="D1" t="s">
        <v>77</v>
      </c>
      <c r="E1" t="s">
        <v>9</v>
      </c>
    </row>
    <row r="2" spans="1:5" x14ac:dyDescent="0.85">
      <c r="A2" t="s">
        <v>80</v>
      </c>
      <c r="B2">
        <v>1088</v>
      </c>
      <c r="C2">
        <v>11.65</v>
      </c>
      <c r="D2">
        <v>400</v>
      </c>
      <c r="E2">
        <v>5.8</v>
      </c>
    </row>
    <row r="3" spans="1:5" x14ac:dyDescent="0.85">
      <c r="A3" t="s">
        <v>81</v>
      </c>
      <c r="B3">
        <v>1204</v>
      </c>
      <c r="C3">
        <v>12.899999999999999</v>
      </c>
      <c r="D3">
        <v>400</v>
      </c>
      <c r="E3">
        <v>5.8</v>
      </c>
    </row>
    <row r="4" spans="1:5" x14ac:dyDescent="0.85">
      <c r="A4" t="s">
        <v>70</v>
      </c>
      <c r="B4">
        <v>1916</v>
      </c>
      <c r="C4">
        <v>26.049999999999997</v>
      </c>
      <c r="D4">
        <v>550</v>
      </c>
      <c r="E4">
        <v>8.9</v>
      </c>
    </row>
    <row r="5" spans="1:5" x14ac:dyDescent="0.85">
      <c r="A5" t="s">
        <v>55</v>
      </c>
      <c r="B5">
        <v>2503</v>
      </c>
      <c r="C5">
        <v>47.4</v>
      </c>
      <c r="D5">
        <v>600</v>
      </c>
      <c r="E5">
        <v>31</v>
      </c>
    </row>
    <row r="6" spans="1:5" x14ac:dyDescent="0.85">
      <c r="A6" t="s">
        <v>56</v>
      </c>
      <c r="B6">
        <v>3322</v>
      </c>
      <c r="C6">
        <v>57.9</v>
      </c>
      <c r="D6">
        <v>600</v>
      </c>
      <c r="E6">
        <v>18.8</v>
      </c>
    </row>
    <row r="7" spans="1:5" x14ac:dyDescent="0.85">
      <c r="A7" t="s">
        <v>10</v>
      </c>
      <c r="B7">
        <v>2602</v>
      </c>
      <c r="C7">
        <v>46</v>
      </c>
      <c r="D7">
        <v>550</v>
      </c>
      <c r="E7">
        <v>21.549999999999997</v>
      </c>
    </row>
    <row r="8" spans="1:5" x14ac:dyDescent="0.85">
      <c r="A8" t="s">
        <v>82</v>
      </c>
      <c r="B8">
        <v>2999</v>
      </c>
      <c r="C8">
        <v>52.5</v>
      </c>
      <c r="D8">
        <v>800</v>
      </c>
      <c r="E8">
        <v>31</v>
      </c>
    </row>
    <row r="9" spans="1:5" x14ac:dyDescent="0.85">
      <c r="A9" t="s">
        <v>63</v>
      </c>
      <c r="B9">
        <v>3098</v>
      </c>
      <c r="C9">
        <v>51.1</v>
      </c>
      <c r="D9">
        <v>800</v>
      </c>
      <c r="E9">
        <v>21.549999999999997</v>
      </c>
    </row>
    <row r="10" spans="1:5" x14ac:dyDescent="0.85">
      <c r="A10" t="s">
        <v>84</v>
      </c>
      <c r="B10">
        <v>3253</v>
      </c>
      <c r="C10">
        <v>78.400000000000006</v>
      </c>
      <c r="D10">
        <v>850</v>
      </c>
      <c r="E10">
        <v>46</v>
      </c>
    </row>
    <row r="11" spans="1:5" x14ac:dyDescent="0.85">
      <c r="A11" t="s">
        <v>78</v>
      </c>
      <c r="B11">
        <v>3066</v>
      </c>
      <c r="C11">
        <v>61</v>
      </c>
      <c r="D11">
        <v>850</v>
      </c>
      <c r="E11">
        <v>44.4</v>
      </c>
    </row>
    <row r="12" spans="1:5" x14ac:dyDescent="0.85">
      <c r="A12" t="s">
        <v>86</v>
      </c>
      <c r="B12">
        <v>2913</v>
      </c>
      <c r="C12">
        <v>52.7</v>
      </c>
      <c r="D12">
        <v>600</v>
      </c>
      <c r="E12">
        <v>24.9</v>
      </c>
    </row>
  </sheetData>
  <phoneticPr fontId="18"/>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2A57-E177-46DE-96AD-A22CB1490B98}">
  <dimension ref="A1:A10"/>
  <sheetViews>
    <sheetView workbookViewId="0">
      <selection activeCell="A10" sqref="A10"/>
    </sheetView>
  </sheetViews>
  <sheetFormatPr defaultRowHeight="17.7" x14ac:dyDescent="0.85"/>
  <sheetData>
    <row r="1" spans="1:1" x14ac:dyDescent="0.85">
      <c r="A1" t="s">
        <v>68</v>
      </c>
    </row>
    <row r="2" spans="1:1" x14ac:dyDescent="0.85">
      <c r="A2" t="s">
        <v>69</v>
      </c>
    </row>
    <row r="3" spans="1:1" x14ac:dyDescent="0.85">
      <c r="A3" t="s">
        <v>70</v>
      </c>
    </row>
    <row r="4" spans="1:1" x14ac:dyDescent="0.85">
      <c r="A4" t="s">
        <v>55</v>
      </c>
    </row>
    <row r="5" spans="1:1" x14ac:dyDescent="0.85">
      <c r="A5" t="s">
        <v>71</v>
      </c>
    </row>
    <row r="6" spans="1:1" x14ac:dyDescent="0.85">
      <c r="A6" t="s">
        <v>72</v>
      </c>
    </row>
    <row r="7" spans="1:1" x14ac:dyDescent="0.85">
      <c r="A7" t="s">
        <v>74</v>
      </c>
    </row>
    <row r="8" spans="1:1" x14ac:dyDescent="0.85">
      <c r="A8" t="s">
        <v>63</v>
      </c>
    </row>
    <row r="9" spans="1:1" x14ac:dyDescent="0.85">
      <c r="A9" t="s">
        <v>73</v>
      </c>
    </row>
    <row r="10" spans="1:1" x14ac:dyDescent="0.85">
      <c r="A10" t="s">
        <v>79</v>
      </c>
    </row>
  </sheetData>
  <phoneticPr fontId="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6"/>
  <sheetViews>
    <sheetView topLeftCell="A22" workbookViewId="0">
      <selection activeCell="D33" sqref="D33"/>
    </sheetView>
  </sheetViews>
  <sheetFormatPr defaultRowHeight="17.7" x14ac:dyDescent="0.85"/>
  <cols>
    <col min="1" max="1" width="6.28515625" bestFit="1" customWidth="1"/>
    <col min="2" max="2" width="5.7109375" bestFit="1" customWidth="1"/>
    <col min="3" max="3" width="17.90234375" bestFit="1" customWidth="1"/>
    <col min="4" max="4" width="8.94921875" bestFit="1" customWidth="1"/>
    <col min="5" max="5" width="7.47265625" bestFit="1" customWidth="1"/>
    <col min="6" max="6" width="13.33203125" bestFit="1" customWidth="1"/>
    <col min="7" max="7" width="10.6171875" bestFit="1" customWidth="1"/>
    <col min="8" max="8" width="9.09375" bestFit="1" customWidth="1"/>
    <col min="9" max="9" width="7.85546875" bestFit="1" customWidth="1"/>
    <col min="10" max="10" width="9.47265625" bestFit="1" customWidth="1"/>
  </cols>
  <sheetData>
    <row r="1" spans="1:10" x14ac:dyDescent="0.85">
      <c r="B1" t="s">
        <v>53</v>
      </c>
    </row>
    <row r="2" spans="1:10" x14ac:dyDescent="0.85">
      <c r="A2" s="5" t="s">
        <v>0</v>
      </c>
      <c r="B2" s="6" t="s">
        <v>12</v>
      </c>
      <c r="C2" s="5" t="s">
        <v>1</v>
      </c>
      <c r="D2" s="5" t="s">
        <v>2</v>
      </c>
      <c r="E2" s="5" t="s">
        <v>3</v>
      </c>
      <c r="F2" s="5" t="s">
        <v>4</v>
      </c>
      <c r="G2" s="5" t="s">
        <v>5</v>
      </c>
      <c r="H2" s="5" t="s">
        <v>6</v>
      </c>
      <c r="I2" s="5" t="s">
        <v>34</v>
      </c>
      <c r="J2" s="5" t="s">
        <v>35</v>
      </c>
    </row>
    <row r="3" spans="1:10" x14ac:dyDescent="0.85">
      <c r="A3" s="5">
        <v>1</v>
      </c>
      <c r="B3" s="7" t="s">
        <v>36</v>
      </c>
      <c r="C3" s="5">
        <v>10.199999999999999</v>
      </c>
      <c r="D3" s="5">
        <v>375</v>
      </c>
      <c r="E3" s="5">
        <v>9.3000000000000007</v>
      </c>
      <c r="F3" s="5">
        <v>9.4</v>
      </c>
      <c r="G3" s="5">
        <v>375</v>
      </c>
      <c r="H3" s="5">
        <v>9.3000000000000007</v>
      </c>
      <c r="I3" s="5">
        <f>energy!S3</f>
        <v>639</v>
      </c>
      <c r="J3" s="5">
        <f>energy!T3</f>
        <v>599</v>
      </c>
    </row>
    <row r="4" spans="1:10" x14ac:dyDescent="0.85">
      <c r="A4" s="5">
        <v>2</v>
      </c>
      <c r="B4" s="6" t="s">
        <v>37</v>
      </c>
      <c r="C4" s="5">
        <v>11.6</v>
      </c>
      <c r="D4" s="5">
        <v>400</v>
      </c>
      <c r="E4" s="5">
        <v>5.8</v>
      </c>
      <c r="F4" s="5">
        <v>10.8</v>
      </c>
      <c r="G4" s="5">
        <v>400</v>
      </c>
      <c r="H4" s="5">
        <v>5.8</v>
      </c>
      <c r="I4" s="5">
        <f>energy!S4</f>
        <v>775</v>
      </c>
      <c r="J4" s="5">
        <f>energy!T4</f>
        <v>712</v>
      </c>
    </row>
    <row r="5" spans="1:10" x14ac:dyDescent="0.85">
      <c r="A5" s="5">
        <v>3</v>
      </c>
      <c r="B5" s="6" t="s">
        <v>43</v>
      </c>
      <c r="C5" s="5">
        <v>11.8</v>
      </c>
      <c r="D5" s="5">
        <v>400</v>
      </c>
      <c r="E5" s="5">
        <v>5.8</v>
      </c>
      <c r="F5" s="5">
        <v>11.1</v>
      </c>
      <c r="G5" s="5">
        <v>400</v>
      </c>
      <c r="H5" s="5">
        <v>5.8</v>
      </c>
      <c r="I5" s="5">
        <f>energy!S5</f>
        <v>948</v>
      </c>
      <c r="J5" s="5">
        <f>energy!T5</f>
        <v>865</v>
      </c>
    </row>
    <row r="6" spans="1:10" x14ac:dyDescent="0.85">
      <c r="A6" s="5">
        <v>4</v>
      </c>
      <c r="B6" s="8" t="s">
        <v>38</v>
      </c>
      <c r="C6" s="5">
        <v>11.9</v>
      </c>
      <c r="D6" s="5">
        <v>400</v>
      </c>
      <c r="E6" s="5">
        <v>5.8</v>
      </c>
      <c r="F6" s="5">
        <v>11.4</v>
      </c>
      <c r="G6" s="5">
        <v>400</v>
      </c>
      <c r="H6" s="5">
        <v>5.8</v>
      </c>
      <c r="I6" s="5">
        <f>energy!S6</f>
        <v>1129</v>
      </c>
      <c r="J6" s="5">
        <f>energy!T6</f>
        <v>1047</v>
      </c>
    </row>
    <row r="7" spans="1:10" x14ac:dyDescent="0.85">
      <c r="A7" s="5">
        <v>5</v>
      </c>
      <c r="B7" s="8" t="s">
        <v>44</v>
      </c>
      <c r="C7" s="5">
        <v>13.1</v>
      </c>
      <c r="D7" s="5">
        <v>400</v>
      </c>
      <c r="E7" s="5">
        <v>5.8</v>
      </c>
      <c r="F7" s="5">
        <v>12.7</v>
      </c>
      <c r="G7" s="5">
        <v>400</v>
      </c>
      <c r="H7" s="5">
        <v>5.8</v>
      </c>
      <c r="I7" s="5">
        <f>energy!S7</f>
        <v>1252</v>
      </c>
      <c r="J7" s="5">
        <f>energy!T7</f>
        <v>1156</v>
      </c>
    </row>
    <row r="8" spans="1:10" x14ac:dyDescent="0.85">
      <c r="A8" s="5">
        <v>6</v>
      </c>
      <c r="B8" s="7" t="s">
        <v>39</v>
      </c>
      <c r="C8" s="5">
        <v>17.100000000000001</v>
      </c>
      <c r="D8" s="5">
        <v>450</v>
      </c>
      <c r="E8" s="5">
        <v>6.3</v>
      </c>
      <c r="F8" s="5">
        <v>16.2</v>
      </c>
      <c r="G8" s="5">
        <v>450</v>
      </c>
      <c r="H8" s="5">
        <v>6.3</v>
      </c>
      <c r="I8" s="5">
        <f>energy!S10</f>
        <v>1573</v>
      </c>
      <c r="J8" s="5">
        <f>energy!T10</f>
        <v>1428</v>
      </c>
    </row>
    <row r="9" spans="1:10" x14ac:dyDescent="0.85">
      <c r="A9" s="5">
        <v>7</v>
      </c>
      <c r="B9" s="7" t="s">
        <v>40</v>
      </c>
      <c r="C9" s="5">
        <v>25.9</v>
      </c>
      <c r="D9" s="5">
        <v>600</v>
      </c>
      <c r="E9" s="5">
        <v>8.9</v>
      </c>
      <c r="F9" s="5">
        <v>26.2</v>
      </c>
      <c r="G9" s="5">
        <v>500</v>
      </c>
      <c r="H9" s="5">
        <v>8.9</v>
      </c>
      <c r="I9" s="5">
        <f>energy!S13</f>
        <v>1978</v>
      </c>
      <c r="J9" s="5">
        <f>energy!T13</f>
        <v>1854</v>
      </c>
    </row>
    <row r="10" spans="1:10" x14ac:dyDescent="0.85">
      <c r="A10" s="5">
        <v>8</v>
      </c>
      <c r="B10" s="7" t="s">
        <v>41</v>
      </c>
      <c r="C10" s="5">
        <v>40.5</v>
      </c>
      <c r="D10" s="5">
        <v>600</v>
      </c>
      <c r="E10" s="5">
        <v>14.6</v>
      </c>
      <c r="F10" s="5">
        <v>41</v>
      </c>
      <c r="G10" s="5">
        <v>600</v>
      </c>
      <c r="H10" s="14">
        <f>(14*3+32.7)/4</f>
        <v>18.675000000000001</v>
      </c>
      <c r="I10" s="5">
        <f>energy!S17</f>
        <v>2770</v>
      </c>
      <c r="J10" s="5">
        <f>energy!T17</f>
        <v>2379</v>
      </c>
    </row>
    <row r="11" spans="1:10" x14ac:dyDescent="0.85">
      <c r="A11" s="5">
        <v>9</v>
      </c>
      <c r="B11" s="6" t="s">
        <v>42</v>
      </c>
      <c r="C11" s="5">
        <v>57.9</v>
      </c>
      <c r="D11" s="5">
        <v>600</v>
      </c>
      <c r="E11" s="5">
        <v>18.8</v>
      </c>
      <c r="F11" s="5">
        <v>47.4</v>
      </c>
      <c r="G11" s="5">
        <v>600</v>
      </c>
      <c r="H11" s="5">
        <v>31</v>
      </c>
      <c r="I11" s="5">
        <f>energy!S20</f>
        <v>3322</v>
      </c>
      <c r="J11" s="5">
        <f>energy!T20</f>
        <v>2503</v>
      </c>
    </row>
    <row r="12" spans="1:10" x14ac:dyDescent="0.85">
      <c r="A12" s="5">
        <v>10</v>
      </c>
      <c r="B12" s="7" t="s">
        <v>45</v>
      </c>
      <c r="C12" s="5">
        <f>protein!P7</f>
        <v>50</v>
      </c>
      <c r="D12" s="5">
        <v>600</v>
      </c>
      <c r="E12" s="5">
        <v>13.7</v>
      </c>
      <c r="F12" s="5">
        <f>protein!Q7</f>
        <v>42</v>
      </c>
      <c r="G12" s="5">
        <v>500</v>
      </c>
      <c r="H12" s="5">
        <v>29.4</v>
      </c>
      <c r="I12" s="17">
        <f>energy!S21</f>
        <v>2888.6270000000004</v>
      </c>
      <c r="J12" s="17">
        <f>energy!T21</f>
        <v>2316.0150000000003</v>
      </c>
    </row>
    <row r="13" spans="1:10" x14ac:dyDescent="0.85">
      <c r="A13" s="10"/>
      <c r="B13" s="9"/>
      <c r="C13" s="10"/>
      <c r="D13" s="10"/>
      <c r="E13" s="10"/>
      <c r="F13" s="10"/>
      <c r="G13" s="10"/>
      <c r="H13" s="10"/>
      <c r="I13" s="10"/>
      <c r="J13" s="10"/>
    </row>
    <row r="14" spans="1:10" x14ac:dyDescent="0.85">
      <c r="A14" s="10"/>
      <c r="B14" s="9"/>
      <c r="C14" s="10"/>
      <c r="D14" s="10"/>
      <c r="E14" s="10"/>
      <c r="F14" s="10"/>
      <c r="G14" s="10"/>
      <c r="H14" s="10"/>
      <c r="I14" s="10"/>
      <c r="J14" s="10"/>
    </row>
    <row r="15" spans="1:10" x14ac:dyDescent="0.85">
      <c r="B15" s="11" t="s">
        <v>52</v>
      </c>
    </row>
    <row r="16" spans="1:10" x14ac:dyDescent="0.85">
      <c r="B16" s="13" t="s">
        <v>12</v>
      </c>
      <c r="C16" s="5" t="s">
        <v>1</v>
      </c>
      <c r="D16" s="5" t="s">
        <v>2</v>
      </c>
      <c r="E16" s="5" t="s">
        <v>3</v>
      </c>
      <c r="F16" s="5" t="s">
        <v>4</v>
      </c>
      <c r="G16" s="5" t="s">
        <v>5</v>
      </c>
      <c r="H16" s="5" t="s">
        <v>6</v>
      </c>
      <c r="I16" s="5" t="s">
        <v>34</v>
      </c>
      <c r="J16" s="5" t="s">
        <v>35</v>
      </c>
    </row>
    <row r="17" spans="2:10" x14ac:dyDescent="0.85">
      <c r="B17" s="7" t="s">
        <v>33</v>
      </c>
      <c r="C17" s="2">
        <f>C6</f>
        <v>11.9</v>
      </c>
      <c r="D17" s="2">
        <f t="shared" ref="D17:J17" si="0">D6</f>
        <v>400</v>
      </c>
      <c r="E17" s="2">
        <f t="shared" si="0"/>
        <v>5.8</v>
      </c>
      <c r="F17" s="2">
        <f t="shared" si="0"/>
        <v>11.4</v>
      </c>
      <c r="G17" s="2">
        <f t="shared" si="0"/>
        <v>400</v>
      </c>
      <c r="H17" s="2">
        <f t="shared" si="0"/>
        <v>5.8</v>
      </c>
      <c r="I17" s="2">
        <f t="shared" si="0"/>
        <v>1129</v>
      </c>
      <c r="J17" s="2">
        <f t="shared" si="0"/>
        <v>1047</v>
      </c>
    </row>
    <row r="18" spans="2:10" x14ac:dyDescent="0.85">
      <c r="B18" s="12" t="s">
        <v>46</v>
      </c>
      <c r="C18" s="2">
        <f>C7</f>
        <v>13.1</v>
      </c>
      <c r="D18" s="2">
        <f t="shared" ref="D18:J18" si="1">D7</f>
        <v>400</v>
      </c>
      <c r="E18" s="2">
        <f t="shared" si="1"/>
        <v>5.8</v>
      </c>
      <c r="F18" s="2">
        <f t="shared" si="1"/>
        <v>12.7</v>
      </c>
      <c r="G18" s="2">
        <f t="shared" si="1"/>
        <v>400</v>
      </c>
      <c r="H18" s="2">
        <f t="shared" si="1"/>
        <v>5.8</v>
      </c>
      <c r="I18" s="2">
        <f t="shared" si="1"/>
        <v>1252</v>
      </c>
      <c r="J18" s="2">
        <f t="shared" si="1"/>
        <v>1156</v>
      </c>
    </row>
    <row r="19" spans="2:10" x14ac:dyDescent="0.85">
      <c r="B19" s="7" t="s">
        <v>47</v>
      </c>
      <c r="C19" s="2">
        <f>C9</f>
        <v>25.9</v>
      </c>
      <c r="D19" s="2">
        <f t="shared" ref="D19:J19" si="2">D9</f>
        <v>600</v>
      </c>
      <c r="E19" s="2">
        <f t="shared" si="2"/>
        <v>8.9</v>
      </c>
      <c r="F19" s="2">
        <f t="shared" si="2"/>
        <v>26.2</v>
      </c>
      <c r="G19" s="2">
        <f t="shared" si="2"/>
        <v>500</v>
      </c>
      <c r="H19" s="2">
        <f t="shared" si="2"/>
        <v>8.9</v>
      </c>
      <c r="I19" s="2">
        <f t="shared" si="2"/>
        <v>1978</v>
      </c>
      <c r="J19" s="2">
        <f t="shared" si="2"/>
        <v>1854</v>
      </c>
    </row>
    <row r="20" spans="2:10" x14ac:dyDescent="0.85">
      <c r="B20" s="7" t="s">
        <v>67</v>
      </c>
      <c r="C20" s="2">
        <f>C11</f>
        <v>57.9</v>
      </c>
      <c r="D20" s="2">
        <f t="shared" ref="D20:J20" si="3">D11</f>
        <v>600</v>
      </c>
      <c r="E20" s="2">
        <f t="shared" si="3"/>
        <v>18.8</v>
      </c>
      <c r="F20" s="2">
        <f t="shared" si="3"/>
        <v>47.4</v>
      </c>
      <c r="G20" s="2">
        <f t="shared" si="3"/>
        <v>600</v>
      </c>
      <c r="H20" s="2">
        <f t="shared" si="3"/>
        <v>31</v>
      </c>
      <c r="I20" s="2">
        <f t="shared" si="3"/>
        <v>3322</v>
      </c>
      <c r="J20" s="2">
        <f t="shared" si="3"/>
        <v>2503</v>
      </c>
    </row>
    <row r="21" spans="2:10" x14ac:dyDescent="0.85">
      <c r="B21" s="7" t="s">
        <v>45</v>
      </c>
      <c r="C21" s="2">
        <f>C12</f>
        <v>50</v>
      </c>
      <c r="D21" s="2">
        <f t="shared" ref="D21:J21" si="4">D12</f>
        <v>600</v>
      </c>
      <c r="E21" s="2">
        <f t="shared" si="4"/>
        <v>13.7</v>
      </c>
      <c r="F21" s="2">
        <f t="shared" si="4"/>
        <v>42</v>
      </c>
      <c r="G21" s="2">
        <f t="shared" si="4"/>
        <v>500</v>
      </c>
      <c r="H21" s="2">
        <f t="shared" si="4"/>
        <v>29.4</v>
      </c>
      <c r="I21" s="15">
        <f t="shared" si="4"/>
        <v>2888.6270000000004</v>
      </c>
      <c r="J21" s="15">
        <f t="shared" si="4"/>
        <v>2316.0150000000003</v>
      </c>
    </row>
    <row r="25" spans="2:10" x14ac:dyDescent="0.85">
      <c r="C25" s="6" t="s">
        <v>54</v>
      </c>
      <c r="D25" s="13" t="s">
        <v>57</v>
      </c>
      <c r="E25" s="13" t="s">
        <v>50</v>
      </c>
      <c r="F25" s="13" t="s">
        <v>58</v>
      </c>
      <c r="G25" s="13" t="s">
        <v>59</v>
      </c>
    </row>
    <row r="26" spans="2:10" x14ac:dyDescent="0.85">
      <c r="C26" s="13" t="s">
        <v>68</v>
      </c>
      <c r="D26" s="13">
        <f>AVERAGE(I17,J17)</f>
        <v>1088</v>
      </c>
      <c r="E26" s="13">
        <f t="shared" ref="E26:G28" si="5">AVERAGE(C17,F17)</f>
        <v>11.65</v>
      </c>
      <c r="F26" s="13">
        <f t="shared" si="5"/>
        <v>400</v>
      </c>
      <c r="G26" s="13">
        <f t="shared" si="5"/>
        <v>5.8</v>
      </c>
    </row>
    <row r="27" spans="2:10" x14ac:dyDescent="0.85">
      <c r="C27" s="13" t="s">
        <v>69</v>
      </c>
      <c r="D27" s="13">
        <f>AVERAGE(I18,J18)</f>
        <v>1204</v>
      </c>
      <c r="E27" s="13">
        <f t="shared" si="5"/>
        <v>12.899999999999999</v>
      </c>
      <c r="F27" s="13">
        <f t="shared" si="5"/>
        <v>400</v>
      </c>
      <c r="G27" s="13">
        <f t="shared" si="5"/>
        <v>5.8</v>
      </c>
    </row>
    <row r="28" spans="2:10" x14ac:dyDescent="0.85">
      <c r="C28" s="13" t="s">
        <v>70</v>
      </c>
      <c r="D28" s="13">
        <f>AVERAGE(I19,J19)</f>
        <v>1916</v>
      </c>
      <c r="E28" s="13">
        <f t="shared" si="5"/>
        <v>26.049999999999997</v>
      </c>
      <c r="F28" s="13">
        <f t="shared" si="5"/>
        <v>550</v>
      </c>
      <c r="G28" s="13">
        <f t="shared" si="5"/>
        <v>8.9</v>
      </c>
    </row>
    <row r="29" spans="2:10" x14ac:dyDescent="0.85">
      <c r="C29" s="13" t="s">
        <v>55</v>
      </c>
      <c r="D29" s="13">
        <f>J20</f>
        <v>2503</v>
      </c>
      <c r="E29" s="13">
        <f>F20</f>
        <v>47.4</v>
      </c>
      <c r="F29" s="13">
        <f>G20</f>
        <v>600</v>
      </c>
      <c r="G29" s="13">
        <f>H20</f>
        <v>31</v>
      </c>
    </row>
    <row r="30" spans="2:10" x14ac:dyDescent="0.85">
      <c r="C30" s="13" t="s">
        <v>56</v>
      </c>
      <c r="D30" s="13">
        <f>I20</f>
        <v>3322</v>
      </c>
      <c r="E30" s="13">
        <f>C20</f>
        <v>57.9</v>
      </c>
      <c r="F30" s="13">
        <f>D20</f>
        <v>600</v>
      </c>
      <c r="G30" s="13">
        <f>E20</f>
        <v>18.8</v>
      </c>
    </row>
    <row r="31" spans="2:10" x14ac:dyDescent="0.85">
      <c r="C31" s="13" t="s">
        <v>10</v>
      </c>
      <c r="D31" s="18">
        <f>AVERAGE(I21,J21)</f>
        <v>2602.3210000000004</v>
      </c>
      <c r="E31" s="13">
        <f>AVERAGE(C21,F21)</f>
        <v>46</v>
      </c>
      <c r="F31" s="13">
        <f>AVERAGE(D21,G21)</f>
        <v>550</v>
      </c>
      <c r="G31" s="13">
        <f>AVERAGE(E21,H21)</f>
        <v>21.549999999999997</v>
      </c>
    </row>
    <row r="32" spans="2:10" x14ac:dyDescent="0.85">
      <c r="C32" s="6" t="s">
        <v>71</v>
      </c>
      <c r="D32" s="18">
        <f>D29+energy!T27</f>
        <v>2998.9374499999999</v>
      </c>
      <c r="E32" s="13">
        <f>E29+protein!I32</f>
        <v>52.5</v>
      </c>
      <c r="F32" s="13">
        <v>800</v>
      </c>
      <c r="G32" s="13">
        <f>G29</f>
        <v>31</v>
      </c>
    </row>
    <row r="33" spans="3:7" x14ac:dyDescent="0.85">
      <c r="C33" s="6" t="s">
        <v>63</v>
      </c>
      <c r="D33" s="18">
        <f>D31+energy!T27</f>
        <v>3098.2584500000003</v>
      </c>
      <c r="E33" s="13">
        <f>E31+protein!I32</f>
        <v>51.1</v>
      </c>
      <c r="F33" s="13">
        <v>800</v>
      </c>
      <c r="G33" s="13">
        <f>G31</f>
        <v>21.549999999999997</v>
      </c>
    </row>
    <row r="34" spans="3:7" x14ac:dyDescent="0.85">
      <c r="C34" s="6" t="s">
        <v>83</v>
      </c>
      <c r="D34" s="18">
        <f>D29+energy!T33</f>
        <v>3253.0008280000002</v>
      </c>
      <c r="E34" s="13">
        <f>E29+protein!L33</f>
        <v>78.400000000000006</v>
      </c>
      <c r="F34" s="13">
        <v>850</v>
      </c>
      <c r="G34" s="13">
        <f>G29+15</f>
        <v>46</v>
      </c>
    </row>
    <row r="35" spans="3:7" x14ac:dyDescent="0.85">
      <c r="C35" s="6" t="s">
        <v>78</v>
      </c>
      <c r="D35" s="18">
        <f>J21+energy!T33</f>
        <v>3066.0158280000005</v>
      </c>
      <c r="E35" s="13">
        <f>F21+protein!L34</f>
        <v>61</v>
      </c>
      <c r="F35" s="13">
        <v>850</v>
      </c>
      <c r="G35" s="13">
        <f>H21+15</f>
        <v>44.4</v>
      </c>
    </row>
    <row r="36" spans="3:7" x14ac:dyDescent="0.85">
      <c r="C36" s="6" t="s">
        <v>85</v>
      </c>
      <c r="D36" s="18">
        <f>AVERAGE(D29:D30)</f>
        <v>2912.5</v>
      </c>
      <c r="E36" s="20">
        <f t="shared" ref="E36:G36" si="6">AVERAGE(E29:E30)</f>
        <v>52.65</v>
      </c>
      <c r="F36" s="19">
        <f t="shared" si="6"/>
        <v>600</v>
      </c>
      <c r="G36" s="19">
        <f t="shared" si="6"/>
        <v>24.9</v>
      </c>
    </row>
  </sheetData>
  <phoneticPr fontId="18"/>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U70"/>
  <sheetViews>
    <sheetView topLeftCell="E1" workbookViewId="0">
      <selection activeCell="P17" sqref="P17"/>
    </sheetView>
  </sheetViews>
  <sheetFormatPr defaultRowHeight="17.7" x14ac:dyDescent="0.85"/>
  <sheetData>
    <row r="2" spans="18:21" x14ac:dyDescent="0.85">
      <c r="R2" s="2" t="s">
        <v>12</v>
      </c>
      <c r="S2" s="2" t="s">
        <v>30</v>
      </c>
      <c r="T2" s="2" t="s">
        <v>31</v>
      </c>
      <c r="U2" s="2" t="s">
        <v>32</v>
      </c>
    </row>
    <row r="3" spans="18:21" x14ac:dyDescent="0.85">
      <c r="R3" s="3" t="s">
        <v>36</v>
      </c>
      <c r="S3" s="2">
        <v>639</v>
      </c>
      <c r="T3" s="2">
        <v>599</v>
      </c>
      <c r="U3" s="15">
        <f>AVERAGE(S3:T3)</f>
        <v>619</v>
      </c>
    </row>
    <row r="4" spans="18:21" x14ac:dyDescent="0.85">
      <c r="R4" s="3" t="s">
        <v>37</v>
      </c>
      <c r="S4" s="2">
        <v>775</v>
      </c>
      <c r="T4" s="2">
        <v>712</v>
      </c>
      <c r="U4" s="15">
        <f>AVERAGE(S4:T4)</f>
        <v>743.5</v>
      </c>
    </row>
    <row r="5" spans="18:21" x14ac:dyDescent="0.85">
      <c r="R5" s="16" t="s">
        <v>14</v>
      </c>
      <c r="S5" s="2">
        <v>948</v>
      </c>
      <c r="T5" s="2">
        <v>865</v>
      </c>
      <c r="U5" s="15">
        <f>AVERAGE(S5:T5)</f>
        <v>906.5</v>
      </c>
    </row>
    <row r="6" spans="18:21" x14ac:dyDescent="0.85">
      <c r="R6" s="3" t="s">
        <v>15</v>
      </c>
      <c r="S6" s="2">
        <v>1129</v>
      </c>
      <c r="T6" s="2">
        <v>1047</v>
      </c>
      <c r="U6" s="15">
        <f t="shared" ref="U6:U21" si="0">AVERAGE(S6:T6)</f>
        <v>1088</v>
      </c>
    </row>
    <row r="7" spans="18:21" x14ac:dyDescent="0.85">
      <c r="R7" s="3" t="s">
        <v>16</v>
      </c>
      <c r="S7" s="2">
        <v>1252</v>
      </c>
      <c r="T7" s="2">
        <v>1156</v>
      </c>
      <c r="U7" s="15">
        <f t="shared" si="0"/>
        <v>1204</v>
      </c>
    </row>
    <row r="8" spans="18:21" x14ac:dyDescent="0.85">
      <c r="R8" s="3" t="s">
        <v>17</v>
      </c>
      <c r="S8" s="2">
        <v>1360</v>
      </c>
      <c r="T8" s="2">
        <v>1241</v>
      </c>
      <c r="U8" s="15">
        <f t="shared" si="0"/>
        <v>1300.5</v>
      </c>
    </row>
    <row r="9" spans="18:21" x14ac:dyDescent="0.85">
      <c r="R9" s="3" t="s">
        <v>18</v>
      </c>
      <c r="S9" s="2">
        <v>1467</v>
      </c>
      <c r="T9" s="2">
        <v>1330</v>
      </c>
      <c r="U9" s="15">
        <f t="shared" si="0"/>
        <v>1398.5</v>
      </c>
    </row>
    <row r="10" spans="18:21" x14ac:dyDescent="0.85">
      <c r="R10" s="3" t="s">
        <v>19</v>
      </c>
      <c r="S10" s="2">
        <v>1573</v>
      </c>
      <c r="T10" s="2">
        <v>1428</v>
      </c>
      <c r="U10" s="15">
        <f t="shared" si="0"/>
        <v>1500.5</v>
      </c>
    </row>
    <row r="11" spans="18:21" x14ac:dyDescent="0.85">
      <c r="R11" s="3" t="s">
        <v>20</v>
      </c>
      <c r="S11" s="2">
        <v>1692</v>
      </c>
      <c r="T11" s="2">
        <v>1554</v>
      </c>
      <c r="U11" s="15">
        <f t="shared" si="0"/>
        <v>1623</v>
      </c>
    </row>
    <row r="12" spans="18:21" x14ac:dyDescent="0.85">
      <c r="R12" s="3" t="s">
        <v>21</v>
      </c>
      <c r="S12" s="2">
        <v>1830</v>
      </c>
      <c r="T12" s="2">
        <v>1698</v>
      </c>
      <c r="U12" s="15">
        <f t="shared" si="0"/>
        <v>1764</v>
      </c>
    </row>
    <row r="13" spans="18:21" x14ac:dyDescent="0.85">
      <c r="R13" s="3" t="s">
        <v>22</v>
      </c>
      <c r="S13" s="2">
        <v>1978</v>
      </c>
      <c r="T13" s="2">
        <v>1854</v>
      </c>
      <c r="U13" s="15">
        <f t="shared" si="0"/>
        <v>1916</v>
      </c>
    </row>
    <row r="14" spans="18:21" x14ac:dyDescent="0.85">
      <c r="R14" s="16" t="s">
        <v>23</v>
      </c>
      <c r="S14" s="2">
        <v>2150</v>
      </c>
      <c r="T14" s="2">
        <v>2006</v>
      </c>
      <c r="U14" s="15">
        <f t="shared" si="0"/>
        <v>2078</v>
      </c>
    </row>
    <row r="15" spans="18:21" x14ac:dyDescent="0.85">
      <c r="R15" s="3" t="s">
        <v>24</v>
      </c>
      <c r="S15" s="2">
        <v>2341</v>
      </c>
      <c r="T15" s="2">
        <v>2149</v>
      </c>
      <c r="U15" s="15">
        <f t="shared" si="0"/>
        <v>2245</v>
      </c>
    </row>
    <row r="16" spans="18:21" x14ac:dyDescent="0.85">
      <c r="R16" s="3" t="s">
        <v>25</v>
      </c>
      <c r="S16" s="2">
        <v>2548</v>
      </c>
      <c r="T16" s="2">
        <v>2276</v>
      </c>
      <c r="U16" s="15">
        <f t="shared" si="0"/>
        <v>2412</v>
      </c>
    </row>
    <row r="17" spans="18:21" x14ac:dyDescent="0.85">
      <c r="R17" s="3" t="s">
        <v>26</v>
      </c>
      <c r="S17" s="2">
        <v>2770</v>
      </c>
      <c r="T17" s="2">
        <v>2379</v>
      </c>
      <c r="U17" s="15">
        <f t="shared" si="0"/>
        <v>2574.5</v>
      </c>
    </row>
    <row r="18" spans="18:21" x14ac:dyDescent="0.85">
      <c r="R18" s="3" t="s">
        <v>27</v>
      </c>
      <c r="S18" s="2">
        <v>2990</v>
      </c>
      <c r="T18" s="2">
        <v>2449</v>
      </c>
      <c r="U18" s="15">
        <f t="shared" si="0"/>
        <v>2719.5</v>
      </c>
    </row>
    <row r="19" spans="18:21" x14ac:dyDescent="0.85">
      <c r="R19" s="3" t="s">
        <v>28</v>
      </c>
      <c r="S19" s="2">
        <v>3178</v>
      </c>
      <c r="T19" s="2">
        <v>2491</v>
      </c>
      <c r="U19" s="15">
        <f t="shared" si="0"/>
        <v>2834.5</v>
      </c>
    </row>
    <row r="20" spans="18:21" x14ac:dyDescent="0.85">
      <c r="R20" s="3" t="s">
        <v>29</v>
      </c>
      <c r="S20" s="2">
        <v>3322</v>
      </c>
      <c r="T20" s="2">
        <v>2503</v>
      </c>
      <c r="U20" s="15">
        <f t="shared" si="0"/>
        <v>2912.5</v>
      </c>
    </row>
    <row r="21" spans="18:21" x14ac:dyDescent="0.85">
      <c r="R21" s="3" t="s">
        <v>11</v>
      </c>
      <c r="S21" s="15">
        <f>(11.472*60+873.1)*1.85</f>
        <v>2888.6270000000004</v>
      </c>
      <c r="T21" s="15">
        <f>(8.126*50+845.6)*1.85</f>
        <v>2316.0150000000003</v>
      </c>
      <c r="U21" s="15">
        <f t="shared" si="0"/>
        <v>2602.3210000000004</v>
      </c>
    </row>
    <row r="22" spans="18:21" x14ac:dyDescent="0.85">
      <c r="R22" s="4"/>
    </row>
    <row r="23" spans="18:21" x14ac:dyDescent="0.85">
      <c r="R23" s="4"/>
    </row>
    <row r="24" spans="18:21" x14ac:dyDescent="0.85">
      <c r="R24" s="23" t="s">
        <v>65</v>
      </c>
      <c r="S24" s="24"/>
      <c r="T24" s="25"/>
    </row>
    <row r="25" spans="18:21" x14ac:dyDescent="0.85">
      <c r="R25" s="13"/>
      <c r="S25" s="13" t="s">
        <v>62</v>
      </c>
      <c r="T25" s="13" t="s">
        <v>13</v>
      </c>
    </row>
    <row r="26" spans="18:21" x14ac:dyDescent="0.85">
      <c r="R26" s="13" t="s">
        <v>60</v>
      </c>
      <c r="S26" s="13">
        <v>1</v>
      </c>
      <c r="T26" s="2">
        <v>0.239006</v>
      </c>
    </row>
    <row r="27" spans="18:21" x14ac:dyDescent="0.85">
      <c r="R27" s="13" t="s">
        <v>61</v>
      </c>
      <c r="S27" s="13">
        <v>2075</v>
      </c>
      <c r="T27" s="18">
        <f>T26*S27</f>
        <v>495.93745000000001</v>
      </c>
    </row>
    <row r="30" spans="18:21" x14ac:dyDescent="0.85">
      <c r="R30" s="23" t="s">
        <v>66</v>
      </c>
      <c r="S30" s="24"/>
      <c r="T30" s="25"/>
    </row>
    <row r="31" spans="18:21" x14ac:dyDescent="0.85">
      <c r="R31" s="13"/>
      <c r="S31" s="13" t="s">
        <v>62</v>
      </c>
      <c r="T31" s="13" t="s">
        <v>13</v>
      </c>
    </row>
    <row r="32" spans="18:21" x14ac:dyDescent="0.85">
      <c r="R32" s="13" t="s">
        <v>60</v>
      </c>
      <c r="S32" s="13">
        <v>1</v>
      </c>
      <c r="T32" s="2">
        <v>0.239006</v>
      </c>
    </row>
    <row r="33" spans="18:20" x14ac:dyDescent="0.85">
      <c r="R33" s="13" t="s">
        <v>61</v>
      </c>
      <c r="S33" s="2">
        <v>3138</v>
      </c>
      <c r="T33" s="18">
        <f>T32*S33</f>
        <v>750.00082799999996</v>
      </c>
    </row>
    <row r="70" spans="1:14" ht="198.3" customHeight="1" x14ac:dyDescent="0.85">
      <c r="A70" s="21" t="s">
        <v>51</v>
      </c>
      <c r="B70" s="22"/>
      <c r="C70" s="22"/>
      <c r="D70" s="22"/>
      <c r="E70" s="22"/>
      <c r="F70" s="22"/>
      <c r="G70" s="22"/>
      <c r="H70" s="22"/>
      <c r="I70" s="22"/>
      <c r="J70" s="22"/>
      <c r="K70" s="22"/>
      <c r="L70" s="22"/>
      <c r="M70" s="22"/>
      <c r="N70" s="22"/>
    </row>
  </sheetData>
  <mergeCells count="3">
    <mergeCell ref="A70:N70"/>
    <mergeCell ref="R24:T24"/>
    <mergeCell ref="R30:T30"/>
  </mergeCells>
  <phoneticPr fontId="18"/>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Q45"/>
  <sheetViews>
    <sheetView topLeftCell="A22" workbookViewId="0">
      <selection activeCell="I33" sqref="I33:L34"/>
    </sheetView>
  </sheetViews>
  <sheetFormatPr defaultRowHeight="17.7" x14ac:dyDescent="0.85"/>
  <sheetData>
    <row r="4" spans="15:17" x14ac:dyDescent="0.85">
      <c r="P4" t="s">
        <v>48</v>
      </c>
    </row>
    <row r="5" spans="15:17" x14ac:dyDescent="0.85">
      <c r="O5" s="2"/>
      <c r="P5" s="2" t="s">
        <v>30</v>
      </c>
      <c r="Q5" s="2" t="s">
        <v>31</v>
      </c>
    </row>
    <row r="6" spans="15:17" x14ac:dyDescent="0.85">
      <c r="O6" s="2" t="s">
        <v>49</v>
      </c>
      <c r="P6" s="2">
        <v>60</v>
      </c>
      <c r="Q6" s="2">
        <v>50</v>
      </c>
    </row>
    <row r="7" spans="15:17" x14ac:dyDescent="0.85">
      <c r="O7" s="2" t="s">
        <v>50</v>
      </c>
      <c r="P7" s="2">
        <v>50</v>
      </c>
      <c r="Q7" s="2">
        <v>42</v>
      </c>
    </row>
    <row r="31" spans="9:9" x14ac:dyDescent="0.85">
      <c r="I31" t="s">
        <v>64</v>
      </c>
    </row>
    <row r="32" spans="9:9" x14ac:dyDescent="0.85">
      <c r="I32">
        <v>5.0999999999999996</v>
      </c>
    </row>
    <row r="33" spans="1:12" x14ac:dyDescent="0.85">
      <c r="I33" s="26" t="s">
        <v>65</v>
      </c>
      <c r="J33" s="26"/>
      <c r="K33" s="26"/>
      <c r="L33" s="2">
        <v>31</v>
      </c>
    </row>
    <row r="34" spans="1:12" x14ac:dyDescent="0.85">
      <c r="I34" s="26" t="s">
        <v>66</v>
      </c>
      <c r="J34" s="26"/>
      <c r="K34" s="26"/>
      <c r="L34" s="2">
        <v>19</v>
      </c>
    </row>
    <row r="45" spans="1:12" x14ac:dyDescent="0.85">
      <c r="A45" s="1" t="s">
        <v>7</v>
      </c>
    </row>
  </sheetData>
  <mergeCells count="2">
    <mergeCell ref="I33:K33"/>
    <mergeCell ref="I34:K34"/>
  </mergeCells>
  <phoneticPr fontId="18"/>
  <hyperlinks>
    <hyperlink ref="A45" r:id="rId1" xr:uid="{00000000-0004-0000-0300-0000000000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L17" sqref="L17"/>
    </sheetView>
  </sheetViews>
  <sheetFormatPr defaultRowHeight="17.7" x14ac:dyDescent="0.85"/>
  <sheetData/>
  <phoneticPr fontId="18"/>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7.7" x14ac:dyDescent="0.85"/>
  <sheetData/>
  <phoneticPr fontId="18"/>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DRI_aggr</vt:lpstr>
      <vt:lpstr>Sheet1</vt:lpstr>
      <vt:lpstr>DRI</vt:lpstr>
      <vt:lpstr>energy</vt:lpstr>
      <vt:lpstr>protein</vt:lpstr>
      <vt:lpstr>vita</vt:lpstr>
      <vt:lpstr>fe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Shunichi NAKADA</dc:creator>
  <cp:lastModifiedBy>shunichi nakada</cp:lastModifiedBy>
  <dcterms:created xsi:type="dcterms:W3CDTF">2020-04-15T09:14:57Z</dcterms:created>
  <dcterms:modified xsi:type="dcterms:W3CDTF">2020-04-16T17:32:01Z</dcterms:modified>
</cp:coreProperties>
</file>