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Singh/Desktop/"/>
    </mc:Choice>
  </mc:AlternateContent>
  <xr:revisionPtr revIDLastSave="0" documentId="13_ncr:1_{F94D4FD8-3063-274B-A1C7-33F59FA21489}" xr6:coauthVersionLast="41" xr6:coauthVersionMax="41" xr10:uidLastSave="{00000000-0000-0000-0000-000000000000}"/>
  <bookViews>
    <workbookView xWindow="7780" yWindow="800" windowWidth="21680" windowHeight="20540" xr2:uid="{DC92F3A4-4A27-9A49-A30B-E905E4895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J27" i="1"/>
  <c r="E27" i="1"/>
  <c r="J26" i="1"/>
  <c r="E26" i="1"/>
  <c r="J25" i="1"/>
  <c r="E25" i="1"/>
  <c r="J24" i="1"/>
  <c r="E24" i="1"/>
  <c r="J23" i="1"/>
  <c r="E23" i="1"/>
  <c r="J22" i="1"/>
  <c r="E22" i="1"/>
  <c r="J20" i="1"/>
  <c r="E20" i="1"/>
  <c r="J19" i="1"/>
  <c r="E19" i="1"/>
  <c r="J18" i="1"/>
  <c r="E18" i="1"/>
  <c r="J17" i="1"/>
  <c r="E17" i="1"/>
  <c r="J16" i="1"/>
  <c r="E16" i="1"/>
  <c r="J15" i="1"/>
  <c r="E15" i="1"/>
  <c r="E14" i="1"/>
  <c r="J13" i="1"/>
  <c r="E13" i="1"/>
  <c r="J12" i="1"/>
  <c r="E12" i="1"/>
  <c r="J11" i="1"/>
  <c r="E11" i="1"/>
  <c r="J10" i="1"/>
  <c r="E10" i="1"/>
  <c r="J9" i="1"/>
  <c r="J8" i="1"/>
  <c r="E8" i="1"/>
  <c r="J7" i="1"/>
  <c r="E7" i="1"/>
  <c r="J6" i="1"/>
  <c r="E6" i="1"/>
  <c r="J5" i="1"/>
  <c r="E5" i="1"/>
  <c r="J4" i="1"/>
  <c r="E4" i="1"/>
  <c r="J3" i="1"/>
  <c r="E3" i="1"/>
  <c r="J30" i="1" l="1"/>
  <c r="J32" i="1" s="1"/>
  <c r="J37" i="1" l="1"/>
  <c r="J40" i="1" s="1"/>
  <c r="J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KPIT</author>
  </authors>
  <commentList>
    <comment ref="J32" authorId="0" shapeId="0" xr:uid="{23DC4CD6-8DFE-FE47-B9B8-184F18DFF6E7}">
      <text>
        <r>
          <rPr>
            <b/>
            <sz val="9"/>
            <color rgb="FF000000"/>
            <rFont val="Calibri"/>
            <family val="2"/>
          </rPr>
          <t>KPIT: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total- scratcher cashing summary (total  cashed)</t>
        </r>
      </text>
    </comment>
    <comment ref="J36" authorId="0" shapeId="0" xr:uid="{00B2E675-5D85-1046-9D9D-B29B52CEC8C3}">
      <text>
        <r>
          <rPr>
            <b/>
            <sz val="9"/>
            <color rgb="FF000000"/>
            <rFont val="Calibri"/>
            <family val="2"/>
          </rPr>
          <t>KPIT: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Net Sale - cash other under $99=</t>
        </r>
      </text>
    </comment>
  </commentList>
</comments>
</file>

<file path=xl/sharedStrings.xml><?xml version="1.0" encoding="utf-8"?>
<sst xmlns="http://schemas.openxmlformats.org/spreadsheetml/2006/main" count="19" uniqueCount="15">
  <si>
    <t>Santa Teresa Bottle Shop</t>
  </si>
  <si>
    <t>Date</t>
  </si>
  <si>
    <t>Game</t>
  </si>
  <si>
    <t>Start</t>
  </si>
  <si>
    <t>End</t>
  </si>
  <si>
    <t>Sold</t>
  </si>
  <si>
    <t>Scratcher Total</t>
  </si>
  <si>
    <t>Total Sale</t>
  </si>
  <si>
    <t>Lotto</t>
  </si>
  <si>
    <t>Scratcher</t>
  </si>
  <si>
    <t>Paid Out -</t>
  </si>
  <si>
    <t>Credit/ATM-</t>
  </si>
  <si>
    <t>Cash Needed</t>
  </si>
  <si>
    <t>Cash</t>
  </si>
  <si>
    <t>Over/Short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</si>
</sst>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#,##0.00;[Red]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venir Book"/>
      <family val="2"/>
    </font>
    <font>
      <b/>
      <sz val="11"/>
      <color theme="1"/>
      <name val="Avenir Black"/>
      <family val="2"/>
    </font>
    <font>
      <b/>
      <sz val="11"/>
      <color theme="5" tint="-0.499984740745262"/>
      <name val="Avenir Black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 tint="0.249977111117893"/>
      <name val="Avenir Medium"/>
      <family val="2"/>
    </font>
    <font>
      <b/>
      <sz val="9"/>
      <color theme="1"/>
      <name val="Avenir Medium"/>
      <family val="2"/>
    </font>
    <font>
      <sz val="9"/>
      <color theme="1"/>
      <name val="Avenir Book"/>
      <family val="2"/>
    </font>
    <font>
      <sz val="9"/>
      <color theme="1"/>
      <name val="Calibri"/>
      <family val="2"/>
      <scheme val="minor"/>
    </font>
    <font>
      <sz val="9"/>
      <color theme="1"/>
      <name val="Avenir Medium"/>
      <family val="2"/>
    </font>
    <font>
      <b/>
      <sz val="11"/>
      <color theme="1" tint="0.249977111117893"/>
      <name val="Avenir Heavy"/>
      <family val="2"/>
    </font>
    <font>
      <b/>
      <sz val="9"/>
      <color theme="1" tint="0.249977111117893"/>
      <name val="Avenir Medium"/>
      <family val="2"/>
    </font>
    <font>
      <b/>
      <sz val="11"/>
      <color theme="1" tint="0.249977111117893"/>
      <name val="Avenir Black"/>
      <family val="2"/>
    </font>
    <font>
      <b/>
      <sz val="9"/>
      <color rgb="FF002060"/>
      <name val="Avenir Black"/>
      <family val="2"/>
    </font>
    <font>
      <b/>
      <sz val="11"/>
      <color rgb="FF002060"/>
      <name val="Avenir Black"/>
      <family val="2"/>
    </font>
    <font>
      <b/>
      <sz val="12"/>
      <color rgb="FF002060"/>
      <name val="Avenir Black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double">
        <color auto="1"/>
      </left>
      <right style="thin">
        <color theme="3" tint="-0.24994659260841701"/>
      </right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3" tint="-0.24994659260841701"/>
      </right>
      <top/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auto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rgb="FF16365C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16365C"/>
      </left>
      <right style="thin">
        <color rgb="FF16365C"/>
      </right>
      <top/>
      <bottom style="thin">
        <color auto="1"/>
      </bottom>
      <diagonal/>
    </border>
    <border>
      <left style="thin">
        <color theme="3" tint="-0.24994659260841701"/>
      </left>
      <right style="thin">
        <color auto="1"/>
      </right>
      <top style="thin">
        <color auto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auto="1"/>
      </right>
      <top style="thin">
        <color theme="3" tint="-0.2499465926084170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thin">
        <color theme="3" tint="-0.24994659260841701"/>
      </right>
      <top/>
      <bottom style="double">
        <color auto="1"/>
      </bottom>
      <diagonal/>
    </border>
    <border>
      <left style="medium">
        <color theme="3" tint="-0.24994659260841701"/>
      </left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-0.2499465926084170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theme="3" tint="-0.2499465926084170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/>
    <xf numFmtId="0" fontId="3" fillId="2" borderId="0" xfId="0" applyFont="1" applyFill="1" applyBorder="1"/>
    <xf numFmtId="0" fontId="3" fillId="2" borderId="33" xfId="0" applyFont="1" applyFill="1" applyBorder="1"/>
    <xf numFmtId="0" fontId="3" fillId="2" borderId="43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44" fontId="3" fillId="2" borderId="57" xfId="1" applyFont="1" applyFill="1" applyBorder="1"/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44" fontId="3" fillId="0" borderId="61" xfId="0" applyNumberFormat="1" applyFont="1" applyBorder="1"/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center"/>
    </xf>
    <xf numFmtId="0" fontId="8" fillId="2" borderId="44" xfId="0" applyFont="1" applyFill="1" applyBorder="1"/>
    <xf numFmtId="0" fontId="9" fillId="2" borderId="0" xfId="0" applyFont="1" applyFill="1"/>
    <xf numFmtId="0" fontId="10" fillId="0" borderId="0" xfId="0" applyFont="1"/>
    <xf numFmtId="0" fontId="11" fillId="0" borderId="48" xfId="0" applyFont="1" applyBorder="1"/>
    <xf numFmtId="0" fontId="11" fillId="0" borderId="0" xfId="0" applyFont="1"/>
    <xf numFmtId="0" fontId="7" fillId="11" borderId="6" xfId="0" applyFont="1" applyFill="1" applyBorder="1" applyAlignment="1">
      <alignment horizontal="center" vertical="center"/>
    </xf>
    <xf numFmtId="0" fontId="3" fillId="2" borderId="45" xfId="0" applyFont="1" applyFill="1" applyBorder="1"/>
    <xf numFmtId="0" fontId="13" fillId="0" borderId="11" xfId="0" applyFont="1" applyBorder="1"/>
    <xf numFmtId="0" fontId="7" fillId="3" borderId="6" xfId="0" applyFont="1" applyFill="1" applyBorder="1" applyAlignment="1">
      <alignment horizontal="center" vertical="center"/>
    </xf>
    <xf numFmtId="0" fontId="13" fillId="0" borderId="16" xfId="0" applyFont="1" applyBorder="1"/>
    <xf numFmtId="0" fontId="7" fillId="0" borderId="17" xfId="0" applyFont="1" applyBorder="1" applyAlignment="1">
      <alignment horizontal="center" vertical="center"/>
    </xf>
    <xf numFmtId="0" fontId="13" fillId="2" borderId="1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 vertical="center"/>
    </xf>
    <xf numFmtId="0" fontId="13" fillId="2" borderId="11" xfId="0" applyFont="1" applyFill="1" applyBorder="1"/>
    <xf numFmtId="0" fontId="7" fillId="9" borderId="6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 vertical="center"/>
    </xf>
    <xf numFmtId="0" fontId="7" fillId="13" borderId="6" xfId="0" applyFont="1" applyFill="1" applyBorder="1"/>
    <xf numFmtId="0" fontId="12" fillId="14" borderId="7" xfId="0" applyFont="1" applyFill="1" applyBorder="1"/>
    <xf numFmtId="0" fontId="7" fillId="13" borderId="21" xfId="0" applyFont="1" applyFill="1" applyBorder="1" applyAlignment="1">
      <alignment horizontal="center" vertical="center"/>
    </xf>
    <xf numFmtId="0" fontId="7" fillId="13" borderId="21" xfId="0" applyFont="1" applyFill="1" applyBorder="1"/>
    <xf numFmtId="0" fontId="13" fillId="0" borderId="58" xfId="0" applyFont="1" applyBorder="1"/>
    <xf numFmtId="0" fontId="7" fillId="13" borderId="59" xfId="0" applyFont="1" applyFill="1" applyBorder="1" applyAlignment="1">
      <alignment horizontal="center" vertical="center"/>
    </xf>
    <xf numFmtId="0" fontId="7" fillId="13" borderId="59" xfId="0" applyFont="1" applyFill="1" applyBorder="1"/>
    <xf numFmtId="0" fontId="7" fillId="13" borderId="44" xfId="0" applyFont="1" applyFill="1" applyBorder="1"/>
    <xf numFmtId="0" fontId="12" fillId="14" borderId="60" xfId="0" applyFont="1" applyFill="1" applyBorder="1"/>
    <xf numFmtId="0" fontId="13" fillId="0" borderId="12" xfId="0" applyFont="1" applyBorder="1"/>
    <xf numFmtId="0" fontId="7" fillId="15" borderId="13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13" fillId="2" borderId="19" xfId="0" applyFont="1" applyFill="1" applyBorder="1"/>
    <xf numFmtId="0" fontId="7" fillId="17" borderId="21" xfId="0" applyFont="1" applyFill="1" applyBorder="1" applyAlignment="1">
      <alignment horizontal="center" vertical="center"/>
    </xf>
    <xf numFmtId="0" fontId="7" fillId="17" borderId="22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 vertical="center"/>
    </xf>
    <xf numFmtId="0" fontId="7" fillId="13" borderId="24" xfId="0" applyFont="1" applyFill="1" applyBorder="1" applyAlignment="1">
      <alignment horizontal="center" vertical="center"/>
    </xf>
    <xf numFmtId="0" fontId="7" fillId="2" borderId="0" xfId="0" applyFont="1" applyFill="1" applyBorder="1"/>
    <xf numFmtId="44" fontId="7" fillId="2" borderId="25" xfId="1" applyFont="1" applyFill="1" applyBorder="1"/>
    <xf numFmtId="0" fontId="7" fillId="2" borderId="26" xfId="0" applyFont="1" applyFill="1" applyBorder="1" applyAlignment="1">
      <alignment horizontal="center" vertical="center"/>
    </xf>
    <xf numFmtId="0" fontId="7" fillId="2" borderId="26" xfId="0" applyFont="1" applyFill="1" applyBorder="1"/>
    <xf numFmtId="44" fontId="7" fillId="2" borderId="27" xfId="1" applyFont="1" applyFill="1" applyBorder="1"/>
    <xf numFmtId="0" fontId="14" fillId="10" borderId="28" xfId="0" applyFont="1" applyFill="1" applyBorder="1" applyAlignment="1">
      <alignment horizontal="center"/>
    </xf>
    <xf numFmtId="0" fontId="14" fillId="10" borderId="29" xfId="0" applyFont="1" applyFill="1" applyBorder="1" applyAlignment="1">
      <alignment horizontal="center"/>
    </xf>
    <xf numFmtId="0" fontId="14" fillId="10" borderId="30" xfId="0" applyFont="1" applyFill="1" applyBorder="1" applyAlignment="1">
      <alignment horizontal="center"/>
    </xf>
    <xf numFmtId="164" fontId="14" fillId="10" borderId="34" xfId="1" applyNumberFormat="1" applyFont="1" applyFill="1" applyBorder="1"/>
    <xf numFmtId="0" fontId="14" fillId="2" borderId="31" xfId="0" applyFont="1" applyFill="1" applyBorder="1"/>
    <xf numFmtId="0" fontId="14" fillId="2" borderId="32" xfId="0" applyFont="1" applyFill="1" applyBorder="1"/>
    <xf numFmtId="44" fontId="14" fillId="10" borderId="55" xfId="1" applyFont="1" applyFill="1" applyBorder="1"/>
    <xf numFmtId="0" fontId="14" fillId="2" borderId="0" xfId="0" applyFont="1" applyFill="1" applyBorder="1"/>
    <xf numFmtId="0" fontId="14" fillId="2" borderId="33" xfId="0" applyFont="1" applyFill="1" applyBorder="1"/>
    <xf numFmtId="44" fontId="14" fillId="10" borderId="34" xfId="1" applyFont="1" applyFill="1" applyBorder="1"/>
    <xf numFmtId="44" fontId="14" fillId="2" borderId="25" xfId="1" applyFont="1" applyFill="1" applyBorder="1"/>
    <xf numFmtId="0" fontId="14" fillId="2" borderId="26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18" borderId="35" xfId="0" applyFont="1" applyFill="1" applyBorder="1" applyAlignment="1">
      <alignment horizontal="center" vertical="center"/>
    </xf>
    <xf numFmtId="0" fontId="14" fillId="18" borderId="36" xfId="0" applyFont="1" applyFill="1" applyBorder="1" applyAlignment="1">
      <alignment horizontal="center" vertical="center"/>
    </xf>
    <xf numFmtId="44" fontId="14" fillId="18" borderId="37" xfId="1" applyFont="1" applyFill="1" applyBorder="1"/>
    <xf numFmtId="0" fontId="14" fillId="18" borderId="38" xfId="0" applyFont="1" applyFill="1" applyBorder="1" applyAlignment="1">
      <alignment horizontal="center" vertical="center"/>
    </xf>
    <xf numFmtId="0" fontId="14" fillId="18" borderId="39" xfId="0" applyFont="1" applyFill="1" applyBorder="1" applyAlignment="1">
      <alignment horizontal="center" vertical="center"/>
    </xf>
    <xf numFmtId="44" fontId="14" fillId="18" borderId="40" xfId="1" applyFont="1" applyFill="1" applyBorder="1"/>
    <xf numFmtId="44" fontId="14" fillId="18" borderId="53" xfId="1" applyFont="1" applyFill="1" applyBorder="1"/>
    <xf numFmtId="0" fontId="14" fillId="18" borderId="41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44" fontId="14" fillId="18" borderId="56" xfId="1" applyFont="1" applyFill="1" applyBorder="1"/>
    <xf numFmtId="0" fontId="4" fillId="18" borderId="28" xfId="0" applyFont="1" applyFill="1" applyBorder="1" applyAlignment="1">
      <alignment horizontal="center"/>
    </xf>
    <xf numFmtId="0" fontId="4" fillId="18" borderId="30" xfId="0" applyFont="1" applyFill="1" applyBorder="1" applyAlignment="1">
      <alignment horizontal="center"/>
    </xf>
    <xf numFmtId="44" fontId="4" fillId="18" borderId="55" xfId="1" applyFont="1" applyFill="1" applyBorder="1"/>
    <xf numFmtId="0" fontId="3" fillId="18" borderId="28" xfId="0" applyFont="1" applyFill="1" applyBorder="1" applyAlignment="1">
      <alignment horizontal="center"/>
    </xf>
    <xf numFmtId="0" fontId="3" fillId="18" borderId="30" xfId="0" applyFont="1" applyFill="1" applyBorder="1" applyAlignment="1">
      <alignment horizontal="center"/>
    </xf>
    <xf numFmtId="165" fontId="3" fillId="18" borderId="25" xfId="1" applyNumberFormat="1" applyFont="1" applyFill="1" applyBorder="1"/>
    <xf numFmtId="0" fontId="15" fillId="0" borderId="5" xfId="0" applyFont="1" applyBorder="1"/>
    <xf numFmtId="0" fontId="16" fillId="0" borderId="5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4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/>
    </xf>
    <xf numFmtId="0" fontId="7" fillId="0" borderId="7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12" fillId="0" borderId="7" xfId="0" applyFont="1" applyBorder="1" applyAlignment="1">
      <alignment horizontal="right"/>
    </xf>
    <xf numFmtId="0" fontId="7" fillId="11" borderId="7" xfId="0" applyFont="1" applyFill="1" applyBorder="1" applyAlignment="1">
      <alignment horizontal="right" vertical="center"/>
    </xf>
    <xf numFmtId="0" fontId="7" fillId="11" borderId="6" xfId="0" applyFont="1" applyFill="1" applyBorder="1" applyAlignment="1">
      <alignment horizontal="right" vertical="center"/>
    </xf>
    <xf numFmtId="0" fontId="12" fillId="6" borderId="7" xfId="0" applyFont="1" applyFill="1" applyBorder="1" applyAlignment="1">
      <alignment horizontal="right"/>
    </xf>
    <xf numFmtId="0" fontId="7" fillId="8" borderId="7" xfId="0" applyFont="1" applyFill="1" applyBorder="1" applyAlignment="1">
      <alignment horizontal="right" vertical="center"/>
    </xf>
    <xf numFmtId="0" fontId="7" fillId="8" borderId="6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right" vertical="center"/>
    </xf>
    <xf numFmtId="0" fontId="7" fillId="12" borderId="6" xfId="0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right"/>
    </xf>
    <xf numFmtId="0" fontId="7" fillId="9" borderId="7" xfId="0" applyFont="1" applyFill="1" applyBorder="1" applyAlignment="1">
      <alignment horizontal="right" vertical="center"/>
    </xf>
    <xf numFmtId="0" fontId="7" fillId="9" borderId="6" xfId="0" applyFont="1" applyFill="1" applyBorder="1" applyAlignment="1">
      <alignment horizontal="right" vertical="center"/>
    </xf>
    <xf numFmtId="0" fontId="7" fillId="13" borderId="7" xfId="0" applyFont="1" applyFill="1" applyBorder="1" applyAlignment="1">
      <alignment horizontal="right" vertical="center"/>
    </xf>
    <xf numFmtId="0" fontId="7" fillId="13" borderId="6" xfId="0" applyFont="1" applyFill="1" applyBorder="1" applyAlignment="1">
      <alignment horizontal="right" vertical="center"/>
    </xf>
    <xf numFmtId="0" fontId="12" fillId="14" borderId="7" xfId="0" applyFont="1" applyFill="1" applyBorder="1" applyAlignment="1">
      <alignment horizontal="right"/>
    </xf>
    <xf numFmtId="0" fontId="7" fillId="15" borderId="14" xfId="0" applyFont="1" applyFill="1" applyBorder="1" applyAlignment="1">
      <alignment horizontal="right"/>
    </xf>
    <xf numFmtId="0" fontId="12" fillId="16" borderId="52" xfId="0" applyFont="1" applyFill="1" applyBorder="1" applyAlignment="1">
      <alignment horizontal="right"/>
    </xf>
    <xf numFmtId="0" fontId="7" fillId="9" borderId="20" xfId="0" applyFont="1" applyFill="1" applyBorder="1" applyAlignment="1">
      <alignment horizontal="right"/>
    </xf>
    <xf numFmtId="0" fontId="12" fillId="2" borderId="53" xfId="0" applyFont="1" applyFill="1" applyBorder="1" applyAlignment="1">
      <alignment horizontal="right"/>
    </xf>
    <xf numFmtId="0" fontId="7" fillId="17" borderId="20" xfId="0" applyFont="1" applyFill="1" applyBorder="1" applyAlignment="1">
      <alignment horizontal="right"/>
    </xf>
    <xf numFmtId="0" fontId="12" fillId="5" borderId="52" xfId="0" applyFont="1" applyFill="1" applyBorder="1" applyAlignment="1">
      <alignment horizontal="right"/>
    </xf>
    <xf numFmtId="0" fontId="12" fillId="5" borderId="54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right"/>
    </xf>
    <xf numFmtId="0" fontId="7" fillId="13" borderId="21" xfId="0" applyFont="1" applyFill="1" applyBorder="1" applyAlignment="1">
      <alignment horizontal="right"/>
    </xf>
    <xf numFmtId="0" fontId="12" fillId="14" borderId="52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7932-9BCE-0948-AEC0-A42925FC4DAB}">
  <sheetPr codeName="Sheet1"/>
  <dimension ref="A1:J45"/>
  <sheetViews>
    <sheetView tabSelected="1" workbookViewId="0">
      <selection activeCell="L4" sqref="L4"/>
    </sheetView>
  </sheetViews>
  <sheetFormatPr baseColWidth="10" defaultRowHeight="16" x14ac:dyDescent="0.2"/>
  <cols>
    <col min="1" max="1" width="3" style="17" customWidth="1"/>
    <col min="5" max="5" width="11.6640625" customWidth="1"/>
    <col min="6" max="6" width="2.83203125" style="15" customWidth="1"/>
    <col min="10" max="10" width="14.5" customWidth="1"/>
  </cols>
  <sheetData>
    <row r="1" spans="1:10" ht="19" thickTop="1" thickBot="1" x14ac:dyDescent="0.3">
      <c r="A1" s="89"/>
      <c r="B1" s="90" t="s">
        <v>0</v>
      </c>
      <c r="C1" s="91"/>
      <c r="D1" s="91"/>
      <c r="E1" s="91"/>
      <c r="F1" s="91"/>
      <c r="G1" s="92"/>
      <c r="H1" s="93" t="s">
        <v>1</v>
      </c>
      <c r="I1" s="94">
        <v>43620</v>
      </c>
      <c r="J1" s="94"/>
    </row>
    <row r="2" spans="1:10" ht="17" thickTop="1" x14ac:dyDescent="0.2">
      <c r="A2" s="82"/>
      <c r="B2" s="83" t="s">
        <v>2</v>
      </c>
      <c r="C2" s="84" t="s">
        <v>3</v>
      </c>
      <c r="D2" s="85" t="s">
        <v>4</v>
      </c>
      <c r="E2" s="84" t="s">
        <v>5</v>
      </c>
      <c r="F2" s="86"/>
      <c r="G2" s="84" t="s">
        <v>2</v>
      </c>
      <c r="H2" s="87" t="s">
        <v>3</v>
      </c>
      <c r="I2" s="87" t="s">
        <v>4</v>
      </c>
      <c r="J2" s="88" t="s">
        <v>5</v>
      </c>
    </row>
    <row r="3" spans="1:10" ht="17" x14ac:dyDescent="0.25">
      <c r="A3" s="20">
        <v>30</v>
      </c>
      <c r="B3" s="21">
        <v>1313</v>
      </c>
      <c r="C3" s="95">
        <v>22</v>
      </c>
      <c r="D3" s="96">
        <v>22</v>
      </c>
      <c r="E3" s="97">
        <f t="shared" ref="E3:E8" si="0">SUM(D3-C3)*30</f>
        <v>0</v>
      </c>
      <c r="F3" s="39">
        <v>3</v>
      </c>
      <c r="G3" s="40">
        <v>1323</v>
      </c>
      <c r="H3" s="115">
        <v>38</v>
      </c>
      <c r="I3" s="115">
        <v>48</v>
      </c>
      <c r="J3" s="116">
        <f t="shared" ref="J3:J13" si="1">SUM(I3-H3)*3</f>
        <v>30</v>
      </c>
    </row>
    <row r="4" spans="1:10" ht="17" x14ac:dyDescent="0.25">
      <c r="A4" s="20">
        <v>30</v>
      </c>
      <c r="B4" s="21">
        <v>1280</v>
      </c>
      <c r="C4" s="95">
        <v>17</v>
      </c>
      <c r="D4" s="96">
        <v>18</v>
      </c>
      <c r="E4" s="97">
        <f t="shared" si="0"/>
        <v>30</v>
      </c>
      <c r="F4" s="39">
        <v>3</v>
      </c>
      <c r="G4" s="41">
        <v>1357</v>
      </c>
      <c r="H4" s="115">
        <v>86</v>
      </c>
      <c r="I4" s="115">
        <v>87</v>
      </c>
      <c r="J4" s="116">
        <f t="shared" si="1"/>
        <v>3</v>
      </c>
    </row>
    <row r="5" spans="1:10" ht="17" x14ac:dyDescent="0.25">
      <c r="A5" s="20">
        <v>30</v>
      </c>
      <c r="B5" s="21">
        <v>1342</v>
      </c>
      <c r="C5" s="95">
        <v>8</v>
      </c>
      <c r="D5" s="96">
        <v>11</v>
      </c>
      <c r="E5" s="97">
        <f t="shared" si="0"/>
        <v>90</v>
      </c>
      <c r="F5" s="39">
        <v>3</v>
      </c>
      <c r="G5" s="40">
        <v>1357</v>
      </c>
      <c r="H5" s="115">
        <v>87</v>
      </c>
      <c r="I5" s="115">
        <v>93</v>
      </c>
      <c r="J5" s="116">
        <f t="shared" si="1"/>
        <v>18</v>
      </c>
    </row>
    <row r="6" spans="1:10" ht="17" x14ac:dyDescent="0.25">
      <c r="A6" s="20">
        <v>30</v>
      </c>
      <c r="B6" s="21">
        <v>1342</v>
      </c>
      <c r="C6" s="95">
        <v>6</v>
      </c>
      <c r="D6" s="96">
        <v>6</v>
      </c>
      <c r="E6" s="97">
        <f t="shared" si="0"/>
        <v>0</v>
      </c>
      <c r="F6" s="39">
        <v>3</v>
      </c>
      <c r="G6" s="41">
        <v>1362</v>
      </c>
      <c r="H6" s="115">
        <v>84</v>
      </c>
      <c r="I6" s="115">
        <v>100</v>
      </c>
      <c r="J6" s="116">
        <f t="shared" si="1"/>
        <v>48</v>
      </c>
    </row>
    <row r="7" spans="1:10" ht="17" x14ac:dyDescent="0.25">
      <c r="A7" s="20">
        <v>30</v>
      </c>
      <c r="B7" s="21">
        <v>1365</v>
      </c>
      <c r="C7" s="95">
        <v>15</v>
      </c>
      <c r="D7" s="96">
        <v>18</v>
      </c>
      <c r="E7" s="97">
        <f t="shared" si="0"/>
        <v>90</v>
      </c>
      <c r="F7" s="39">
        <v>3</v>
      </c>
      <c r="G7" s="41">
        <v>1331</v>
      </c>
      <c r="H7" s="115">
        <v>0</v>
      </c>
      <c r="I7" s="115">
        <v>32</v>
      </c>
      <c r="J7" s="116">
        <f t="shared" si="1"/>
        <v>96</v>
      </c>
    </row>
    <row r="8" spans="1:10" ht="17" x14ac:dyDescent="0.25">
      <c r="A8" s="20">
        <v>30</v>
      </c>
      <c r="B8" s="21"/>
      <c r="C8" s="95"/>
      <c r="D8" s="96"/>
      <c r="E8" s="97">
        <f t="shared" si="0"/>
        <v>0</v>
      </c>
      <c r="F8" s="39">
        <v>3</v>
      </c>
      <c r="G8" s="41">
        <v>1344</v>
      </c>
      <c r="H8" s="115">
        <v>56</v>
      </c>
      <c r="I8" s="115">
        <v>65</v>
      </c>
      <c r="J8" s="116">
        <f t="shared" si="1"/>
        <v>27</v>
      </c>
    </row>
    <row r="9" spans="1:10" ht="17" x14ac:dyDescent="0.25">
      <c r="A9" s="22"/>
      <c r="B9" s="23"/>
      <c r="C9" s="98"/>
      <c r="D9" s="99"/>
      <c r="E9" s="100"/>
      <c r="F9" s="39">
        <v>3</v>
      </c>
      <c r="G9" s="41">
        <v>1353</v>
      </c>
      <c r="H9" s="115">
        <v>69</v>
      </c>
      <c r="I9" s="115">
        <v>72</v>
      </c>
      <c r="J9" s="116">
        <f t="shared" si="1"/>
        <v>9</v>
      </c>
    </row>
    <row r="10" spans="1:10" ht="17" x14ac:dyDescent="0.25">
      <c r="A10" s="20">
        <v>20</v>
      </c>
      <c r="B10" s="18">
        <v>1351</v>
      </c>
      <c r="C10" s="101">
        <v>3</v>
      </c>
      <c r="D10" s="102">
        <v>5</v>
      </c>
      <c r="E10" s="103">
        <f t="shared" ref="E10:E17" si="2">SUM(D10-C10)*20</f>
        <v>40</v>
      </c>
      <c r="F10" s="39">
        <v>3</v>
      </c>
      <c r="G10" s="41"/>
      <c r="H10" s="115"/>
      <c r="I10" s="115"/>
      <c r="J10" s="116">
        <f t="shared" si="1"/>
        <v>0</v>
      </c>
    </row>
    <row r="11" spans="1:10" ht="17" x14ac:dyDescent="0.25">
      <c r="A11" s="20">
        <v>20</v>
      </c>
      <c r="B11" s="18">
        <v>1317</v>
      </c>
      <c r="C11" s="101">
        <v>3</v>
      </c>
      <c r="D11" s="102">
        <v>7</v>
      </c>
      <c r="E11" s="103">
        <f t="shared" si="2"/>
        <v>80</v>
      </c>
      <c r="F11" s="39">
        <v>3</v>
      </c>
      <c r="G11" s="41"/>
      <c r="H11" s="115"/>
      <c r="I11" s="115"/>
      <c r="J11" s="116">
        <f t="shared" si="1"/>
        <v>0</v>
      </c>
    </row>
    <row r="12" spans="1:10" ht="17" x14ac:dyDescent="0.25">
      <c r="A12" s="20">
        <v>20</v>
      </c>
      <c r="B12" s="18">
        <v>1317</v>
      </c>
      <c r="C12" s="101">
        <v>16</v>
      </c>
      <c r="D12" s="102">
        <v>18</v>
      </c>
      <c r="E12" s="103">
        <f t="shared" si="2"/>
        <v>40</v>
      </c>
      <c r="F12" s="39">
        <v>3</v>
      </c>
      <c r="G12" s="41"/>
      <c r="H12" s="115"/>
      <c r="I12" s="115"/>
      <c r="J12" s="116">
        <f t="shared" si="1"/>
        <v>0</v>
      </c>
    </row>
    <row r="13" spans="1:10" ht="17" x14ac:dyDescent="0.25">
      <c r="A13" s="20">
        <v>20</v>
      </c>
      <c r="B13" s="18">
        <v>1338</v>
      </c>
      <c r="C13" s="101"/>
      <c r="D13" s="102"/>
      <c r="E13" s="103">
        <f t="shared" si="2"/>
        <v>0</v>
      </c>
      <c r="F13" s="39">
        <v>3</v>
      </c>
      <c r="G13" s="41"/>
      <c r="H13" s="115"/>
      <c r="I13" s="115"/>
      <c r="J13" s="116">
        <f t="shared" si="1"/>
        <v>0</v>
      </c>
    </row>
    <row r="14" spans="1:10" ht="17" x14ac:dyDescent="0.25">
      <c r="A14" s="20">
        <v>20</v>
      </c>
      <c r="B14" s="18">
        <v>1338</v>
      </c>
      <c r="C14" s="101"/>
      <c r="D14" s="102"/>
      <c r="E14" s="103">
        <f t="shared" si="2"/>
        <v>0</v>
      </c>
      <c r="F14" s="42"/>
      <c r="G14" s="28"/>
      <c r="H14" s="117"/>
      <c r="I14" s="117"/>
      <c r="J14" s="118"/>
    </row>
    <row r="15" spans="1:10" ht="17" x14ac:dyDescent="0.25">
      <c r="A15" s="20">
        <v>20</v>
      </c>
      <c r="B15" s="18">
        <v>1347</v>
      </c>
      <c r="C15" s="101">
        <v>23</v>
      </c>
      <c r="D15" s="102">
        <v>30</v>
      </c>
      <c r="E15" s="103">
        <f t="shared" si="2"/>
        <v>140</v>
      </c>
      <c r="F15" s="42">
        <v>2</v>
      </c>
      <c r="G15" s="43">
        <v>1340</v>
      </c>
      <c r="H15" s="119">
        <v>35</v>
      </c>
      <c r="I15" s="119">
        <v>35</v>
      </c>
      <c r="J15" s="120">
        <f>SUM(I15-H15)*2</f>
        <v>0</v>
      </c>
    </row>
    <row r="16" spans="1:10" ht="17" x14ac:dyDescent="0.25">
      <c r="A16" s="20">
        <v>20</v>
      </c>
      <c r="B16" s="18">
        <v>1347</v>
      </c>
      <c r="C16" s="101">
        <v>9</v>
      </c>
      <c r="D16" s="102">
        <v>14</v>
      </c>
      <c r="E16" s="103">
        <f t="shared" si="2"/>
        <v>100</v>
      </c>
      <c r="F16" s="42">
        <v>2</v>
      </c>
      <c r="G16" s="43">
        <v>1348</v>
      </c>
      <c r="H16" s="119">
        <v>32</v>
      </c>
      <c r="I16" s="119">
        <v>38</v>
      </c>
      <c r="J16" s="120">
        <f t="shared" ref="J16" si="3">SUM(I16-H16)*2</f>
        <v>12</v>
      </c>
    </row>
    <row r="17" spans="1:10" ht="17" x14ac:dyDescent="0.25">
      <c r="A17" s="20">
        <v>20</v>
      </c>
      <c r="B17" s="18">
        <v>1325</v>
      </c>
      <c r="C17" s="101">
        <v>19</v>
      </c>
      <c r="D17" s="102">
        <v>19</v>
      </c>
      <c r="E17" s="103">
        <f t="shared" si="2"/>
        <v>0</v>
      </c>
      <c r="F17" s="42">
        <v>2</v>
      </c>
      <c r="G17" s="44">
        <v>1352</v>
      </c>
      <c r="H17" s="119">
        <v>70</v>
      </c>
      <c r="I17" s="119">
        <v>71</v>
      </c>
      <c r="J17" s="121">
        <f>SUM(I17-H17)*2</f>
        <v>2</v>
      </c>
    </row>
    <row r="18" spans="1:10" ht="17" x14ac:dyDescent="0.25">
      <c r="A18" s="20">
        <v>20</v>
      </c>
      <c r="B18" s="18">
        <v>1325</v>
      </c>
      <c r="C18" s="101">
        <v>2</v>
      </c>
      <c r="D18" s="102">
        <v>2</v>
      </c>
      <c r="E18" s="103">
        <f>SUM(D18-C18)*20</f>
        <v>0</v>
      </c>
      <c r="F18" s="42">
        <v>2</v>
      </c>
      <c r="G18" s="44">
        <v>1352</v>
      </c>
      <c r="H18" s="119">
        <v>84</v>
      </c>
      <c r="I18" s="119">
        <v>92</v>
      </c>
      <c r="J18" s="121">
        <f>SUM(I18-H18)*2</f>
        <v>16</v>
      </c>
    </row>
    <row r="19" spans="1:10" ht="17" x14ac:dyDescent="0.25">
      <c r="A19" s="20">
        <v>20</v>
      </c>
      <c r="B19" s="18">
        <v>1360</v>
      </c>
      <c r="C19" s="101">
        <v>0</v>
      </c>
      <c r="D19" s="102">
        <v>2</v>
      </c>
      <c r="E19" s="103">
        <f>SUM(D19-C19)*20</f>
        <v>40</v>
      </c>
      <c r="F19" s="42">
        <v>2</v>
      </c>
      <c r="G19" s="44"/>
      <c r="H19" s="119"/>
      <c r="I19" s="119"/>
      <c r="J19" s="121">
        <f>SUM(I19-H19)*2</f>
        <v>0</v>
      </c>
    </row>
    <row r="20" spans="1:10" ht="17" x14ac:dyDescent="0.25">
      <c r="A20" s="20">
        <v>20</v>
      </c>
      <c r="B20" s="18">
        <v>1360</v>
      </c>
      <c r="C20" s="101">
        <v>15</v>
      </c>
      <c r="D20" s="102">
        <v>18</v>
      </c>
      <c r="E20" s="103">
        <f>SUM(D20-C20)*20</f>
        <v>60</v>
      </c>
      <c r="F20" s="42">
        <v>2</v>
      </c>
      <c r="G20" s="44"/>
      <c r="H20" s="119"/>
      <c r="I20" s="119"/>
      <c r="J20" s="121">
        <f>SUM(I20-H20)*2</f>
        <v>0</v>
      </c>
    </row>
    <row r="21" spans="1:10" ht="17" x14ac:dyDescent="0.25">
      <c r="A21" s="24"/>
      <c r="B21" s="25"/>
      <c r="C21" s="104"/>
      <c r="D21" s="105"/>
      <c r="E21" s="106"/>
      <c r="F21" s="45"/>
      <c r="G21" s="25"/>
      <c r="H21" s="122"/>
      <c r="I21" s="122"/>
      <c r="J21" s="118"/>
    </row>
    <row r="22" spans="1:10" ht="17" x14ac:dyDescent="0.25">
      <c r="A22" s="20">
        <v>10</v>
      </c>
      <c r="B22" s="26">
        <v>1355</v>
      </c>
      <c r="C22" s="107">
        <v>43</v>
      </c>
      <c r="D22" s="108">
        <v>57</v>
      </c>
      <c r="E22" s="109">
        <f t="shared" ref="E22:E27" si="4">SUM(D22-C22)*10</f>
        <v>140</v>
      </c>
      <c r="F22" s="42">
        <v>1</v>
      </c>
      <c r="G22" s="46">
        <v>1356</v>
      </c>
      <c r="H22" s="123">
        <v>16</v>
      </c>
      <c r="I22" s="123">
        <v>19</v>
      </c>
      <c r="J22" s="124">
        <f t="shared" ref="J22:J27" si="5">SUM(I22-H22)*1</f>
        <v>3</v>
      </c>
    </row>
    <row r="23" spans="1:10" ht="17" x14ac:dyDescent="0.25">
      <c r="A23" s="20">
        <v>10</v>
      </c>
      <c r="B23" s="26">
        <v>1346</v>
      </c>
      <c r="C23" s="107">
        <v>18</v>
      </c>
      <c r="D23" s="108">
        <v>26</v>
      </c>
      <c r="E23" s="109">
        <f t="shared" si="4"/>
        <v>80</v>
      </c>
      <c r="F23" s="42">
        <v>1</v>
      </c>
      <c r="G23" s="46">
        <v>1356</v>
      </c>
      <c r="H23" s="123">
        <v>6</v>
      </c>
      <c r="I23" s="123">
        <v>9</v>
      </c>
      <c r="J23" s="124">
        <f t="shared" si="5"/>
        <v>3</v>
      </c>
    </row>
    <row r="24" spans="1:10" ht="17" x14ac:dyDescent="0.25">
      <c r="A24" s="20">
        <v>10</v>
      </c>
      <c r="B24" s="26">
        <v>1346</v>
      </c>
      <c r="C24" s="107">
        <v>22</v>
      </c>
      <c r="D24" s="108">
        <v>31</v>
      </c>
      <c r="E24" s="109">
        <f>SUM(D24-C24)*10</f>
        <v>90</v>
      </c>
      <c r="F24" s="42">
        <v>1</v>
      </c>
      <c r="G24" s="46">
        <v>1361</v>
      </c>
      <c r="H24" s="123">
        <v>38</v>
      </c>
      <c r="I24" s="123">
        <v>46</v>
      </c>
      <c r="J24" s="124">
        <f t="shared" si="5"/>
        <v>8</v>
      </c>
    </row>
    <row r="25" spans="1:10" ht="17" x14ac:dyDescent="0.25">
      <c r="A25" s="20">
        <v>10</v>
      </c>
      <c r="B25" s="26">
        <v>1350</v>
      </c>
      <c r="C25" s="107">
        <v>10</v>
      </c>
      <c r="D25" s="108">
        <v>18</v>
      </c>
      <c r="E25" s="109">
        <f>SUM(D25-C25)*10</f>
        <v>80</v>
      </c>
      <c r="F25" s="42"/>
      <c r="G25" s="47"/>
      <c r="H25" s="123"/>
      <c r="I25" s="123"/>
      <c r="J25" s="124">
        <f t="shared" si="5"/>
        <v>0</v>
      </c>
    </row>
    <row r="26" spans="1:10" ht="17" x14ac:dyDescent="0.25">
      <c r="A26" s="20">
        <v>10</v>
      </c>
      <c r="B26" s="26">
        <v>1364</v>
      </c>
      <c r="C26" s="107">
        <v>45</v>
      </c>
      <c r="D26" s="108">
        <v>58</v>
      </c>
      <c r="E26" s="109">
        <f>SUM(D26-C26)*10</f>
        <v>130</v>
      </c>
      <c r="F26" s="42">
        <v>1</v>
      </c>
      <c r="G26" s="46"/>
      <c r="H26" s="123"/>
      <c r="I26" s="123"/>
      <c r="J26" s="124">
        <f t="shared" si="5"/>
        <v>0</v>
      </c>
    </row>
    <row r="27" spans="1:10" ht="17" x14ac:dyDescent="0.25">
      <c r="A27" s="20">
        <v>10</v>
      </c>
      <c r="B27" s="26">
        <v>1329</v>
      </c>
      <c r="C27" s="107">
        <v>1</v>
      </c>
      <c r="D27" s="108">
        <v>17</v>
      </c>
      <c r="E27" s="109">
        <f t="shared" si="4"/>
        <v>160</v>
      </c>
      <c r="F27" s="42">
        <v>1</v>
      </c>
      <c r="G27" s="47"/>
      <c r="H27" s="123"/>
      <c r="I27" s="123"/>
      <c r="J27" s="124">
        <f t="shared" si="5"/>
        <v>0</v>
      </c>
    </row>
    <row r="28" spans="1:10" ht="17" x14ac:dyDescent="0.25">
      <c r="A28" s="27"/>
      <c r="B28" s="28"/>
      <c r="C28" s="110"/>
      <c r="D28" s="111"/>
      <c r="E28" s="106"/>
      <c r="F28" s="11"/>
      <c r="G28" s="48"/>
      <c r="H28" s="48"/>
      <c r="I28" s="48"/>
      <c r="J28" s="49"/>
    </row>
    <row r="29" spans="1:10" ht="18" thickBot="1" x14ac:dyDescent="0.3">
      <c r="A29" s="20">
        <v>5</v>
      </c>
      <c r="B29" s="29">
        <v>1358</v>
      </c>
      <c r="C29" s="112">
        <v>44</v>
      </c>
      <c r="D29" s="113">
        <v>49</v>
      </c>
      <c r="E29" s="114">
        <f t="shared" ref="E29:E30" si="6">SUM(D29-C29)*5</f>
        <v>25</v>
      </c>
      <c r="F29" s="11"/>
      <c r="G29" s="50"/>
      <c r="H29" s="51"/>
      <c r="I29" s="51"/>
      <c r="J29" s="52"/>
    </row>
    <row r="30" spans="1:10" ht="18" thickBot="1" x14ac:dyDescent="0.3">
      <c r="A30" s="20">
        <v>5</v>
      </c>
      <c r="B30" s="29">
        <v>1358</v>
      </c>
      <c r="C30" s="112">
        <v>20</v>
      </c>
      <c r="D30" s="113">
        <v>23</v>
      </c>
      <c r="E30" s="114">
        <f t="shared" si="6"/>
        <v>15</v>
      </c>
      <c r="F30" s="10"/>
      <c r="G30" s="53" t="s">
        <v>6</v>
      </c>
      <c r="H30" s="54"/>
      <c r="I30" s="55"/>
      <c r="J30" s="56">
        <f>SUM(E3:E43)+SUM(J3:J29)</f>
        <v>2205</v>
      </c>
    </row>
    <row r="31" spans="1:10" ht="18" thickBot="1" x14ac:dyDescent="0.3">
      <c r="A31" s="20">
        <v>5</v>
      </c>
      <c r="B31" s="29">
        <v>1336</v>
      </c>
      <c r="C31" s="112">
        <v>66</v>
      </c>
      <c r="D31" s="113">
        <v>76</v>
      </c>
      <c r="E31" s="114">
        <f t="shared" ref="E31:E32" si="7">SUM(D31-C31)*5</f>
        <v>50</v>
      </c>
      <c r="F31" s="12"/>
      <c r="G31" s="57"/>
      <c r="H31" s="57"/>
      <c r="I31" s="58"/>
      <c r="J31" s="59">
        <v>1161</v>
      </c>
    </row>
    <row r="32" spans="1:10" ht="18" thickBot="1" x14ac:dyDescent="0.3">
      <c r="A32" s="20">
        <v>5</v>
      </c>
      <c r="B32" s="29">
        <v>1328</v>
      </c>
      <c r="C32" s="112">
        <v>45</v>
      </c>
      <c r="D32" s="113">
        <v>49</v>
      </c>
      <c r="E32" s="114">
        <f t="shared" si="7"/>
        <v>20</v>
      </c>
      <c r="F32" s="10"/>
      <c r="G32" s="60"/>
      <c r="H32" s="60"/>
      <c r="I32" s="61"/>
      <c r="J32" s="62">
        <f>SUM(J30-J31)</f>
        <v>1044</v>
      </c>
    </row>
    <row r="33" spans="1:10" ht="17" x14ac:dyDescent="0.25">
      <c r="A33" s="20">
        <v>5</v>
      </c>
      <c r="B33" s="29">
        <v>1354</v>
      </c>
      <c r="C33" s="112">
        <v>18</v>
      </c>
      <c r="D33" s="113">
        <v>29</v>
      </c>
      <c r="E33" s="114">
        <f t="shared" ref="E33:E34" si="8">SUM(D33-C33)*5</f>
        <v>55</v>
      </c>
      <c r="F33" s="10"/>
      <c r="G33" s="60"/>
      <c r="H33" s="60"/>
      <c r="I33" s="60"/>
      <c r="J33" s="63"/>
    </row>
    <row r="34" spans="1:10" ht="18" thickBot="1" x14ac:dyDescent="0.3">
      <c r="A34" s="20">
        <v>5</v>
      </c>
      <c r="B34" s="29">
        <v>1354</v>
      </c>
      <c r="C34" s="112">
        <v>40</v>
      </c>
      <c r="D34" s="113">
        <v>48</v>
      </c>
      <c r="E34" s="114">
        <f t="shared" si="8"/>
        <v>40</v>
      </c>
      <c r="F34" s="10"/>
      <c r="G34" s="60"/>
      <c r="H34" s="64"/>
      <c r="I34" s="64"/>
      <c r="J34" s="65"/>
    </row>
    <row r="35" spans="1:10" ht="17" x14ac:dyDescent="0.25">
      <c r="A35" s="20">
        <v>5</v>
      </c>
      <c r="B35" s="29">
        <v>1345</v>
      </c>
      <c r="C35" s="112">
        <v>34</v>
      </c>
      <c r="D35" s="113">
        <v>42</v>
      </c>
      <c r="E35" s="114">
        <f>SUM(D35-C35)*5</f>
        <v>40</v>
      </c>
      <c r="F35" s="10"/>
      <c r="G35" s="61"/>
      <c r="H35" s="66" t="s">
        <v>7</v>
      </c>
      <c r="I35" s="67"/>
      <c r="J35" s="68">
        <v>4056.11</v>
      </c>
    </row>
    <row r="36" spans="1:10" ht="17" x14ac:dyDescent="0.25">
      <c r="A36" s="20">
        <v>5</v>
      </c>
      <c r="B36" s="29">
        <v>1349</v>
      </c>
      <c r="C36" s="112">
        <v>27</v>
      </c>
      <c r="D36" s="113">
        <v>43</v>
      </c>
      <c r="E36" s="114">
        <f t="shared" ref="E36:E43" si="9">SUM(D36-C36)*5</f>
        <v>80</v>
      </c>
      <c r="F36" s="10"/>
      <c r="G36" s="61"/>
      <c r="H36" s="69" t="s">
        <v>8</v>
      </c>
      <c r="I36" s="70"/>
      <c r="J36" s="71">
        <v>1539</v>
      </c>
    </row>
    <row r="37" spans="1:10" ht="17" x14ac:dyDescent="0.25">
      <c r="A37" s="20"/>
      <c r="B37" s="29">
        <v>1359</v>
      </c>
      <c r="C37" s="112">
        <v>58</v>
      </c>
      <c r="D37" s="113">
        <v>66</v>
      </c>
      <c r="E37" s="114">
        <f t="shared" si="9"/>
        <v>40</v>
      </c>
      <c r="F37" s="10"/>
      <c r="G37" s="61"/>
      <c r="H37" s="69" t="s">
        <v>9</v>
      </c>
      <c r="I37" s="70"/>
      <c r="J37" s="72">
        <f>SUM(J30-J31)</f>
        <v>1044</v>
      </c>
    </row>
    <row r="38" spans="1:10" ht="17" x14ac:dyDescent="0.25">
      <c r="A38" s="20">
        <v>5</v>
      </c>
      <c r="B38" s="29">
        <v>1363</v>
      </c>
      <c r="C38" s="112">
        <v>42</v>
      </c>
      <c r="D38" s="113">
        <v>70</v>
      </c>
      <c r="E38" s="114">
        <f t="shared" si="9"/>
        <v>140</v>
      </c>
      <c r="F38" s="10"/>
      <c r="G38" s="61"/>
      <c r="H38" s="69" t="s">
        <v>10</v>
      </c>
      <c r="I38" s="70"/>
      <c r="J38" s="72">
        <v>96</v>
      </c>
    </row>
    <row r="39" spans="1:10" ht="18" thickBot="1" x14ac:dyDescent="0.3">
      <c r="A39" s="20">
        <v>5</v>
      </c>
      <c r="B39" s="29">
        <v>1341</v>
      </c>
      <c r="C39" s="112">
        <v>73</v>
      </c>
      <c r="D39" s="113">
        <v>80</v>
      </c>
      <c r="E39" s="114">
        <f t="shared" si="9"/>
        <v>35</v>
      </c>
      <c r="F39" s="10"/>
      <c r="G39" s="61"/>
      <c r="H39" s="73" t="s">
        <v>11</v>
      </c>
      <c r="I39" s="74"/>
      <c r="J39" s="75">
        <v>2333.98</v>
      </c>
    </row>
    <row r="40" spans="1:10" ht="18" thickBot="1" x14ac:dyDescent="0.3">
      <c r="A40" s="20"/>
      <c r="B40" s="32"/>
      <c r="C40" s="33"/>
      <c r="D40" s="30"/>
      <c r="E40" s="31">
        <f t="shared" si="9"/>
        <v>0</v>
      </c>
      <c r="F40" s="12"/>
      <c r="G40" s="3"/>
      <c r="H40" s="76" t="s">
        <v>12</v>
      </c>
      <c r="I40" s="77"/>
      <c r="J40" s="78">
        <f>SUM(J35+J36+J37-J38-J39)</f>
        <v>4209.130000000001</v>
      </c>
    </row>
    <row r="41" spans="1:10" ht="18" thickBot="1" x14ac:dyDescent="0.3">
      <c r="A41" s="20"/>
      <c r="B41" s="32"/>
      <c r="C41" s="33"/>
      <c r="D41" s="30"/>
      <c r="E41" s="31">
        <f t="shared" si="9"/>
        <v>0</v>
      </c>
      <c r="F41" s="10"/>
      <c r="G41" s="3"/>
      <c r="H41" s="79" t="s">
        <v>13</v>
      </c>
      <c r="I41" s="80"/>
      <c r="J41" s="81">
        <v>4280</v>
      </c>
    </row>
    <row r="42" spans="1:10" ht="18" thickBot="1" x14ac:dyDescent="0.3">
      <c r="A42" s="20">
        <v>5</v>
      </c>
      <c r="B42" s="32"/>
      <c r="C42" s="33"/>
      <c r="D42" s="30"/>
      <c r="E42" s="31">
        <f t="shared" si="9"/>
        <v>0</v>
      </c>
      <c r="F42" s="10"/>
      <c r="G42" s="2"/>
      <c r="H42" s="4"/>
      <c r="I42" s="5"/>
      <c r="J42" s="6"/>
    </row>
    <row r="43" spans="1:10" ht="18" thickBot="1" x14ac:dyDescent="0.3">
      <c r="A43" s="34">
        <v>5</v>
      </c>
      <c r="B43" s="35"/>
      <c r="C43" s="36"/>
      <c r="D43" s="37"/>
      <c r="E43" s="38">
        <f t="shared" si="9"/>
        <v>0</v>
      </c>
      <c r="F43" s="13"/>
      <c r="G43" s="19"/>
      <c r="H43" s="7" t="s">
        <v>14</v>
      </c>
      <c r="I43" s="8"/>
      <c r="J43" s="9">
        <f>SUM(J41-J40)</f>
        <v>70.869999999998981</v>
      </c>
    </row>
    <row r="44" spans="1:10" ht="19" thickTop="1" thickBot="1" x14ac:dyDescent="0.3">
      <c r="A44" s="16"/>
      <c r="B44" s="1"/>
      <c r="C44" s="1"/>
      <c r="D44" s="1"/>
      <c r="E44" s="1"/>
      <c r="F44" s="14"/>
      <c r="G44" s="1"/>
      <c r="H44" s="1"/>
      <c r="I44" s="1"/>
      <c r="J44" s="1"/>
    </row>
    <row r="45" spans="1:10" ht="17" thickTop="1" x14ac:dyDescent="0.2"/>
  </sheetData>
  <mergeCells count="13">
    <mergeCell ref="H36:I36"/>
    <mergeCell ref="B1:G1"/>
    <mergeCell ref="I1:J1"/>
    <mergeCell ref="G30:I30"/>
    <mergeCell ref="H34:J34"/>
    <mergeCell ref="H35:I35"/>
    <mergeCell ref="H43:I43"/>
    <mergeCell ref="H37:I37"/>
    <mergeCell ref="H38:I38"/>
    <mergeCell ref="H39:I39"/>
    <mergeCell ref="H40:I40"/>
    <mergeCell ref="H41:I41"/>
    <mergeCell ref="H42:I4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2019-06-14T23:45:13Z</dcterms:created>
  <dcterms:modified xsi:type="dcterms:W3CDTF">2019-06-15T00:53:15Z</dcterms:modified>
</cp:coreProperties>
</file>