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cuconsult-my.sharepoint.com/personal/casarath_p_zenalyst_ai/Documents/Desktop/Zenalyst documents/Junk/Hackathon/Inputs/"/>
    </mc:Choice>
  </mc:AlternateContent>
  <xr:revisionPtr revIDLastSave="66" documentId="13_ncr:1_{5182B9F5-6ADA-4AB3-99C6-3B7D6B8F09D7}" xr6:coauthVersionLast="47" xr6:coauthVersionMax="47" xr10:uidLastSave="{E1EABC53-CA88-449F-8BF4-4F1591F8C974}"/>
  <bookViews>
    <workbookView xWindow="-108" yWindow="-108" windowWidth="23256" windowHeight="12456" xr2:uid="{00000000-000D-0000-FFFF-FFFF00000000}"/>
  </bookViews>
  <sheets>
    <sheet name="Inventory Register" sheetId="1" r:id="rId1"/>
    <sheet name="MRI-Issuedcum Closing Stock" sheetId="3" state="hidden" r:id="rId2"/>
  </sheets>
  <definedNames>
    <definedName name="_xlnm._FilterDatabase" localSheetId="0" hidden="1">'Inventory Register'!$A$1:$AJ$37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7" i="1" l="1"/>
  <c r="AF37" i="1"/>
  <c r="AE37" i="1"/>
  <c r="AB37" i="1"/>
  <c r="AB37" i="1" a="1"/>
  <c r="Z37" i="1"/>
  <c r="W37" i="1"/>
  <c r="AK36" i="1"/>
  <c r="AF36" i="1"/>
  <c r="AE36" i="1"/>
  <c r="AB36" i="1" a="1"/>
  <c r="AB36" i="1" s="1"/>
  <c r="Z36" i="1"/>
  <c r="W36" i="1"/>
  <c r="AK35" i="1"/>
  <c r="AF35" i="1"/>
  <c r="AE35" i="1"/>
  <c r="AB35" i="1"/>
  <c r="AC35" i="1" s="1"/>
  <c r="AB35" i="1" a="1"/>
  <c r="Z35" i="1"/>
  <c r="W35" i="1"/>
  <c r="AK34" i="1"/>
  <c r="AF34" i="1"/>
  <c r="AE34" i="1"/>
  <c r="AB34" i="1" a="1"/>
  <c r="AB34" i="1" s="1"/>
  <c r="Z34" i="1"/>
  <c r="W34" i="1"/>
  <c r="AK33" i="1"/>
  <c r="AF33" i="1"/>
  <c r="AE33" i="1"/>
  <c r="AB33" i="1" a="1"/>
  <c r="AB33" i="1" s="1"/>
  <c r="Z33" i="1"/>
  <c r="W33" i="1"/>
  <c r="AK32" i="1"/>
  <c r="AF32" i="1"/>
  <c r="AE32" i="1"/>
  <c r="AB32" i="1" a="1"/>
  <c r="AB32" i="1" s="1"/>
  <c r="Z32" i="1"/>
  <c r="W32" i="1"/>
  <c r="AK31" i="1"/>
  <c r="AF31" i="1"/>
  <c r="AE31" i="1"/>
  <c r="AB31" i="1" a="1"/>
  <c r="AB31" i="1" s="1"/>
  <c r="Z31" i="1"/>
  <c r="W31" i="1"/>
  <c r="AK30" i="1"/>
  <c r="AH30" i="1" a="1"/>
  <c r="AH30" i="1" s="1"/>
  <c r="AG30" i="1" s="1"/>
  <c r="AF30" i="1"/>
  <c r="AE30" i="1"/>
  <c r="AB30" i="1" a="1"/>
  <c r="AB30" i="1" s="1"/>
  <c r="AC30" i="1" s="1"/>
  <c r="Z30" i="1"/>
  <c r="W30" i="1"/>
  <c r="AK29" i="1"/>
  <c r="AF29" i="1"/>
  <c r="AE29" i="1"/>
  <c r="AB29" i="1" a="1"/>
  <c r="AB29" i="1" s="1"/>
  <c r="AC29" i="1" s="1"/>
  <c r="Z29" i="1"/>
  <c r="W29" i="1"/>
  <c r="AK28" i="1"/>
  <c r="AF28" i="1"/>
  <c r="AE28" i="1"/>
  <c r="AB28" i="1" a="1"/>
  <c r="AB28" i="1" s="1"/>
  <c r="AC28" i="1" s="1"/>
  <c r="Z28" i="1"/>
  <c r="W28" i="1"/>
  <c r="AK27" i="1"/>
  <c r="AF27" i="1"/>
  <c r="AE27" i="1"/>
  <c r="AB27" i="1" a="1"/>
  <c r="AB27" i="1" s="1"/>
  <c r="AC27" i="1" s="1"/>
  <c r="Z27" i="1"/>
  <c r="W27" i="1"/>
  <c r="AK26" i="1"/>
  <c r="AF26" i="1"/>
  <c r="AE26" i="1"/>
  <c r="AB26" i="1" a="1"/>
  <c r="AB26" i="1" s="1"/>
  <c r="AC26" i="1" s="1"/>
  <c r="AH26" i="1" s="1" a="1"/>
  <c r="AH26" i="1" s="1"/>
  <c r="AG26" i="1" s="1"/>
  <c r="Z26" i="1"/>
  <c r="W26" i="1"/>
  <c r="AK25" i="1"/>
  <c r="AF25" i="1"/>
  <c r="AE25" i="1"/>
  <c r="AC25" i="1"/>
  <c r="AH25" i="1" s="1" a="1"/>
  <c r="AH25" i="1" s="1"/>
  <c r="AG25" i="1" s="1"/>
  <c r="AB25" i="1"/>
  <c r="AB25" i="1" a="1"/>
  <c r="Z25" i="1"/>
  <c r="W25" i="1"/>
  <c r="AK24" i="1"/>
  <c r="AF24" i="1"/>
  <c r="AE24" i="1"/>
  <c r="AB24" i="1" a="1"/>
  <c r="AB24" i="1" s="1"/>
  <c r="Z24" i="1"/>
  <c r="W24" i="1"/>
  <c r="AK23" i="1"/>
  <c r="AF23" i="1"/>
  <c r="AE23" i="1"/>
  <c r="AB23" i="1" a="1"/>
  <c r="AB23" i="1" s="1"/>
  <c r="Z23" i="1"/>
  <c r="W23" i="1"/>
  <c r="AK22" i="1"/>
  <c r="AF22" i="1"/>
  <c r="AE22" i="1"/>
  <c r="AB22" i="1" a="1"/>
  <c r="AB22" i="1" s="1"/>
  <c r="Z22" i="1"/>
  <c r="W22" i="1"/>
  <c r="AK21" i="1"/>
  <c r="AF21" i="1"/>
  <c r="AE21" i="1"/>
  <c r="AB21" i="1" a="1"/>
  <c r="AB21" i="1" s="1"/>
  <c r="Z21" i="1"/>
  <c r="W21" i="1"/>
  <c r="AK20" i="1"/>
  <c r="AF20" i="1"/>
  <c r="AE20" i="1"/>
  <c r="AB20" i="1" a="1"/>
  <c r="AB20" i="1" s="1"/>
  <c r="Z20" i="1"/>
  <c r="W20" i="1"/>
  <c r="AK19" i="1"/>
  <c r="AF19" i="1"/>
  <c r="AE19" i="1"/>
  <c r="AB19" i="1" a="1"/>
  <c r="AB19" i="1" s="1"/>
  <c r="Z19" i="1"/>
  <c r="W19" i="1"/>
  <c r="AK18" i="1"/>
  <c r="AF18" i="1"/>
  <c r="AE18" i="1"/>
  <c r="AB18" i="1" a="1"/>
  <c r="AB18" i="1" s="1"/>
  <c r="AC18" i="1" s="1"/>
  <c r="Z18" i="1"/>
  <c r="W18" i="1"/>
  <c r="AK17" i="1"/>
  <c r="AF17" i="1"/>
  <c r="AE17" i="1"/>
  <c r="AB17" i="1" a="1"/>
  <c r="AB17" i="1" s="1"/>
  <c r="AC17" i="1" s="1"/>
  <c r="Z17" i="1"/>
  <c r="W17" i="1"/>
  <c r="AK16" i="1"/>
  <c r="AH16" i="1" a="1"/>
  <c r="AH16" i="1" s="1"/>
  <c r="AG16" i="1" s="1"/>
  <c r="AF16" i="1"/>
  <c r="AE16" i="1"/>
  <c r="AB16" i="1" a="1"/>
  <c r="AB16" i="1" s="1"/>
  <c r="AC16" i="1" s="1"/>
  <c r="Z16" i="1"/>
  <c r="W16" i="1"/>
  <c r="AK15" i="1"/>
  <c r="AF15" i="1"/>
  <c r="AE15" i="1"/>
  <c r="AB15" i="1" a="1"/>
  <c r="AB15" i="1" s="1"/>
  <c r="AC15" i="1" s="1"/>
  <c r="Z15" i="1"/>
  <c r="W15" i="1"/>
  <c r="AK14" i="1"/>
  <c r="AF14" i="1"/>
  <c r="AE14" i="1"/>
  <c r="AB14" i="1" a="1"/>
  <c r="AB14" i="1" s="1"/>
  <c r="AC14" i="1" s="1"/>
  <c r="Z14" i="1"/>
  <c r="W14" i="1"/>
  <c r="AK13" i="1"/>
  <c r="AF13" i="1"/>
  <c r="AE13" i="1"/>
  <c r="AB13" i="1"/>
  <c r="AB13" i="1" a="1"/>
  <c r="Z13" i="1"/>
  <c r="W13" i="1"/>
  <c r="AK12" i="1"/>
  <c r="AF12" i="1"/>
  <c r="AE12" i="1"/>
  <c r="AB12" i="1" a="1"/>
  <c r="AB12" i="1" s="1"/>
  <c r="Z12" i="1"/>
  <c r="W12" i="1"/>
  <c r="AK11" i="1"/>
  <c r="AF11" i="1"/>
  <c r="AE11" i="1"/>
  <c r="AB11" i="1" a="1"/>
  <c r="AB11" i="1" s="1"/>
  <c r="Z11" i="1"/>
  <c r="W11" i="1"/>
  <c r="AK10" i="1"/>
  <c r="AF10" i="1"/>
  <c r="AE10" i="1"/>
  <c r="AB10" i="1" a="1"/>
  <c r="AB10" i="1" s="1"/>
  <c r="Z10" i="1"/>
  <c r="W10" i="1"/>
  <c r="AK9" i="1"/>
  <c r="AF9" i="1"/>
  <c r="AE9" i="1"/>
  <c r="AB9" i="1" a="1"/>
  <c r="AB9" i="1" s="1"/>
  <c r="Z9" i="1"/>
  <c r="W9" i="1"/>
  <c r="AK8" i="1"/>
  <c r="AF8" i="1"/>
  <c r="AE8" i="1"/>
  <c r="AB8" i="1" a="1"/>
  <c r="AB8" i="1" s="1"/>
  <c r="Z8" i="1"/>
  <c r="W8" i="1"/>
  <c r="AK7" i="1"/>
  <c r="AF7" i="1"/>
  <c r="AE7" i="1"/>
  <c r="AB7" i="1" a="1"/>
  <c r="AB7" i="1" s="1"/>
  <c r="Z7" i="1"/>
  <c r="W7" i="1"/>
  <c r="AK6" i="1"/>
  <c r="AF6" i="1"/>
  <c r="AE6" i="1"/>
  <c r="AB6" i="1" a="1"/>
  <c r="AB6" i="1" s="1"/>
  <c r="AC6" i="1" s="1"/>
  <c r="Z6" i="1"/>
  <c r="W6" i="1"/>
  <c r="AK5" i="1"/>
  <c r="AH5" i="1"/>
  <c r="AG5" i="1" s="1"/>
  <c r="AH5" i="1" a="1"/>
  <c r="AF5" i="1"/>
  <c r="AE5" i="1"/>
  <c r="AB5" i="1" a="1"/>
  <c r="AB5" i="1" s="1"/>
  <c r="AC5" i="1" s="1"/>
  <c r="Z5" i="1"/>
  <c r="W5" i="1"/>
  <c r="AK4" i="1"/>
  <c r="AH4" i="1" a="1"/>
  <c r="AH4" i="1" s="1"/>
  <c r="AG4" i="1" s="1"/>
  <c r="AF4" i="1"/>
  <c r="AE4" i="1"/>
  <c r="AB4" i="1" a="1"/>
  <c r="AB4" i="1" s="1"/>
  <c r="AC4" i="1" s="1"/>
  <c r="Z4" i="1"/>
  <c r="W4" i="1"/>
  <c r="AK3" i="1"/>
  <c r="AF3" i="1"/>
  <c r="AE3" i="1"/>
  <c r="AB3" i="1" a="1"/>
  <c r="AB3" i="1" s="1"/>
  <c r="AC3" i="1" s="1"/>
  <c r="Z3" i="1"/>
  <c r="W3" i="1"/>
  <c r="AK2" i="1"/>
  <c r="AF2" i="1"/>
  <c r="AE2" i="1"/>
  <c r="AB2" i="1" a="1"/>
  <c r="AB2" i="1" s="1"/>
  <c r="AC2" i="1" s="1"/>
  <c r="Z2" i="1"/>
  <c r="W2" i="1"/>
  <c r="AC32" i="1" l="1"/>
  <c r="AH32" i="1" s="1" a="1"/>
  <c r="AH32" i="1" s="1"/>
  <c r="AG32" i="1" s="1"/>
  <c r="AC9" i="1"/>
  <c r="AH9" i="1" s="1" a="1"/>
  <c r="AH9" i="1" s="1"/>
  <c r="AG9" i="1" s="1"/>
  <c r="AC11" i="1"/>
  <c r="AH11" i="1" s="1" a="1"/>
  <c r="AH11" i="1" s="1"/>
  <c r="AG11" i="1" s="1"/>
  <c r="AC36" i="1"/>
  <c r="AH36" i="1" s="1" a="1"/>
  <c r="AH36" i="1" s="1"/>
  <c r="AG36" i="1" s="1"/>
  <c r="AH37" i="1" a="1"/>
  <c r="AH37" i="1" s="1"/>
  <c r="AG37" i="1" s="1"/>
  <c r="AC22" i="1"/>
  <c r="AH22" i="1" s="1" a="1"/>
  <c r="AH22" i="1" s="1"/>
  <c r="AG22" i="1" s="1"/>
  <c r="AH34" i="1" a="1"/>
  <c r="AH34" i="1" s="1"/>
  <c r="AG34" i="1" s="1"/>
  <c r="AC34" i="1"/>
  <c r="AC7" i="1"/>
  <c r="AH7" i="1" s="1" a="1"/>
  <c r="AH7" i="1" s="1"/>
  <c r="AG7" i="1" s="1"/>
  <c r="AC21" i="1"/>
  <c r="AH21" i="1" s="1" a="1"/>
  <c r="AH21" i="1" s="1"/>
  <c r="AG21" i="1" s="1"/>
  <c r="AC23" i="1"/>
  <c r="AH23" i="1" s="1" a="1"/>
  <c r="AH23" i="1" s="1"/>
  <c r="AG23" i="1" s="1"/>
  <c r="AC33" i="1"/>
  <c r="AH33" i="1" s="1" a="1"/>
  <c r="AH33" i="1" s="1"/>
  <c r="AG33" i="1" s="1"/>
  <c r="AC8" i="1"/>
  <c r="AH8" i="1" s="1" a="1"/>
  <c r="AH8" i="1" s="1"/>
  <c r="AG8" i="1" s="1"/>
  <c r="AC10" i="1"/>
  <c r="AH10" i="1" s="1" a="1"/>
  <c r="AH10" i="1" s="1"/>
  <c r="AG10" i="1" s="1"/>
  <c r="AC12" i="1"/>
  <c r="AH12" i="1" s="1" a="1"/>
  <c r="AH12" i="1" s="1"/>
  <c r="AG12" i="1" s="1"/>
  <c r="AC20" i="1"/>
  <c r="AH20" i="1" s="1" a="1"/>
  <c r="AH20" i="1" s="1"/>
  <c r="AG20" i="1" s="1"/>
  <c r="AC24" i="1"/>
  <c r="AH24" i="1" s="1" a="1"/>
  <c r="AH24" i="1" s="1"/>
  <c r="AG24" i="1" s="1"/>
  <c r="AH15" i="1" a="1"/>
  <c r="AH15" i="1" s="1"/>
  <c r="AG15" i="1" s="1"/>
  <c r="AH29" i="1" a="1"/>
  <c r="AH29" i="1" s="1"/>
  <c r="AG29" i="1" s="1"/>
  <c r="AH3" i="1" a="1"/>
  <c r="AH3" i="1" s="1"/>
  <c r="AG3" i="1" s="1"/>
  <c r="AC13" i="1"/>
  <c r="AH13" i="1" s="1" a="1"/>
  <c r="AH13" i="1" s="1"/>
  <c r="AG13" i="1" s="1"/>
  <c r="AC31" i="1"/>
  <c r="AH31" i="1" s="1" a="1"/>
  <c r="AH31" i="1" s="1"/>
  <c r="AG31" i="1" s="1"/>
  <c r="AH18" i="1" a="1"/>
  <c r="AH18" i="1" s="1"/>
  <c r="AG18" i="1" s="1"/>
  <c r="AC37" i="1"/>
  <c r="AH6" i="1" a="1"/>
  <c r="AH6" i="1" s="1"/>
  <c r="AG6" i="1" s="1"/>
  <c r="AH14" i="1" a="1"/>
  <c r="AH14" i="1" s="1"/>
  <c r="AG14" i="1" s="1"/>
  <c r="AH28" i="1" a="1"/>
  <c r="AH28" i="1" s="1"/>
  <c r="AG28" i="1" s="1"/>
  <c r="AH2" i="1" a="1"/>
  <c r="AH2" i="1" s="1"/>
  <c r="AG2" i="1" s="1"/>
  <c r="AH17" i="1" a="1"/>
  <c r="AH17" i="1" s="1"/>
  <c r="AG17" i="1" s="1"/>
  <c r="AH27" i="1" a="1"/>
  <c r="AH27" i="1" s="1"/>
  <c r="AG27" i="1" s="1"/>
  <c r="AH35" i="1" a="1"/>
  <c r="AH35" i="1" s="1"/>
  <c r="AG35" i="1" s="1"/>
  <c r="AH19" i="1" a="1"/>
  <c r="AH19" i="1" s="1"/>
  <c r="AG19" i="1" s="1"/>
  <c r="AC19" i="1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<sst xmlns="http://schemas.openxmlformats.org/spreadsheetml/2006/main" count="1037" uniqueCount="361">
  <si>
    <t>Entry Date</t>
  </si>
  <si>
    <t>Book Title</t>
  </si>
  <si>
    <t>Author</t>
  </si>
  <si>
    <t>Publisher</t>
  </si>
  <si>
    <t>ISBN</t>
  </si>
  <si>
    <t>Category</t>
  </si>
  <si>
    <t>Edition</t>
  </si>
  <si>
    <t>Language</t>
  </si>
  <si>
    <t>Purchase Order No.</t>
  </si>
  <si>
    <t>Supplier Name</t>
  </si>
  <si>
    <t>Store Location</t>
  </si>
  <si>
    <t>Return/Defective Qty</t>
  </si>
  <si>
    <t>Remarks</t>
  </si>
  <si>
    <t>James Clear</t>
  </si>
  <si>
    <t>A.P.J. Abdul Kalam</t>
  </si>
  <si>
    <t>Penguin Random House</t>
  </si>
  <si>
    <t>Universities Press</t>
  </si>
  <si>
    <t>Autobiography</t>
  </si>
  <si>
    <t>English</t>
  </si>
  <si>
    <t>No. of Units</t>
  </si>
  <si>
    <t>Rate per Unit</t>
  </si>
  <si>
    <t>Total amount</t>
  </si>
  <si>
    <t>Closing Stock</t>
  </si>
  <si>
    <t>Stock Issued</t>
  </si>
  <si>
    <t>The Alchemist by Paulo Coelho</t>
  </si>
  <si>
    <t>Atomic Habits by James Clear</t>
  </si>
  <si>
    <t>Rich Dad Poor Dad by Robert Kiyosaki</t>
  </si>
  <si>
    <t>Premium Notebook Set (5 pcs)</t>
  </si>
  <si>
    <t>The Power of Your Subconscious Mind</t>
  </si>
  <si>
    <t>Think and Grow Rich by Napoleon Hill</t>
  </si>
  <si>
    <t>Ikigai: The Japanese Secret</t>
  </si>
  <si>
    <t>Art Supplies Bundle</t>
  </si>
  <si>
    <t>Sapiens by Yuval Noah Harari</t>
  </si>
  <si>
    <t>The Monk Who Sold His Ferrari</t>
  </si>
  <si>
    <t>Wings of Fire by APJ Abdul Kalam</t>
  </si>
  <si>
    <t>You Can Win by Shiv Khera</t>
  </si>
  <si>
    <t>The 7 Habits of Highly Effective People</t>
  </si>
  <si>
    <t>To Kill a Mockingbird by Harper Lee</t>
  </si>
  <si>
    <t>Executive Pen Collection</t>
  </si>
  <si>
    <t>1984 by George Orwell</t>
  </si>
  <si>
    <t>The Psychology of Money</t>
  </si>
  <si>
    <t>Educated by Tara Westover</t>
  </si>
  <si>
    <t>Man's Search for Meaning</t>
  </si>
  <si>
    <t>Study Desk Organizer</t>
  </si>
  <si>
    <t>Calculator &amp; Geometry Box Set</t>
  </si>
  <si>
    <t>The Subtle Art of Not Giving a F*ck</t>
  </si>
  <si>
    <t>Becoming by Michelle Obama</t>
  </si>
  <si>
    <t>The Immortals of Meluha by Amish</t>
  </si>
  <si>
    <t>Half Girlfriend by Chetan Bhagat</t>
  </si>
  <si>
    <t>The Great Gatsby by F. Scott Fitzgerald</t>
  </si>
  <si>
    <t>Animal Farm by George Orwell</t>
  </si>
  <si>
    <t>The Kite Runner by Khaled Hosseini</t>
  </si>
  <si>
    <t>Pride and Prejudice by Jane Austen</t>
  </si>
  <si>
    <t>The Catcher in the Rye</t>
  </si>
  <si>
    <t>The White Tiger by Aravind Adiga</t>
  </si>
  <si>
    <t>Shoe Dog by Phil Knight</t>
  </si>
  <si>
    <t>Designer Diary Set</t>
  </si>
  <si>
    <t>Literature – Inspirational</t>
  </si>
  <si>
    <t>Self-help / Productivity</t>
  </si>
  <si>
    <t>Finance</t>
  </si>
  <si>
    <t>Stationery – Notebooks</t>
  </si>
  <si>
    <t>Self-help / Psychology</t>
  </si>
  <si>
    <t>Lifestyle / Philosophy</t>
  </si>
  <si>
    <t>Stationery – Art Supplies</t>
  </si>
  <si>
    <t>History / Anthropology</t>
  </si>
  <si>
    <t>Self-help / Motivation</t>
  </si>
  <si>
    <t>Literature – Classic</t>
  </si>
  <si>
    <t>Stationery – Pens</t>
  </si>
  <si>
    <t>Philosophy / Psychology</t>
  </si>
  <si>
    <t>Stationery – Desk Accessories</t>
  </si>
  <si>
    <t>Stationery – Academic Tools</t>
  </si>
  <si>
    <t>Literature – Mythological</t>
  </si>
  <si>
    <t>Literature – Contemporary</t>
  </si>
  <si>
    <t>Stationery – Diaries</t>
  </si>
  <si>
    <t>Paperback</t>
  </si>
  <si>
    <t>Bangalore – Residency Rd</t>
  </si>
  <si>
    <t>1st Edition</t>
  </si>
  <si>
    <t>Bangalore – Jayanagar</t>
  </si>
  <si>
    <t>Revised Edition</t>
  </si>
  <si>
    <t>Bangalore – Malleshwaram</t>
  </si>
  <si>
    <t>Standard</t>
  </si>
  <si>
    <t>Multi-language</t>
  </si>
  <si>
    <t>Hardcover</t>
  </si>
  <si>
    <t>Paulo Coelho</t>
  </si>
  <si>
    <t>HarperCollins</t>
  </si>
  <si>
    <t>Robert Kiyosaki</t>
  </si>
  <si>
    <t>Plata Publishing</t>
  </si>
  <si>
    <t>–</t>
  </si>
  <si>
    <t>Generic Stationery</t>
  </si>
  <si>
    <t>Joseph Murphy</t>
  </si>
  <si>
    <t>Napoleon Hill</t>
  </si>
  <si>
    <t>Random House</t>
  </si>
  <si>
    <t>Héctor García &amp; Francesc Miralles</t>
  </si>
  <si>
    <t>Yuval Noah Harari</t>
  </si>
  <si>
    <t>Robin Sharma</t>
  </si>
  <si>
    <t>Shiv Khera</t>
  </si>
  <si>
    <t>Bloomsbury</t>
  </si>
  <si>
    <t>Stephen R. Covey</t>
  </si>
  <si>
    <t>Simon &amp; Schuster</t>
  </si>
  <si>
    <t>Harper Lee</t>
  </si>
  <si>
    <t>Vintage / Penguin</t>
  </si>
  <si>
    <t>Parker / Stationery Supplier</t>
  </si>
  <si>
    <t>George Orwell</t>
  </si>
  <si>
    <t>Penguin Books</t>
  </si>
  <si>
    <t>Morgan Housel</t>
  </si>
  <si>
    <t>Harriman House</t>
  </si>
  <si>
    <t>Tara Westover</t>
  </si>
  <si>
    <t>Viktor E. Frankl</t>
  </si>
  <si>
    <t>Beacon Press</t>
  </si>
  <si>
    <t>Camlin / Stationery Supplier</t>
  </si>
  <si>
    <t>Mark Manson</t>
  </si>
  <si>
    <t>HarperOne</t>
  </si>
  <si>
    <t>Michelle Obama</t>
  </si>
  <si>
    <t>Crown Publishing</t>
  </si>
  <si>
    <t>Amish Tripathi</t>
  </si>
  <si>
    <t>Westland Publications</t>
  </si>
  <si>
    <t>Chetan Bhagat</t>
  </si>
  <si>
    <t>Rupa Publications</t>
  </si>
  <si>
    <t>F. Scott Fitzgerald</t>
  </si>
  <si>
    <t>Scribner / Penguin</t>
  </si>
  <si>
    <t>Khaled Hosseini</t>
  </si>
  <si>
    <t>Jane Austen</t>
  </si>
  <si>
    <t>Penguin Classics</t>
  </si>
  <si>
    <t>J.D. Salinger</t>
  </si>
  <si>
    <t>Little, Brown and Company</t>
  </si>
  <si>
    <t>Aravind Adiga</t>
  </si>
  <si>
    <t>Phil Knight</t>
  </si>
  <si>
    <t>Scribner</t>
  </si>
  <si>
    <t>Purchase Invoice No.</t>
  </si>
  <si>
    <t>Carrying Cost per Unit</t>
  </si>
  <si>
    <t>Average Shelf life of the Books(in days)</t>
  </si>
  <si>
    <t>Expected Date of Removal</t>
  </si>
  <si>
    <t>Sales Invoice No.</t>
  </si>
  <si>
    <t>GRN Code</t>
  </si>
  <si>
    <t>Store Incharge</t>
  </si>
  <si>
    <t>Rupa Publications India</t>
  </si>
  <si>
    <t>Hachette Book Group India</t>
  </si>
  <si>
    <t>Scholastic India</t>
  </si>
  <si>
    <t>Office Mart Supplies</t>
  </si>
  <si>
    <t>Bloomsbury Publishing India</t>
  </si>
  <si>
    <t>Orient BlackSwan</t>
  </si>
  <si>
    <t>HarperCollins Publishers India</t>
  </si>
  <si>
    <t>Penguin Random House India</t>
  </si>
  <si>
    <t>Stationery World Pvt Ltd</t>
  </si>
  <si>
    <t>PI-RUP-2000</t>
  </si>
  <si>
    <t>PI-HAC-2001</t>
  </si>
  <si>
    <t>PI-SCH-2002</t>
  </si>
  <si>
    <t>PI-OFF-2003</t>
  </si>
  <si>
    <t>PI-BLO-2004</t>
  </si>
  <si>
    <t>PI-RUP-2005</t>
  </si>
  <si>
    <t>PI-ORI-2006</t>
  </si>
  <si>
    <t>PI-OFF-2007</t>
  </si>
  <si>
    <t>PI-ORI-2008</t>
  </si>
  <si>
    <t>PI-HAC-2009</t>
  </si>
  <si>
    <t>PI-ORI-2010</t>
  </si>
  <si>
    <t>PI-RUP-2011</t>
  </si>
  <si>
    <t>PI-WES-2012</t>
  </si>
  <si>
    <t>PI-SCH-2013</t>
  </si>
  <si>
    <t>PI-OFF-2014</t>
  </si>
  <si>
    <t>PI-BLO-2015</t>
  </si>
  <si>
    <t>PI-RUP-2016</t>
  </si>
  <si>
    <t>PI-HAC-2017</t>
  </si>
  <si>
    <t>PI-SCH-2018</t>
  </si>
  <si>
    <t>PI-OFF-2019</t>
  </si>
  <si>
    <t>PI-OFF-2020</t>
  </si>
  <si>
    <t>PI-BLO-2021</t>
  </si>
  <si>
    <t>PI-HAC-2022</t>
  </si>
  <si>
    <t>PI-HAR-2023</t>
  </si>
  <si>
    <t>PI-PEN-2024</t>
  </si>
  <si>
    <t>PI-WES-2025</t>
  </si>
  <si>
    <t>PI-WES-2026</t>
  </si>
  <si>
    <t>PI-WES-2027</t>
  </si>
  <si>
    <t>PI-PEN-2028</t>
  </si>
  <si>
    <t>PI-SCH-2029</t>
  </si>
  <si>
    <t>PI-HAC-2030</t>
  </si>
  <si>
    <t>PI-RUP-2031</t>
  </si>
  <si>
    <t>PI-STA-2032</t>
  </si>
  <si>
    <t>PI-SCH-2033</t>
  </si>
  <si>
    <t>PI-RUP-2034</t>
  </si>
  <si>
    <t>PI-ORI-2035</t>
  </si>
  <si>
    <t>GRN-2024-001</t>
  </si>
  <si>
    <t>GRN-2024-002</t>
  </si>
  <si>
    <t>GRN-2024-003</t>
  </si>
  <si>
    <t>GRN-2024-004</t>
  </si>
  <si>
    <t>GRN-2024-005</t>
  </si>
  <si>
    <t>GRN-2024-006</t>
  </si>
  <si>
    <t>GRN-2024-007</t>
  </si>
  <si>
    <t>GRN-2024-008</t>
  </si>
  <si>
    <t>GRN-2024-009</t>
  </si>
  <si>
    <t>GRN-2024-010</t>
  </si>
  <si>
    <t>GRN-2024-011</t>
  </si>
  <si>
    <t>GRN-2024-012</t>
  </si>
  <si>
    <t>GRN-2024-013</t>
  </si>
  <si>
    <t>GRN-2024-014</t>
  </si>
  <si>
    <t>GRN-2024-015</t>
  </si>
  <si>
    <t>GRN-2024-016</t>
  </si>
  <si>
    <t>GRN-2024-017</t>
  </si>
  <si>
    <t>GRN-2024-018</t>
  </si>
  <si>
    <t>GRN-2024-019</t>
  </si>
  <si>
    <t>GRN-2024-020</t>
  </si>
  <si>
    <t>GRN-2024-021</t>
  </si>
  <si>
    <t>GRN-2024-022</t>
  </si>
  <si>
    <t>GRN-2024-023</t>
  </si>
  <si>
    <t>GRN-2024-024</t>
  </si>
  <si>
    <t>Store Code</t>
  </si>
  <si>
    <t>BK-1001</t>
  </si>
  <si>
    <t>BK-1002</t>
  </si>
  <si>
    <t>BK-1003</t>
  </si>
  <si>
    <t>ST-2001</t>
  </si>
  <si>
    <t>BK-1004</t>
  </si>
  <si>
    <t>BK-1005</t>
  </si>
  <si>
    <t>BK-1006</t>
  </si>
  <si>
    <t>ST-2002</t>
  </si>
  <si>
    <t>BK-1007</t>
  </si>
  <si>
    <t>BK-1008</t>
  </si>
  <si>
    <t>BK-1009</t>
  </si>
  <si>
    <t>BK-1010</t>
  </si>
  <si>
    <t>BK-1011</t>
  </si>
  <si>
    <t>BK-1012</t>
  </si>
  <si>
    <t>ST-2003</t>
  </si>
  <si>
    <t>BK-1013</t>
  </si>
  <si>
    <t>BK-1014</t>
  </si>
  <si>
    <t>BK-1015</t>
  </si>
  <si>
    <t>BK-1016</t>
  </si>
  <si>
    <t>ST-2004</t>
  </si>
  <si>
    <t>ST-2005</t>
  </si>
  <si>
    <t>BK-1017</t>
  </si>
  <si>
    <t>BK-1018</t>
  </si>
  <si>
    <t>BK-1019</t>
  </si>
  <si>
    <t>BK-1020</t>
  </si>
  <si>
    <t>BK-1021</t>
  </si>
  <si>
    <t>BK-1022</t>
  </si>
  <si>
    <t>BK-1023</t>
  </si>
  <si>
    <t>BK-1024</t>
  </si>
  <si>
    <t>BK-1025</t>
  </si>
  <si>
    <t>BK-1026</t>
  </si>
  <si>
    <t>BK-1027</t>
  </si>
  <si>
    <t>ST-2006</t>
  </si>
  <si>
    <t>BK-1028</t>
  </si>
  <si>
    <t>BK-1029</t>
  </si>
  <si>
    <t>BK-1030</t>
  </si>
  <si>
    <t>The God of Small Things by Arundhati Roy</t>
  </si>
  <si>
    <t>The Palace of Illusions by Chitra Banerjee</t>
  </si>
  <si>
    <t>A Suitable Boy by Vikram Seth</t>
  </si>
  <si>
    <t>Arundhati Roy</t>
  </si>
  <si>
    <t>Chitra Banerjee Divakaruni</t>
  </si>
  <si>
    <t>Vikram Seth</t>
  </si>
  <si>
    <t>IndiaInk</t>
  </si>
  <si>
    <t>Picador</t>
  </si>
  <si>
    <t>Mr. Ramesh</t>
  </si>
  <si>
    <t>Ms. Kavita</t>
  </si>
  <si>
    <t>Mr. Sunil</t>
  </si>
  <si>
    <t>PO-PRH-202509-001</t>
  </si>
  <si>
    <t>PO-UP-202509-002</t>
  </si>
  <si>
    <t>PO-TBD-202509-003</t>
  </si>
  <si>
    <t>PO-H-202509-004</t>
  </si>
  <si>
    <t>PO-RP-202509-005</t>
  </si>
  <si>
    <t>PO-BI-202509-006</t>
  </si>
  <si>
    <t>PO-SAS-202509-007</t>
  </si>
  <si>
    <t>PO-S-202509-008</t>
  </si>
  <si>
    <t>PO-VI-202509-009</t>
  </si>
  <si>
    <t>PO-CP-202509-011</t>
  </si>
  <si>
    <t>PO-PP-202509-012</t>
  </si>
  <si>
    <t>PO-WP-202509-013</t>
  </si>
  <si>
    <t>PO-PI-202509-014</t>
  </si>
  <si>
    <t>PO-I-202509-015</t>
  </si>
  <si>
    <t>PO-PC-202509-016</t>
  </si>
  <si>
    <t>PO-LBC-202509-017</t>
  </si>
  <si>
    <t>PO-CS-202509-020</t>
  </si>
  <si>
    <t>PO-GSS-202509-022</t>
  </si>
  <si>
    <t>PO-OB-202509-024</t>
  </si>
  <si>
    <t>PO-ABC-202509-027</t>
  </si>
  <si>
    <t>PO-SI-202509-029</t>
  </si>
  <si>
    <t>PO-DB-202509-030</t>
  </si>
  <si>
    <t>PO-JPH-202509-031</t>
  </si>
  <si>
    <t>PO-MPH-202509-032</t>
  </si>
  <si>
    <t>PO-NE-202509-033</t>
  </si>
  <si>
    <t>PO-RS-202509-034</t>
  </si>
  <si>
    <t>PO-PE-202509-035</t>
  </si>
  <si>
    <t>PO-VP-202509-036</t>
  </si>
  <si>
    <t>Sales Inv No.</t>
  </si>
  <si>
    <t>Customer Name</t>
  </si>
  <si>
    <t>Macmillan Publishers India</t>
  </si>
  <si>
    <t>Sage Publications India</t>
  </si>
  <si>
    <t>Oxford University Press India</t>
  </si>
  <si>
    <t>Cambridge University Press India</t>
  </si>
  <si>
    <t>Pearson Education India</t>
  </si>
  <si>
    <t>McGraw Hill India</t>
  </si>
  <si>
    <t>Elsevier India</t>
  </si>
  <si>
    <t>Springer Nature India</t>
  </si>
  <si>
    <t>Wiley India Pvt Ltd</t>
  </si>
  <si>
    <t>Thomson Press India</t>
  </si>
  <si>
    <t>Navneet Education Ltd</t>
  </si>
  <si>
    <t>S. Chand Publishing</t>
  </si>
  <si>
    <t>Vikas Publishing House</t>
  </si>
  <si>
    <t>Laxmi Publications</t>
  </si>
  <si>
    <t>Ratna Sagar Pvt Ltd</t>
  </si>
  <si>
    <t>Arihant Publications</t>
  </si>
  <si>
    <t>Himalaya Publishing House</t>
  </si>
  <si>
    <t>Jaico Publishing House</t>
  </si>
  <si>
    <t>Motilal Banarsidass Publishers</t>
  </si>
  <si>
    <t>Prentice Hall India</t>
  </si>
  <si>
    <t>FabriKart Stationery Supplies</t>
  </si>
  <si>
    <t>Printo Document Solutions</t>
  </si>
  <si>
    <t>Office Depot India Pvt Ltd</t>
  </si>
  <si>
    <t>Global Stationers &amp; Printers</t>
  </si>
  <si>
    <t>Premium Stationery Mart</t>
  </si>
  <si>
    <t>ProOffice Supplies</t>
  </si>
  <si>
    <t>Infinity Office Essentials</t>
  </si>
  <si>
    <t>Urban Stationery Solutions</t>
  </si>
  <si>
    <t>DeskMate Office Products</t>
  </si>
  <si>
    <t>Supreme Paper &amp; Stationers</t>
  </si>
  <si>
    <t>Classic Books Distributors</t>
  </si>
  <si>
    <t>India Book House Pvt Ltd</t>
  </si>
  <si>
    <t>Bookline Distributors</t>
  </si>
  <si>
    <t>Sterling Book House</t>
  </si>
  <si>
    <t>Universal Book Suppliers</t>
  </si>
  <si>
    <t>Knowledge Hub Distributors</t>
  </si>
  <si>
    <t>INV-202510-003</t>
  </si>
  <si>
    <t>INV-202510-004</t>
  </si>
  <si>
    <t>INV-202510-007</t>
  </si>
  <si>
    <t>INV-202510-009</t>
  </si>
  <si>
    <t>INV-202510-010</t>
  </si>
  <si>
    <t>INV-202510-013</t>
  </si>
  <si>
    <t>INV-202510-015</t>
  </si>
  <si>
    <t>INV-202510-017</t>
  </si>
  <si>
    <t>INV-202510-018</t>
  </si>
  <si>
    <t>INV-202510-019</t>
  </si>
  <si>
    <t>INV-202510-020</t>
  </si>
  <si>
    <t>INV-202510-021</t>
  </si>
  <si>
    <t>INV-202510-022</t>
  </si>
  <si>
    <t>INV-202510-023</t>
  </si>
  <si>
    <t>INV-202510-024</t>
  </si>
  <si>
    <t>INV-202510-025</t>
  </si>
  <si>
    <t>INV-202510-026</t>
  </si>
  <si>
    <t>INV-202510-028</t>
  </si>
  <si>
    <t>INV-202510-029</t>
  </si>
  <si>
    <t>INV-202510-030</t>
  </si>
  <si>
    <t>INV-202510-031</t>
  </si>
  <si>
    <t>INV-202510-032</t>
  </si>
  <si>
    <t>INV-202510-033</t>
  </si>
  <si>
    <t>INV-202510-034</t>
  </si>
  <si>
    <t>INV-202510-035</t>
  </si>
  <si>
    <t>INV-202510-036</t>
  </si>
  <si>
    <t>Orient BlackSwan</t>
  </si>
  <si>
    <t>Date of Sales Invoice</t>
  </si>
  <si>
    <t>PO Date</t>
  </si>
  <si>
    <t>Purchase Invoice Date</t>
  </si>
  <si>
    <t>GRN Date</t>
  </si>
  <si>
    <t>Total Issue Requirement</t>
  </si>
  <si>
    <t>Issued from the Opening Stock</t>
  </si>
  <si>
    <t>Issued from the Curren t year</t>
  </si>
  <si>
    <t>Purchase Rate per unit</t>
  </si>
  <si>
    <t>Closing Stock No. of Units</t>
  </si>
  <si>
    <t>Closing Stock Rate per Unit</t>
  </si>
  <si>
    <t>Closing Stock Total amount</t>
  </si>
  <si>
    <t>Purchased No. of Units</t>
  </si>
  <si>
    <t>Total Purchase amount</t>
  </si>
  <si>
    <t>Opening No. of Units</t>
  </si>
  <si>
    <t>Opening Stock Rate per Unit</t>
  </si>
  <si>
    <t>Total Opening Stock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</si>
</sst>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Serif"/>
      <family val="1"/>
    </font>
    <font>
      <b/>
      <sz val="11"/>
      <color theme="1"/>
      <name val="Aptos Serif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4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/>
    <xf numFmtId="1" fontId="2" fillId="0" borderId="0" xfId="0" applyNumberFormat="1" applyFont="1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1" fontId="2" fillId="0" borderId="1" xfId="1" applyNumberFormat="1" applyFont="1" applyBorder="1"/>
    <xf numFmtId="0" fontId="3" fillId="0" borderId="1" xfId="0" applyFont="1" applyBorder="1" applyAlignment="1">
      <alignment horizontal="center" vertical="center" wrapText="1"/>
    </xf>
    <xf numFmtId="15" fontId="2" fillId="0" borderId="0" xfId="0" applyNumberFormat="1" applyFont="1"/>
    <xf numFmtId="15" fontId="4" fillId="0" borderId="1" xfId="2" applyNumberFormat="1" applyBorder="1"/>
    <xf numFmtId="0" fontId="4" fillId="0" borderId="1" xfId="2" applyBorder="1"/>
    <xf numFmtId="0" fontId="0" fillId="0" borderId="1" xfId="0" applyBorder="1" applyAlignment="1">
      <alignment vertical="center" wrapText="1"/>
    </xf>
    <xf numFmtId="15" fontId="3" fillId="0" borderId="0" xfId="0" applyNumberFormat="1" applyFont="1" applyAlignment="1">
      <alignment horizontal="center" vertical="top" wrapText="1"/>
    </xf>
    <xf numFmtId="15" fontId="3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/>
    <xf numFmtId="43" fontId="3" fillId="0" borderId="0" xfId="1" applyFont="1" applyBorder="1" applyAlignment="1">
      <alignment horizontal="center" vertical="top" wrapText="1"/>
    </xf>
    <xf numFmtId="43" fontId="3" fillId="0" borderId="1" xfId="1" applyFont="1" applyBorder="1" applyAlignment="1">
      <alignment horizontal="center" vertical="center" wrapText="1"/>
    </xf>
    <xf numFmtId="43" fontId="2" fillId="0" borderId="1" xfId="1" applyFont="1" applyBorder="1"/>
    <xf numFmtId="1" fontId="2" fillId="0" borderId="1" xfId="0" applyNumberFormat="1" applyFont="1" applyBorder="1"/>
    <xf numFmtId="1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2" fillId="0" borderId="0" xfId="2" applyNumberFormat="1" applyFont="1"/>
    <xf numFmtId="0" fontId="2" fillId="0" borderId="0" xfId="2" applyFont="1"/>
    <xf numFmtId="1" fontId="2" fillId="0" borderId="0" xfId="2" applyNumberFormat="1" applyFont="1"/>
    <xf numFmtId="43" fontId="2" fillId="0" borderId="0" xfId="3" applyFont="1"/>
    <xf numFmtId="15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1" fontId="3" fillId="0" borderId="1" xfId="2" applyNumberFormat="1" applyFont="1" applyBorder="1" applyAlignment="1">
      <alignment horizontal="center" vertical="center" wrapText="1"/>
    </xf>
    <xf numFmtId="164" fontId="3" fillId="0" borderId="1" xfId="3" applyNumberFormat="1" applyFont="1" applyBorder="1" applyAlignment="1">
      <alignment horizontal="center" vertical="center" wrapText="1"/>
    </xf>
    <xf numFmtId="43" fontId="3" fillId="0" borderId="1" xfId="3" applyFont="1" applyBorder="1" applyAlignment="1">
      <alignment horizontal="center" vertical="center" wrapText="1"/>
    </xf>
    <xf numFmtId="15" fontId="4" fillId="0" borderId="1" xfId="4" applyNumberFormat="1" applyBorder="1"/>
    <xf numFmtId="0" fontId="2" fillId="0" borderId="1" xfId="2" applyFont="1" applyBorder="1" applyAlignment="1">
      <alignment vertical="center"/>
    </xf>
    <xf numFmtId="0" fontId="4" fillId="0" borderId="1" xfId="2" applyBorder="1" applyAlignment="1">
      <alignment vertical="center" wrapText="1"/>
    </xf>
    <xf numFmtId="1" fontId="2" fillId="0" borderId="1" xfId="3" applyNumberFormat="1" applyFont="1" applyBorder="1"/>
    <xf numFmtId="0" fontId="2" fillId="0" borderId="1" xfId="2" applyFont="1" applyBorder="1"/>
    <xf numFmtId="0" fontId="4" fillId="0" borderId="1" xfId="4" applyBorder="1"/>
    <xf numFmtId="164" fontId="2" fillId="0" borderId="1" xfId="3" applyNumberFormat="1" applyFont="1" applyBorder="1"/>
    <xf numFmtId="164" fontId="0" fillId="0" borderId="1" xfId="3" applyNumberFormat="1" applyFont="1" applyBorder="1"/>
    <xf numFmtId="43" fontId="2" fillId="0" borderId="1" xfId="3" applyFont="1" applyBorder="1"/>
    <xf numFmtId="15" fontId="2" fillId="0" borderId="1" xfId="2" applyNumberFormat="1" applyFont="1" applyBorder="1"/>
    <xf numFmtId="1" fontId="2" fillId="0" borderId="1" xfId="2" applyNumberFormat="1" applyFont="1" applyBorder="1"/>
    <xf numFmtId="164" fontId="2" fillId="0" borderId="0" xfId="3" applyNumberFormat="1" applyFont="1"/>
    <xf numFmtId="0" fontId="4" fillId="0" borderId="0" xfId="2"/>
    <xf numFmtId="43" fontId="0" fillId="0" borderId="0" xfId="3" applyFont="1"/>
    <xf numFmtId="0" fontId="2" fillId="0" borderId="0" xfId="2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5">
    <cellStyle name="Comma" xfId="1" builtinId="3"/>
    <cellStyle name="Comma 2" xfId="3" xr:uid="{18BB0C0F-2987-4FEF-98D7-370FBD31CEE7}"/>
    <cellStyle name="Normal" xfId="0" builtinId="0"/>
    <cellStyle name="Normal 2" xfId="2" xr:uid="{64C2B308-7F00-469A-BDF6-E5B3C274FF48}"/>
    <cellStyle name="Normal 2 2" xfId="4" xr:uid="{489A4122-90B5-42D6-81EA-CD892E001C12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"/>
  <sheetViews>
    <sheetView showGridLines="0" tabSelected="1" topLeftCell="I1" zoomScale="115" zoomScaleNormal="115" workbookViewId="0">
      <selection sqref="A1:AK37"/>
    </sheetView>
  </sheetViews>
  <sheetFormatPr defaultRowHeight="15.6" x14ac:dyDescent="0.3"/>
  <cols>
    <col min="1" max="2" width="11.5546875" style="22" customWidth="1"/>
    <col min="3" max="3" width="14" style="22" customWidth="1"/>
    <col min="4" max="4" width="16.33203125" style="22" customWidth="1"/>
    <col min="5" max="5" width="32.88671875" style="23" bestFit="1" customWidth="1"/>
    <col min="6" max="6" width="25.6640625" style="23" bestFit="1" customWidth="1"/>
    <col min="7" max="7" width="19.88671875" style="24" bestFit="1" customWidth="1"/>
    <col min="8" max="8" width="34.88671875" style="23" bestFit="1" customWidth="1"/>
    <col min="9" max="9" width="35.77734375" style="23" bestFit="1" customWidth="1"/>
    <col min="10" max="10" width="15.6640625" style="23" bestFit="1" customWidth="1"/>
    <col min="11" max="11" width="15" style="23" bestFit="1" customWidth="1"/>
    <col min="12" max="12" width="8.88671875" style="23"/>
    <col min="13" max="13" width="26.5546875" style="23" bestFit="1" customWidth="1"/>
    <col min="14" max="14" width="11.5546875" style="23" bestFit="1" customWidth="1"/>
    <col min="15" max="15" width="24.44140625" style="23" customWidth="1"/>
    <col min="16" max="16" width="20.21875" style="23" bestFit="1" customWidth="1"/>
    <col min="17" max="17" width="12.33203125" style="23" customWidth="1"/>
    <col min="18" max="18" width="16" style="23" bestFit="1" customWidth="1"/>
    <col min="19" max="19" width="32" style="23" bestFit="1" customWidth="1"/>
    <col min="20" max="20" width="29.88671875" style="23" bestFit="1" customWidth="1"/>
    <col min="21" max="21" width="11.21875" style="42" customWidth="1"/>
    <col min="22" max="22" width="9.21875" style="42" bestFit="1" customWidth="1"/>
    <col min="23" max="23" width="10.77734375" style="42" bestFit="1" customWidth="1"/>
    <col min="24" max="24" width="9" style="42" bestFit="1" customWidth="1"/>
    <col min="25" max="25" width="9.21875" style="42" bestFit="1" customWidth="1"/>
    <col min="26" max="26" width="10.77734375" style="42" bestFit="1" customWidth="1"/>
    <col min="27" max="27" width="14.5546875" style="43" customWidth="1"/>
    <col min="28" max="28" width="16.21875" style="43" customWidth="1"/>
    <col min="29" max="29" width="16.6640625" style="43" customWidth="1"/>
    <col min="30" max="30" width="13.5546875" style="43" bestFit="1" customWidth="1"/>
    <col min="31" max="31" width="12.5546875" style="43" bestFit="1" customWidth="1"/>
    <col min="32" max="32" width="15" style="25" customWidth="1"/>
    <col min="33" max="33" width="15.5546875" style="25" customWidth="1"/>
    <col min="34" max="34" width="16.88671875" style="25" customWidth="1"/>
    <col min="35" max="35" width="17.21875" style="23" customWidth="1"/>
    <col min="36" max="36" width="20.44140625" style="42" bestFit="1" customWidth="1"/>
    <col min="37" max="37" width="17.33203125" style="22" bestFit="1" customWidth="1"/>
    <col min="38" max="16384" width="8.88671875" style="23"/>
  </cols>
  <sheetData>
    <row r="1" spans="1:37" s="45" customFormat="1" ht="72" x14ac:dyDescent="0.3">
      <c r="A1" s="26" t="s">
        <v>346</v>
      </c>
      <c r="B1" s="26" t="s">
        <v>348</v>
      </c>
      <c r="C1" s="14" t="s">
        <v>347</v>
      </c>
      <c r="D1" s="26" t="s">
        <v>345</v>
      </c>
      <c r="E1" s="27" t="s">
        <v>2</v>
      </c>
      <c r="F1" s="27" t="s">
        <v>3</v>
      </c>
      <c r="G1" s="28" t="s">
        <v>4</v>
      </c>
      <c r="H1" s="27" t="s">
        <v>1</v>
      </c>
      <c r="I1" s="27" t="s">
        <v>5</v>
      </c>
      <c r="J1" s="27" t="s">
        <v>6</v>
      </c>
      <c r="K1" s="27" t="s">
        <v>7</v>
      </c>
      <c r="L1" s="27" t="s">
        <v>134</v>
      </c>
      <c r="M1" s="27" t="s">
        <v>10</v>
      </c>
      <c r="N1" s="27" t="s">
        <v>204</v>
      </c>
      <c r="O1" s="27" t="s">
        <v>133</v>
      </c>
      <c r="P1" s="27" t="s">
        <v>8</v>
      </c>
      <c r="Q1" s="27" t="s">
        <v>128</v>
      </c>
      <c r="R1" s="27" t="s">
        <v>280</v>
      </c>
      <c r="S1" s="27" t="s">
        <v>281</v>
      </c>
      <c r="T1" s="27" t="s">
        <v>9</v>
      </c>
      <c r="U1" s="29" t="s">
        <v>358</v>
      </c>
      <c r="V1" s="29" t="s">
        <v>359</v>
      </c>
      <c r="W1" s="29" t="s">
        <v>360</v>
      </c>
      <c r="X1" s="29" t="s">
        <v>356</v>
      </c>
      <c r="Y1" s="29" t="s">
        <v>352</v>
      </c>
      <c r="Z1" s="29" t="s">
        <v>357</v>
      </c>
      <c r="AA1" s="27" t="s">
        <v>349</v>
      </c>
      <c r="AB1" s="27" t="s">
        <v>350</v>
      </c>
      <c r="AC1" s="27" t="s">
        <v>351</v>
      </c>
      <c r="AD1" s="27" t="s">
        <v>20</v>
      </c>
      <c r="AE1" s="27" t="s">
        <v>21</v>
      </c>
      <c r="AF1" s="30" t="s">
        <v>353</v>
      </c>
      <c r="AG1" s="30" t="s">
        <v>354</v>
      </c>
      <c r="AH1" s="30" t="s">
        <v>355</v>
      </c>
      <c r="AI1" s="27" t="s">
        <v>129</v>
      </c>
      <c r="AJ1" s="29" t="s">
        <v>130</v>
      </c>
      <c r="AK1" s="26" t="s">
        <v>131</v>
      </c>
    </row>
    <row r="2" spans="1:37" x14ac:dyDescent="0.3">
      <c r="A2" s="31">
        <v>45409</v>
      </c>
      <c r="B2" s="31">
        <v>45409</v>
      </c>
      <c r="C2" s="31">
        <v>45409</v>
      </c>
      <c r="D2" s="31">
        <v>45422</v>
      </c>
      <c r="E2" s="32" t="s">
        <v>83</v>
      </c>
      <c r="F2" s="33" t="s">
        <v>84</v>
      </c>
      <c r="G2" s="34">
        <v>9780061122415</v>
      </c>
      <c r="H2" s="11" t="s">
        <v>24</v>
      </c>
      <c r="I2" s="35" t="s">
        <v>57</v>
      </c>
      <c r="J2" s="32" t="s">
        <v>74</v>
      </c>
      <c r="K2" s="32" t="s">
        <v>18</v>
      </c>
      <c r="L2" s="32" t="s">
        <v>249</v>
      </c>
      <c r="M2" s="32" t="s">
        <v>75</v>
      </c>
      <c r="N2" s="36" t="s">
        <v>205</v>
      </c>
      <c r="O2" s="32" t="s">
        <v>180</v>
      </c>
      <c r="P2" s="35" t="s">
        <v>252</v>
      </c>
      <c r="Q2" s="35" t="s">
        <v>144</v>
      </c>
      <c r="R2" s="35" t="s">
        <v>318</v>
      </c>
      <c r="S2" s="35" t="s">
        <v>282</v>
      </c>
      <c r="T2" s="35" t="s">
        <v>135</v>
      </c>
      <c r="U2" s="37">
        <v>19</v>
      </c>
      <c r="V2" s="38">
        <v>1360.24</v>
      </c>
      <c r="W2" s="37">
        <f>U2*V2</f>
        <v>25844.560000000001</v>
      </c>
      <c r="X2" s="38">
        <v>40</v>
      </c>
      <c r="Y2" s="38">
        <v>1388</v>
      </c>
      <c r="Z2" s="37">
        <f>X2*Y2</f>
        <v>55520</v>
      </c>
      <c r="AA2" s="35">
        <v>25</v>
      </c>
      <c r="AB2" s="39" cm="1">
        <f t="array" ref="AB2">_xlfn.IFS(AA2&gt;U2,U2,U2=AA2,U2,AA2&lt;U2,AA2)</f>
        <v>19</v>
      </c>
      <c r="AC2" s="39">
        <f t="shared" ref="AC2:AC37" si="0">AA2-AB2</f>
        <v>6</v>
      </c>
      <c r="AD2" s="39">
        <v>2271</v>
      </c>
      <c r="AE2" s="39">
        <f>AA2*AD2</f>
        <v>56775</v>
      </c>
      <c r="AF2" s="39">
        <f t="shared" ref="AF2:AF37" si="1">U2+X2-AA2</f>
        <v>34</v>
      </c>
      <c r="AG2" s="39">
        <f>AH2/AF2</f>
        <v>1388</v>
      </c>
      <c r="AH2" s="39" cm="1">
        <f t="array" ref="AH2">_xlfn.IFS((U2-AB2)&gt;=0,V2*(U2-AB2),(U2-AB2)&lt;0,0)+_xlfn.IFS((X2-AC2)&gt;=0,(X2-AC2)*Y2,(X2-AC2)&lt;0,0)</f>
        <v>47192</v>
      </c>
      <c r="AI2" s="35">
        <v>85</v>
      </c>
      <c r="AJ2" s="37">
        <v>23</v>
      </c>
      <c r="AK2" s="40">
        <f>C2+AJ2</f>
        <v>45432</v>
      </c>
    </row>
    <row r="3" spans="1:37" x14ac:dyDescent="0.3">
      <c r="A3" s="31">
        <v>45409</v>
      </c>
      <c r="B3" s="31">
        <v>45409</v>
      </c>
      <c r="C3" s="31">
        <v>45409</v>
      </c>
      <c r="D3" s="31">
        <v>45422</v>
      </c>
      <c r="E3" s="32" t="s">
        <v>13</v>
      </c>
      <c r="F3" s="33" t="s">
        <v>15</v>
      </c>
      <c r="G3" s="34">
        <v>9781847941831</v>
      </c>
      <c r="H3" s="11" t="s">
        <v>25</v>
      </c>
      <c r="I3" s="35" t="s">
        <v>58</v>
      </c>
      <c r="J3" s="32" t="s">
        <v>76</v>
      </c>
      <c r="K3" s="32" t="s">
        <v>18</v>
      </c>
      <c r="L3" s="32" t="s">
        <v>250</v>
      </c>
      <c r="M3" s="32" t="s">
        <v>77</v>
      </c>
      <c r="N3" s="36" t="s">
        <v>206</v>
      </c>
      <c r="O3" s="32" t="s">
        <v>180</v>
      </c>
      <c r="P3" s="35" t="s">
        <v>253</v>
      </c>
      <c r="Q3" s="35" t="s">
        <v>145</v>
      </c>
      <c r="R3" s="35" t="s">
        <v>319</v>
      </c>
      <c r="S3" s="35" t="s">
        <v>283</v>
      </c>
      <c r="T3" s="35" t="s">
        <v>136</v>
      </c>
      <c r="U3" s="37">
        <v>14</v>
      </c>
      <c r="V3" s="38">
        <v>1171.0999999999999</v>
      </c>
      <c r="W3" s="37">
        <f t="shared" ref="W3:W37" si="2">U3*V3</f>
        <v>16395.399999999998</v>
      </c>
      <c r="X3" s="38">
        <v>24</v>
      </c>
      <c r="Y3" s="38">
        <v>1195</v>
      </c>
      <c r="Z3" s="37">
        <f t="shared" ref="Z3:Z37" si="3">X3*Y3</f>
        <v>28680</v>
      </c>
      <c r="AA3" s="35">
        <v>27</v>
      </c>
      <c r="AB3" s="39" cm="1">
        <f t="array" ref="AB3">_xlfn.IFS(AA3&gt;U3,U3,U3=AA3,U3,AA3&lt;U3,AA3)</f>
        <v>14</v>
      </c>
      <c r="AC3" s="39">
        <f t="shared" si="0"/>
        <v>13</v>
      </c>
      <c r="AD3" s="39">
        <v>2054</v>
      </c>
      <c r="AE3" s="39">
        <f t="shared" ref="AE3:AE37" si="4">AA3*AD3</f>
        <v>55458</v>
      </c>
      <c r="AF3" s="39">
        <f t="shared" si="1"/>
        <v>11</v>
      </c>
      <c r="AG3" s="39">
        <f t="shared" ref="AG3:AG37" si="5">AH3/AF3</f>
        <v>1195</v>
      </c>
      <c r="AH3" s="39" cm="1">
        <f t="array" ref="AH3">_xlfn.IFS((U3-AB3)&gt;=0,V3*(U3-AB3),(U3-AB3)&lt;0,0)+_xlfn.IFS((X3-AC3)&gt;=0,(X3-AC3)*Y3,(X3-AC3)&lt;0,0)</f>
        <v>13145</v>
      </c>
      <c r="AI3" s="35">
        <v>86</v>
      </c>
      <c r="AJ3" s="37">
        <v>1460</v>
      </c>
      <c r="AK3" s="40">
        <f t="shared" ref="AK3:AK37" si="6">C3+AJ3</f>
        <v>46869</v>
      </c>
    </row>
    <row r="4" spans="1:37" x14ac:dyDescent="0.3">
      <c r="A4" s="31">
        <v>45386</v>
      </c>
      <c r="B4" s="31">
        <v>45386</v>
      </c>
      <c r="C4" s="31">
        <v>45386</v>
      </c>
      <c r="D4" s="31">
        <v>45422</v>
      </c>
      <c r="E4" s="32" t="s">
        <v>85</v>
      </c>
      <c r="F4" s="33" t="s">
        <v>86</v>
      </c>
      <c r="G4" s="34">
        <v>9781612680194</v>
      </c>
      <c r="H4" s="11" t="s">
        <v>26</v>
      </c>
      <c r="I4" s="35" t="s">
        <v>59</v>
      </c>
      <c r="J4" s="32" t="s">
        <v>78</v>
      </c>
      <c r="K4" s="32" t="s">
        <v>18</v>
      </c>
      <c r="L4" s="32" t="s">
        <v>251</v>
      </c>
      <c r="M4" s="32" t="s">
        <v>79</v>
      </c>
      <c r="N4" s="36" t="s">
        <v>207</v>
      </c>
      <c r="O4" s="32" t="s">
        <v>181</v>
      </c>
      <c r="P4" s="35" t="s">
        <v>254</v>
      </c>
      <c r="Q4" s="35" t="s">
        <v>146</v>
      </c>
      <c r="R4" s="35" t="s">
        <v>318</v>
      </c>
      <c r="S4" s="35" t="s">
        <v>284</v>
      </c>
      <c r="T4" s="35" t="s">
        <v>137</v>
      </c>
      <c r="U4" s="37">
        <v>0</v>
      </c>
      <c r="V4" s="38">
        <v>1280</v>
      </c>
      <c r="W4" s="37">
        <f t="shared" si="2"/>
        <v>0</v>
      </c>
      <c r="X4" s="38">
        <v>43</v>
      </c>
      <c r="Y4" s="38">
        <v>1280</v>
      </c>
      <c r="Z4" s="37">
        <f t="shared" si="3"/>
        <v>55040</v>
      </c>
      <c r="AA4" s="35">
        <v>3</v>
      </c>
      <c r="AB4" s="39" cm="1">
        <f t="array" ref="AB4">_xlfn.IFS(AA4&gt;U4,U4,U4=AA4,U4,AA4&lt;U4,AA4)</f>
        <v>0</v>
      </c>
      <c r="AC4" s="39">
        <f t="shared" si="0"/>
        <v>3</v>
      </c>
      <c r="AD4" s="39">
        <v>2094</v>
      </c>
      <c r="AE4" s="39">
        <f t="shared" si="4"/>
        <v>6282</v>
      </c>
      <c r="AF4" s="39">
        <f t="shared" si="1"/>
        <v>40</v>
      </c>
      <c r="AG4" s="39">
        <f t="shared" si="5"/>
        <v>1280</v>
      </c>
      <c r="AH4" s="39" cm="1">
        <f t="array" ref="AH4">_xlfn.IFS((U4-AB4)&gt;=0,V4*(U4-AB4),(U4-AB4)&lt;0,0)+_xlfn.IFS((X4-AC4)&gt;=0,(X4-AC4)*Y4,(X4-AC4)&lt;0,0)</f>
        <v>51200</v>
      </c>
      <c r="AI4" s="35">
        <v>88</v>
      </c>
      <c r="AJ4" s="37">
        <v>1095</v>
      </c>
      <c r="AK4" s="40">
        <f t="shared" si="6"/>
        <v>46481</v>
      </c>
    </row>
    <row r="5" spans="1:37" x14ac:dyDescent="0.3">
      <c r="A5" s="31">
        <v>45386</v>
      </c>
      <c r="B5" s="31">
        <v>45386</v>
      </c>
      <c r="C5" s="31">
        <v>45386</v>
      </c>
      <c r="D5" s="31">
        <v>45399</v>
      </c>
      <c r="E5" s="32" t="s">
        <v>87</v>
      </c>
      <c r="F5" s="33" t="s">
        <v>88</v>
      </c>
      <c r="G5" s="34">
        <v>9780000000001</v>
      </c>
      <c r="H5" s="11" t="s">
        <v>27</v>
      </c>
      <c r="I5" s="35" t="s">
        <v>60</v>
      </c>
      <c r="J5" s="32" t="s">
        <v>80</v>
      </c>
      <c r="K5" s="32" t="s">
        <v>18</v>
      </c>
      <c r="L5" s="32" t="s">
        <v>249</v>
      </c>
      <c r="M5" s="32" t="s">
        <v>75</v>
      </c>
      <c r="N5" s="36" t="s">
        <v>208</v>
      </c>
      <c r="O5" s="32" t="s">
        <v>181</v>
      </c>
      <c r="P5" s="35" t="s">
        <v>255</v>
      </c>
      <c r="Q5" s="35" t="s">
        <v>147</v>
      </c>
      <c r="R5" s="35" t="s">
        <v>321</v>
      </c>
      <c r="S5" s="35" t="s">
        <v>285</v>
      </c>
      <c r="T5" s="35" t="s">
        <v>138</v>
      </c>
      <c r="U5" s="37">
        <v>15</v>
      </c>
      <c r="V5" s="38">
        <v>1461</v>
      </c>
      <c r="W5" s="37">
        <f t="shared" si="2"/>
        <v>21915</v>
      </c>
      <c r="X5" s="38">
        <v>36</v>
      </c>
      <c r="Y5" s="38">
        <v>1461</v>
      </c>
      <c r="Z5" s="37">
        <f t="shared" si="3"/>
        <v>52596</v>
      </c>
      <c r="AA5" s="35">
        <v>11</v>
      </c>
      <c r="AB5" s="39" cm="1">
        <f t="array" ref="AB5">_xlfn.IFS(AA5&gt;U5,U5,U5=AA5,U5,AA5&lt;U5,AA5)</f>
        <v>11</v>
      </c>
      <c r="AC5" s="39">
        <f t="shared" si="0"/>
        <v>0</v>
      </c>
      <c r="AD5" s="39">
        <v>2551</v>
      </c>
      <c r="AE5" s="39">
        <f t="shared" si="4"/>
        <v>28061</v>
      </c>
      <c r="AF5" s="39">
        <f t="shared" si="1"/>
        <v>40</v>
      </c>
      <c r="AG5" s="39">
        <f t="shared" si="5"/>
        <v>1461</v>
      </c>
      <c r="AH5" s="39" cm="1">
        <f t="array" ref="AH5">_xlfn.IFS((U5-AB5)&gt;=0,V5*(U5-AB5),(U5-AB5)&lt;0,0)+_xlfn.IFS((X5-AC5)&gt;=0,(X5-AC5)*Y5,(X5-AC5)&lt;0,0)</f>
        <v>58440</v>
      </c>
      <c r="AI5" s="35">
        <v>87</v>
      </c>
      <c r="AJ5" s="37">
        <v>103</v>
      </c>
      <c r="AK5" s="40">
        <f t="shared" si="6"/>
        <v>45489</v>
      </c>
    </row>
    <row r="6" spans="1:37" x14ac:dyDescent="0.3">
      <c r="A6" s="31">
        <v>45391</v>
      </c>
      <c r="B6" s="31">
        <v>45391</v>
      </c>
      <c r="C6" s="31">
        <v>45391</v>
      </c>
      <c r="D6" s="31">
        <v>45404</v>
      </c>
      <c r="E6" s="32" t="s">
        <v>89</v>
      </c>
      <c r="F6" s="33" t="s">
        <v>15</v>
      </c>
      <c r="G6" s="34">
        <v>9788194790891</v>
      </c>
      <c r="H6" s="11" t="s">
        <v>28</v>
      </c>
      <c r="I6" s="35" t="s">
        <v>61</v>
      </c>
      <c r="J6" s="32" t="s">
        <v>74</v>
      </c>
      <c r="K6" s="32" t="s">
        <v>18</v>
      </c>
      <c r="L6" s="32" t="s">
        <v>250</v>
      </c>
      <c r="M6" s="32" t="s">
        <v>77</v>
      </c>
      <c r="N6" s="36" t="s">
        <v>209</v>
      </c>
      <c r="O6" s="32" t="s">
        <v>182</v>
      </c>
      <c r="P6" s="35" t="s">
        <v>256</v>
      </c>
      <c r="Q6" s="35" t="s">
        <v>167</v>
      </c>
      <c r="R6" s="35" t="s">
        <v>320</v>
      </c>
      <c r="S6" s="35" t="s">
        <v>286</v>
      </c>
      <c r="T6" s="35" t="s">
        <v>139</v>
      </c>
      <c r="U6" s="37">
        <v>19</v>
      </c>
      <c r="V6" s="38">
        <v>1158</v>
      </c>
      <c r="W6" s="37">
        <f t="shared" si="2"/>
        <v>22002</v>
      </c>
      <c r="X6" s="38">
        <v>37</v>
      </c>
      <c r="Y6" s="38">
        <v>1158</v>
      </c>
      <c r="Z6" s="37">
        <f t="shared" si="3"/>
        <v>42846</v>
      </c>
      <c r="AA6" s="35">
        <v>10</v>
      </c>
      <c r="AB6" s="39" cm="1">
        <f t="array" ref="AB6">_xlfn.IFS(AA6&gt;U6,U6,U6=AA6,U6,AA6&lt;U6,AA6)</f>
        <v>10</v>
      </c>
      <c r="AC6" s="39">
        <f t="shared" si="0"/>
        <v>0</v>
      </c>
      <c r="AD6" s="39">
        <v>2836</v>
      </c>
      <c r="AE6" s="39">
        <f t="shared" si="4"/>
        <v>28360</v>
      </c>
      <c r="AF6" s="39">
        <f t="shared" si="1"/>
        <v>46</v>
      </c>
      <c r="AG6" s="39">
        <f t="shared" si="5"/>
        <v>1158</v>
      </c>
      <c r="AH6" s="39" cm="1">
        <f t="array" ref="AH6">_xlfn.IFS((U6-AB6)&gt;=0,V6*(U6-AB6),(U6-AB6)&lt;0,0)+_xlfn.IFS((X6-AC6)&gt;=0,(X6-AC6)*Y6,(X6-AC6)&lt;0,0)</f>
        <v>53268</v>
      </c>
      <c r="AI6" s="35">
        <v>81</v>
      </c>
      <c r="AJ6" s="37">
        <v>1460</v>
      </c>
      <c r="AK6" s="40">
        <f t="shared" si="6"/>
        <v>46851</v>
      </c>
    </row>
    <row r="7" spans="1:37" x14ac:dyDescent="0.3">
      <c r="A7" s="31">
        <v>45399</v>
      </c>
      <c r="B7" s="31">
        <v>45399</v>
      </c>
      <c r="C7" s="31">
        <v>45399</v>
      </c>
      <c r="D7" s="31">
        <v>45422</v>
      </c>
      <c r="E7" s="32" t="s">
        <v>90</v>
      </c>
      <c r="F7" s="33" t="s">
        <v>91</v>
      </c>
      <c r="G7" s="34">
        <v>9780449214923</v>
      </c>
      <c r="H7" s="11" t="s">
        <v>29</v>
      </c>
      <c r="I7" s="35" t="s">
        <v>58</v>
      </c>
      <c r="J7" s="32" t="s">
        <v>78</v>
      </c>
      <c r="K7" s="32" t="s">
        <v>18</v>
      </c>
      <c r="L7" s="32" t="s">
        <v>251</v>
      </c>
      <c r="M7" s="32" t="s">
        <v>79</v>
      </c>
      <c r="N7" s="36" t="s">
        <v>210</v>
      </c>
      <c r="O7" s="32" t="s">
        <v>183</v>
      </c>
      <c r="P7" s="35" t="s">
        <v>257</v>
      </c>
      <c r="Q7" s="35" t="s">
        <v>149</v>
      </c>
      <c r="R7" s="35" t="s">
        <v>318</v>
      </c>
      <c r="S7" s="35" t="s">
        <v>287</v>
      </c>
      <c r="T7" s="35" t="s">
        <v>135</v>
      </c>
      <c r="U7" s="37">
        <v>12</v>
      </c>
      <c r="V7" s="38">
        <v>1429</v>
      </c>
      <c r="W7" s="37">
        <f t="shared" si="2"/>
        <v>17148</v>
      </c>
      <c r="X7" s="38">
        <v>34</v>
      </c>
      <c r="Y7" s="38">
        <v>1429</v>
      </c>
      <c r="Z7" s="37">
        <f t="shared" si="3"/>
        <v>48586</v>
      </c>
      <c r="AA7" s="35">
        <v>13</v>
      </c>
      <c r="AB7" s="39" cm="1">
        <f t="array" ref="AB7">_xlfn.IFS(AA7&gt;U7,U7,U7=AA7,U7,AA7&lt;U7,AA7)</f>
        <v>12</v>
      </c>
      <c r="AC7" s="39">
        <f t="shared" si="0"/>
        <v>1</v>
      </c>
      <c r="AD7" s="39">
        <v>2416</v>
      </c>
      <c r="AE7" s="39">
        <f t="shared" si="4"/>
        <v>31408</v>
      </c>
      <c r="AF7" s="39">
        <f t="shared" si="1"/>
        <v>33</v>
      </c>
      <c r="AG7" s="39">
        <f t="shared" si="5"/>
        <v>1429</v>
      </c>
      <c r="AH7" s="39" cm="1">
        <f t="array" ref="AH7">_xlfn.IFS((U7-AB7)&gt;=0,V7*(U7-AB7),(U7-AB7)&lt;0,0)+_xlfn.IFS((X7-AC7)&gt;=0,(X7-AC7)*Y7,(X7-AC7)&lt;0,0)</f>
        <v>47157</v>
      </c>
      <c r="AI7" s="35">
        <v>89</v>
      </c>
      <c r="AJ7" s="37">
        <v>1460</v>
      </c>
      <c r="AK7" s="40">
        <f t="shared" si="6"/>
        <v>46859</v>
      </c>
    </row>
    <row r="8" spans="1:37" x14ac:dyDescent="0.3">
      <c r="A8" s="31">
        <v>45382</v>
      </c>
      <c r="B8" s="31">
        <v>45391</v>
      </c>
      <c r="C8" s="31">
        <v>45391</v>
      </c>
      <c r="D8" s="31">
        <v>45399</v>
      </c>
      <c r="E8" s="32" t="s">
        <v>92</v>
      </c>
      <c r="F8" s="33" t="s">
        <v>15</v>
      </c>
      <c r="G8" s="34">
        <v>9781786330895</v>
      </c>
      <c r="H8" s="11" t="s">
        <v>30</v>
      </c>
      <c r="I8" s="35" t="s">
        <v>62</v>
      </c>
      <c r="J8" s="32" t="s">
        <v>74</v>
      </c>
      <c r="K8" s="32" t="s">
        <v>18</v>
      </c>
      <c r="L8" s="32" t="s">
        <v>249</v>
      </c>
      <c r="M8" s="32" t="s">
        <v>75</v>
      </c>
      <c r="N8" s="36" t="s">
        <v>211</v>
      </c>
      <c r="O8" s="32" t="s">
        <v>183</v>
      </c>
      <c r="P8" s="35" t="s">
        <v>258</v>
      </c>
      <c r="Q8" s="35" t="s">
        <v>167</v>
      </c>
      <c r="R8" s="35" t="s">
        <v>321</v>
      </c>
      <c r="S8" s="35" t="s">
        <v>288</v>
      </c>
      <c r="T8" s="35" t="s">
        <v>140</v>
      </c>
      <c r="U8" s="37">
        <v>18</v>
      </c>
      <c r="V8" s="38">
        <v>1357</v>
      </c>
      <c r="W8" s="37">
        <f t="shared" si="2"/>
        <v>24426</v>
      </c>
      <c r="X8" s="38">
        <v>40</v>
      </c>
      <c r="Y8" s="38">
        <v>1357</v>
      </c>
      <c r="Z8" s="37">
        <f t="shared" si="3"/>
        <v>54280</v>
      </c>
      <c r="AA8" s="35">
        <v>17</v>
      </c>
      <c r="AB8" s="39" cm="1">
        <f t="array" ref="AB8">_xlfn.IFS(AA8&gt;U8,U8,U8=AA8,U8,AA8&lt;U8,AA8)</f>
        <v>17</v>
      </c>
      <c r="AC8" s="39">
        <f t="shared" si="0"/>
        <v>0</v>
      </c>
      <c r="AD8" s="39">
        <v>2793</v>
      </c>
      <c r="AE8" s="39">
        <f t="shared" si="4"/>
        <v>47481</v>
      </c>
      <c r="AF8" s="39">
        <f t="shared" si="1"/>
        <v>41</v>
      </c>
      <c r="AG8" s="39">
        <f t="shared" si="5"/>
        <v>1357</v>
      </c>
      <c r="AH8" s="39" cm="1">
        <f t="array" ref="AH8">_xlfn.IFS((U8-AB8)&gt;=0,V8*(U8-AB8),(U8-AB8)&lt;0,0)+_xlfn.IFS((X8-AC8)&gt;=0,(X8-AC8)*Y8,(X8-AC8)&lt;0,0)</f>
        <v>55637</v>
      </c>
      <c r="AI8" s="35">
        <v>92</v>
      </c>
      <c r="AJ8" s="37">
        <v>1825</v>
      </c>
      <c r="AK8" s="40">
        <f t="shared" si="6"/>
        <v>47216</v>
      </c>
    </row>
    <row r="9" spans="1:37" x14ac:dyDescent="0.3">
      <c r="A9" s="31">
        <v>45399</v>
      </c>
      <c r="B9" s="31">
        <v>45399</v>
      </c>
      <c r="C9" s="31">
        <v>45399</v>
      </c>
      <c r="D9" s="31">
        <v>45412</v>
      </c>
      <c r="E9" s="32" t="s">
        <v>87</v>
      </c>
      <c r="F9" s="33" t="s">
        <v>88</v>
      </c>
      <c r="G9" s="34">
        <v>9780000000002</v>
      </c>
      <c r="H9" s="11" t="s">
        <v>31</v>
      </c>
      <c r="I9" s="35" t="s">
        <v>63</v>
      </c>
      <c r="J9" s="32" t="s">
        <v>80</v>
      </c>
      <c r="K9" s="32" t="s">
        <v>81</v>
      </c>
      <c r="L9" s="32" t="s">
        <v>250</v>
      </c>
      <c r="M9" s="32" t="s">
        <v>77</v>
      </c>
      <c r="N9" s="36" t="s">
        <v>212</v>
      </c>
      <c r="O9" s="32" t="s">
        <v>183</v>
      </c>
      <c r="P9" s="35" t="s">
        <v>259</v>
      </c>
      <c r="Q9" s="35" t="s">
        <v>151</v>
      </c>
      <c r="R9" s="35" t="s">
        <v>322</v>
      </c>
      <c r="S9" s="35" t="s">
        <v>289</v>
      </c>
      <c r="T9" s="35" t="s">
        <v>138</v>
      </c>
      <c r="U9" s="37">
        <v>12</v>
      </c>
      <c r="V9" s="38">
        <v>1173</v>
      </c>
      <c r="W9" s="37">
        <f t="shared" si="2"/>
        <v>14076</v>
      </c>
      <c r="X9" s="38">
        <v>21</v>
      </c>
      <c r="Y9" s="38">
        <v>1173</v>
      </c>
      <c r="Z9" s="37">
        <f t="shared" si="3"/>
        <v>24633</v>
      </c>
      <c r="AA9" s="35">
        <v>30</v>
      </c>
      <c r="AB9" s="39" cm="1">
        <f t="array" ref="AB9">_xlfn.IFS(AA9&gt;U9,U9,U9=AA9,U9,AA9&lt;U9,AA9)</f>
        <v>12</v>
      </c>
      <c r="AC9" s="39">
        <f t="shared" si="0"/>
        <v>18</v>
      </c>
      <c r="AD9" s="39">
        <v>2752</v>
      </c>
      <c r="AE9" s="39">
        <f t="shared" si="4"/>
        <v>82560</v>
      </c>
      <c r="AF9" s="39">
        <f t="shared" si="1"/>
        <v>3</v>
      </c>
      <c r="AG9" s="39">
        <f t="shared" si="5"/>
        <v>1173</v>
      </c>
      <c r="AH9" s="39" cm="1">
        <f t="array" ref="AH9">_xlfn.IFS((U9-AB9)&gt;=0,V9*(U9-AB9),(U9-AB9)&lt;0,0)+_xlfn.IFS((X9-AC9)&gt;=0,(X9-AC9)*Y9,(X9-AC9)&lt;0,0)</f>
        <v>3519</v>
      </c>
      <c r="AI9" s="35">
        <v>88</v>
      </c>
      <c r="AJ9" s="37">
        <v>7</v>
      </c>
      <c r="AK9" s="40">
        <f t="shared" si="6"/>
        <v>45406</v>
      </c>
    </row>
    <row r="10" spans="1:37" x14ac:dyDescent="0.3">
      <c r="A10" s="31">
        <v>45406</v>
      </c>
      <c r="B10" s="31">
        <v>45406</v>
      </c>
      <c r="C10" s="31">
        <v>45406</v>
      </c>
      <c r="D10" s="31">
        <v>45422</v>
      </c>
      <c r="E10" s="32" t="s">
        <v>93</v>
      </c>
      <c r="F10" s="33" t="s">
        <v>84</v>
      </c>
      <c r="G10" s="34">
        <v>9780099590088</v>
      </c>
      <c r="H10" s="11" t="s">
        <v>32</v>
      </c>
      <c r="I10" s="35" t="s">
        <v>64</v>
      </c>
      <c r="J10" s="32" t="s">
        <v>74</v>
      </c>
      <c r="K10" s="32" t="s">
        <v>18</v>
      </c>
      <c r="L10" s="32" t="s">
        <v>251</v>
      </c>
      <c r="M10" s="32" t="s">
        <v>79</v>
      </c>
      <c r="N10" s="36" t="s">
        <v>213</v>
      </c>
      <c r="O10" s="32" t="s">
        <v>184</v>
      </c>
      <c r="P10" s="35" t="s">
        <v>260</v>
      </c>
      <c r="Q10" s="35" t="s">
        <v>152</v>
      </c>
      <c r="R10" s="35" t="s">
        <v>318</v>
      </c>
      <c r="S10" s="35" t="s">
        <v>290</v>
      </c>
      <c r="T10" s="35" t="s">
        <v>140</v>
      </c>
      <c r="U10" s="37">
        <v>18</v>
      </c>
      <c r="V10" s="38">
        <v>1004</v>
      </c>
      <c r="W10" s="37">
        <f t="shared" si="2"/>
        <v>18072</v>
      </c>
      <c r="X10" s="38">
        <v>37</v>
      </c>
      <c r="Y10" s="38">
        <v>1004</v>
      </c>
      <c r="Z10" s="37">
        <f t="shared" si="3"/>
        <v>37148</v>
      </c>
      <c r="AA10" s="35">
        <v>12</v>
      </c>
      <c r="AB10" s="39" cm="1">
        <f t="array" ref="AB10">_xlfn.IFS(AA10&gt;U10,U10,U10=AA10,U10,AA10&lt;U10,AA10)</f>
        <v>12</v>
      </c>
      <c r="AC10" s="39">
        <f t="shared" si="0"/>
        <v>0</v>
      </c>
      <c r="AD10" s="39">
        <v>3367</v>
      </c>
      <c r="AE10" s="39">
        <f t="shared" si="4"/>
        <v>40404</v>
      </c>
      <c r="AF10" s="39">
        <f t="shared" si="1"/>
        <v>43</v>
      </c>
      <c r="AG10" s="39">
        <f t="shared" si="5"/>
        <v>1004</v>
      </c>
      <c r="AH10" s="39" cm="1">
        <f t="array" ref="AH10">_xlfn.IFS((U10-AB10)&gt;=0,V10*(U10-AB10),(U10-AB10)&lt;0,0)+_xlfn.IFS((X10-AC10)&gt;=0,(X10-AC10)*Y10,(X10-AC10)&lt;0,0)</f>
        <v>43172</v>
      </c>
      <c r="AI10" s="35">
        <v>92</v>
      </c>
      <c r="AJ10" s="37">
        <v>2190</v>
      </c>
      <c r="AK10" s="40">
        <f t="shared" si="6"/>
        <v>47596</v>
      </c>
    </row>
    <row r="11" spans="1:37" x14ac:dyDescent="0.3">
      <c r="A11" s="31">
        <v>45382</v>
      </c>
      <c r="B11" s="31">
        <v>45391</v>
      </c>
      <c r="C11" s="31">
        <v>45391</v>
      </c>
      <c r="D11" s="31">
        <v>45399</v>
      </c>
      <c r="E11" s="32" t="s">
        <v>94</v>
      </c>
      <c r="F11" s="33" t="s">
        <v>84</v>
      </c>
      <c r="G11" s="34">
        <v>9788179921623</v>
      </c>
      <c r="H11" s="11" t="s">
        <v>33</v>
      </c>
      <c r="I11" s="35" t="s">
        <v>65</v>
      </c>
      <c r="J11" s="32" t="s">
        <v>74</v>
      </c>
      <c r="K11" s="32" t="s">
        <v>18</v>
      </c>
      <c r="L11" s="32" t="s">
        <v>249</v>
      </c>
      <c r="M11" s="32" t="s">
        <v>75</v>
      </c>
      <c r="N11" s="36" t="s">
        <v>214</v>
      </c>
      <c r="O11" s="32" t="s">
        <v>185</v>
      </c>
      <c r="P11" s="35" t="s">
        <v>258</v>
      </c>
      <c r="Q11" s="35" t="s">
        <v>167</v>
      </c>
      <c r="R11" s="35" t="s">
        <v>321</v>
      </c>
      <c r="S11" s="35" t="s">
        <v>291</v>
      </c>
      <c r="T11" s="35" t="s">
        <v>140</v>
      </c>
      <c r="U11" s="37">
        <v>12</v>
      </c>
      <c r="V11" s="38">
        <v>1039</v>
      </c>
      <c r="W11" s="37">
        <f t="shared" si="2"/>
        <v>12468</v>
      </c>
      <c r="X11" s="38">
        <v>25</v>
      </c>
      <c r="Y11" s="38">
        <v>1039</v>
      </c>
      <c r="Z11" s="37">
        <f t="shared" si="3"/>
        <v>25975</v>
      </c>
      <c r="AA11" s="35">
        <v>19</v>
      </c>
      <c r="AB11" s="39" cm="1">
        <f t="array" ref="AB11">_xlfn.IFS(AA11&gt;U11,U11,U11=AA11,U11,AA11&lt;U11,AA11)</f>
        <v>12</v>
      </c>
      <c r="AC11" s="39">
        <f t="shared" si="0"/>
        <v>7</v>
      </c>
      <c r="AD11" s="39">
        <v>2764</v>
      </c>
      <c r="AE11" s="39">
        <f t="shared" si="4"/>
        <v>52516</v>
      </c>
      <c r="AF11" s="39">
        <f t="shared" si="1"/>
        <v>18</v>
      </c>
      <c r="AG11" s="39">
        <f t="shared" si="5"/>
        <v>1039</v>
      </c>
      <c r="AH11" s="39" cm="1">
        <f t="array" ref="AH11">_xlfn.IFS((U11-AB11)&gt;=0,V11*(U11-AB11),(U11-AB11)&lt;0,0)+_xlfn.IFS((X11-AC11)&gt;=0,(X11-AC11)*Y11,(X11-AC11)&lt;0,0)</f>
        <v>18702</v>
      </c>
      <c r="AI11" s="35">
        <v>87</v>
      </c>
      <c r="AJ11" s="37">
        <v>1460</v>
      </c>
      <c r="AK11" s="40">
        <f t="shared" si="6"/>
        <v>46851</v>
      </c>
    </row>
    <row r="12" spans="1:37" x14ac:dyDescent="0.3">
      <c r="A12" s="31">
        <v>45413</v>
      </c>
      <c r="B12" s="31">
        <v>45413</v>
      </c>
      <c r="C12" s="31">
        <v>45413</v>
      </c>
      <c r="D12" s="31">
        <v>45426</v>
      </c>
      <c r="E12" s="32" t="s">
        <v>14</v>
      </c>
      <c r="F12" s="33" t="s">
        <v>16</v>
      </c>
      <c r="G12" s="34">
        <v>9788173711466</v>
      </c>
      <c r="H12" s="11" t="s">
        <v>34</v>
      </c>
      <c r="I12" s="35" t="s">
        <v>17</v>
      </c>
      <c r="J12" s="32" t="s">
        <v>74</v>
      </c>
      <c r="K12" s="32" t="s">
        <v>18</v>
      </c>
      <c r="L12" s="32" t="s">
        <v>250</v>
      </c>
      <c r="M12" s="32" t="s">
        <v>77</v>
      </c>
      <c r="N12" s="36" t="s">
        <v>215</v>
      </c>
      <c r="O12" s="32" t="s">
        <v>185</v>
      </c>
      <c r="P12" s="35" t="s">
        <v>261</v>
      </c>
      <c r="Q12" s="35" t="s">
        <v>154</v>
      </c>
      <c r="R12" s="35" t="s">
        <v>323</v>
      </c>
      <c r="S12" s="35" t="s">
        <v>292</v>
      </c>
      <c r="T12" s="35" t="s">
        <v>140</v>
      </c>
      <c r="U12" s="37">
        <v>12</v>
      </c>
      <c r="V12" s="38">
        <v>1263</v>
      </c>
      <c r="W12" s="37">
        <f t="shared" si="2"/>
        <v>15156</v>
      </c>
      <c r="X12" s="38">
        <v>36</v>
      </c>
      <c r="Y12" s="38">
        <v>1263</v>
      </c>
      <c r="Z12" s="37">
        <f t="shared" si="3"/>
        <v>45468</v>
      </c>
      <c r="AA12" s="35">
        <v>11</v>
      </c>
      <c r="AB12" s="39" cm="1">
        <f t="array" ref="AB12">_xlfn.IFS(AA12&gt;U12,U12,U12=AA12,U12,AA12&lt;U12,AA12)</f>
        <v>11</v>
      </c>
      <c r="AC12" s="39">
        <f t="shared" si="0"/>
        <v>0</v>
      </c>
      <c r="AD12" s="39">
        <v>3243</v>
      </c>
      <c r="AE12" s="39">
        <f t="shared" si="4"/>
        <v>35673</v>
      </c>
      <c r="AF12" s="39">
        <f t="shared" si="1"/>
        <v>37</v>
      </c>
      <c r="AG12" s="39">
        <f t="shared" si="5"/>
        <v>1263</v>
      </c>
      <c r="AH12" s="39" cm="1">
        <f t="array" ref="AH12">_xlfn.IFS((U12-AB12)&gt;=0,V12*(U12-AB12),(U12-AB12)&lt;0,0)+_xlfn.IFS((X12-AC12)&gt;=0,(X12-AC12)*Y12,(X12-AC12)&lt;0,0)</f>
        <v>46731</v>
      </c>
      <c r="AI12" s="35">
        <v>92</v>
      </c>
      <c r="AJ12" s="37">
        <v>1460</v>
      </c>
      <c r="AK12" s="40">
        <f t="shared" si="6"/>
        <v>46873</v>
      </c>
    </row>
    <row r="13" spans="1:37" x14ac:dyDescent="0.3">
      <c r="A13" s="31">
        <v>45419</v>
      </c>
      <c r="B13" s="31">
        <v>45419</v>
      </c>
      <c r="C13" s="31">
        <v>45419</v>
      </c>
      <c r="D13" s="31">
        <v>45422</v>
      </c>
      <c r="E13" s="32" t="s">
        <v>95</v>
      </c>
      <c r="F13" s="33" t="s">
        <v>96</v>
      </c>
      <c r="G13" s="34">
        <v>9789382951711</v>
      </c>
      <c r="H13" s="11" t="s">
        <v>35</v>
      </c>
      <c r="I13" s="35" t="s">
        <v>65</v>
      </c>
      <c r="J13" s="32" t="s">
        <v>74</v>
      </c>
      <c r="K13" s="32" t="s">
        <v>18</v>
      </c>
      <c r="L13" s="32" t="s">
        <v>251</v>
      </c>
      <c r="M13" s="32" t="s">
        <v>79</v>
      </c>
      <c r="N13" s="36" t="s">
        <v>216</v>
      </c>
      <c r="O13" s="32" t="s">
        <v>186</v>
      </c>
      <c r="P13" s="35" t="s">
        <v>262</v>
      </c>
      <c r="Q13" s="35" t="s">
        <v>155</v>
      </c>
      <c r="R13" s="35" t="s">
        <v>318</v>
      </c>
      <c r="S13" s="35" t="s">
        <v>293</v>
      </c>
      <c r="T13" s="35" t="s">
        <v>135</v>
      </c>
      <c r="U13" s="37">
        <v>14</v>
      </c>
      <c r="V13" s="38">
        <v>1289</v>
      </c>
      <c r="W13" s="37">
        <f t="shared" si="2"/>
        <v>18046</v>
      </c>
      <c r="X13" s="38">
        <v>38</v>
      </c>
      <c r="Y13" s="38">
        <v>1289</v>
      </c>
      <c r="Z13" s="37">
        <f t="shared" si="3"/>
        <v>48982</v>
      </c>
      <c r="AA13" s="35">
        <v>23</v>
      </c>
      <c r="AB13" s="39" cm="1">
        <f t="array" ref="AB13">_xlfn.IFS(AA13&gt;U13,U13,U13=AA13,U13,AA13&lt;U13,AA13)</f>
        <v>14</v>
      </c>
      <c r="AC13" s="39">
        <f t="shared" si="0"/>
        <v>9</v>
      </c>
      <c r="AD13" s="39">
        <v>3057</v>
      </c>
      <c r="AE13" s="39">
        <f t="shared" si="4"/>
        <v>70311</v>
      </c>
      <c r="AF13" s="39">
        <f t="shared" si="1"/>
        <v>29</v>
      </c>
      <c r="AG13" s="39">
        <f t="shared" si="5"/>
        <v>1289</v>
      </c>
      <c r="AH13" s="39" cm="1">
        <f t="array" ref="AH13">_xlfn.IFS((U13-AB13)&gt;=0,V13*(U13-AB13),(U13-AB13)&lt;0,0)+_xlfn.IFS((X13-AC13)&gt;=0,(X13-AC13)*Y13,(X13-AC13)&lt;0,0)</f>
        <v>37381</v>
      </c>
      <c r="AI13" s="35">
        <v>90</v>
      </c>
      <c r="AJ13" s="37">
        <v>1460</v>
      </c>
      <c r="AK13" s="40">
        <f t="shared" si="6"/>
        <v>46879</v>
      </c>
    </row>
    <row r="14" spans="1:37" x14ac:dyDescent="0.3">
      <c r="A14" s="31">
        <v>45396</v>
      </c>
      <c r="B14" s="31">
        <v>45399</v>
      </c>
      <c r="C14" s="31">
        <v>45399</v>
      </c>
      <c r="D14" s="31">
        <v>45439</v>
      </c>
      <c r="E14" s="32" t="s">
        <v>97</v>
      </c>
      <c r="F14" s="33" t="s">
        <v>98</v>
      </c>
      <c r="G14" s="34">
        <v>9781471131820</v>
      </c>
      <c r="H14" s="11" t="s">
        <v>36</v>
      </c>
      <c r="I14" s="35" t="s">
        <v>58</v>
      </c>
      <c r="J14" s="32" t="s">
        <v>78</v>
      </c>
      <c r="K14" s="32" t="s">
        <v>18</v>
      </c>
      <c r="L14" s="32" t="s">
        <v>249</v>
      </c>
      <c r="M14" s="32" t="s">
        <v>75</v>
      </c>
      <c r="N14" s="36" t="s">
        <v>217</v>
      </c>
      <c r="O14" s="32" t="s">
        <v>187</v>
      </c>
      <c r="P14" s="35" t="s">
        <v>263</v>
      </c>
      <c r="Q14" s="35" t="s">
        <v>151</v>
      </c>
      <c r="R14" s="35" t="s">
        <v>324</v>
      </c>
      <c r="S14" s="35" t="s">
        <v>294</v>
      </c>
      <c r="T14" s="35" t="s">
        <v>115</v>
      </c>
      <c r="U14" s="37">
        <v>14</v>
      </c>
      <c r="V14" s="38">
        <v>1449</v>
      </c>
      <c r="W14" s="37">
        <f t="shared" si="2"/>
        <v>20286</v>
      </c>
      <c r="X14" s="38">
        <v>33</v>
      </c>
      <c r="Y14" s="38">
        <v>1449</v>
      </c>
      <c r="Z14" s="37">
        <f t="shared" si="3"/>
        <v>47817</v>
      </c>
      <c r="AA14" s="35">
        <v>19</v>
      </c>
      <c r="AB14" s="39" cm="1">
        <f t="array" ref="AB14">_xlfn.IFS(AA14&gt;U14,U14,U14=AA14,U14,AA14&lt;U14,AA14)</f>
        <v>14</v>
      </c>
      <c r="AC14" s="39">
        <f t="shared" si="0"/>
        <v>5</v>
      </c>
      <c r="AD14" s="39">
        <v>2821</v>
      </c>
      <c r="AE14" s="39">
        <f t="shared" si="4"/>
        <v>53599</v>
      </c>
      <c r="AF14" s="39">
        <f t="shared" si="1"/>
        <v>28</v>
      </c>
      <c r="AG14" s="39">
        <f t="shared" si="5"/>
        <v>1449</v>
      </c>
      <c r="AH14" s="39" cm="1">
        <f t="array" ref="AH14">_xlfn.IFS((U14-AB14)&gt;=0,V14*(U14-AB14),(U14-AB14)&lt;0,0)+_xlfn.IFS((X14-AC14)&gt;=0,(X14-AC14)*Y14,(X14-AC14)&lt;0,0)</f>
        <v>40572</v>
      </c>
      <c r="AI14" s="35">
        <v>89</v>
      </c>
      <c r="AJ14" s="37">
        <v>1460</v>
      </c>
      <c r="AK14" s="40">
        <f t="shared" si="6"/>
        <v>46859</v>
      </c>
    </row>
    <row r="15" spans="1:37" x14ac:dyDescent="0.3">
      <c r="A15" s="31">
        <v>45383</v>
      </c>
      <c r="B15" s="31">
        <v>45391</v>
      </c>
      <c r="C15" s="31">
        <v>45391</v>
      </c>
      <c r="D15" s="31">
        <v>45399</v>
      </c>
      <c r="E15" s="32" t="s">
        <v>99</v>
      </c>
      <c r="F15" s="33" t="s">
        <v>100</v>
      </c>
      <c r="G15" s="34">
        <v>9780099549482</v>
      </c>
      <c r="H15" s="11" t="s">
        <v>37</v>
      </c>
      <c r="I15" s="35" t="s">
        <v>66</v>
      </c>
      <c r="J15" s="32" t="s">
        <v>74</v>
      </c>
      <c r="K15" s="32" t="s">
        <v>18</v>
      </c>
      <c r="L15" s="32" t="s">
        <v>250</v>
      </c>
      <c r="M15" s="32" t="s">
        <v>77</v>
      </c>
      <c r="N15" s="36" t="s">
        <v>218</v>
      </c>
      <c r="O15" s="32" t="s">
        <v>188</v>
      </c>
      <c r="P15" s="35" t="s">
        <v>264</v>
      </c>
      <c r="Q15" s="35" t="s">
        <v>167</v>
      </c>
      <c r="R15" s="35" t="s">
        <v>321</v>
      </c>
      <c r="S15" s="35" t="s">
        <v>295</v>
      </c>
      <c r="T15" s="35" t="s">
        <v>137</v>
      </c>
      <c r="U15" s="37">
        <v>15</v>
      </c>
      <c r="V15" s="38">
        <v>1288</v>
      </c>
      <c r="W15" s="37">
        <f t="shared" si="2"/>
        <v>19320</v>
      </c>
      <c r="X15" s="38">
        <v>21</v>
      </c>
      <c r="Y15" s="38">
        <v>1288</v>
      </c>
      <c r="Z15" s="37">
        <f t="shared" si="3"/>
        <v>27048</v>
      </c>
      <c r="AA15" s="35">
        <v>14</v>
      </c>
      <c r="AB15" s="39" cm="1">
        <f t="array" ref="AB15">_xlfn.IFS(AA15&gt;U15,U15,U15=AA15,U15,AA15&lt;U15,AA15)</f>
        <v>14</v>
      </c>
      <c r="AC15" s="39">
        <f t="shared" si="0"/>
        <v>0</v>
      </c>
      <c r="AD15" s="39">
        <v>3236</v>
      </c>
      <c r="AE15" s="39">
        <f t="shared" si="4"/>
        <v>45304</v>
      </c>
      <c r="AF15" s="39">
        <f t="shared" si="1"/>
        <v>22</v>
      </c>
      <c r="AG15" s="39">
        <f t="shared" si="5"/>
        <v>1288</v>
      </c>
      <c r="AH15" s="39" cm="1">
        <f t="array" ref="AH15">_xlfn.IFS((U15-AB15)&gt;=0,V15*(U15-AB15),(U15-AB15)&lt;0,0)+_xlfn.IFS((X15-AC15)&gt;=0,(X15-AC15)*Y15,(X15-AC15)&lt;0,0)</f>
        <v>28336</v>
      </c>
      <c r="AI15" s="35">
        <v>86</v>
      </c>
      <c r="AJ15" s="37">
        <v>2920</v>
      </c>
      <c r="AK15" s="40">
        <f t="shared" si="6"/>
        <v>48311</v>
      </c>
    </row>
    <row r="16" spans="1:37" ht="31.2" x14ac:dyDescent="0.3">
      <c r="A16" s="31">
        <v>45406</v>
      </c>
      <c r="B16" s="31">
        <v>45406</v>
      </c>
      <c r="C16" s="31">
        <v>45406</v>
      </c>
      <c r="D16" s="31">
        <v>45449</v>
      </c>
      <c r="E16" s="32" t="s">
        <v>87</v>
      </c>
      <c r="F16" s="33" t="s">
        <v>101</v>
      </c>
      <c r="G16" s="34">
        <v>9780000000003</v>
      </c>
      <c r="H16" s="11" t="s">
        <v>38</v>
      </c>
      <c r="I16" s="35" t="s">
        <v>67</v>
      </c>
      <c r="J16" s="32" t="s">
        <v>80</v>
      </c>
      <c r="K16" s="32" t="s">
        <v>18</v>
      </c>
      <c r="L16" s="32" t="s">
        <v>251</v>
      </c>
      <c r="M16" s="32" t="s">
        <v>79</v>
      </c>
      <c r="N16" s="36" t="s">
        <v>219</v>
      </c>
      <c r="O16" s="32" t="s">
        <v>188</v>
      </c>
      <c r="P16" s="35" t="s">
        <v>265</v>
      </c>
      <c r="Q16" s="35" t="s">
        <v>152</v>
      </c>
      <c r="R16" s="35" t="s">
        <v>325</v>
      </c>
      <c r="S16" s="35" t="s">
        <v>296</v>
      </c>
      <c r="T16" s="35" t="s">
        <v>138</v>
      </c>
      <c r="U16" s="37">
        <v>0</v>
      </c>
      <c r="V16" s="38">
        <v>1038</v>
      </c>
      <c r="W16" s="37">
        <f t="shared" si="2"/>
        <v>0</v>
      </c>
      <c r="X16" s="38">
        <v>33</v>
      </c>
      <c r="Y16" s="38">
        <v>1038</v>
      </c>
      <c r="Z16" s="37">
        <f t="shared" si="3"/>
        <v>34254</v>
      </c>
      <c r="AA16" s="35">
        <v>16</v>
      </c>
      <c r="AB16" s="39" cm="1">
        <f t="array" ref="AB16">_xlfn.IFS(AA16&gt;U16,U16,U16=AA16,U16,AA16&lt;U16,AA16)</f>
        <v>0</v>
      </c>
      <c r="AC16" s="39">
        <f t="shared" si="0"/>
        <v>16</v>
      </c>
      <c r="AD16" s="39">
        <v>3412</v>
      </c>
      <c r="AE16" s="39">
        <f t="shared" si="4"/>
        <v>54592</v>
      </c>
      <c r="AF16" s="39">
        <f t="shared" si="1"/>
        <v>17</v>
      </c>
      <c r="AG16" s="39">
        <f t="shared" si="5"/>
        <v>1038</v>
      </c>
      <c r="AH16" s="39" cm="1">
        <f t="array" ref="AH16">_xlfn.IFS((U16-AB16)&gt;=0,V16*(U16-AB16),(U16-AB16)&lt;0,0)+_xlfn.IFS((X16-AC16)&gt;=0,(X16-AC16)*Y16,(X16-AC16)&lt;0,0)</f>
        <v>17646</v>
      </c>
      <c r="AI16" s="35">
        <v>89</v>
      </c>
      <c r="AJ16" s="37">
        <v>7</v>
      </c>
      <c r="AK16" s="40">
        <f t="shared" si="6"/>
        <v>45413</v>
      </c>
    </row>
    <row r="17" spans="1:37" x14ac:dyDescent="0.3">
      <c r="A17" s="31">
        <v>45443</v>
      </c>
      <c r="B17" s="31">
        <v>45443</v>
      </c>
      <c r="C17" s="31">
        <v>45443</v>
      </c>
      <c r="D17" s="31">
        <v>45456</v>
      </c>
      <c r="E17" s="32" t="s">
        <v>102</v>
      </c>
      <c r="F17" s="33" t="s">
        <v>103</v>
      </c>
      <c r="G17" s="34">
        <v>9780141036144</v>
      </c>
      <c r="H17" s="11" t="s">
        <v>39</v>
      </c>
      <c r="I17" s="35" t="s">
        <v>66</v>
      </c>
      <c r="J17" s="32" t="s">
        <v>74</v>
      </c>
      <c r="K17" s="32" t="s">
        <v>18</v>
      </c>
      <c r="L17" s="32" t="s">
        <v>249</v>
      </c>
      <c r="M17" s="32" t="s">
        <v>75</v>
      </c>
      <c r="N17" s="36" t="s">
        <v>220</v>
      </c>
      <c r="O17" s="32" t="s">
        <v>189</v>
      </c>
      <c r="P17" s="35" t="s">
        <v>266</v>
      </c>
      <c r="Q17" s="35" t="s">
        <v>159</v>
      </c>
      <c r="R17" s="35" t="s">
        <v>326</v>
      </c>
      <c r="S17" s="35" t="s">
        <v>297</v>
      </c>
      <c r="T17" s="35" t="s">
        <v>139</v>
      </c>
      <c r="U17" s="37">
        <v>15</v>
      </c>
      <c r="V17" s="38">
        <v>1077</v>
      </c>
      <c r="W17" s="37">
        <f t="shared" si="2"/>
        <v>16155</v>
      </c>
      <c r="X17" s="38">
        <v>35</v>
      </c>
      <c r="Y17" s="38">
        <v>1077</v>
      </c>
      <c r="Z17" s="37">
        <f t="shared" si="3"/>
        <v>37695</v>
      </c>
      <c r="AA17" s="35">
        <v>30</v>
      </c>
      <c r="AB17" s="39" cm="1">
        <f t="array" ref="AB17">_xlfn.IFS(AA17&gt;U17,U17,U17=AA17,U17,AA17&lt;U17,AA17)</f>
        <v>15</v>
      </c>
      <c r="AC17" s="39">
        <f t="shared" si="0"/>
        <v>15</v>
      </c>
      <c r="AD17" s="39">
        <v>2984</v>
      </c>
      <c r="AE17" s="39">
        <f t="shared" si="4"/>
        <v>89520</v>
      </c>
      <c r="AF17" s="39">
        <f t="shared" si="1"/>
        <v>20</v>
      </c>
      <c r="AG17" s="39">
        <f t="shared" si="5"/>
        <v>1077</v>
      </c>
      <c r="AH17" s="39" cm="1">
        <f t="array" ref="AH17">_xlfn.IFS((U17-AB17)&gt;=0,V17*(U17-AB17),(U17-AB17)&lt;0,0)+_xlfn.IFS((X17-AC17)&gt;=0,(X17-AC17)*Y17,(X17-AC17)&lt;0,0)</f>
        <v>21540</v>
      </c>
      <c r="AI17" s="35">
        <v>81</v>
      </c>
      <c r="AJ17" s="37">
        <v>2920</v>
      </c>
      <c r="AK17" s="40">
        <f t="shared" si="6"/>
        <v>48363</v>
      </c>
    </row>
    <row r="18" spans="1:37" x14ac:dyDescent="0.3">
      <c r="A18" s="31">
        <v>45450</v>
      </c>
      <c r="B18" s="31">
        <v>45450</v>
      </c>
      <c r="C18" s="31">
        <v>45450</v>
      </c>
      <c r="D18" s="31">
        <v>45463</v>
      </c>
      <c r="E18" s="32" t="s">
        <v>104</v>
      </c>
      <c r="F18" s="33" t="s">
        <v>105</v>
      </c>
      <c r="G18" s="34">
        <v>9780857197689</v>
      </c>
      <c r="H18" s="11" t="s">
        <v>40</v>
      </c>
      <c r="I18" s="35" t="s">
        <v>59</v>
      </c>
      <c r="J18" s="32" t="s">
        <v>76</v>
      </c>
      <c r="K18" s="32" t="s">
        <v>18</v>
      </c>
      <c r="L18" s="32" t="s">
        <v>250</v>
      </c>
      <c r="M18" s="32" t="s">
        <v>77</v>
      </c>
      <c r="N18" s="36" t="s">
        <v>221</v>
      </c>
      <c r="O18" s="32" t="s">
        <v>190</v>
      </c>
      <c r="P18" s="35" t="s">
        <v>267</v>
      </c>
      <c r="Q18" s="35" t="s">
        <v>160</v>
      </c>
      <c r="R18" s="35" t="s">
        <v>327</v>
      </c>
      <c r="S18" s="35" t="s">
        <v>298</v>
      </c>
      <c r="T18" s="35" t="s">
        <v>135</v>
      </c>
      <c r="U18" s="37">
        <v>12</v>
      </c>
      <c r="V18" s="38">
        <v>1383</v>
      </c>
      <c r="W18" s="37">
        <f t="shared" si="2"/>
        <v>16596</v>
      </c>
      <c r="X18" s="38">
        <v>26</v>
      </c>
      <c r="Y18" s="38">
        <v>1383</v>
      </c>
      <c r="Z18" s="37">
        <f t="shared" si="3"/>
        <v>35958</v>
      </c>
      <c r="AA18" s="35">
        <v>7</v>
      </c>
      <c r="AB18" s="39" cm="1">
        <f t="array" ref="AB18">_xlfn.IFS(AA18&gt;U18,U18,U18=AA18,U18,AA18&lt;U18,AA18)</f>
        <v>7</v>
      </c>
      <c r="AC18" s="39">
        <f t="shared" si="0"/>
        <v>0</v>
      </c>
      <c r="AD18" s="39">
        <v>2833</v>
      </c>
      <c r="AE18" s="39">
        <f t="shared" si="4"/>
        <v>19831</v>
      </c>
      <c r="AF18" s="39">
        <f t="shared" si="1"/>
        <v>31</v>
      </c>
      <c r="AG18" s="39">
        <f t="shared" si="5"/>
        <v>1383</v>
      </c>
      <c r="AH18" s="39" cm="1">
        <f t="array" ref="AH18">_xlfn.IFS((U18-AB18)&gt;=0,V18*(U18-AB18),(U18-AB18)&lt;0,0)+_xlfn.IFS((X18-AC18)&gt;=0,(X18-AC18)*Y18,(X18-AC18)&lt;0,0)</f>
        <v>42873</v>
      </c>
      <c r="AI18" s="35">
        <v>88</v>
      </c>
      <c r="AJ18" s="37">
        <v>1095</v>
      </c>
      <c r="AK18" s="40">
        <f t="shared" si="6"/>
        <v>46545</v>
      </c>
    </row>
    <row r="19" spans="1:37" x14ac:dyDescent="0.3">
      <c r="A19" s="31">
        <v>45382</v>
      </c>
      <c r="B19" s="31">
        <v>45399</v>
      </c>
      <c r="C19" s="31">
        <v>45399</v>
      </c>
      <c r="D19" s="31">
        <v>45463</v>
      </c>
      <c r="E19" s="32" t="s">
        <v>106</v>
      </c>
      <c r="F19" s="33" t="s">
        <v>91</v>
      </c>
      <c r="G19" s="34">
        <v>9780399590504</v>
      </c>
      <c r="H19" s="11" t="s">
        <v>41</v>
      </c>
      <c r="I19" s="35" t="s">
        <v>17</v>
      </c>
      <c r="J19" s="32" t="s">
        <v>82</v>
      </c>
      <c r="K19" s="32" t="s">
        <v>18</v>
      </c>
      <c r="L19" s="32" t="s">
        <v>251</v>
      </c>
      <c r="M19" s="32" t="s">
        <v>79</v>
      </c>
      <c r="N19" s="36" t="s">
        <v>222</v>
      </c>
      <c r="O19" s="32" t="s">
        <v>190</v>
      </c>
      <c r="P19" s="35" t="s">
        <v>258</v>
      </c>
      <c r="Q19" s="35" t="s">
        <v>151</v>
      </c>
      <c r="R19" s="35" t="s">
        <v>328</v>
      </c>
      <c r="S19" s="35" t="s">
        <v>299</v>
      </c>
      <c r="T19" s="35" t="s">
        <v>140</v>
      </c>
      <c r="U19" s="37">
        <v>14</v>
      </c>
      <c r="V19" s="38">
        <v>1490</v>
      </c>
      <c r="W19" s="37">
        <f t="shared" si="2"/>
        <v>20860</v>
      </c>
      <c r="X19" s="38">
        <v>40</v>
      </c>
      <c r="Y19" s="38">
        <v>1490</v>
      </c>
      <c r="Z19" s="37">
        <f t="shared" si="3"/>
        <v>59600</v>
      </c>
      <c r="AA19" s="35">
        <v>27</v>
      </c>
      <c r="AB19" s="39" cm="1">
        <f t="array" ref="AB19">_xlfn.IFS(AA19&gt;U19,U19,U19=AA19,U19,AA19&lt;U19,AA19)</f>
        <v>14</v>
      </c>
      <c r="AC19" s="39">
        <f t="shared" si="0"/>
        <v>13</v>
      </c>
      <c r="AD19" s="39">
        <v>2230</v>
      </c>
      <c r="AE19" s="39">
        <f t="shared" si="4"/>
        <v>60210</v>
      </c>
      <c r="AF19" s="39">
        <f t="shared" si="1"/>
        <v>27</v>
      </c>
      <c r="AG19" s="39">
        <f t="shared" si="5"/>
        <v>1490</v>
      </c>
      <c r="AH19" s="39" cm="1">
        <f t="array" ref="AH19">_xlfn.IFS((U19-AB19)&gt;=0,V19*(U19-AB19),(U19-AB19)&lt;0,0)+_xlfn.IFS((X19-AC19)&gt;=0,(X19-AC19)*Y19,(X19-AC19)&lt;0,0)</f>
        <v>40230</v>
      </c>
      <c r="AI19" s="35">
        <v>86</v>
      </c>
      <c r="AJ19" s="37">
        <v>1460</v>
      </c>
      <c r="AK19" s="40">
        <f t="shared" si="6"/>
        <v>46859</v>
      </c>
    </row>
    <row r="20" spans="1:37" x14ac:dyDescent="0.3">
      <c r="A20" s="31">
        <v>45409</v>
      </c>
      <c r="B20" s="31">
        <v>45462</v>
      </c>
      <c r="C20" s="31">
        <v>45462</v>
      </c>
      <c r="D20" s="31">
        <v>45475</v>
      </c>
      <c r="E20" s="32" t="s">
        <v>107</v>
      </c>
      <c r="F20" s="33" t="s">
        <v>108</v>
      </c>
      <c r="G20" s="34">
        <v>9780807014295</v>
      </c>
      <c r="H20" s="11" t="s">
        <v>42</v>
      </c>
      <c r="I20" s="35" t="s">
        <v>68</v>
      </c>
      <c r="J20" s="32" t="s">
        <v>74</v>
      </c>
      <c r="K20" s="32" t="s">
        <v>18</v>
      </c>
      <c r="L20" s="32" t="s">
        <v>249</v>
      </c>
      <c r="M20" s="32" t="s">
        <v>75</v>
      </c>
      <c r="N20" s="36" t="s">
        <v>223</v>
      </c>
      <c r="O20" s="32" t="s">
        <v>191</v>
      </c>
      <c r="P20" s="35" t="s">
        <v>252</v>
      </c>
      <c r="Q20" s="35" t="s">
        <v>162</v>
      </c>
      <c r="R20" s="35" t="s">
        <v>329</v>
      </c>
      <c r="S20" s="35" t="s">
        <v>300</v>
      </c>
      <c r="T20" s="35" t="s">
        <v>135</v>
      </c>
      <c r="U20" s="37">
        <v>13</v>
      </c>
      <c r="V20" s="38">
        <v>1290</v>
      </c>
      <c r="W20" s="37">
        <f t="shared" si="2"/>
        <v>16770</v>
      </c>
      <c r="X20" s="38">
        <v>27</v>
      </c>
      <c r="Y20" s="38">
        <v>1290</v>
      </c>
      <c r="Z20" s="37">
        <f t="shared" si="3"/>
        <v>34830</v>
      </c>
      <c r="AA20" s="35">
        <v>5</v>
      </c>
      <c r="AB20" s="39" cm="1">
        <f t="array" ref="AB20">_xlfn.IFS(AA20&gt;U20,U20,U20=AA20,U20,AA20&lt;U20,AA20)</f>
        <v>5</v>
      </c>
      <c r="AC20" s="39">
        <f t="shared" si="0"/>
        <v>0</v>
      </c>
      <c r="AD20" s="39">
        <v>2709</v>
      </c>
      <c r="AE20" s="39">
        <f t="shared" si="4"/>
        <v>13545</v>
      </c>
      <c r="AF20" s="39">
        <f t="shared" si="1"/>
        <v>35</v>
      </c>
      <c r="AG20" s="39">
        <f t="shared" si="5"/>
        <v>1290</v>
      </c>
      <c r="AH20" s="39" cm="1">
        <f t="array" ref="AH20">_xlfn.IFS((U20-AB20)&gt;=0,V20*(U20-AB20),(U20-AB20)&lt;0,0)+_xlfn.IFS((X20-AC20)&gt;=0,(X20-AC20)*Y20,(X20-AC20)&lt;0,0)</f>
        <v>45150</v>
      </c>
      <c r="AI20" s="35">
        <v>91</v>
      </c>
      <c r="AJ20" s="37">
        <v>2190</v>
      </c>
      <c r="AK20" s="40">
        <f t="shared" si="6"/>
        <v>47652</v>
      </c>
    </row>
    <row r="21" spans="1:37" x14ac:dyDescent="0.3">
      <c r="A21" s="31">
        <v>45470</v>
      </c>
      <c r="B21" s="31">
        <v>45497</v>
      </c>
      <c r="C21" s="31">
        <v>45497</v>
      </c>
      <c r="D21" s="31">
        <v>45483</v>
      </c>
      <c r="E21" s="32" t="s">
        <v>87</v>
      </c>
      <c r="F21" s="33" t="s">
        <v>88</v>
      </c>
      <c r="G21" s="34">
        <v>9780000000004</v>
      </c>
      <c r="H21" s="11" t="s">
        <v>43</v>
      </c>
      <c r="I21" s="35" t="s">
        <v>69</v>
      </c>
      <c r="J21" s="32" t="s">
        <v>80</v>
      </c>
      <c r="K21" s="32" t="s">
        <v>18</v>
      </c>
      <c r="L21" s="32" t="s">
        <v>250</v>
      </c>
      <c r="M21" s="32" t="s">
        <v>77</v>
      </c>
      <c r="N21" s="36" t="s">
        <v>224</v>
      </c>
      <c r="O21" s="32" t="s">
        <v>192</v>
      </c>
      <c r="P21" s="35" t="s">
        <v>268</v>
      </c>
      <c r="Q21" s="35" t="s">
        <v>152</v>
      </c>
      <c r="R21" s="35" t="s">
        <v>330</v>
      </c>
      <c r="S21" s="35" t="s">
        <v>301</v>
      </c>
      <c r="T21" s="35" t="s">
        <v>138</v>
      </c>
      <c r="U21" s="37">
        <v>19</v>
      </c>
      <c r="V21" s="38">
        <v>1470</v>
      </c>
      <c r="W21" s="37">
        <f t="shared" si="2"/>
        <v>27930</v>
      </c>
      <c r="X21" s="38">
        <v>33</v>
      </c>
      <c r="Y21" s="38">
        <v>1500</v>
      </c>
      <c r="Z21" s="37">
        <f t="shared" si="3"/>
        <v>49500</v>
      </c>
      <c r="AA21" s="35">
        <v>23</v>
      </c>
      <c r="AB21" s="39" cm="1">
        <f t="array" ref="AB21">_xlfn.IFS(AA21&gt;U21,U21,U21=AA21,U21,AA21&lt;U21,AA21)</f>
        <v>19</v>
      </c>
      <c r="AC21" s="39">
        <f t="shared" si="0"/>
        <v>4</v>
      </c>
      <c r="AD21" s="39">
        <v>3300</v>
      </c>
      <c r="AE21" s="39">
        <f t="shared" si="4"/>
        <v>75900</v>
      </c>
      <c r="AF21" s="39">
        <f t="shared" si="1"/>
        <v>29</v>
      </c>
      <c r="AG21" s="39">
        <f t="shared" si="5"/>
        <v>1500</v>
      </c>
      <c r="AH21" s="39" cm="1">
        <f t="array" ref="AH21">_xlfn.IFS((U21-AB21)&gt;=0,V21*(U21-AB21),(U21-AB21)&lt;0,0)+_xlfn.IFS((X21-AC21)&gt;=0,(X21-AC21)*Y21,(X21-AC21)&lt;0,0)</f>
        <v>43500</v>
      </c>
      <c r="AI21" s="35">
        <v>88</v>
      </c>
      <c r="AJ21" s="37">
        <v>730</v>
      </c>
      <c r="AK21" s="40">
        <f t="shared" si="6"/>
        <v>46227</v>
      </c>
    </row>
    <row r="22" spans="1:37" ht="31.2" x14ac:dyDescent="0.3">
      <c r="A22" s="31">
        <v>45382</v>
      </c>
      <c r="B22" s="31">
        <v>45391</v>
      </c>
      <c r="C22" s="31">
        <v>45391</v>
      </c>
      <c r="D22" s="31">
        <v>45483</v>
      </c>
      <c r="E22" s="32" t="s">
        <v>87</v>
      </c>
      <c r="F22" s="33" t="s">
        <v>109</v>
      </c>
      <c r="G22" s="34">
        <v>9780000000005</v>
      </c>
      <c r="H22" s="11" t="s">
        <v>44</v>
      </c>
      <c r="I22" s="35" t="s">
        <v>70</v>
      </c>
      <c r="J22" s="32" t="s">
        <v>80</v>
      </c>
      <c r="K22" s="32" t="s">
        <v>18</v>
      </c>
      <c r="L22" s="32" t="s">
        <v>251</v>
      </c>
      <c r="M22" s="32" t="s">
        <v>79</v>
      </c>
      <c r="N22" s="36" t="s">
        <v>225</v>
      </c>
      <c r="O22" s="32" t="s">
        <v>192</v>
      </c>
      <c r="P22" s="35" t="s">
        <v>258</v>
      </c>
      <c r="Q22" s="35" t="s">
        <v>167</v>
      </c>
      <c r="R22" s="35" t="s">
        <v>331</v>
      </c>
      <c r="S22" s="35" t="s">
        <v>302</v>
      </c>
      <c r="T22" s="35" t="s">
        <v>140</v>
      </c>
      <c r="U22" s="37">
        <v>14</v>
      </c>
      <c r="V22" s="38">
        <v>1280</v>
      </c>
      <c r="W22" s="37">
        <f t="shared" si="2"/>
        <v>17920</v>
      </c>
      <c r="X22" s="38">
        <v>40</v>
      </c>
      <c r="Y22" s="38">
        <v>1280</v>
      </c>
      <c r="Z22" s="37">
        <f t="shared" si="3"/>
        <v>51200</v>
      </c>
      <c r="AA22" s="35">
        <v>24</v>
      </c>
      <c r="AB22" s="39" cm="1">
        <f t="array" ref="AB22">_xlfn.IFS(AA22&gt;U22,U22,U22=AA22,U22,AA22&lt;U22,AA22)</f>
        <v>14</v>
      </c>
      <c r="AC22" s="39">
        <f t="shared" si="0"/>
        <v>10</v>
      </c>
      <c r="AD22" s="39">
        <v>3481</v>
      </c>
      <c r="AE22" s="39">
        <f t="shared" si="4"/>
        <v>83544</v>
      </c>
      <c r="AF22" s="39">
        <f t="shared" si="1"/>
        <v>30</v>
      </c>
      <c r="AG22" s="39">
        <f t="shared" si="5"/>
        <v>1280</v>
      </c>
      <c r="AH22" s="39" cm="1">
        <f t="array" ref="AH22">_xlfn.IFS((U22-AB22)&gt;=0,V22*(U22-AB22),(U22-AB22)&lt;0,0)+_xlfn.IFS((X22-AC22)&gt;=0,(X22-AC22)*Y22,(X22-AC22)&lt;0,0)</f>
        <v>38400</v>
      </c>
      <c r="AI22" s="35">
        <v>85</v>
      </c>
      <c r="AJ22" s="37">
        <v>7</v>
      </c>
      <c r="AK22" s="40">
        <f t="shared" si="6"/>
        <v>45398</v>
      </c>
    </row>
    <row r="23" spans="1:37" x14ac:dyDescent="0.3">
      <c r="A23" s="31">
        <v>45477</v>
      </c>
      <c r="B23" s="31">
        <v>45477</v>
      </c>
      <c r="C23" s="31">
        <v>45477</v>
      </c>
      <c r="D23" s="31">
        <v>45490</v>
      </c>
      <c r="E23" s="32" t="s">
        <v>110</v>
      </c>
      <c r="F23" s="33" t="s">
        <v>111</v>
      </c>
      <c r="G23" s="34">
        <v>9780062457714</v>
      </c>
      <c r="H23" s="11" t="s">
        <v>45</v>
      </c>
      <c r="I23" s="35" t="s">
        <v>65</v>
      </c>
      <c r="J23" s="32" t="s">
        <v>74</v>
      </c>
      <c r="K23" s="32" t="s">
        <v>18</v>
      </c>
      <c r="L23" s="32" t="s">
        <v>249</v>
      </c>
      <c r="M23" s="32" t="s">
        <v>75</v>
      </c>
      <c r="N23" s="36" t="s">
        <v>226</v>
      </c>
      <c r="O23" s="32" t="s">
        <v>193</v>
      </c>
      <c r="P23" s="35" t="s">
        <v>269</v>
      </c>
      <c r="Q23" s="35" t="s">
        <v>165</v>
      </c>
      <c r="R23" s="35" t="s">
        <v>332</v>
      </c>
      <c r="S23" s="35" t="s">
        <v>303</v>
      </c>
      <c r="T23" s="35" t="s">
        <v>139</v>
      </c>
      <c r="U23" s="37">
        <v>20</v>
      </c>
      <c r="V23" s="38">
        <v>1166</v>
      </c>
      <c r="W23" s="37">
        <f t="shared" si="2"/>
        <v>23320</v>
      </c>
      <c r="X23" s="38">
        <v>46</v>
      </c>
      <c r="Y23" s="38">
        <v>1166</v>
      </c>
      <c r="Z23" s="37">
        <f t="shared" si="3"/>
        <v>53636</v>
      </c>
      <c r="AA23" s="35">
        <v>7</v>
      </c>
      <c r="AB23" s="39" cm="1">
        <f t="array" ref="AB23">_xlfn.IFS(AA23&gt;U23,U23,U23=AA23,U23,AA23&lt;U23,AA23)</f>
        <v>7</v>
      </c>
      <c r="AC23" s="39">
        <f t="shared" si="0"/>
        <v>0</v>
      </c>
      <c r="AD23" s="39">
        <v>2835</v>
      </c>
      <c r="AE23" s="39">
        <f t="shared" si="4"/>
        <v>19845</v>
      </c>
      <c r="AF23" s="39">
        <f t="shared" si="1"/>
        <v>59</v>
      </c>
      <c r="AG23" s="39">
        <f t="shared" si="5"/>
        <v>1166</v>
      </c>
      <c r="AH23" s="39" cm="1">
        <f t="array" ref="AH23">_xlfn.IFS((U23-AB23)&gt;=0,V23*(U23-AB23),(U23-AB23)&lt;0,0)+_xlfn.IFS((X23-AC23)&gt;=0,(X23-AC23)*Y23,(X23-AC23)&lt;0,0)</f>
        <v>68794</v>
      </c>
      <c r="AI23" s="35">
        <v>85</v>
      </c>
      <c r="AJ23" s="37">
        <v>1460</v>
      </c>
      <c r="AK23" s="40">
        <f t="shared" si="6"/>
        <v>46937</v>
      </c>
    </row>
    <row r="24" spans="1:37" x14ac:dyDescent="0.3">
      <c r="A24" s="31">
        <v>45382</v>
      </c>
      <c r="B24" s="31">
        <v>45406</v>
      </c>
      <c r="C24" s="31">
        <v>45406</v>
      </c>
      <c r="D24" s="31">
        <v>45497</v>
      </c>
      <c r="E24" s="32" t="s">
        <v>112</v>
      </c>
      <c r="F24" s="33" t="s">
        <v>113</v>
      </c>
      <c r="G24" s="34">
        <v>9781524763138</v>
      </c>
      <c r="H24" s="11" t="s">
        <v>46</v>
      </c>
      <c r="I24" s="35" t="s">
        <v>17</v>
      </c>
      <c r="J24" s="32" t="s">
        <v>82</v>
      </c>
      <c r="K24" s="32" t="s">
        <v>18</v>
      </c>
      <c r="L24" s="32" t="s">
        <v>250</v>
      </c>
      <c r="M24" s="32" t="s">
        <v>77</v>
      </c>
      <c r="N24" s="36" t="s">
        <v>227</v>
      </c>
      <c r="O24" s="32" t="s">
        <v>194</v>
      </c>
      <c r="P24" s="35" t="s">
        <v>258</v>
      </c>
      <c r="Q24" s="35" t="s">
        <v>152</v>
      </c>
      <c r="R24" s="35" t="s">
        <v>333</v>
      </c>
      <c r="S24" s="35" t="s">
        <v>304</v>
      </c>
      <c r="T24" s="35" t="s">
        <v>140</v>
      </c>
      <c r="U24" s="37">
        <v>19</v>
      </c>
      <c r="V24" s="38">
        <v>1217</v>
      </c>
      <c r="W24" s="37">
        <f t="shared" si="2"/>
        <v>23123</v>
      </c>
      <c r="X24" s="38">
        <v>31</v>
      </c>
      <c r="Y24" s="38">
        <v>1217</v>
      </c>
      <c r="Z24" s="37">
        <f t="shared" si="3"/>
        <v>37727</v>
      </c>
      <c r="AA24" s="35">
        <v>8</v>
      </c>
      <c r="AB24" s="39" cm="1">
        <f t="array" ref="AB24">_xlfn.IFS(AA24&gt;U24,U24,U24=AA24,U24,AA24&lt;U24,AA24)</f>
        <v>8</v>
      </c>
      <c r="AC24" s="39">
        <f t="shared" si="0"/>
        <v>0</v>
      </c>
      <c r="AD24" s="39">
        <v>2337</v>
      </c>
      <c r="AE24" s="39">
        <f t="shared" si="4"/>
        <v>18696</v>
      </c>
      <c r="AF24" s="39">
        <f t="shared" si="1"/>
        <v>42</v>
      </c>
      <c r="AG24" s="39">
        <f t="shared" si="5"/>
        <v>1217</v>
      </c>
      <c r="AH24" s="39" cm="1">
        <f t="array" ref="AH24">_xlfn.IFS((U24-AB24)&gt;=0,V24*(U24-AB24),(U24-AB24)&lt;0,0)+_xlfn.IFS((X24-AC24)&gt;=0,(X24-AC24)*Y24,(X24-AC24)&lt;0,0)</f>
        <v>51114</v>
      </c>
      <c r="AI24" s="35">
        <v>91</v>
      </c>
      <c r="AJ24" s="37">
        <v>1460</v>
      </c>
      <c r="AK24" s="40">
        <f t="shared" si="6"/>
        <v>46866</v>
      </c>
    </row>
    <row r="25" spans="1:37" x14ac:dyDescent="0.3">
      <c r="A25" s="31">
        <v>45484</v>
      </c>
      <c r="B25" s="31">
        <v>45484</v>
      </c>
      <c r="C25" s="31">
        <v>45484</v>
      </c>
      <c r="D25" s="31">
        <v>45497</v>
      </c>
      <c r="E25" s="32" t="s">
        <v>114</v>
      </c>
      <c r="F25" s="33" t="s">
        <v>115</v>
      </c>
      <c r="G25" s="34">
        <v>9789380658742</v>
      </c>
      <c r="H25" s="11" t="s">
        <v>47</v>
      </c>
      <c r="I25" s="35" t="s">
        <v>71</v>
      </c>
      <c r="J25" s="32" t="s">
        <v>74</v>
      </c>
      <c r="K25" s="32" t="s">
        <v>18</v>
      </c>
      <c r="L25" s="32" t="s">
        <v>251</v>
      </c>
      <c r="M25" s="32" t="s">
        <v>79</v>
      </c>
      <c r="N25" s="36" t="s">
        <v>228</v>
      </c>
      <c r="O25" s="32" t="s">
        <v>194</v>
      </c>
      <c r="P25" s="35" t="s">
        <v>270</v>
      </c>
      <c r="Q25" s="35" t="s">
        <v>162</v>
      </c>
      <c r="R25" s="35" t="s">
        <v>334</v>
      </c>
      <c r="S25" s="35" t="s">
        <v>305</v>
      </c>
      <c r="T25" s="35" t="s">
        <v>141</v>
      </c>
      <c r="U25" s="37">
        <v>0</v>
      </c>
      <c r="V25" s="38">
        <v>1196</v>
      </c>
      <c r="W25" s="37">
        <f t="shared" si="2"/>
        <v>0</v>
      </c>
      <c r="X25" s="38">
        <v>44</v>
      </c>
      <c r="Y25" s="38">
        <v>1196</v>
      </c>
      <c r="Z25" s="37">
        <f t="shared" si="3"/>
        <v>52624</v>
      </c>
      <c r="AA25" s="35">
        <v>1</v>
      </c>
      <c r="AB25" s="39" cm="1">
        <f t="array" ref="AB25">_xlfn.IFS(AA25&gt;U25,U25,U25=AA25,U25,AA25&lt;U25,AA25)</f>
        <v>0</v>
      </c>
      <c r="AC25" s="39">
        <f t="shared" si="0"/>
        <v>1</v>
      </c>
      <c r="AD25" s="39">
        <v>2184</v>
      </c>
      <c r="AE25" s="39">
        <f t="shared" si="4"/>
        <v>2184</v>
      </c>
      <c r="AF25" s="39">
        <f t="shared" si="1"/>
        <v>43</v>
      </c>
      <c r="AG25" s="39">
        <f t="shared" si="5"/>
        <v>1196</v>
      </c>
      <c r="AH25" s="39" cm="1">
        <f t="array" ref="AH25">_xlfn.IFS((U25-AB25)&gt;=0,V25*(U25-AB25),(U25-AB25)&lt;0,0)+_xlfn.IFS((X25-AC25)&gt;=0,(X25-AC25)*Y25,(X25-AC25)&lt;0,0)</f>
        <v>51428</v>
      </c>
      <c r="AI25" s="35">
        <v>87</v>
      </c>
      <c r="AJ25" s="37">
        <v>1825</v>
      </c>
      <c r="AK25" s="40">
        <f t="shared" si="6"/>
        <v>47309</v>
      </c>
    </row>
    <row r="26" spans="1:37" x14ac:dyDescent="0.3">
      <c r="A26" s="31">
        <v>45409</v>
      </c>
      <c r="B26" s="31">
        <v>45436</v>
      </c>
      <c r="C26" s="31">
        <v>45436</v>
      </c>
      <c r="D26" s="31">
        <v>45399</v>
      </c>
      <c r="E26" s="32" t="s">
        <v>116</v>
      </c>
      <c r="F26" s="33" t="s">
        <v>117</v>
      </c>
      <c r="G26" s="34">
        <v>9788129135728</v>
      </c>
      <c r="H26" s="11" t="s">
        <v>48</v>
      </c>
      <c r="I26" s="35" t="s">
        <v>72</v>
      </c>
      <c r="J26" s="32" t="s">
        <v>74</v>
      </c>
      <c r="K26" s="32" t="s">
        <v>18</v>
      </c>
      <c r="L26" s="32" t="s">
        <v>249</v>
      </c>
      <c r="M26" s="32" t="s">
        <v>75</v>
      </c>
      <c r="N26" s="36" t="s">
        <v>229</v>
      </c>
      <c r="O26" s="32" t="s">
        <v>195</v>
      </c>
      <c r="P26" s="35" t="s">
        <v>252</v>
      </c>
      <c r="Q26" s="35" t="s">
        <v>152</v>
      </c>
      <c r="R26" s="35" t="s">
        <v>321</v>
      </c>
      <c r="S26" s="35" t="s">
        <v>306</v>
      </c>
      <c r="T26" s="35" t="s">
        <v>135</v>
      </c>
      <c r="U26" s="37">
        <v>15</v>
      </c>
      <c r="V26" s="38">
        <v>1404</v>
      </c>
      <c r="W26" s="37">
        <f t="shared" si="2"/>
        <v>21060</v>
      </c>
      <c r="X26" s="38">
        <v>27</v>
      </c>
      <c r="Y26" s="38">
        <v>1404</v>
      </c>
      <c r="Z26" s="37">
        <f t="shared" si="3"/>
        <v>37908</v>
      </c>
      <c r="AA26" s="35">
        <v>37</v>
      </c>
      <c r="AB26" s="39" cm="1">
        <f t="array" ref="AB26">_xlfn.IFS(AA26&gt;U26,U26,U26=AA26,U26,AA26&lt;U26,AA26)</f>
        <v>15</v>
      </c>
      <c r="AC26" s="39">
        <f t="shared" si="0"/>
        <v>22</v>
      </c>
      <c r="AD26" s="39">
        <v>3396</v>
      </c>
      <c r="AE26" s="39">
        <f t="shared" si="4"/>
        <v>125652</v>
      </c>
      <c r="AF26" s="39">
        <f t="shared" si="1"/>
        <v>5</v>
      </c>
      <c r="AG26" s="39">
        <f t="shared" si="5"/>
        <v>1404</v>
      </c>
      <c r="AH26" s="39" cm="1">
        <f t="array" ref="AH26">_xlfn.IFS((U26-AB26)&gt;=0,V26*(U26-AB26),(U26-AB26)&lt;0,0)+_xlfn.IFS((X26-AC26)&gt;=0,(X26-AC26)*Y26,(X26-AC26)&lt;0,0)</f>
        <v>7020</v>
      </c>
      <c r="AI26" s="35">
        <v>89</v>
      </c>
      <c r="AJ26" s="37">
        <v>1460</v>
      </c>
      <c r="AK26" s="40">
        <f t="shared" si="6"/>
        <v>46896</v>
      </c>
    </row>
    <row r="27" spans="1:37" x14ac:dyDescent="0.3">
      <c r="A27" s="31">
        <v>45382</v>
      </c>
      <c r="B27" s="31">
        <v>45506</v>
      </c>
      <c r="C27" s="31">
        <v>45506</v>
      </c>
      <c r="D27" s="31">
        <v>45519</v>
      </c>
      <c r="E27" s="32" t="s">
        <v>118</v>
      </c>
      <c r="F27" s="33" t="s">
        <v>119</v>
      </c>
      <c r="G27" s="34">
        <v>9780743273565</v>
      </c>
      <c r="H27" s="11" t="s">
        <v>49</v>
      </c>
      <c r="I27" s="35" t="s">
        <v>66</v>
      </c>
      <c r="J27" s="32" t="s">
        <v>74</v>
      </c>
      <c r="K27" s="32" t="s">
        <v>18</v>
      </c>
      <c r="L27" s="32" t="s">
        <v>250</v>
      </c>
      <c r="M27" s="32" t="s">
        <v>77</v>
      </c>
      <c r="N27" s="36" t="s">
        <v>230</v>
      </c>
      <c r="O27" s="32" t="s">
        <v>196</v>
      </c>
      <c r="P27" s="35" t="s">
        <v>258</v>
      </c>
      <c r="Q27" s="35" t="s">
        <v>169</v>
      </c>
      <c r="R27" s="35" t="s">
        <v>335</v>
      </c>
      <c r="S27" s="35" t="s">
        <v>307</v>
      </c>
      <c r="T27" s="35" t="s">
        <v>140</v>
      </c>
      <c r="U27" s="37">
        <v>20</v>
      </c>
      <c r="V27" s="38">
        <v>1146</v>
      </c>
      <c r="W27" s="37">
        <f t="shared" si="2"/>
        <v>22920</v>
      </c>
      <c r="X27" s="38">
        <v>33</v>
      </c>
      <c r="Y27" s="38">
        <v>1146</v>
      </c>
      <c r="Z27" s="37">
        <f t="shared" si="3"/>
        <v>37818</v>
      </c>
      <c r="AA27" s="35">
        <v>16</v>
      </c>
      <c r="AB27" s="39" cm="1">
        <f t="array" ref="AB27">_xlfn.IFS(AA27&gt;U27,U27,U27=AA27,U27,AA27&lt;U27,AA27)</f>
        <v>16</v>
      </c>
      <c r="AC27" s="39">
        <f t="shared" si="0"/>
        <v>0</v>
      </c>
      <c r="AD27" s="39">
        <v>2475</v>
      </c>
      <c r="AE27" s="39">
        <f t="shared" si="4"/>
        <v>39600</v>
      </c>
      <c r="AF27" s="39">
        <f t="shared" si="1"/>
        <v>37</v>
      </c>
      <c r="AG27" s="39">
        <f t="shared" si="5"/>
        <v>1146</v>
      </c>
      <c r="AH27" s="39" cm="1">
        <f t="array" ref="AH27">_xlfn.IFS((U27-AB27)&gt;=0,V27*(U27-AB27),(U27-AB27)&lt;0,0)+_xlfn.IFS((X27-AC27)&gt;=0,(X27-AC27)*Y27,(X27-AC27)&lt;0,0)</f>
        <v>42402</v>
      </c>
      <c r="AI27" s="35">
        <v>86</v>
      </c>
      <c r="AJ27" s="37">
        <v>2920</v>
      </c>
      <c r="AK27" s="40">
        <f t="shared" si="6"/>
        <v>48426</v>
      </c>
    </row>
    <row r="28" spans="1:37" x14ac:dyDescent="0.3">
      <c r="A28" s="31">
        <v>45506</v>
      </c>
      <c r="B28" s="31">
        <v>45506</v>
      </c>
      <c r="C28" s="31">
        <v>45506</v>
      </c>
      <c r="D28" s="31">
        <v>45519</v>
      </c>
      <c r="E28" s="32" t="s">
        <v>102</v>
      </c>
      <c r="F28" s="33" t="s">
        <v>103</v>
      </c>
      <c r="G28" s="34">
        <v>9780141036137</v>
      </c>
      <c r="H28" s="11" t="s">
        <v>50</v>
      </c>
      <c r="I28" s="35" t="s">
        <v>66</v>
      </c>
      <c r="J28" s="32" t="s">
        <v>74</v>
      </c>
      <c r="K28" s="32" t="s">
        <v>18</v>
      </c>
      <c r="L28" s="32" t="s">
        <v>251</v>
      </c>
      <c r="M28" s="32" t="s">
        <v>79</v>
      </c>
      <c r="N28" s="36" t="s">
        <v>231</v>
      </c>
      <c r="O28" s="32" t="s">
        <v>196</v>
      </c>
      <c r="P28" s="35" t="s">
        <v>271</v>
      </c>
      <c r="Q28" s="35" t="s">
        <v>170</v>
      </c>
      <c r="R28" s="35" t="s">
        <v>336</v>
      </c>
      <c r="S28" s="35" t="s">
        <v>308</v>
      </c>
      <c r="T28" s="35" t="s">
        <v>115</v>
      </c>
      <c r="U28" s="37">
        <v>17</v>
      </c>
      <c r="V28" s="38">
        <v>1124</v>
      </c>
      <c r="W28" s="37">
        <f t="shared" si="2"/>
        <v>19108</v>
      </c>
      <c r="X28" s="38">
        <v>44</v>
      </c>
      <c r="Y28" s="38">
        <v>1124</v>
      </c>
      <c r="Z28" s="37">
        <f t="shared" si="3"/>
        <v>49456</v>
      </c>
      <c r="AA28" s="35">
        <v>15</v>
      </c>
      <c r="AB28" s="39" cm="1">
        <f t="array" ref="AB28">_xlfn.IFS(AA28&gt;U28,U28,U28=AA28,U28,AA28&lt;U28,AA28)</f>
        <v>15</v>
      </c>
      <c r="AC28" s="39">
        <f t="shared" si="0"/>
        <v>0</v>
      </c>
      <c r="AD28" s="39">
        <v>2379</v>
      </c>
      <c r="AE28" s="39">
        <f t="shared" si="4"/>
        <v>35685</v>
      </c>
      <c r="AF28" s="39">
        <f t="shared" si="1"/>
        <v>46</v>
      </c>
      <c r="AG28" s="39">
        <f t="shared" si="5"/>
        <v>1124</v>
      </c>
      <c r="AH28" s="39" cm="1">
        <f t="array" ref="AH28">_xlfn.IFS((U28-AB28)&gt;=0,V28*(U28-AB28),(U28-AB28)&lt;0,0)+_xlfn.IFS((X28-AC28)&gt;=0,(X28-AC28)*Y28,(X28-AC28)&lt;0,0)</f>
        <v>51704</v>
      </c>
      <c r="AI28" s="35">
        <v>86</v>
      </c>
      <c r="AJ28" s="37">
        <v>8</v>
      </c>
      <c r="AK28" s="40">
        <f t="shared" si="6"/>
        <v>45514</v>
      </c>
    </row>
    <row r="29" spans="1:37" x14ac:dyDescent="0.3">
      <c r="A29" s="31">
        <v>45409</v>
      </c>
      <c r="B29" s="31">
        <v>45429</v>
      </c>
      <c r="C29" s="31">
        <v>45429</v>
      </c>
      <c r="D29" s="31">
        <v>45526</v>
      </c>
      <c r="E29" s="32" t="s">
        <v>120</v>
      </c>
      <c r="F29" s="33" t="s">
        <v>96</v>
      </c>
      <c r="G29" s="34">
        <v>9781408850251</v>
      </c>
      <c r="H29" s="11" t="s">
        <v>51</v>
      </c>
      <c r="I29" s="35" t="s">
        <v>72</v>
      </c>
      <c r="J29" s="32" t="s">
        <v>74</v>
      </c>
      <c r="K29" s="32" t="s">
        <v>18</v>
      </c>
      <c r="L29" s="32" t="s">
        <v>249</v>
      </c>
      <c r="M29" s="32" t="s">
        <v>75</v>
      </c>
      <c r="N29" s="36" t="s">
        <v>232</v>
      </c>
      <c r="O29" s="32" t="s">
        <v>197</v>
      </c>
      <c r="P29" s="35" t="s">
        <v>252</v>
      </c>
      <c r="Q29" s="35" t="s">
        <v>151</v>
      </c>
      <c r="R29" s="35" t="s">
        <v>337</v>
      </c>
      <c r="S29" s="35" t="s">
        <v>309</v>
      </c>
      <c r="T29" s="35" t="s">
        <v>135</v>
      </c>
      <c r="U29" s="37">
        <v>12</v>
      </c>
      <c r="V29" s="38">
        <v>1040</v>
      </c>
      <c r="W29" s="37">
        <f t="shared" si="2"/>
        <v>12480</v>
      </c>
      <c r="X29" s="38">
        <v>44</v>
      </c>
      <c r="Y29" s="38">
        <v>1040</v>
      </c>
      <c r="Z29" s="37">
        <f t="shared" si="3"/>
        <v>45760</v>
      </c>
      <c r="AA29" s="35">
        <v>9</v>
      </c>
      <c r="AB29" s="39" cm="1">
        <f t="array" ref="AB29">_xlfn.IFS(AA29&gt;U29,U29,U29=AA29,U29,AA29&lt;U29,AA29)</f>
        <v>9</v>
      </c>
      <c r="AC29" s="39">
        <f t="shared" si="0"/>
        <v>0</v>
      </c>
      <c r="AD29" s="39">
        <v>2784</v>
      </c>
      <c r="AE29" s="39">
        <f t="shared" si="4"/>
        <v>25056</v>
      </c>
      <c r="AF29" s="39">
        <f t="shared" si="1"/>
        <v>47</v>
      </c>
      <c r="AG29" s="39">
        <f t="shared" si="5"/>
        <v>1040</v>
      </c>
      <c r="AH29" s="39" cm="1">
        <f t="array" ref="AH29">_xlfn.IFS((U29-AB29)&gt;=0,V29*(U29-AB29),(U29-AB29)&lt;0,0)+_xlfn.IFS((X29-AC29)&gt;=0,(X29-AC29)*Y29,(X29-AC29)&lt;0,0)</f>
        <v>48880</v>
      </c>
      <c r="AI29" s="35">
        <v>88</v>
      </c>
      <c r="AJ29" s="37">
        <v>1460</v>
      </c>
      <c r="AK29" s="40">
        <f t="shared" si="6"/>
        <v>46889</v>
      </c>
    </row>
    <row r="30" spans="1:37" x14ac:dyDescent="0.3">
      <c r="A30" s="31">
        <v>45521</v>
      </c>
      <c r="B30" s="31">
        <v>45521</v>
      </c>
      <c r="C30" s="31">
        <v>45521</v>
      </c>
      <c r="D30" s="31">
        <v>45534</v>
      </c>
      <c r="E30" s="32" t="s">
        <v>121</v>
      </c>
      <c r="F30" s="33" t="s">
        <v>122</v>
      </c>
      <c r="G30" s="34">
        <v>9780141439518</v>
      </c>
      <c r="H30" s="11" t="s">
        <v>52</v>
      </c>
      <c r="I30" s="35" t="s">
        <v>66</v>
      </c>
      <c r="J30" s="32" t="s">
        <v>74</v>
      </c>
      <c r="K30" s="32" t="s">
        <v>18</v>
      </c>
      <c r="L30" s="32" t="s">
        <v>250</v>
      </c>
      <c r="M30" s="32" t="s">
        <v>77</v>
      </c>
      <c r="N30" s="36" t="s">
        <v>233</v>
      </c>
      <c r="O30" s="32" t="s">
        <v>198</v>
      </c>
      <c r="P30" s="35" t="s">
        <v>272</v>
      </c>
      <c r="Q30" s="35" t="s">
        <v>172</v>
      </c>
      <c r="R30" s="35" t="s">
        <v>338</v>
      </c>
      <c r="S30" s="35" t="s">
        <v>310</v>
      </c>
      <c r="T30" s="35" t="s">
        <v>142</v>
      </c>
      <c r="U30" s="37">
        <v>13</v>
      </c>
      <c r="V30" s="38">
        <v>1057</v>
      </c>
      <c r="W30" s="37">
        <f t="shared" si="2"/>
        <v>13741</v>
      </c>
      <c r="X30" s="38">
        <v>35</v>
      </c>
      <c r="Y30" s="38">
        <v>1057</v>
      </c>
      <c r="Z30" s="37">
        <f t="shared" si="3"/>
        <v>36995</v>
      </c>
      <c r="AA30" s="35">
        <v>25</v>
      </c>
      <c r="AB30" s="39" cm="1">
        <f t="array" ref="AB30">_xlfn.IFS(AA30&gt;U30,U30,U30=AA30,U30,AA30&lt;U30,AA30)</f>
        <v>13</v>
      </c>
      <c r="AC30" s="39">
        <f t="shared" si="0"/>
        <v>12</v>
      </c>
      <c r="AD30" s="39">
        <v>3086</v>
      </c>
      <c r="AE30" s="39">
        <f t="shared" si="4"/>
        <v>77150</v>
      </c>
      <c r="AF30" s="39">
        <f t="shared" si="1"/>
        <v>23</v>
      </c>
      <c r="AG30" s="39">
        <f t="shared" si="5"/>
        <v>1057</v>
      </c>
      <c r="AH30" s="39" cm="1">
        <f t="array" ref="AH30">_xlfn.IFS((U30-AB30)&gt;=0,V30*(U30-AB30),(U30-AB30)&lt;0,0)+_xlfn.IFS((X30-AC30)&gt;=0,(X30-AC30)*Y30,(X30-AC30)&lt;0,0)</f>
        <v>24311</v>
      </c>
      <c r="AI30" s="35">
        <v>84</v>
      </c>
      <c r="AJ30" s="37">
        <v>2920</v>
      </c>
      <c r="AK30" s="40">
        <f t="shared" si="6"/>
        <v>48441</v>
      </c>
    </row>
    <row r="31" spans="1:37" ht="31.2" x14ac:dyDescent="0.3">
      <c r="A31" s="31">
        <v>45521</v>
      </c>
      <c r="B31" s="31">
        <v>45521</v>
      </c>
      <c r="C31" s="31">
        <v>45521</v>
      </c>
      <c r="D31" s="31">
        <v>45534</v>
      </c>
      <c r="E31" s="32" t="s">
        <v>123</v>
      </c>
      <c r="F31" s="33" t="s">
        <v>124</v>
      </c>
      <c r="G31" s="34">
        <v>9780316769488</v>
      </c>
      <c r="H31" s="11" t="s">
        <v>53</v>
      </c>
      <c r="I31" s="35" t="s">
        <v>66</v>
      </c>
      <c r="J31" s="32" t="s">
        <v>74</v>
      </c>
      <c r="K31" s="32" t="s">
        <v>18</v>
      </c>
      <c r="L31" s="32" t="s">
        <v>251</v>
      </c>
      <c r="M31" s="32" t="s">
        <v>79</v>
      </c>
      <c r="N31" s="36" t="s">
        <v>234</v>
      </c>
      <c r="O31" s="32" t="s">
        <v>198</v>
      </c>
      <c r="P31" s="35" t="s">
        <v>273</v>
      </c>
      <c r="Q31" s="35" t="s">
        <v>173</v>
      </c>
      <c r="R31" s="35" t="s">
        <v>339</v>
      </c>
      <c r="S31" s="35" t="s">
        <v>311</v>
      </c>
      <c r="T31" s="35" t="s">
        <v>137</v>
      </c>
      <c r="U31" s="37">
        <v>12</v>
      </c>
      <c r="V31" s="38">
        <v>1382</v>
      </c>
      <c r="W31" s="37">
        <f t="shared" si="2"/>
        <v>16584</v>
      </c>
      <c r="X31" s="38">
        <v>22</v>
      </c>
      <c r="Y31" s="38">
        <v>1382</v>
      </c>
      <c r="Z31" s="37">
        <f t="shared" si="3"/>
        <v>30404</v>
      </c>
      <c r="AA31" s="35">
        <v>30</v>
      </c>
      <c r="AB31" s="39" cm="1">
        <f t="array" ref="AB31">_xlfn.IFS(AA31&gt;U31,U31,U31=AA31,U31,AA31&lt;U31,AA31)</f>
        <v>12</v>
      </c>
      <c r="AC31" s="39">
        <f t="shared" si="0"/>
        <v>18</v>
      </c>
      <c r="AD31" s="39">
        <v>2297</v>
      </c>
      <c r="AE31" s="39">
        <f t="shared" si="4"/>
        <v>68910</v>
      </c>
      <c r="AF31" s="39">
        <f t="shared" si="1"/>
        <v>4</v>
      </c>
      <c r="AG31" s="39">
        <f t="shared" si="5"/>
        <v>1382</v>
      </c>
      <c r="AH31" s="39" cm="1">
        <f t="array" ref="AH31">_xlfn.IFS((U31-AB31)&gt;=0,V31*(U31-AB31),(U31-AB31)&lt;0,0)+_xlfn.IFS((X31-AC31)&gt;=0,(X31-AC31)*Y31,(X31-AC31)&lt;0,0)</f>
        <v>5528</v>
      </c>
      <c r="AI31" s="35">
        <v>93</v>
      </c>
      <c r="AJ31" s="37">
        <v>2920</v>
      </c>
      <c r="AK31" s="40">
        <f t="shared" si="6"/>
        <v>48441</v>
      </c>
    </row>
    <row r="32" spans="1:37" x14ac:dyDescent="0.3">
      <c r="A32" s="31">
        <v>45531</v>
      </c>
      <c r="B32" s="31">
        <v>45531</v>
      </c>
      <c r="C32" s="31">
        <v>45531</v>
      </c>
      <c r="D32" s="31">
        <v>45544</v>
      </c>
      <c r="E32" s="32" t="s">
        <v>125</v>
      </c>
      <c r="F32" s="33" t="s">
        <v>84</v>
      </c>
      <c r="G32" s="34">
        <v>9781416562597</v>
      </c>
      <c r="H32" s="11" t="s">
        <v>54</v>
      </c>
      <c r="I32" s="35" t="s">
        <v>72</v>
      </c>
      <c r="J32" s="32" t="s">
        <v>74</v>
      </c>
      <c r="K32" s="32" t="s">
        <v>18</v>
      </c>
      <c r="L32" s="32" t="s">
        <v>249</v>
      </c>
      <c r="M32" s="32" t="s">
        <v>75</v>
      </c>
      <c r="N32" s="36" t="s">
        <v>235</v>
      </c>
      <c r="O32" s="32" t="s">
        <v>199</v>
      </c>
      <c r="P32" s="35" t="s">
        <v>274</v>
      </c>
      <c r="Q32" s="35" t="s">
        <v>174</v>
      </c>
      <c r="R32" s="35" t="s">
        <v>340</v>
      </c>
      <c r="S32" s="35" t="s">
        <v>312</v>
      </c>
      <c r="T32" s="35" t="s">
        <v>136</v>
      </c>
      <c r="U32" s="37">
        <v>19</v>
      </c>
      <c r="V32" s="38">
        <v>1251</v>
      </c>
      <c r="W32" s="37">
        <f t="shared" si="2"/>
        <v>23769</v>
      </c>
      <c r="X32" s="38">
        <v>38</v>
      </c>
      <c r="Y32" s="38">
        <v>1251</v>
      </c>
      <c r="Z32" s="37">
        <f t="shared" si="3"/>
        <v>47538</v>
      </c>
      <c r="AA32" s="35">
        <v>26</v>
      </c>
      <c r="AB32" s="39" cm="1">
        <f t="array" ref="AB32">_xlfn.IFS(AA32&gt;U32,U32,U32=AA32,U32,AA32&lt;U32,AA32)</f>
        <v>19</v>
      </c>
      <c r="AC32" s="39">
        <f t="shared" si="0"/>
        <v>7</v>
      </c>
      <c r="AD32" s="39">
        <v>3076</v>
      </c>
      <c r="AE32" s="39">
        <f t="shared" si="4"/>
        <v>79976</v>
      </c>
      <c r="AF32" s="39">
        <f t="shared" si="1"/>
        <v>31</v>
      </c>
      <c r="AG32" s="39">
        <f t="shared" si="5"/>
        <v>1251</v>
      </c>
      <c r="AH32" s="39" cm="1">
        <f t="array" ref="AH32">_xlfn.IFS((U32-AB32)&gt;=0,V32*(U32-AB32),(U32-AB32)&lt;0,0)+_xlfn.IFS((X32-AC32)&gt;=0,(X32-AC32)*Y32,(X32-AC32)&lt;0,0)</f>
        <v>38781</v>
      </c>
      <c r="AI32" s="35">
        <v>95</v>
      </c>
      <c r="AJ32" s="37">
        <v>8</v>
      </c>
      <c r="AK32" s="40">
        <f t="shared" si="6"/>
        <v>45539</v>
      </c>
    </row>
    <row r="33" spans="1:37" x14ac:dyDescent="0.3">
      <c r="A33" s="31">
        <v>45539</v>
      </c>
      <c r="B33" s="31">
        <v>45552</v>
      </c>
      <c r="C33" s="31">
        <v>45552</v>
      </c>
      <c r="D33" s="31">
        <v>45552</v>
      </c>
      <c r="E33" s="32" t="s">
        <v>126</v>
      </c>
      <c r="F33" s="33" t="s">
        <v>127</v>
      </c>
      <c r="G33" s="34">
        <v>9781501135910</v>
      </c>
      <c r="H33" s="11" t="s">
        <v>55</v>
      </c>
      <c r="I33" s="35" t="s">
        <v>17</v>
      </c>
      <c r="J33" s="32" t="s">
        <v>74</v>
      </c>
      <c r="K33" s="32" t="s">
        <v>18</v>
      </c>
      <c r="L33" s="32" t="s">
        <v>250</v>
      </c>
      <c r="M33" s="32" t="s">
        <v>77</v>
      </c>
      <c r="N33" s="36" t="s">
        <v>236</v>
      </c>
      <c r="O33" s="32" t="s">
        <v>200</v>
      </c>
      <c r="P33" s="35" t="s">
        <v>275</v>
      </c>
      <c r="Q33" s="35" t="s">
        <v>151</v>
      </c>
      <c r="R33" s="35" t="s">
        <v>341</v>
      </c>
      <c r="S33" s="35" t="s">
        <v>313</v>
      </c>
      <c r="T33" s="35" t="s">
        <v>135</v>
      </c>
      <c r="U33" s="37">
        <v>18</v>
      </c>
      <c r="V33" s="38">
        <v>1280</v>
      </c>
      <c r="W33" s="37">
        <f t="shared" si="2"/>
        <v>23040</v>
      </c>
      <c r="X33" s="38">
        <v>35</v>
      </c>
      <c r="Y33" s="38">
        <v>1280</v>
      </c>
      <c r="Z33" s="37">
        <f t="shared" si="3"/>
        <v>44800</v>
      </c>
      <c r="AA33" s="35">
        <v>1</v>
      </c>
      <c r="AB33" s="39" cm="1">
        <f t="array" ref="AB33">_xlfn.IFS(AA33&gt;U33,U33,U33=AA33,U33,AA33&lt;U33,AA33)</f>
        <v>1</v>
      </c>
      <c r="AC33" s="39">
        <f t="shared" si="0"/>
        <v>0</v>
      </c>
      <c r="AD33" s="39">
        <v>3012</v>
      </c>
      <c r="AE33" s="39">
        <f t="shared" si="4"/>
        <v>3012</v>
      </c>
      <c r="AF33" s="39">
        <f t="shared" si="1"/>
        <v>52</v>
      </c>
      <c r="AG33" s="39">
        <f t="shared" si="5"/>
        <v>1280</v>
      </c>
      <c r="AH33" s="39" cm="1">
        <f t="array" ref="AH33">_xlfn.IFS((U33-AB33)&gt;=0,V33*(U33-AB33),(U33-AB33)&lt;0,0)+_xlfn.IFS((X33-AC33)&gt;=0,(X33-AC33)*Y33,(X33-AC33)&lt;0,0)</f>
        <v>66560</v>
      </c>
      <c r="AI33" s="35">
        <v>92</v>
      </c>
      <c r="AJ33" s="37">
        <v>1460</v>
      </c>
      <c r="AK33" s="40">
        <f t="shared" si="6"/>
        <v>47012</v>
      </c>
    </row>
    <row r="34" spans="1:37" x14ac:dyDescent="0.3">
      <c r="A34" s="31">
        <v>45539</v>
      </c>
      <c r="B34" s="31">
        <v>45539</v>
      </c>
      <c r="C34" s="31">
        <v>45539</v>
      </c>
      <c r="D34" s="31">
        <v>45552</v>
      </c>
      <c r="E34" s="32" t="s">
        <v>87</v>
      </c>
      <c r="F34" s="33" t="s">
        <v>88</v>
      </c>
      <c r="G34" s="34">
        <v>9780000000006</v>
      </c>
      <c r="H34" s="11" t="s">
        <v>56</v>
      </c>
      <c r="I34" s="35" t="s">
        <v>73</v>
      </c>
      <c r="J34" s="32" t="s">
        <v>80</v>
      </c>
      <c r="K34" s="32" t="s">
        <v>18</v>
      </c>
      <c r="L34" s="32" t="s">
        <v>251</v>
      </c>
      <c r="M34" s="32" t="s">
        <v>79</v>
      </c>
      <c r="N34" s="36" t="s">
        <v>237</v>
      </c>
      <c r="O34" s="32" t="s">
        <v>200</v>
      </c>
      <c r="P34" s="35" t="s">
        <v>276</v>
      </c>
      <c r="Q34" s="35" t="s">
        <v>176</v>
      </c>
      <c r="R34" s="35" t="s">
        <v>342</v>
      </c>
      <c r="S34" s="35" t="s">
        <v>314</v>
      </c>
      <c r="T34" s="35" t="s">
        <v>143</v>
      </c>
      <c r="U34" s="37">
        <v>12</v>
      </c>
      <c r="V34" s="38">
        <v>1222</v>
      </c>
      <c r="W34" s="37">
        <f t="shared" si="2"/>
        <v>14664</v>
      </c>
      <c r="X34" s="38">
        <v>29</v>
      </c>
      <c r="Y34" s="38">
        <v>1222</v>
      </c>
      <c r="Z34" s="37">
        <f t="shared" si="3"/>
        <v>35438</v>
      </c>
      <c r="AA34" s="35">
        <v>38</v>
      </c>
      <c r="AB34" s="39" cm="1">
        <f t="array" ref="AB34">_xlfn.IFS(AA34&gt;U34,U34,U34=AA34,U34,AA34&lt;U34,AA34)</f>
        <v>12</v>
      </c>
      <c r="AC34" s="39">
        <f t="shared" si="0"/>
        <v>26</v>
      </c>
      <c r="AD34" s="39">
        <v>2728</v>
      </c>
      <c r="AE34" s="39">
        <f t="shared" si="4"/>
        <v>103664</v>
      </c>
      <c r="AF34" s="39">
        <f t="shared" si="1"/>
        <v>3</v>
      </c>
      <c r="AG34" s="39">
        <f t="shared" si="5"/>
        <v>1222</v>
      </c>
      <c r="AH34" s="39" cm="1">
        <f t="array" ref="AH34">_xlfn.IFS((U34-AB34)&gt;=0,V34*(U34-AB34),(U34-AB34)&lt;0,0)+_xlfn.IFS((X34-AC34)&gt;=0,(X34-AC34)*Y34,(X34-AC34)&lt;0,0)</f>
        <v>3666</v>
      </c>
      <c r="AI34" s="35">
        <v>88</v>
      </c>
      <c r="AJ34" s="37">
        <v>365</v>
      </c>
      <c r="AK34" s="40">
        <f t="shared" si="6"/>
        <v>45904</v>
      </c>
    </row>
    <row r="35" spans="1:37" x14ac:dyDescent="0.3">
      <c r="A35" s="31">
        <v>45546</v>
      </c>
      <c r="B35" s="31">
        <v>45582</v>
      </c>
      <c r="C35" s="31">
        <v>45582</v>
      </c>
      <c r="D35" s="31">
        <v>45559</v>
      </c>
      <c r="E35" s="35" t="s">
        <v>244</v>
      </c>
      <c r="F35" s="33" t="s">
        <v>247</v>
      </c>
      <c r="G35" s="41">
        <v>9780670088872</v>
      </c>
      <c r="H35" s="11" t="s">
        <v>241</v>
      </c>
      <c r="I35" s="35" t="s">
        <v>72</v>
      </c>
      <c r="J35" s="35" t="s">
        <v>74</v>
      </c>
      <c r="K35" s="35" t="s">
        <v>18</v>
      </c>
      <c r="L35" s="35" t="s">
        <v>249</v>
      </c>
      <c r="M35" s="35" t="s">
        <v>75</v>
      </c>
      <c r="N35" s="36" t="s">
        <v>238</v>
      </c>
      <c r="O35" s="35" t="s">
        <v>201</v>
      </c>
      <c r="P35" s="35" t="s">
        <v>277</v>
      </c>
      <c r="Q35" s="35" t="s">
        <v>151</v>
      </c>
      <c r="R35" s="35" t="s">
        <v>343</v>
      </c>
      <c r="S35" s="35" t="s">
        <v>315</v>
      </c>
      <c r="T35" s="35" t="s">
        <v>137</v>
      </c>
      <c r="U35" s="37">
        <v>14</v>
      </c>
      <c r="V35" s="38">
        <v>1103</v>
      </c>
      <c r="W35" s="37">
        <f t="shared" si="2"/>
        <v>15442</v>
      </c>
      <c r="X35" s="38">
        <v>29</v>
      </c>
      <c r="Y35" s="38">
        <v>1103</v>
      </c>
      <c r="Z35" s="37">
        <f t="shared" si="3"/>
        <v>31987</v>
      </c>
      <c r="AA35" s="35">
        <v>3</v>
      </c>
      <c r="AB35" s="39" cm="1">
        <f t="array" ref="AB35">_xlfn.IFS(AA35&gt;U35,U35,U35=AA35,U35,AA35&lt;U35,AA35)</f>
        <v>3</v>
      </c>
      <c r="AC35" s="39">
        <f t="shared" si="0"/>
        <v>0</v>
      </c>
      <c r="AD35" s="39">
        <v>2534</v>
      </c>
      <c r="AE35" s="39">
        <f t="shared" si="4"/>
        <v>7602</v>
      </c>
      <c r="AF35" s="39">
        <f t="shared" si="1"/>
        <v>40</v>
      </c>
      <c r="AG35" s="39">
        <f t="shared" si="5"/>
        <v>1103</v>
      </c>
      <c r="AH35" s="39" cm="1">
        <f t="array" ref="AH35">_xlfn.IFS((U35-AB35)&gt;=0,V35*(U35-AB35),(U35-AB35)&lt;0,0)+_xlfn.IFS((X35-AC35)&gt;=0,(X35-AC35)*Y35,(X35-AC35)&lt;0,0)</f>
        <v>44120</v>
      </c>
      <c r="AI35" s="35">
        <v>84</v>
      </c>
      <c r="AJ35" s="37">
        <v>8</v>
      </c>
      <c r="AK35" s="40">
        <f t="shared" si="6"/>
        <v>45590</v>
      </c>
    </row>
    <row r="36" spans="1:37" x14ac:dyDescent="0.3">
      <c r="A36" s="31">
        <v>45382</v>
      </c>
      <c r="B36" s="31">
        <v>45382</v>
      </c>
      <c r="C36" s="31">
        <v>45382</v>
      </c>
      <c r="D36" s="31">
        <v>45399</v>
      </c>
      <c r="E36" s="35" t="s">
        <v>245</v>
      </c>
      <c r="F36" s="33" t="s">
        <v>248</v>
      </c>
      <c r="G36" s="41">
        <v>9781402210853</v>
      </c>
      <c r="H36" s="11" t="s">
        <v>242</v>
      </c>
      <c r="I36" s="35" t="s">
        <v>71</v>
      </c>
      <c r="J36" s="35" t="s">
        <v>74</v>
      </c>
      <c r="K36" s="35" t="s">
        <v>18</v>
      </c>
      <c r="L36" s="35" t="s">
        <v>250</v>
      </c>
      <c r="M36" s="35" t="s">
        <v>77</v>
      </c>
      <c r="N36" s="36" t="s">
        <v>239</v>
      </c>
      <c r="O36" s="35" t="s">
        <v>202</v>
      </c>
      <c r="P36" s="35" t="s">
        <v>278</v>
      </c>
      <c r="Q36" s="35" t="s">
        <v>178</v>
      </c>
      <c r="R36" s="35" t="s">
        <v>321</v>
      </c>
      <c r="S36" s="35" t="s">
        <v>316</v>
      </c>
      <c r="T36" s="35" t="s">
        <v>135</v>
      </c>
      <c r="U36" s="37">
        <v>15</v>
      </c>
      <c r="V36" s="38">
        <v>1067</v>
      </c>
      <c r="W36" s="37">
        <f t="shared" si="2"/>
        <v>16005</v>
      </c>
      <c r="X36" s="38">
        <v>28</v>
      </c>
      <c r="Y36" s="38">
        <v>1067</v>
      </c>
      <c r="Z36" s="37">
        <f t="shared" si="3"/>
        <v>29876</v>
      </c>
      <c r="AA36" s="35">
        <v>3</v>
      </c>
      <c r="AB36" s="39" cm="1">
        <f t="array" ref="AB36">_xlfn.IFS(AA36&gt;U36,U36,U36=AA36,U36,AA36&lt;U36,AA36)</f>
        <v>3</v>
      </c>
      <c r="AC36" s="39">
        <f t="shared" si="0"/>
        <v>0</v>
      </c>
      <c r="AD36" s="39">
        <v>3130</v>
      </c>
      <c r="AE36" s="39">
        <f t="shared" si="4"/>
        <v>9390</v>
      </c>
      <c r="AF36" s="39">
        <f t="shared" si="1"/>
        <v>40</v>
      </c>
      <c r="AG36" s="39">
        <f t="shared" si="5"/>
        <v>1067</v>
      </c>
      <c r="AH36" s="39" cm="1">
        <f t="array" ref="AH36">_xlfn.IFS((U36-AB36)&gt;=0,V36*(U36-AB36),(U36-AB36)&lt;0,0)+_xlfn.IFS((X36-AC36)&gt;=0,(X36-AC36)*Y36,(X36-AC36)&lt;0,0)</f>
        <v>42680</v>
      </c>
      <c r="AI36" s="35">
        <v>80</v>
      </c>
      <c r="AJ36" s="37">
        <v>1460</v>
      </c>
      <c r="AK36" s="40">
        <f t="shared" si="6"/>
        <v>46842</v>
      </c>
    </row>
    <row r="37" spans="1:37" x14ac:dyDescent="0.3">
      <c r="A37" s="31">
        <v>45389</v>
      </c>
      <c r="B37" s="31">
        <v>45389</v>
      </c>
      <c r="C37" s="31">
        <v>45389</v>
      </c>
      <c r="D37" s="31">
        <v>45399</v>
      </c>
      <c r="E37" s="35" t="s">
        <v>246</v>
      </c>
      <c r="F37" s="33" t="s">
        <v>84</v>
      </c>
      <c r="G37" s="41">
        <v>9780060786526</v>
      </c>
      <c r="H37" s="11" t="s">
        <v>243</v>
      </c>
      <c r="I37" s="35" t="s">
        <v>72</v>
      </c>
      <c r="J37" s="35" t="s">
        <v>82</v>
      </c>
      <c r="K37" s="35" t="s">
        <v>18</v>
      </c>
      <c r="L37" s="35" t="s">
        <v>251</v>
      </c>
      <c r="M37" s="35" t="s">
        <v>79</v>
      </c>
      <c r="N37" s="36" t="s">
        <v>240</v>
      </c>
      <c r="O37" s="35" t="s">
        <v>203</v>
      </c>
      <c r="P37" s="35" t="s">
        <v>279</v>
      </c>
      <c r="Q37" s="35" t="s">
        <v>179</v>
      </c>
      <c r="R37" s="35" t="s">
        <v>321</v>
      </c>
      <c r="S37" s="35" t="s">
        <v>317</v>
      </c>
      <c r="T37" s="35" t="s">
        <v>344</v>
      </c>
      <c r="U37" s="37">
        <v>15</v>
      </c>
      <c r="V37" s="38">
        <v>1029</v>
      </c>
      <c r="W37" s="37">
        <f t="shared" si="2"/>
        <v>15435</v>
      </c>
      <c r="X37" s="38">
        <v>20</v>
      </c>
      <c r="Y37" s="38">
        <v>1029</v>
      </c>
      <c r="Z37" s="37">
        <f t="shared" si="3"/>
        <v>20580</v>
      </c>
      <c r="AA37" s="35">
        <v>24</v>
      </c>
      <c r="AB37" s="39" cm="1">
        <f t="array" ref="AB37">_xlfn.IFS(AA37&gt;U37,U37,U37=AA37,U37,AA37&lt;U37,AA37)</f>
        <v>15</v>
      </c>
      <c r="AC37" s="39">
        <f t="shared" si="0"/>
        <v>9</v>
      </c>
      <c r="AD37" s="39">
        <v>2172</v>
      </c>
      <c r="AE37" s="39">
        <f t="shared" si="4"/>
        <v>52128</v>
      </c>
      <c r="AF37" s="39">
        <f t="shared" si="1"/>
        <v>11</v>
      </c>
      <c r="AG37" s="39">
        <f t="shared" si="5"/>
        <v>1029</v>
      </c>
      <c r="AH37" s="39" cm="1">
        <f t="array" ref="AH37">_xlfn.IFS((U37-AB37)&gt;=0,V37*(U37-AB37),(U37-AB37)&lt;0,0)+_xlfn.IFS((X37-AC37)&gt;=0,(X37-AC37)*Y37,(X37-AC37)&lt;0,0)</f>
        <v>11319</v>
      </c>
      <c r="AI37" s="35">
        <v>80</v>
      </c>
      <c r="AJ37" s="37">
        <v>365</v>
      </c>
      <c r="AK37" s="40">
        <f t="shared" si="6"/>
        <v>45754</v>
      </c>
    </row>
    <row r="38" spans="1:37" x14ac:dyDescent="0.3">
      <c r="AF38" s="44"/>
      <c r="AG38" s="44"/>
      <c r="AH38" s="44"/>
      <c r="AI38" s="43"/>
    </row>
    <row r="39" spans="1:37" x14ac:dyDescent="0.3">
      <c r="AF39" s="44"/>
      <c r="AG39" s="44"/>
      <c r="AH39" s="44"/>
      <c r="AI39" s="43"/>
    </row>
    <row r="40" spans="1:37" x14ac:dyDescent="0.3">
      <c r="AF40" s="44"/>
      <c r="AG40" s="44"/>
      <c r="AH40" s="44"/>
      <c r="AI40" s="43"/>
    </row>
    <row r="41" spans="1:37" x14ac:dyDescent="0.3">
      <c r="AF41" s="44"/>
      <c r="AG41" s="44"/>
      <c r="AH41" s="44"/>
      <c r="AI41" s="43"/>
    </row>
    <row r="42" spans="1:37" x14ac:dyDescent="0.3">
      <c r="AF42" s="44"/>
      <c r="AG42" s="44"/>
      <c r="AH42" s="44"/>
      <c r="AI42" s="43"/>
    </row>
    <row r="43" spans="1:37" x14ac:dyDescent="0.3">
      <c r="AF43" s="44"/>
      <c r="AG43" s="44"/>
      <c r="AH43" s="44"/>
      <c r="AI43" s="43"/>
    </row>
  </sheetData>
  <autoFilter ref="A1:AJ37" xr:uid="{00000000-0001-0000-0000-000000000000}"/>
  <conditionalFormatting sqref="R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9A70-13F1-40A9-B3A5-5CFDC7C8F2AA}">
  <dimension ref="A1:Z38"/>
  <sheetViews>
    <sheetView showGridLines="0" topLeftCell="K1" workbookViewId="0">
      <selection activeCell="P1" sqref="P1:R1048576"/>
    </sheetView>
  </sheetViews>
  <sheetFormatPr defaultRowHeight="14.4" x14ac:dyDescent="0.3"/>
  <cols>
    <col min="1" max="1" width="10.77734375" bestFit="1" customWidth="1"/>
    <col min="2" max="2" width="32.77734375" bestFit="1" customWidth="1"/>
    <col min="3" max="3" width="19.6640625" customWidth="1"/>
    <col min="4" max="4" width="15.5546875" bestFit="1" customWidth="1"/>
    <col min="5" max="5" width="35.21875" bestFit="1" customWidth="1"/>
    <col min="6" max="6" width="28.5546875" bestFit="1" customWidth="1"/>
    <col min="7" max="7" width="15" bestFit="1" customWidth="1"/>
    <col min="8" max="8" width="14.6640625" bestFit="1" customWidth="1"/>
    <col min="9" max="9" width="12" bestFit="1" customWidth="1"/>
    <col min="10" max="10" width="26.21875" bestFit="1" customWidth="1"/>
    <col min="11" max="11" width="8.44140625" bestFit="1" customWidth="1"/>
    <col min="12" max="12" width="14.5546875" bestFit="1" customWidth="1"/>
    <col min="13" max="13" width="7.88671875" bestFit="1" customWidth="1"/>
    <col min="14" max="14" width="13.21875" bestFit="1" customWidth="1"/>
    <col min="15" max="15" width="29.88671875" bestFit="1" customWidth="1"/>
    <col min="16" max="21" width="11.109375" customWidth="1"/>
    <col min="22" max="22" width="12.77734375" customWidth="1"/>
    <col min="23" max="23" width="19.33203125" customWidth="1"/>
    <col min="24" max="26" width="12.77734375" customWidth="1"/>
  </cols>
  <sheetData>
    <row r="1" spans="1:26" x14ac:dyDescent="0.3">
      <c r="A1" s="9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6" t="s">
        <v>23</v>
      </c>
      <c r="Q1" s="46"/>
      <c r="R1" s="46"/>
      <c r="S1" s="46" t="s">
        <v>22</v>
      </c>
      <c r="T1" s="46"/>
      <c r="U1" s="46"/>
      <c r="V1" s="4"/>
      <c r="W1" s="16"/>
      <c r="X1" s="13"/>
      <c r="Y1" s="2"/>
      <c r="Z1" s="2"/>
    </row>
    <row r="2" spans="1:26" s="21" customFormat="1" ht="43.2" x14ac:dyDescent="0.3">
      <c r="A2" s="14" t="s">
        <v>0</v>
      </c>
      <c r="B2" s="8" t="s">
        <v>2</v>
      </c>
      <c r="C2" s="8" t="s">
        <v>3</v>
      </c>
      <c r="D2" s="20" t="s">
        <v>4</v>
      </c>
      <c r="E2" s="8" t="s">
        <v>1</v>
      </c>
      <c r="F2" s="8" t="s">
        <v>5</v>
      </c>
      <c r="G2" s="8" t="s">
        <v>6</v>
      </c>
      <c r="H2" s="8" t="s">
        <v>7</v>
      </c>
      <c r="I2" s="8" t="s">
        <v>134</v>
      </c>
      <c r="J2" s="8" t="s">
        <v>10</v>
      </c>
      <c r="K2" s="8" t="s">
        <v>204</v>
      </c>
      <c r="L2" s="8" t="s">
        <v>133</v>
      </c>
      <c r="M2" s="8" t="s">
        <v>132</v>
      </c>
      <c r="N2" s="8" t="s">
        <v>128</v>
      </c>
      <c r="O2" s="8" t="s">
        <v>9</v>
      </c>
      <c r="P2" s="8" t="s">
        <v>19</v>
      </c>
      <c r="Q2" s="8" t="s">
        <v>20</v>
      </c>
      <c r="R2" s="8" t="s">
        <v>21</v>
      </c>
      <c r="S2" s="8" t="s">
        <v>19</v>
      </c>
      <c r="T2" s="8" t="s">
        <v>20</v>
      </c>
      <c r="U2" s="8" t="s">
        <v>21</v>
      </c>
      <c r="V2" s="8" t="s">
        <v>129</v>
      </c>
      <c r="W2" s="17" t="s">
        <v>130</v>
      </c>
      <c r="X2" s="14" t="s">
        <v>131</v>
      </c>
      <c r="Y2" s="8" t="s">
        <v>11</v>
      </c>
      <c r="Z2" s="8" t="s">
        <v>12</v>
      </c>
    </row>
    <row r="3" spans="1:26" ht="15.6" x14ac:dyDescent="0.3">
      <c r="A3" s="10">
        <v>45379</v>
      </c>
      <c r="B3" s="6" t="s">
        <v>83</v>
      </c>
      <c r="C3" s="12" t="s">
        <v>84</v>
      </c>
      <c r="D3" s="7">
        <v>9780061122415</v>
      </c>
      <c r="E3" s="1" t="s">
        <v>24</v>
      </c>
      <c r="F3" s="5" t="s">
        <v>57</v>
      </c>
      <c r="G3" s="6" t="s">
        <v>74</v>
      </c>
      <c r="H3" s="6" t="s">
        <v>18</v>
      </c>
      <c r="I3" s="6" t="s">
        <v>249</v>
      </c>
      <c r="J3" s="6" t="s">
        <v>75</v>
      </c>
      <c r="K3" s="11" t="s">
        <v>205</v>
      </c>
      <c r="L3" s="6" t="s">
        <v>180</v>
      </c>
      <c r="M3" s="5"/>
      <c r="N3" s="5" t="s">
        <v>144</v>
      </c>
      <c r="O3" s="5" t="s">
        <v>135</v>
      </c>
      <c r="P3" s="5"/>
      <c r="Q3" s="5"/>
      <c r="R3" s="5"/>
      <c r="S3" s="5"/>
      <c r="T3" s="5"/>
      <c r="U3" s="5"/>
      <c r="V3" s="5"/>
      <c r="W3" s="18">
        <v>23</v>
      </c>
      <c r="X3" s="15">
        <f t="shared" ref="X3:X35" si="0">A3+W3</f>
        <v>45402</v>
      </c>
      <c r="Y3" s="5"/>
      <c r="Z3" s="5"/>
    </row>
    <row r="4" spans="1:26" ht="28.8" x14ac:dyDescent="0.3">
      <c r="A4" s="10">
        <v>45379</v>
      </c>
      <c r="B4" s="6" t="s">
        <v>13</v>
      </c>
      <c r="C4" s="12" t="s">
        <v>15</v>
      </c>
      <c r="D4" s="7">
        <v>9781847941831</v>
      </c>
      <c r="E4" s="1" t="s">
        <v>25</v>
      </c>
      <c r="F4" s="5" t="s">
        <v>58</v>
      </c>
      <c r="G4" s="6" t="s">
        <v>76</v>
      </c>
      <c r="H4" s="6" t="s">
        <v>18</v>
      </c>
      <c r="I4" s="6" t="s">
        <v>250</v>
      </c>
      <c r="J4" s="6" t="s">
        <v>77</v>
      </c>
      <c r="K4" s="11" t="s">
        <v>206</v>
      </c>
      <c r="L4" s="6" t="s">
        <v>180</v>
      </c>
      <c r="M4" s="5"/>
      <c r="N4" s="5" t="s">
        <v>145</v>
      </c>
      <c r="O4" s="5" t="s">
        <v>136</v>
      </c>
      <c r="P4" s="5"/>
      <c r="Q4" s="5"/>
      <c r="R4" s="5"/>
      <c r="S4" s="5"/>
      <c r="T4" s="5"/>
      <c r="U4" s="5"/>
      <c r="V4" s="5"/>
      <c r="W4" s="18">
        <v>1460</v>
      </c>
      <c r="X4" s="15">
        <f t="shared" si="0"/>
        <v>46839</v>
      </c>
      <c r="Y4" s="5"/>
      <c r="Z4" s="5"/>
    </row>
    <row r="5" spans="1:26" ht="15.6" x14ac:dyDescent="0.3">
      <c r="A5" s="10">
        <v>45387</v>
      </c>
      <c r="B5" s="6" t="s">
        <v>85</v>
      </c>
      <c r="C5" s="12" t="s">
        <v>86</v>
      </c>
      <c r="D5" s="7">
        <v>9781612680194</v>
      </c>
      <c r="E5" s="1" t="s">
        <v>26</v>
      </c>
      <c r="F5" s="5" t="s">
        <v>59</v>
      </c>
      <c r="G5" s="6" t="s">
        <v>78</v>
      </c>
      <c r="H5" s="6" t="s">
        <v>18</v>
      </c>
      <c r="I5" s="6" t="s">
        <v>251</v>
      </c>
      <c r="J5" s="6" t="s">
        <v>79</v>
      </c>
      <c r="K5" s="11" t="s">
        <v>207</v>
      </c>
      <c r="L5" s="6" t="s">
        <v>181</v>
      </c>
      <c r="M5" s="5"/>
      <c r="N5" s="5" t="s">
        <v>146</v>
      </c>
      <c r="O5" s="5" t="s">
        <v>137</v>
      </c>
      <c r="P5" s="5"/>
      <c r="Q5" s="5"/>
      <c r="R5" s="5"/>
      <c r="S5" s="5"/>
      <c r="T5" s="5"/>
      <c r="U5" s="5"/>
      <c r="V5" s="5"/>
      <c r="W5" s="18">
        <v>1095</v>
      </c>
      <c r="X5" s="15">
        <f t="shared" si="0"/>
        <v>46482</v>
      </c>
      <c r="Y5" s="5"/>
      <c r="Z5" s="5"/>
    </row>
    <row r="6" spans="1:26" ht="15.6" x14ac:dyDescent="0.3">
      <c r="A6" s="10">
        <v>45387</v>
      </c>
      <c r="B6" s="6" t="s">
        <v>87</v>
      </c>
      <c r="C6" s="12" t="s">
        <v>88</v>
      </c>
      <c r="D6" s="7">
        <v>9780000000001</v>
      </c>
      <c r="E6" s="1" t="s">
        <v>27</v>
      </c>
      <c r="F6" s="5" t="s">
        <v>60</v>
      </c>
      <c r="G6" s="6" t="s">
        <v>80</v>
      </c>
      <c r="H6" s="6" t="s">
        <v>18</v>
      </c>
      <c r="I6" s="6" t="s">
        <v>249</v>
      </c>
      <c r="J6" s="6" t="s">
        <v>75</v>
      </c>
      <c r="K6" s="11" t="s">
        <v>208</v>
      </c>
      <c r="L6" s="6" t="s">
        <v>181</v>
      </c>
      <c r="M6" s="5"/>
      <c r="N6" s="5" t="s">
        <v>147</v>
      </c>
      <c r="O6" s="5" t="s">
        <v>138</v>
      </c>
      <c r="P6" s="5"/>
      <c r="Q6" s="5"/>
      <c r="R6" s="5"/>
      <c r="S6" s="5"/>
      <c r="T6" s="5"/>
      <c r="U6" s="5"/>
      <c r="V6" s="5"/>
      <c r="W6" s="18">
        <v>103</v>
      </c>
      <c r="X6" s="15">
        <f t="shared" si="0"/>
        <v>45490</v>
      </c>
      <c r="Y6" s="5"/>
      <c r="Z6" s="5"/>
    </row>
    <row r="7" spans="1:26" ht="28.8" x14ac:dyDescent="0.3">
      <c r="A7" s="10">
        <v>45392</v>
      </c>
      <c r="B7" s="6" t="s">
        <v>89</v>
      </c>
      <c r="C7" s="12" t="s">
        <v>15</v>
      </c>
      <c r="D7" s="7">
        <v>9788194790891</v>
      </c>
      <c r="E7" s="1" t="s">
        <v>28</v>
      </c>
      <c r="F7" s="5" t="s">
        <v>61</v>
      </c>
      <c r="G7" s="6" t="s">
        <v>74</v>
      </c>
      <c r="H7" s="6" t="s">
        <v>18</v>
      </c>
      <c r="I7" s="6" t="s">
        <v>250</v>
      </c>
      <c r="J7" s="6" t="s">
        <v>77</v>
      </c>
      <c r="K7" s="11" t="s">
        <v>209</v>
      </c>
      <c r="L7" s="6" t="s">
        <v>182</v>
      </c>
      <c r="M7" s="5"/>
      <c r="N7" s="5" t="s">
        <v>148</v>
      </c>
      <c r="O7" s="5" t="s">
        <v>139</v>
      </c>
      <c r="P7" s="5"/>
      <c r="Q7" s="5"/>
      <c r="R7" s="5"/>
      <c r="S7" s="5"/>
      <c r="T7" s="5"/>
      <c r="U7" s="5"/>
      <c r="V7" s="5"/>
      <c r="W7" s="18">
        <v>1460</v>
      </c>
      <c r="X7" s="15">
        <f t="shared" si="0"/>
        <v>46852</v>
      </c>
      <c r="Y7" s="5"/>
      <c r="Z7" s="5"/>
    </row>
    <row r="8" spans="1:26" ht="15.6" x14ac:dyDescent="0.3">
      <c r="A8" s="10">
        <v>45400</v>
      </c>
      <c r="B8" s="6" t="s">
        <v>90</v>
      </c>
      <c r="C8" s="12" t="s">
        <v>91</v>
      </c>
      <c r="D8" s="7">
        <v>9780449214923</v>
      </c>
      <c r="E8" s="1" t="s">
        <v>29</v>
      </c>
      <c r="F8" s="5" t="s">
        <v>58</v>
      </c>
      <c r="G8" s="6" t="s">
        <v>78</v>
      </c>
      <c r="H8" s="6" t="s">
        <v>18</v>
      </c>
      <c r="I8" s="6" t="s">
        <v>251</v>
      </c>
      <c r="J8" s="6" t="s">
        <v>79</v>
      </c>
      <c r="K8" s="11" t="s">
        <v>210</v>
      </c>
      <c r="L8" s="6" t="s">
        <v>183</v>
      </c>
      <c r="M8" s="5"/>
      <c r="N8" s="5" t="s">
        <v>149</v>
      </c>
      <c r="O8" s="5" t="s">
        <v>135</v>
      </c>
      <c r="P8" s="5"/>
      <c r="Q8" s="5"/>
      <c r="R8" s="5"/>
      <c r="S8" s="5"/>
      <c r="T8" s="5"/>
      <c r="U8" s="5"/>
      <c r="V8" s="5"/>
      <c r="W8" s="18">
        <v>1460</v>
      </c>
      <c r="X8" s="15">
        <f t="shared" si="0"/>
        <v>46860</v>
      </c>
      <c r="Y8" s="5"/>
      <c r="Z8" s="5"/>
    </row>
    <row r="9" spans="1:26" ht="28.8" x14ac:dyDescent="0.3">
      <c r="A9" s="10">
        <v>45400</v>
      </c>
      <c r="B9" s="6" t="s">
        <v>92</v>
      </c>
      <c r="C9" s="12" t="s">
        <v>15</v>
      </c>
      <c r="D9" s="7">
        <v>9781786330895</v>
      </c>
      <c r="E9" s="1" t="s">
        <v>30</v>
      </c>
      <c r="F9" s="5" t="s">
        <v>62</v>
      </c>
      <c r="G9" s="6" t="s">
        <v>74</v>
      </c>
      <c r="H9" s="6" t="s">
        <v>18</v>
      </c>
      <c r="I9" s="6" t="s">
        <v>249</v>
      </c>
      <c r="J9" s="6" t="s">
        <v>75</v>
      </c>
      <c r="K9" s="11" t="s">
        <v>211</v>
      </c>
      <c r="L9" s="6" t="s">
        <v>183</v>
      </c>
      <c r="M9" s="5"/>
      <c r="N9" s="5" t="s">
        <v>150</v>
      </c>
      <c r="O9" s="5" t="s">
        <v>140</v>
      </c>
      <c r="P9" s="5"/>
      <c r="Q9" s="5"/>
      <c r="R9" s="5"/>
      <c r="S9" s="5"/>
      <c r="T9" s="5"/>
      <c r="U9" s="5"/>
      <c r="V9" s="5"/>
      <c r="W9" s="18">
        <v>1825</v>
      </c>
      <c r="X9" s="15">
        <f t="shared" si="0"/>
        <v>47225</v>
      </c>
      <c r="Y9" s="5"/>
      <c r="Z9" s="5"/>
    </row>
    <row r="10" spans="1:26" ht="15.6" x14ac:dyDescent="0.3">
      <c r="A10" s="10">
        <v>45400</v>
      </c>
      <c r="B10" s="6" t="s">
        <v>87</v>
      </c>
      <c r="C10" s="12" t="s">
        <v>88</v>
      </c>
      <c r="D10" s="7">
        <v>9780000000002</v>
      </c>
      <c r="E10" s="1" t="s">
        <v>31</v>
      </c>
      <c r="F10" s="5" t="s">
        <v>63</v>
      </c>
      <c r="G10" s="6" t="s">
        <v>80</v>
      </c>
      <c r="H10" s="6" t="s">
        <v>81</v>
      </c>
      <c r="I10" s="6" t="s">
        <v>250</v>
      </c>
      <c r="J10" s="6" t="s">
        <v>77</v>
      </c>
      <c r="K10" s="11" t="s">
        <v>212</v>
      </c>
      <c r="L10" s="6" t="s">
        <v>183</v>
      </c>
      <c r="M10" s="5"/>
      <c r="N10" s="5" t="s">
        <v>151</v>
      </c>
      <c r="O10" s="5" t="s">
        <v>138</v>
      </c>
      <c r="P10" s="5"/>
      <c r="Q10" s="5"/>
      <c r="R10" s="5"/>
      <c r="S10" s="5"/>
      <c r="T10" s="5"/>
      <c r="U10" s="5"/>
      <c r="V10" s="5"/>
      <c r="W10" s="18">
        <v>7</v>
      </c>
      <c r="X10" s="15">
        <f t="shared" si="0"/>
        <v>45407</v>
      </c>
      <c r="Y10" s="5"/>
      <c r="Z10" s="5"/>
    </row>
    <row r="11" spans="1:26" ht="15.6" x14ac:dyDescent="0.3">
      <c r="A11" s="10">
        <v>45407</v>
      </c>
      <c r="B11" s="6" t="s">
        <v>93</v>
      </c>
      <c r="C11" s="12" t="s">
        <v>84</v>
      </c>
      <c r="D11" s="7">
        <v>9780099590088</v>
      </c>
      <c r="E11" s="1" t="s">
        <v>32</v>
      </c>
      <c r="F11" s="5" t="s">
        <v>64</v>
      </c>
      <c r="G11" s="6" t="s">
        <v>74</v>
      </c>
      <c r="H11" s="6" t="s">
        <v>18</v>
      </c>
      <c r="I11" s="6" t="s">
        <v>251</v>
      </c>
      <c r="J11" s="6" t="s">
        <v>79</v>
      </c>
      <c r="K11" s="11" t="s">
        <v>213</v>
      </c>
      <c r="L11" s="6" t="s">
        <v>184</v>
      </c>
      <c r="M11" s="5"/>
      <c r="N11" s="5" t="s">
        <v>152</v>
      </c>
      <c r="O11" s="5" t="s">
        <v>140</v>
      </c>
      <c r="P11" s="5"/>
      <c r="Q11" s="5"/>
      <c r="R11" s="5"/>
      <c r="S11" s="5"/>
      <c r="T11" s="5"/>
      <c r="U11" s="5"/>
      <c r="V11" s="5"/>
      <c r="W11" s="18">
        <v>2190</v>
      </c>
      <c r="X11" s="15">
        <f t="shared" si="0"/>
        <v>47597</v>
      </c>
      <c r="Y11" s="5"/>
      <c r="Z11" s="5"/>
    </row>
    <row r="12" spans="1:26" ht="15.6" x14ac:dyDescent="0.3">
      <c r="A12" s="10">
        <v>45414</v>
      </c>
      <c r="B12" s="6" t="s">
        <v>94</v>
      </c>
      <c r="C12" s="12" t="s">
        <v>84</v>
      </c>
      <c r="D12" s="7">
        <v>9788179921623</v>
      </c>
      <c r="E12" s="1" t="s">
        <v>33</v>
      </c>
      <c r="F12" s="5" t="s">
        <v>65</v>
      </c>
      <c r="G12" s="6" t="s">
        <v>74</v>
      </c>
      <c r="H12" s="6" t="s">
        <v>18</v>
      </c>
      <c r="I12" s="6" t="s">
        <v>249</v>
      </c>
      <c r="J12" s="6" t="s">
        <v>75</v>
      </c>
      <c r="K12" s="11" t="s">
        <v>214</v>
      </c>
      <c r="L12" s="6" t="s">
        <v>185</v>
      </c>
      <c r="M12" s="5"/>
      <c r="N12" s="5" t="s">
        <v>153</v>
      </c>
      <c r="O12" s="5" t="s">
        <v>136</v>
      </c>
      <c r="P12" s="5"/>
      <c r="Q12" s="5"/>
      <c r="R12" s="5"/>
      <c r="S12" s="5"/>
      <c r="T12" s="5"/>
      <c r="U12" s="5"/>
      <c r="V12" s="5"/>
      <c r="W12" s="18">
        <v>1460</v>
      </c>
      <c r="X12" s="15">
        <f t="shared" si="0"/>
        <v>46874</v>
      </c>
      <c r="Y12" s="5"/>
      <c r="Z12" s="5"/>
    </row>
    <row r="13" spans="1:26" ht="15.6" x14ac:dyDescent="0.3">
      <c r="A13" s="10">
        <v>45414</v>
      </c>
      <c r="B13" s="6" t="s">
        <v>14</v>
      </c>
      <c r="C13" s="12" t="s">
        <v>16</v>
      </c>
      <c r="D13" s="7">
        <v>9788173711466</v>
      </c>
      <c r="E13" s="1" t="s">
        <v>34</v>
      </c>
      <c r="F13" s="5" t="s">
        <v>17</v>
      </c>
      <c r="G13" s="6" t="s">
        <v>74</v>
      </c>
      <c r="H13" s="6" t="s">
        <v>18</v>
      </c>
      <c r="I13" s="6" t="s">
        <v>250</v>
      </c>
      <c r="J13" s="6" t="s">
        <v>77</v>
      </c>
      <c r="K13" s="11" t="s">
        <v>215</v>
      </c>
      <c r="L13" s="6" t="s">
        <v>185</v>
      </c>
      <c r="M13" s="5"/>
      <c r="N13" s="5" t="s">
        <v>154</v>
      </c>
      <c r="O13" s="5" t="s">
        <v>140</v>
      </c>
      <c r="P13" s="5"/>
      <c r="Q13" s="5"/>
      <c r="R13" s="5"/>
      <c r="S13" s="5"/>
      <c r="T13" s="5"/>
      <c r="U13" s="5"/>
      <c r="V13" s="5"/>
      <c r="W13" s="18">
        <v>1460</v>
      </c>
      <c r="X13" s="15">
        <f t="shared" si="0"/>
        <v>46874</v>
      </c>
      <c r="Y13" s="5"/>
      <c r="Z13" s="5"/>
    </row>
    <row r="14" spans="1:26" ht="15.6" x14ac:dyDescent="0.3">
      <c r="A14" s="10">
        <v>45420</v>
      </c>
      <c r="B14" s="6" t="s">
        <v>95</v>
      </c>
      <c r="C14" s="12" t="s">
        <v>96</v>
      </c>
      <c r="D14" s="7">
        <v>9789382951711</v>
      </c>
      <c r="E14" s="1" t="s">
        <v>35</v>
      </c>
      <c r="F14" s="5" t="s">
        <v>65</v>
      </c>
      <c r="G14" s="6" t="s">
        <v>74</v>
      </c>
      <c r="H14" s="6" t="s">
        <v>18</v>
      </c>
      <c r="I14" s="6" t="s">
        <v>251</v>
      </c>
      <c r="J14" s="6" t="s">
        <v>79</v>
      </c>
      <c r="K14" s="11" t="s">
        <v>216</v>
      </c>
      <c r="L14" s="6" t="s">
        <v>186</v>
      </c>
      <c r="M14" s="5"/>
      <c r="N14" s="5" t="s">
        <v>155</v>
      </c>
      <c r="O14" s="5" t="s">
        <v>135</v>
      </c>
      <c r="P14" s="5"/>
      <c r="Q14" s="5"/>
      <c r="R14" s="5"/>
      <c r="S14" s="5"/>
      <c r="T14" s="5"/>
      <c r="U14" s="5"/>
      <c r="V14" s="5"/>
      <c r="W14" s="18">
        <v>1460</v>
      </c>
      <c r="X14" s="15">
        <f t="shared" si="0"/>
        <v>46880</v>
      </c>
      <c r="Y14" s="5"/>
      <c r="Z14" s="5"/>
    </row>
    <row r="15" spans="1:26" ht="15.6" x14ac:dyDescent="0.3">
      <c r="A15" s="10">
        <v>45427</v>
      </c>
      <c r="B15" s="6" t="s">
        <v>97</v>
      </c>
      <c r="C15" s="12" t="s">
        <v>98</v>
      </c>
      <c r="D15" s="7">
        <v>9781471131820</v>
      </c>
      <c r="E15" s="1" t="s">
        <v>36</v>
      </c>
      <c r="F15" s="5" t="s">
        <v>58</v>
      </c>
      <c r="G15" s="6" t="s">
        <v>78</v>
      </c>
      <c r="H15" s="6" t="s">
        <v>18</v>
      </c>
      <c r="I15" s="6" t="s">
        <v>249</v>
      </c>
      <c r="J15" s="6" t="s">
        <v>75</v>
      </c>
      <c r="K15" s="11" t="s">
        <v>217</v>
      </c>
      <c r="L15" s="6" t="s">
        <v>187</v>
      </c>
      <c r="M15" s="5"/>
      <c r="N15" s="5" t="s">
        <v>156</v>
      </c>
      <c r="O15" s="5" t="s">
        <v>115</v>
      </c>
      <c r="P15" s="5"/>
      <c r="Q15" s="5"/>
      <c r="R15" s="5"/>
      <c r="S15" s="5"/>
      <c r="T15" s="5"/>
      <c r="U15" s="5"/>
      <c r="V15" s="5"/>
      <c r="W15" s="18">
        <v>1460</v>
      </c>
      <c r="X15" s="15">
        <f t="shared" si="0"/>
        <v>46887</v>
      </c>
      <c r="Y15" s="5"/>
      <c r="Z15" s="5"/>
    </row>
    <row r="16" spans="1:26" ht="15.6" x14ac:dyDescent="0.3">
      <c r="A16" s="10">
        <v>45437</v>
      </c>
      <c r="B16" s="6" t="s">
        <v>99</v>
      </c>
      <c r="C16" s="12" t="s">
        <v>100</v>
      </c>
      <c r="D16" s="7">
        <v>9780099549482</v>
      </c>
      <c r="E16" s="1" t="s">
        <v>37</v>
      </c>
      <c r="F16" s="5" t="s">
        <v>66</v>
      </c>
      <c r="G16" s="6" t="s">
        <v>74</v>
      </c>
      <c r="H16" s="6" t="s">
        <v>18</v>
      </c>
      <c r="I16" s="6" t="s">
        <v>250</v>
      </c>
      <c r="J16" s="6" t="s">
        <v>77</v>
      </c>
      <c r="K16" s="11" t="s">
        <v>218</v>
      </c>
      <c r="L16" s="6" t="s">
        <v>188</v>
      </c>
      <c r="M16" s="5"/>
      <c r="N16" s="5" t="s">
        <v>157</v>
      </c>
      <c r="O16" s="5" t="s">
        <v>137</v>
      </c>
      <c r="P16" s="5"/>
      <c r="Q16" s="5"/>
      <c r="R16" s="5"/>
      <c r="S16" s="5"/>
      <c r="T16" s="5"/>
      <c r="U16" s="5"/>
      <c r="V16" s="5"/>
      <c r="W16" s="18">
        <v>2920</v>
      </c>
      <c r="X16" s="15">
        <f t="shared" si="0"/>
        <v>48357</v>
      </c>
      <c r="Y16" s="5"/>
      <c r="Z16" s="5"/>
    </row>
    <row r="17" spans="1:26" ht="28.8" x14ac:dyDescent="0.3">
      <c r="A17" s="10">
        <v>45437</v>
      </c>
      <c r="B17" s="6" t="s">
        <v>87</v>
      </c>
      <c r="C17" s="12" t="s">
        <v>101</v>
      </c>
      <c r="D17" s="7">
        <v>9780000000003</v>
      </c>
      <c r="E17" s="1" t="s">
        <v>38</v>
      </c>
      <c r="F17" s="5" t="s">
        <v>67</v>
      </c>
      <c r="G17" s="6" t="s">
        <v>80</v>
      </c>
      <c r="H17" s="6" t="s">
        <v>18</v>
      </c>
      <c r="I17" s="6" t="s">
        <v>251</v>
      </c>
      <c r="J17" s="6" t="s">
        <v>79</v>
      </c>
      <c r="K17" s="11" t="s">
        <v>219</v>
      </c>
      <c r="L17" s="6" t="s">
        <v>188</v>
      </c>
      <c r="M17" s="5"/>
      <c r="N17" s="5" t="s">
        <v>158</v>
      </c>
      <c r="O17" s="5" t="s">
        <v>138</v>
      </c>
      <c r="P17" s="5"/>
      <c r="Q17" s="5"/>
      <c r="R17" s="5"/>
      <c r="S17" s="5"/>
      <c r="T17" s="5"/>
      <c r="U17" s="5"/>
      <c r="V17" s="5"/>
      <c r="W17" s="18">
        <v>7</v>
      </c>
      <c r="X17" s="15">
        <f t="shared" si="0"/>
        <v>45444</v>
      </c>
      <c r="Y17" s="5"/>
      <c r="Z17" s="5"/>
    </row>
    <row r="18" spans="1:26" ht="15.6" x14ac:dyDescent="0.3">
      <c r="A18" s="10">
        <v>45444</v>
      </c>
      <c r="B18" s="6" t="s">
        <v>102</v>
      </c>
      <c r="C18" s="12" t="s">
        <v>103</v>
      </c>
      <c r="D18" s="7">
        <v>9780141036144</v>
      </c>
      <c r="E18" s="1" t="s">
        <v>39</v>
      </c>
      <c r="F18" s="5" t="s">
        <v>66</v>
      </c>
      <c r="G18" s="6" t="s">
        <v>74</v>
      </c>
      <c r="H18" s="6" t="s">
        <v>18</v>
      </c>
      <c r="I18" s="6" t="s">
        <v>249</v>
      </c>
      <c r="J18" s="6" t="s">
        <v>75</v>
      </c>
      <c r="K18" s="11" t="s">
        <v>220</v>
      </c>
      <c r="L18" s="6" t="s">
        <v>189</v>
      </c>
      <c r="M18" s="5"/>
      <c r="N18" s="5" t="s">
        <v>159</v>
      </c>
      <c r="O18" s="5" t="s">
        <v>139</v>
      </c>
      <c r="P18" s="5"/>
      <c r="Q18" s="5"/>
      <c r="R18" s="5"/>
      <c r="S18" s="5"/>
      <c r="T18" s="5"/>
      <c r="U18" s="5"/>
      <c r="V18" s="5"/>
      <c r="W18" s="18">
        <v>2920</v>
      </c>
      <c r="X18" s="15">
        <f t="shared" si="0"/>
        <v>48364</v>
      </c>
      <c r="Y18" s="5"/>
      <c r="Z18" s="5"/>
    </row>
    <row r="19" spans="1:26" ht="15.6" x14ac:dyDescent="0.3">
      <c r="A19" s="10">
        <v>45451</v>
      </c>
      <c r="B19" s="6" t="s">
        <v>104</v>
      </c>
      <c r="C19" s="12" t="s">
        <v>105</v>
      </c>
      <c r="D19" s="7">
        <v>9780857197689</v>
      </c>
      <c r="E19" s="1" t="s">
        <v>40</v>
      </c>
      <c r="F19" s="5" t="s">
        <v>59</v>
      </c>
      <c r="G19" s="6" t="s">
        <v>76</v>
      </c>
      <c r="H19" s="6" t="s">
        <v>18</v>
      </c>
      <c r="I19" s="6" t="s">
        <v>250</v>
      </c>
      <c r="J19" s="6" t="s">
        <v>77</v>
      </c>
      <c r="K19" s="11" t="s">
        <v>221</v>
      </c>
      <c r="L19" s="6" t="s">
        <v>190</v>
      </c>
      <c r="M19" s="5"/>
      <c r="N19" s="5" t="s">
        <v>160</v>
      </c>
      <c r="O19" s="5" t="s">
        <v>135</v>
      </c>
      <c r="P19" s="5"/>
      <c r="Q19" s="5"/>
      <c r="R19" s="5"/>
      <c r="S19" s="5"/>
      <c r="T19" s="5"/>
      <c r="U19" s="5"/>
      <c r="V19" s="5"/>
      <c r="W19" s="18">
        <v>1095</v>
      </c>
      <c r="X19" s="15">
        <f t="shared" si="0"/>
        <v>46546</v>
      </c>
      <c r="Y19" s="5"/>
      <c r="Z19" s="5"/>
    </row>
    <row r="20" spans="1:26" ht="15.6" x14ac:dyDescent="0.3">
      <c r="A20" s="10">
        <v>45451</v>
      </c>
      <c r="B20" s="6" t="s">
        <v>106</v>
      </c>
      <c r="C20" s="12" t="s">
        <v>91</v>
      </c>
      <c r="D20" s="7">
        <v>9780399590504</v>
      </c>
      <c r="E20" s="1" t="s">
        <v>41</v>
      </c>
      <c r="F20" s="5" t="s">
        <v>17</v>
      </c>
      <c r="G20" s="6" t="s">
        <v>82</v>
      </c>
      <c r="H20" s="6" t="s">
        <v>18</v>
      </c>
      <c r="I20" s="6" t="s">
        <v>251</v>
      </c>
      <c r="J20" s="6" t="s">
        <v>79</v>
      </c>
      <c r="K20" s="11" t="s">
        <v>222</v>
      </c>
      <c r="L20" s="6" t="s">
        <v>190</v>
      </c>
      <c r="M20" s="5"/>
      <c r="N20" s="5" t="s">
        <v>161</v>
      </c>
      <c r="O20" s="5" t="s">
        <v>136</v>
      </c>
      <c r="P20" s="5"/>
      <c r="Q20" s="5"/>
      <c r="R20" s="5"/>
      <c r="S20" s="5"/>
      <c r="T20" s="5"/>
      <c r="U20" s="5"/>
      <c r="V20" s="5"/>
      <c r="W20" s="18">
        <v>1460</v>
      </c>
      <c r="X20" s="15">
        <f t="shared" si="0"/>
        <v>46911</v>
      </c>
      <c r="Y20" s="5"/>
      <c r="Z20" s="5"/>
    </row>
    <row r="21" spans="1:26" ht="15.6" x14ac:dyDescent="0.3">
      <c r="A21" s="10">
        <v>45463</v>
      </c>
      <c r="B21" s="6" t="s">
        <v>107</v>
      </c>
      <c r="C21" s="12" t="s">
        <v>108</v>
      </c>
      <c r="D21" s="7">
        <v>9780807014295</v>
      </c>
      <c r="E21" s="1" t="s">
        <v>42</v>
      </c>
      <c r="F21" s="5" t="s">
        <v>68</v>
      </c>
      <c r="G21" s="6" t="s">
        <v>74</v>
      </c>
      <c r="H21" s="6" t="s">
        <v>18</v>
      </c>
      <c r="I21" s="6" t="s">
        <v>249</v>
      </c>
      <c r="J21" s="6" t="s">
        <v>75</v>
      </c>
      <c r="K21" s="11" t="s">
        <v>223</v>
      </c>
      <c r="L21" s="6" t="s">
        <v>191</v>
      </c>
      <c r="M21" s="5"/>
      <c r="N21" s="5" t="s">
        <v>162</v>
      </c>
      <c r="O21" s="5" t="s">
        <v>137</v>
      </c>
      <c r="P21" s="5"/>
      <c r="Q21" s="5"/>
      <c r="R21" s="5"/>
      <c r="S21" s="5"/>
      <c r="T21" s="5"/>
      <c r="U21" s="5"/>
      <c r="V21" s="5"/>
      <c r="W21" s="18">
        <v>2190</v>
      </c>
      <c r="X21" s="15">
        <f t="shared" si="0"/>
        <v>47653</v>
      </c>
      <c r="Y21" s="5"/>
      <c r="Z21" s="5"/>
    </row>
    <row r="22" spans="1:26" ht="15.6" x14ac:dyDescent="0.3">
      <c r="A22" s="10">
        <v>45471</v>
      </c>
      <c r="B22" s="6" t="s">
        <v>87</v>
      </c>
      <c r="C22" s="12" t="s">
        <v>88</v>
      </c>
      <c r="D22" s="7">
        <v>9780000000004</v>
      </c>
      <c r="E22" s="1" t="s">
        <v>43</v>
      </c>
      <c r="F22" s="5" t="s">
        <v>69</v>
      </c>
      <c r="G22" s="6" t="s">
        <v>80</v>
      </c>
      <c r="H22" s="6" t="s">
        <v>18</v>
      </c>
      <c r="I22" s="6" t="s">
        <v>250</v>
      </c>
      <c r="J22" s="6" t="s">
        <v>77</v>
      </c>
      <c r="K22" s="11" t="s">
        <v>224</v>
      </c>
      <c r="L22" s="6" t="s">
        <v>192</v>
      </c>
      <c r="M22" s="5"/>
      <c r="N22" s="5" t="s">
        <v>163</v>
      </c>
      <c r="O22" s="5" t="s">
        <v>138</v>
      </c>
      <c r="P22" s="5"/>
      <c r="Q22" s="5"/>
      <c r="R22" s="5"/>
      <c r="S22" s="5"/>
      <c r="T22" s="5"/>
      <c r="U22" s="5"/>
      <c r="V22" s="5"/>
      <c r="W22" s="18">
        <v>730</v>
      </c>
      <c r="X22" s="15">
        <f t="shared" si="0"/>
        <v>46201</v>
      </c>
      <c r="Y22" s="5"/>
      <c r="Z22" s="5"/>
    </row>
    <row r="23" spans="1:26" ht="28.8" x14ac:dyDescent="0.3">
      <c r="A23" s="10">
        <v>45471</v>
      </c>
      <c r="B23" s="6" t="s">
        <v>87</v>
      </c>
      <c r="C23" s="12" t="s">
        <v>109</v>
      </c>
      <c r="D23" s="7">
        <v>9780000000005</v>
      </c>
      <c r="E23" s="1" t="s">
        <v>44</v>
      </c>
      <c r="F23" s="5" t="s">
        <v>70</v>
      </c>
      <c r="G23" s="6" t="s">
        <v>80</v>
      </c>
      <c r="H23" s="6" t="s">
        <v>18</v>
      </c>
      <c r="I23" s="6" t="s">
        <v>251</v>
      </c>
      <c r="J23" s="6" t="s">
        <v>79</v>
      </c>
      <c r="K23" s="11" t="s">
        <v>225</v>
      </c>
      <c r="L23" s="6" t="s">
        <v>192</v>
      </c>
      <c r="M23" s="5"/>
      <c r="N23" s="5" t="s">
        <v>164</v>
      </c>
      <c r="O23" s="5" t="s">
        <v>138</v>
      </c>
      <c r="P23" s="5"/>
      <c r="Q23" s="5"/>
      <c r="R23" s="5"/>
      <c r="S23" s="5"/>
      <c r="T23" s="5"/>
      <c r="U23" s="5"/>
      <c r="V23" s="5"/>
      <c r="W23" s="18">
        <v>7</v>
      </c>
      <c r="X23" s="15">
        <f t="shared" si="0"/>
        <v>45478</v>
      </c>
      <c r="Y23" s="5"/>
      <c r="Z23" s="5"/>
    </row>
    <row r="24" spans="1:26" ht="15.6" x14ac:dyDescent="0.3">
      <c r="A24" s="10">
        <v>45478</v>
      </c>
      <c r="B24" s="6" t="s">
        <v>110</v>
      </c>
      <c r="C24" s="12" t="s">
        <v>111</v>
      </c>
      <c r="D24" s="7">
        <v>9780062457714</v>
      </c>
      <c r="E24" s="1" t="s">
        <v>45</v>
      </c>
      <c r="F24" s="5" t="s">
        <v>65</v>
      </c>
      <c r="G24" s="6" t="s">
        <v>74</v>
      </c>
      <c r="H24" s="6" t="s">
        <v>18</v>
      </c>
      <c r="I24" s="6" t="s">
        <v>249</v>
      </c>
      <c r="J24" s="6" t="s">
        <v>75</v>
      </c>
      <c r="K24" s="11" t="s">
        <v>226</v>
      </c>
      <c r="L24" s="6" t="s">
        <v>193</v>
      </c>
      <c r="M24" s="5"/>
      <c r="N24" s="5" t="s">
        <v>165</v>
      </c>
      <c r="O24" s="5" t="s">
        <v>139</v>
      </c>
      <c r="P24" s="5"/>
      <c r="Q24" s="5"/>
      <c r="R24" s="5"/>
      <c r="S24" s="5"/>
      <c r="T24" s="5"/>
      <c r="U24" s="5"/>
      <c r="V24" s="5"/>
      <c r="W24" s="18">
        <v>1460</v>
      </c>
      <c r="X24" s="15">
        <f t="shared" si="0"/>
        <v>46938</v>
      </c>
      <c r="Y24" s="5"/>
      <c r="Z24" s="5"/>
    </row>
    <row r="25" spans="1:26" ht="15.6" x14ac:dyDescent="0.3">
      <c r="A25" s="10">
        <v>45485</v>
      </c>
      <c r="B25" s="6" t="s">
        <v>112</v>
      </c>
      <c r="C25" s="12" t="s">
        <v>113</v>
      </c>
      <c r="D25" s="7">
        <v>9781524763138</v>
      </c>
      <c r="E25" s="1" t="s">
        <v>46</v>
      </c>
      <c r="F25" s="5" t="s">
        <v>17</v>
      </c>
      <c r="G25" s="6" t="s">
        <v>82</v>
      </c>
      <c r="H25" s="6" t="s">
        <v>18</v>
      </c>
      <c r="I25" s="6" t="s">
        <v>250</v>
      </c>
      <c r="J25" s="6" t="s">
        <v>77</v>
      </c>
      <c r="K25" s="11" t="s">
        <v>227</v>
      </c>
      <c r="L25" s="6" t="s">
        <v>194</v>
      </c>
      <c r="M25" s="5"/>
      <c r="N25" s="5" t="s">
        <v>166</v>
      </c>
      <c r="O25" s="5" t="s">
        <v>136</v>
      </c>
      <c r="P25" s="5"/>
      <c r="Q25" s="5"/>
      <c r="R25" s="5"/>
      <c r="S25" s="5"/>
      <c r="T25" s="5"/>
      <c r="U25" s="5"/>
      <c r="V25" s="5"/>
      <c r="W25" s="18">
        <v>1460</v>
      </c>
      <c r="X25" s="15">
        <f t="shared" si="0"/>
        <v>46945</v>
      </c>
      <c r="Y25" s="5"/>
      <c r="Z25" s="5"/>
    </row>
    <row r="26" spans="1:26" ht="15.6" x14ac:dyDescent="0.3">
      <c r="A26" s="10">
        <v>45485</v>
      </c>
      <c r="B26" s="6" t="s">
        <v>114</v>
      </c>
      <c r="C26" s="12" t="s">
        <v>115</v>
      </c>
      <c r="D26" s="7">
        <v>9789380658742</v>
      </c>
      <c r="E26" s="1" t="s">
        <v>47</v>
      </c>
      <c r="F26" s="5" t="s">
        <v>71</v>
      </c>
      <c r="G26" s="6" t="s">
        <v>74</v>
      </c>
      <c r="H26" s="6" t="s">
        <v>18</v>
      </c>
      <c r="I26" s="6" t="s">
        <v>251</v>
      </c>
      <c r="J26" s="6" t="s">
        <v>79</v>
      </c>
      <c r="K26" s="11" t="s">
        <v>228</v>
      </c>
      <c r="L26" s="6" t="s">
        <v>194</v>
      </c>
      <c r="M26" s="5"/>
      <c r="N26" s="5" t="s">
        <v>167</v>
      </c>
      <c r="O26" s="5" t="s">
        <v>141</v>
      </c>
      <c r="P26" s="5"/>
      <c r="Q26" s="5"/>
      <c r="R26" s="5"/>
      <c r="S26" s="5"/>
      <c r="T26" s="5"/>
      <c r="U26" s="5"/>
      <c r="V26" s="5"/>
      <c r="W26" s="18">
        <v>1825</v>
      </c>
      <c r="X26" s="15">
        <f t="shared" si="0"/>
        <v>47310</v>
      </c>
      <c r="Y26" s="5"/>
      <c r="Z26" s="5"/>
    </row>
    <row r="27" spans="1:26" ht="15.6" x14ac:dyDescent="0.3">
      <c r="A27" s="10">
        <v>45498</v>
      </c>
      <c r="B27" s="6" t="s">
        <v>116</v>
      </c>
      <c r="C27" s="12" t="s">
        <v>117</v>
      </c>
      <c r="D27" s="7">
        <v>9788129135728</v>
      </c>
      <c r="E27" s="1" t="s">
        <v>48</v>
      </c>
      <c r="F27" s="5" t="s">
        <v>72</v>
      </c>
      <c r="G27" s="6" t="s">
        <v>74</v>
      </c>
      <c r="H27" s="6" t="s">
        <v>18</v>
      </c>
      <c r="I27" s="6" t="s">
        <v>249</v>
      </c>
      <c r="J27" s="6" t="s">
        <v>75</v>
      </c>
      <c r="K27" s="11" t="s">
        <v>229</v>
      </c>
      <c r="L27" s="6" t="s">
        <v>195</v>
      </c>
      <c r="M27" s="5"/>
      <c r="N27" s="5" t="s">
        <v>168</v>
      </c>
      <c r="O27" s="5" t="s">
        <v>142</v>
      </c>
      <c r="P27" s="5"/>
      <c r="Q27" s="5"/>
      <c r="R27" s="5"/>
      <c r="S27" s="5"/>
      <c r="T27" s="5"/>
      <c r="U27" s="5"/>
      <c r="V27" s="5"/>
      <c r="W27" s="18">
        <v>1460</v>
      </c>
      <c r="X27" s="15">
        <f t="shared" si="0"/>
        <v>46958</v>
      </c>
      <c r="Y27" s="5"/>
      <c r="Z27" s="5"/>
    </row>
    <row r="28" spans="1:26" ht="15.6" x14ac:dyDescent="0.3">
      <c r="A28" s="10">
        <v>45507</v>
      </c>
      <c r="B28" s="6" t="s">
        <v>118</v>
      </c>
      <c r="C28" s="12" t="s">
        <v>119</v>
      </c>
      <c r="D28" s="7">
        <v>9780743273565</v>
      </c>
      <c r="E28" s="1" t="s">
        <v>49</v>
      </c>
      <c r="F28" s="5" t="s">
        <v>66</v>
      </c>
      <c r="G28" s="6" t="s">
        <v>74</v>
      </c>
      <c r="H28" s="6" t="s">
        <v>18</v>
      </c>
      <c r="I28" s="6" t="s">
        <v>250</v>
      </c>
      <c r="J28" s="6" t="s">
        <v>77</v>
      </c>
      <c r="K28" s="11" t="s">
        <v>230</v>
      </c>
      <c r="L28" s="6" t="s">
        <v>196</v>
      </c>
      <c r="M28" s="5"/>
      <c r="N28" s="5" t="s">
        <v>169</v>
      </c>
      <c r="O28" s="5" t="s">
        <v>115</v>
      </c>
      <c r="P28" s="5"/>
      <c r="Q28" s="5"/>
      <c r="R28" s="5"/>
      <c r="S28" s="5"/>
      <c r="T28" s="5"/>
      <c r="U28" s="5"/>
      <c r="V28" s="5"/>
      <c r="W28" s="18">
        <v>2920</v>
      </c>
      <c r="X28" s="15">
        <f t="shared" si="0"/>
        <v>48427</v>
      </c>
      <c r="Y28" s="5"/>
      <c r="Z28" s="5"/>
    </row>
    <row r="29" spans="1:26" ht="15.6" x14ac:dyDescent="0.3">
      <c r="A29" s="10">
        <v>45507</v>
      </c>
      <c r="B29" s="6" t="s">
        <v>102</v>
      </c>
      <c r="C29" s="12" t="s">
        <v>103</v>
      </c>
      <c r="D29" s="7">
        <v>9780141036137</v>
      </c>
      <c r="E29" s="1" t="s">
        <v>50</v>
      </c>
      <c r="F29" s="5" t="s">
        <v>66</v>
      </c>
      <c r="G29" s="6" t="s">
        <v>74</v>
      </c>
      <c r="H29" s="6" t="s">
        <v>18</v>
      </c>
      <c r="I29" s="6" t="s">
        <v>251</v>
      </c>
      <c r="J29" s="6" t="s">
        <v>79</v>
      </c>
      <c r="K29" s="11" t="s">
        <v>231</v>
      </c>
      <c r="L29" s="6" t="s">
        <v>196</v>
      </c>
      <c r="M29" s="5"/>
      <c r="N29" s="5" t="s">
        <v>170</v>
      </c>
      <c r="O29" s="5" t="s">
        <v>115</v>
      </c>
      <c r="P29" s="5"/>
      <c r="Q29" s="5"/>
      <c r="R29" s="5"/>
      <c r="S29" s="5"/>
      <c r="T29" s="5"/>
      <c r="U29" s="5"/>
      <c r="V29" s="5"/>
      <c r="W29" s="18">
        <v>8</v>
      </c>
      <c r="X29" s="15">
        <f t="shared" si="0"/>
        <v>45515</v>
      </c>
      <c r="Y29" s="5"/>
      <c r="Z29" s="5"/>
    </row>
    <row r="30" spans="1:26" ht="15.6" x14ac:dyDescent="0.3">
      <c r="A30" s="10">
        <v>45514</v>
      </c>
      <c r="B30" s="6" t="s">
        <v>120</v>
      </c>
      <c r="C30" s="12" t="s">
        <v>96</v>
      </c>
      <c r="D30" s="7">
        <v>9781408850251</v>
      </c>
      <c r="E30" s="1" t="s">
        <v>51</v>
      </c>
      <c r="F30" s="5" t="s">
        <v>72</v>
      </c>
      <c r="G30" s="6" t="s">
        <v>74</v>
      </c>
      <c r="H30" s="6" t="s">
        <v>18</v>
      </c>
      <c r="I30" s="6" t="s">
        <v>249</v>
      </c>
      <c r="J30" s="6" t="s">
        <v>75</v>
      </c>
      <c r="K30" s="11" t="s">
        <v>232</v>
      </c>
      <c r="L30" s="6" t="s">
        <v>197</v>
      </c>
      <c r="M30" s="5"/>
      <c r="N30" s="5" t="s">
        <v>171</v>
      </c>
      <c r="O30" s="5" t="s">
        <v>115</v>
      </c>
      <c r="P30" s="5"/>
      <c r="Q30" s="5"/>
      <c r="R30" s="5"/>
      <c r="S30" s="5"/>
      <c r="T30" s="5"/>
      <c r="U30" s="5"/>
      <c r="V30" s="5"/>
      <c r="W30" s="18">
        <v>1460</v>
      </c>
      <c r="X30" s="15">
        <f t="shared" si="0"/>
        <v>46974</v>
      </c>
      <c r="Y30" s="5"/>
      <c r="Z30" s="5"/>
    </row>
    <row r="31" spans="1:26" ht="15.6" x14ac:dyDescent="0.3">
      <c r="A31" s="10">
        <v>45522</v>
      </c>
      <c r="B31" s="6" t="s">
        <v>121</v>
      </c>
      <c r="C31" s="12" t="s">
        <v>122</v>
      </c>
      <c r="D31" s="7">
        <v>9780141439518</v>
      </c>
      <c r="E31" s="1" t="s">
        <v>52</v>
      </c>
      <c r="F31" s="5" t="s">
        <v>66</v>
      </c>
      <c r="G31" s="6" t="s">
        <v>74</v>
      </c>
      <c r="H31" s="6" t="s">
        <v>18</v>
      </c>
      <c r="I31" s="6" t="s">
        <v>250</v>
      </c>
      <c r="J31" s="6" t="s">
        <v>77</v>
      </c>
      <c r="K31" s="11" t="s">
        <v>233</v>
      </c>
      <c r="L31" s="6" t="s">
        <v>198</v>
      </c>
      <c r="M31" s="5"/>
      <c r="N31" s="5" t="s">
        <v>172</v>
      </c>
      <c r="O31" s="5" t="s">
        <v>142</v>
      </c>
      <c r="P31" s="5"/>
      <c r="Q31" s="5"/>
      <c r="R31" s="5"/>
      <c r="S31" s="5"/>
      <c r="T31" s="5"/>
      <c r="U31" s="5"/>
      <c r="V31" s="5"/>
      <c r="W31" s="18">
        <v>2920</v>
      </c>
      <c r="X31" s="15">
        <f t="shared" si="0"/>
        <v>48442</v>
      </c>
      <c r="Y31" s="5"/>
      <c r="Z31" s="5"/>
    </row>
    <row r="32" spans="1:26" ht="28.8" x14ac:dyDescent="0.3">
      <c r="A32" s="10">
        <v>45522</v>
      </c>
      <c r="B32" s="6" t="s">
        <v>123</v>
      </c>
      <c r="C32" s="12" t="s">
        <v>124</v>
      </c>
      <c r="D32" s="7">
        <v>9780316769488</v>
      </c>
      <c r="E32" s="1" t="s">
        <v>53</v>
      </c>
      <c r="F32" s="5" t="s">
        <v>66</v>
      </c>
      <c r="G32" s="6" t="s">
        <v>74</v>
      </c>
      <c r="H32" s="6" t="s">
        <v>18</v>
      </c>
      <c r="I32" s="6" t="s">
        <v>251</v>
      </c>
      <c r="J32" s="6" t="s">
        <v>79</v>
      </c>
      <c r="K32" s="11" t="s">
        <v>234</v>
      </c>
      <c r="L32" s="6" t="s">
        <v>198</v>
      </c>
      <c r="M32" s="5"/>
      <c r="N32" s="5" t="s">
        <v>173</v>
      </c>
      <c r="O32" s="5" t="s">
        <v>137</v>
      </c>
      <c r="P32" s="5"/>
      <c r="Q32" s="5"/>
      <c r="R32" s="5"/>
      <c r="S32" s="5"/>
      <c r="T32" s="5"/>
      <c r="U32" s="5"/>
      <c r="V32" s="5"/>
      <c r="W32" s="18">
        <v>2920</v>
      </c>
      <c r="X32" s="15">
        <f t="shared" si="0"/>
        <v>48442</v>
      </c>
      <c r="Y32" s="5"/>
      <c r="Z32" s="5"/>
    </row>
    <row r="33" spans="1:26" ht="15.6" x14ac:dyDescent="0.3">
      <c r="A33" s="10">
        <v>45532</v>
      </c>
      <c r="B33" s="6" t="s">
        <v>125</v>
      </c>
      <c r="C33" s="12" t="s">
        <v>84</v>
      </c>
      <c r="D33" s="7">
        <v>9781416562597</v>
      </c>
      <c r="E33" s="1" t="s">
        <v>54</v>
      </c>
      <c r="F33" s="5" t="s">
        <v>72</v>
      </c>
      <c r="G33" s="6" t="s">
        <v>74</v>
      </c>
      <c r="H33" s="6" t="s">
        <v>18</v>
      </c>
      <c r="I33" s="6" t="s">
        <v>249</v>
      </c>
      <c r="J33" s="6" t="s">
        <v>75</v>
      </c>
      <c r="K33" s="11" t="s">
        <v>235</v>
      </c>
      <c r="L33" s="6" t="s">
        <v>199</v>
      </c>
      <c r="M33" s="5"/>
      <c r="N33" s="5" t="s">
        <v>174</v>
      </c>
      <c r="O33" s="5" t="s">
        <v>136</v>
      </c>
      <c r="P33" s="5"/>
      <c r="Q33" s="5"/>
      <c r="R33" s="5"/>
      <c r="S33" s="5"/>
      <c r="T33" s="5"/>
      <c r="U33" s="5"/>
      <c r="V33" s="5"/>
      <c r="W33" s="18">
        <v>8</v>
      </c>
      <c r="X33" s="15">
        <f t="shared" si="0"/>
        <v>45540</v>
      </c>
      <c r="Y33" s="5"/>
      <c r="Z33" s="5"/>
    </row>
    <row r="34" spans="1:26" ht="15.6" x14ac:dyDescent="0.3">
      <c r="A34" s="10">
        <v>45540</v>
      </c>
      <c r="B34" s="6" t="s">
        <v>126</v>
      </c>
      <c r="C34" s="12" t="s">
        <v>127</v>
      </c>
      <c r="D34" s="7">
        <v>9781501135910</v>
      </c>
      <c r="E34" s="1" t="s">
        <v>55</v>
      </c>
      <c r="F34" s="5" t="s">
        <v>17</v>
      </c>
      <c r="G34" s="6" t="s">
        <v>74</v>
      </c>
      <c r="H34" s="6" t="s">
        <v>18</v>
      </c>
      <c r="I34" s="6" t="s">
        <v>250</v>
      </c>
      <c r="J34" s="6" t="s">
        <v>77</v>
      </c>
      <c r="K34" s="11" t="s">
        <v>236</v>
      </c>
      <c r="L34" s="6" t="s">
        <v>200</v>
      </c>
      <c r="M34" s="5"/>
      <c r="N34" s="5" t="s">
        <v>175</v>
      </c>
      <c r="O34" s="5" t="s">
        <v>135</v>
      </c>
      <c r="P34" s="5"/>
      <c r="Q34" s="5"/>
      <c r="R34" s="5"/>
      <c r="S34" s="5"/>
      <c r="T34" s="5"/>
      <c r="U34" s="5"/>
      <c r="V34" s="5"/>
      <c r="W34" s="18">
        <v>1460</v>
      </c>
      <c r="X34" s="15">
        <f t="shared" si="0"/>
        <v>47000</v>
      </c>
      <c r="Y34" s="5"/>
      <c r="Z34" s="5"/>
    </row>
    <row r="35" spans="1:26" ht="15.6" x14ac:dyDescent="0.3">
      <c r="A35" s="10">
        <v>45540</v>
      </c>
      <c r="B35" s="6" t="s">
        <v>87</v>
      </c>
      <c r="C35" s="12" t="s">
        <v>88</v>
      </c>
      <c r="D35" s="7">
        <v>9780000000006</v>
      </c>
      <c r="E35" s="1" t="s">
        <v>56</v>
      </c>
      <c r="F35" s="5" t="s">
        <v>73</v>
      </c>
      <c r="G35" s="6" t="s">
        <v>80</v>
      </c>
      <c r="H35" s="6" t="s">
        <v>18</v>
      </c>
      <c r="I35" s="6" t="s">
        <v>251</v>
      </c>
      <c r="J35" s="6" t="s">
        <v>79</v>
      </c>
      <c r="K35" s="11" t="s">
        <v>237</v>
      </c>
      <c r="L35" s="6" t="s">
        <v>200</v>
      </c>
      <c r="M35" s="5"/>
      <c r="N35" s="5" t="s">
        <v>176</v>
      </c>
      <c r="O35" s="5" t="s">
        <v>143</v>
      </c>
      <c r="P35" s="5"/>
      <c r="Q35" s="5"/>
      <c r="R35" s="5"/>
      <c r="S35" s="5"/>
      <c r="T35" s="5"/>
      <c r="U35" s="5"/>
      <c r="V35" s="5"/>
      <c r="W35" s="18">
        <v>365</v>
      </c>
      <c r="X35" s="15">
        <f t="shared" si="0"/>
        <v>45905</v>
      </c>
      <c r="Y35" s="5"/>
      <c r="Z35" s="5"/>
    </row>
    <row r="36" spans="1:26" ht="15.6" x14ac:dyDescent="0.3">
      <c r="A36" s="10">
        <v>45547</v>
      </c>
      <c r="B36" s="5" t="s">
        <v>244</v>
      </c>
      <c r="C36" s="12" t="s">
        <v>247</v>
      </c>
      <c r="D36" s="19">
        <v>9780670088872</v>
      </c>
      <c r="E36" s="1" t="s">
        <v>241</v>
      </c>
      <c r="F36" s="5" t="s">
        <v>72</v>
      </c>
      <c r="G36" s="5" t="s">
        <v>74</v>
      </c>
      <c r="H36" s="5" t="s">
        <v>18</v>
      </c>
      <c r="I36" s="5" t="s">
        <v>249</v>
      </c>
      <c r="J36" s="5" t="s">
        <v>75</v>
      </c>
      <c r="K36" s="11" t="s">
        <v>238</v>
      </c>
      <c r="L36" s="5" t="s">
        <v>201</v>
      </c>
      <c r="M36" s="5"/>
      <c r="N36" s="5" t="s">
        <v>177</v>
      </c>
      <c r="O36" s="5" t="s">
        <v>137</v>
      </c>
      <c r="P36" s="5"/>
      <c r="Q36" s="5"/>
      <c r="R36" s="5"/>
      <c r="S36" s="5"/>
      <c r="T36" s="5"/>
      <c r="U36" s="5"/>
      <c r="V36" s="5"/>
      <c r="W36" s="18"/>
      <c r="X36" s="15"/>
      <c r="Y36" s="5"/>
      <c r="Z36" s="5"/>
    </row>
    <row r="37" spans="1:26" ht="15.6" x14ac:dyDescent="0.3">
      <c r="A37" s="10">
        <v>45566</v>
      </c>
      <c r="B37" s="5" t="s">
        <v>245</v>
      </c>
      <c r="C37" s="12" t="s">
        <v>248</v>
      </c>
      <c r="D37" s="19">
        <v>9781402210853</v>
      </c>
      <c r="E37" s="1" t="s">
        <v>242</v>
      </c>
      <c r="F37" s="5" t="s">
        <v>71</v>
      </c>
      <c r="G37" s="5" t="s">
        <v>74</v>
      </c>
      <c r="H37" s="5" t="s">
        <v>18</v>
      </c>
      <c r="I37" s="5" t="s">
        <v>250</v>
      </c>
      <c r="J37" s="5" t="s">
        <v>77</v>
      </c>
      <c r="K37" s="11" t="s">
        <v>239</v>
      </c>
      <c r="L37" s="5" t="s">
        <v>202</v>
      </c>
      <c r="M37" s="5"/>
      <c r="N37" s="5" t="s">
        <v>178</v>
      </c>
      <c r="O37" s="5" t="s">
        <v>135</v>
      </c>
      <c r="P37" s="5"/>
      <c r="Q37" s="5"/>
      <c r="R37" s="5"/>
      <c r="S37" s="5"/>
      <c r="T37" s="5"/>
      <c r="U37" s="5"/>
      <c r="V37" s="5"/>
      <c r="W37" s="18"/>
      <c r="X37" s="15"/>
      <c r="Y37" s="5"/>
      <c r="Z37" s="5"/>
    </row>
    <row r="38" spans="1:26" ht="15.6" x14ac:dyDescent="0.3">
      <c r="A38" s="10">
        <v>45573</v>
      </c>
      <c r="B38" s="5" t="s">
        <v>246</v>
      </c>
      <c r="C38" s="12" t="s">
        <v>84</v>
      </c>
      <c r="D38" s="19">
        <v>9780060786526</v>
      </c>
      <c r="E38" s="1" t="s">
        <v>243</v>
      </c>
      <c r="F38" s="5" t="s">
        <v>72</v>
      </c>
      <c r="G38" s="5" t="s">
        <v>82</v>
      </c>
      <c r="H38" s="5" t="s">
        <v>18</v>
      </c>
      <c r="I38" s="5" t="s">
        <v>251</v>
      </c>
      <c r="J38" s="5" t="s">
        <v>79</v>
      </c>
      <c r="K38" s="11" t="s">
        <v>240</v>
      </c>
      <c r="L38" s="5" t="s">
        <v>203</v>
      </c>
      <c r="M38" s="5"/>
      <c r="N38" s="5" t="s">
        <v>179</v>
      </c>
      <c r="O38" s="5" t="s">
        <v>140</v>
      </c>
      <c r="P38" s="5"/>
      <c r="Q38" s="5"/>
      <c r="R38" s="5"/>
      <c r="S38" s="5"/>
      <c r="T38" s="5"/>
      <c r="U38" s="5"/>
      <c r="V38" s="5"/>
      <c r="W38" s="18"/>
      <c r="X38" s="15"/>
      <c r="Y38" s="5"/>
      <c r="Z38" s="5"/>
    </row>
  </sheetData>
  <mergeCells count="2"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Register</vt:lpstr>
      <vt:lpstr>MRI-Issuedcum Closing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Apps Activation</cp:lastModifiedBy>
  <dcterms:created xsi:type="dcterms:W3CDTF">2025-09-30T15:13:57Z</dcterms:created>
  <dcterms:modified xsi:type="dcterms:W3CDTF">2025-10-04T07:31:01Z</dcterms:modified>
</cp:coreProperties>
</file>