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68177999271886/Documents/"/>
    </mc:Choice>
  </mc:AlternateContent>
  <xr:revisionPtr revIDLastSave="21" documentId="8_{77502137-0993-4DDD-BAE2-5AD8EFB0BC39}" xr6:coauthVersionLast="47" xr6:coauthVersionMax="47" xr10:uidLastSave="{604480B6-30B9-4813-B9CE-C9188FE3A541}"/>
  <bookViews>
    <workbookView xWindow="-108" yWindow="-108" windowWidth="23256" windowHeight="12456" firstSheet="1" activeTab="6" xr2:uid="{7AC91474-D1E3-457A-B0D0-59E7F900D2C9}"/>
  </bookViews>
  <sheets>
    <sheet name="CONCATENATE" sheetId="1" r:id="rId1"/>
    <sheet name="DATE TO TEXT" sheetId="2" r:id="rId2"/>
    <sheet name="IF IFS" sheetId="3" r:id="rId3"/>
    <sheet name="MAX MIN " sheetId="4" r:id="rId4"/>
    <sheet name="LEN" sheetId="5" r:id="rId5"/>
    <sheet name="LEFT RIGHT" sheetId="6" r:id="rId6"/>
    <sheet name="SUBSTITUTE" sheetId="7" r:id="rId7"/>
    <sheet name="SUMSUMIFS" sheetId="9" r:id="rId8"/>
    <sheet name="COUNT COUNTIFS" sheetId="10" r:id="rId9"/>
    <sheet name="Sheet11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0" l="1"/>
  <c r="I2" i="10"/>
  <c r="H2" i="10"/>
  <c r="J2" i="9"/>
  <c r="H2" i="9"/>
  <c r="O2" i="7" a="1"/>
  <c r="O2" i="7" s="1"/>
  <c r="N2" i="7" a="1"/>
  <c r="N2" i="7" s="1"/>
  <c r="L2" i="7" a="1"/>
  <c r="L2" i="7" s="1"/>
  <c r="K2" i="7" a="1"/>
  <c r="K2" i="7" s="1"/>
  <c r="K2" i="6" a="1"/>
  <c r="K2" i="6" s="1"/>
  <c r="L2" i="6" a="1"/>
  <c r="L2" i="6" s="1"/>
  <c r="J2" i="6" a="1"/>
  <c r="J2" i="6" s="1"/>
  <c r="K2" i="5" a="1"/>
  <c r="K2" i="5" s="1"/>
  <c r="L2" i="4"/>
  <c r="K2" i="4"/>
  <c r="L2" i="3" a="1"/>
  <c r="L2" i="3" s="1"/>
  <c r="K2" i="3" a="1"/>
  <c r="K2" i="3" s="1"/>
  <c r="L2" i="2" a="1"/>
  <c r="L2" i="2" s="1"/>
  <c r="K2" i="2" a="1"/>
  <c r="K2" i="2" s="1"/>
  <c r="L2" i="1" a="1"/>
  <c r="L2" i="1" s="1"/>
  <c r="K2" i="1" a="1"/>
  <c r="K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sneha sahu</author>
  </authors>
  <commentList>
    <comment ref="K1" authorId="0" shapeId="0" xr:uid="{4DB84B1A-14DD-4890-9D38-9A59195EFD58}">
      <text>
        <r>
          <rPr>
            <b/>
            <sz val="9"/>
            <color indexed="81"/>
            <rFont val="Tahoma"/>
            <charset val="1"/>
          </rPr>
          <t>sneha sahu:</t>
        </r>
        <r>
          <rPr>
            <sz val="9"/>
            <color indexed="81"/>
            <rFont val="Tahoma"/>
            <charset val="1"/>
          </rPr>
          <t xml:space="preserve">
salary &gt; 50,000 (senior employees)
salary &lt; 50,000 (junior employees)
</t>
        </r>
      </text>
    </comment>
    <comment ref="L1" authorId="0" shapeId="0" xr:uid="{C87D9BE1-C3E6-4C10-846D-538B8CC6B48A}">
      <text>
        <r>
          <rPr>
            <b/>
            <sz val="9"/>
            <color indexed="81"/>
            <rFont val="Tahoma"/>
            <charset val="1"/>
          </rPr>
          <t>sneha sahu:</t>
        </r>
        <r>
          <rPr>
            <sz val="9"/>
            <color indexed="81"/>
            <rFont val="Tahoma"/>
            <charset val="1"/>
          </rPr>
          <t xml:space="preserve">
male as MEN
female as WOMEN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sneha sahu</author>
  </authors>
  <commentList>
    <comment ref="J2" authorId="0" shapeId="0" xr:uid="{825C9BB9-E1D4-429C-B6F5-65C6F6D8D51B}">
      <text>
        <r>
          <rPr>
            <b/>
            <sz val="9"/>
            <color indexed="81"/>
            <rFont val="Tahoma"/>
            <charset val="1"/>
          </rPr>
          <t>sneha sahu:</t>
        </r>
        <r>
          <rPr>
            <sz val="9"/>
            <color indexed="81"/>
            <rFont val="Tahoma"/>
            <charset val="1"/>
          </rPr>
          <t xml:space="preserve">
USING TEXT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sneha sahu</author>
  </authors>
  <commentList>
    <comment ref="H1" authorId="0" shapeId="0" xr:uid="{97F00ABF-809A-4F11-9225-50487E7CFB49}">
      <text>
        <r>
          <rPr>
            <b/>
            <sz val="9"/>
            <color indexed="81"/>
            <rFont val="Tahoma"/>
            <family val="2"/>
          </rPr>
          <t>sneha sahu:</t>
        </r>
        <r>
          <rPr>
            <sz val="9"/>
            <color indexed="81"/>
            <rFont val="Tahoma"/>
            <family val="2"/>
          </rPr>
          <t xml:space="preserve">
total profit earned by Alice
</t>
        </r>
      </text>
    </comment>
    <comment ref="J1" authorId="0" shapeId="0" xr:uid="{8A609257-CAAB-4965-994E-528F799B37D6}">
      <text>
        <r>
          <rPr>
            <b/>
            <sz val="9"/>
            <color indexed="81"/>
            <rFont val="Tahoma"/>
            <family val="2"/>
          </rPr>
          <t>sneha sahu:</t>
        </r>
        <r>
          <rPr>
            <sz val="9"/>
            <color indexed="81"/>
            <rFont val="Tahoma"/>
            <family val="2"/>
          </rPr>
          <t xml:space="preserve">
total profit by Alice in north region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sneha sahu</author>
  </authors>
  <commentList>
    <comment ref="I2" authorId="0" shapeId="0" xr:uid="{A34C9A0D-5AA4-4FA0-87A6-A25B8AFAA13F}">
      <text>
        <r>
          <rPr>
            <b/>
            <sz val="9"/>
            <color indexed="81"/>
            <rFont val="Tahoma"/>
            <family val="2"/>
          </rPr>
          <t>sneha sahu:</t>
        </r>
        <r>
          <rPr>
            <sz val="9"/>
            <color indexed="81"/>
            <rFont val="Tahoma"/>
            <family val="2"/>
          </rPr>
          <t xml:space="preserve">
COUNT when sales &gt;520</t>
        </r>
      </text>
    </comment>
    <comment ref="K2" authorId="0" shapeId="0" xr:uid="{D184D43B-3D0A-43FB-B4B9-D6D7D09B1A21}">
      <text>
        <r>
          <rPr>
            <b/>
            <sz val="9"/>
            <color indexed="81"/>
            <rFont val="Tahoma"/>
            <family val="2"/>
          </rPr>
          <t>sneha sahu:</t>
        </r>
        <r>
          <rPr>
            <sz val="9"/>
            <color indexed="81"/>
            <rFont val="Tahoma"/>
            <family val="2"/>
          </rPr>
          <t xml:space="preserve">
COUNT when sales &gt;520 and profit &gt;100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<sst xmlns="http://schemas.openxmlformats.org/spreadsheetml/2006/main" count="429" uniqueCount="73">
  <si>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</si>
  <si>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</si>
  <si>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</si>
  <si>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</si>
  <si>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</si>
  <si>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</si>
  <si>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</si>
  <si>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</si>
  <si>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</si>
  <si>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</si>
  <si>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</si>
  <si>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</si>
  <si>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</si>
  <si>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</si>
  <si>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</si>
  <si>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</si>
  <si>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</si>
  <si>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</si>
  <si>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</si>
  <si>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</si>
  <si>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</si>
  <si>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</si>
  <si>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</si>
  <si>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</si>
  <si>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</si>
  <si>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8/30/2017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</si>
  <si>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</si>
  <si>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</si>
  <si>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</si>
  <si>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</si>
  <si>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</si>
  <si>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</si>
  <si>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</si>
  <si>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</si>
  <si>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4/22/2015</t>
  </si>
  <si>
    <t>Kevin</t>
  </si>
  <si>
    <t>Malone</t>
  </si>
  <si>
    <t>9/14/2011</t>
  </si>
  <si>
    <t xml:space="preserve">Full Name </t>
  </si>
  <si>
    <t>Email ID</t>
  </si>
  <si>
    <t>START DATE</t>
  </si>
  <si>
    <t>END DATE</t>
  </si>
  <si>
    <t>IF</t>
  </si>
  <si>
    <t>IFS</t>
  </si>
  <si>
    <t>MAX</t>
  </si>
  <si>
    <t>MIN</t>
  </si>
  <si>
    <t>LEN</t>
  </si>
  <si>
    <t>LEFT</t>
  </si>
  <si>
    <t>RIGHT</t>
  </si>
  <si>
    <t>SUBSTITUTE</t>
  </si>
  <si>
    <t>FOR 1 INSTANCE</t>
  </si>
  <si>
    <t>Date</t>
  </si>
  <si>
    <t>Region</t>
  </si>
  <si>
    <t>Salesperson</t>
  </si>
  <si>
    <t>Product</t>
  </si>
  <si>
    <t>Sales</t>
  </si>
  <si>
    <t>Profit</t>
  </si>
  <si>
    <t>North</t>
  </si>
  <si>
    <t>Alice</t>
  </si>
  <si>
    <t>A</t>
  </si>
  <si>
    <t>South</t>
  </si>
  <si>
    <t>Bob</t>
  </si>
  <si>
    <t>B</t>
  </si>
  <si>
    <t>East</t>
  </si>
  <si>
    <t>Charlie</t>
  </si>
  <si>
    <t>C</t>
  </si>
  <si>
    <t>West</t>
  </si>
  <si>
    <t>David</t>
  </si>
  <si>
    <t>SUMIF</t>
  </si>
  <si>
    <t>SUMIFS</t>
  </si>
  <si>
    <t>COUNT</t>
  </si>
  <si>
    <t>COUNT IF</t>
  </si>
  <si>
    <t>COUNT 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</si>
</sst>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3" fillId="0" borderId="2" xfId="0" applyFont="1" applyBorder="1"/>
    <xf numFmtId="14" fontId="3" fillId="0" borderId="2" xfId="0" applyNumberFormat="1" applyFont="1" applyBorder="1"/>
    <xf numFmtId="0" fontId="1" fillId="2" borderId="0" xfId="1" applyFill="1" applyBorder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5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9491-DB1A-4DA5-9CAA-457DD14085C7}">
  <dimension ref="A1:L10"/>
  <sheetViews>
    <sheetView workbookViewId="0">
      <selection activeCell="L3" sqref="L3"/>
    </sheetView>
  </sheetViews>
  <sheetFormatPr defaultRowHeight="14.4" x14ac:dyDescent="0.3"/>
  <cols>
    <col min="1" max="1" width="11" bestFit="1" customWidth="1"/>
    <col min="2" max="2" width="9.77734375" bestFit="1" customWidth="1"/>
    <col min="3" max="3" width="9.88671875" bestFit="1" customWidth="1"/>
    <col min="4" max="4" width="4" bestFit="1" customWidth="1"/>
    <col min="5" max="5" width="7.109375" bestFit="1" customWidth="1"/>
    <col min="6" max="6" width="15.77734375" bestFit="1" customWidth="1"/>
    <col min="7" max="7" width="6.21875" bestFit="1" customWidth="1"/>
    <col min="8" max="9" width="10.33203125" bestFit="1" customWidth="1"/>
    <col min="11" max="11" width="14.33203125" bestFit="1" customWidth="1"/>
    <col min="12" max="12" width="24.3320312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3" t="s">
        <v>38</v>
      </c>
      <c r="L1" s="3" t="s">
        <v>39</v>
      </c>
    </row>
    <row r="2" spans="1:12" x14ac:dyDescent="0.3">
      <c r="A2" s="1">
        <v>1001</v>
      </c>
      <c r="B2" s="1" t="s">
        <v>9</v>
      </c>
      <c r="C2" s="1" t="s">
        <v>10</v>
      </c>
      <c r="D2" s="1">
        <v>30</v>
      </c>
      <c r="E2" s="1" t="s">
        <v>11</v>
      </c>
      <c r="F2" s="1" t="s">
        <v>12</v>
      </c>
      <c r="G2" s="1">
        <v>45000</v>
      </c>
      <c r="H2" s="2">
        <v>36933</v>
      </c>
      <c r="I2" s="2">
        <v>42164</v>
      </c>
      <c r="K2" t="str" cm="1">
        <f t="array" ref="K2:K10">CONCATENATE(B2:B10," ",C2:C10)</f>
        <v>Jim Halpert</v>
      </c>
      <c r="L2" t="str" cm="1">
        <f t="array" ref="L2:L10">CONCATENATE(B2:B10,C2:C10,"@gmail.com")</f>
        <v>JimHalpert@gmail.com</v>
      </c>
    </row>
    <row r="3" spans="1:12" x14ac:dyDescent="0.3">
      <c r="A3" s="1">
        <v>1002</v>
      </c>
      <c r="B3" s="1" t="s">
        <v>13</v>
      </c>
      <c r="C3" s="1" t="s">
        <v>14</v>
      </c>
      <c r="D3" s="1">
        <v>30</v>
      </c>
      <c r="E3" s="1" t="s">
        <v>15</v>
      </c>
      <c r="F3" s="1" t="s">
        <v>16</v>
      </c>
      <c r="G3" s="1">
        <v>36000</v>
      </c>
      <c r="H3" s="2">
        <v>36229</v>
      </c>
      <c r="I3" s="2">
        <v>42287</v>
      </c>
      <c r="K3" t="str">
        <v>Pam Beasley</v>
      </c>
      <c r="L3" t="str">
        <v>PamBeasley@gmail.com</v>
      </c>
    </row>
    <row r="4" spans="1:12" x14ac:dyDescent="0.3">
      <c r="A4" s="1">
        <v>1003</v>
      </c>
      <c r="B4" s="1" t="s">
        <v>17</v>
      </c>
      <c r="C4" s="1" t="s">
        <v>18</v>
      </c>
      <c r="D4" s="1">
        <v>29</v>
      </c>
      <c r="E4" s="1" t="s">
        <v>11</v>
      </c>
      <c r="F4" s="1" t="s">
        <v>12</v>
      </c>
      <c r="G4" s="1">
        <v>63000</v>
      </c>
      <c r="H4" s="2">
        <v>36623</v>
      </c>
      <c r="I4" s="2">
        <v>42956</v>
      </c>
      <c r="K4" t="str">
        <v>Dwight Schrute</v>
      </c>
      <c r="L4" t="str">
        <v>DwightSchrute@gmail.com</v>
      </c>
    </row>
    <row r="5" spans="1:12" x14ac:dyDescent="0.3">
      <c r="A5" s="1">
        <v>1004</v>
      </c>
      <c r="B5" s="1" t="s">
        <v>19</v>
      </c>
      <c r="C5" s="1" t="s">
        <v>20</v>
      </c>
      <c r="D5" s="1">
        <v>31</v>
      </c>
      <c r="E5" s="1" t="s">
        <v>15</v>
      </c>
      <c r="F5" s="1" t="s">
        <v>21</v>
      </c>
      <c r="G5" s="1">
        <v>47000</v>
      </c>
      <c r="H5" s="2">
        <v>36647</v>
      </c>
      <c r="I5" s="2">
        <v>42075</v>
      </c>
      <c r="K5" t="str">
        <v>Angela Martin</v>
      </c>
      <c r="L5" t="str">
        <v>AngelaMartin@gmail.com</v>
      </c>
    </row>
    <row r="6" spans="1:12" x14ac:dyDescent="0.3">
      <c r="A6" s="1">
        <v>1005</v>
      </c>
      <c r="B6" s="1" t="s">
        <v>22</v>
      </c>
      <c r="C6" s="1" t="s">
        <v>23</v>
      </c>
      <c r="D6" s="1">
        <v>32</v>
      </c>
      <c r="E6" s="1" t="s">
        <v>11</v>
      </c>
      <c r="F6" s="1" t="s">
        <v>24</v>
      </c>
      <c r="G6" s="1">
        <v>50000</v>
      </c>
      <c r="H6" s="2">
        <v>37047</v>
      </c>
      <c r="I6" s="1" t="s">
        <v>25</v>
      </c>
      <c r="K6" t="str">
        <v>Toby Flenderson</v>
      </c>
      <c r="L6" t="str">
        <v>TobyFlenderson@gmail.com</v>
      </c>
    </row>
    <row r="7" spans="1:12" x14ac:dyDescent="0.3">
      <c r="A7" s="1">
        <v>1006</v>
      </c>
      <c r="B7" s="1" t="s">
        <v>26</v>
      </c>
      <c r="C7" s="1" t="s">
        <v>27</v>
      </c>
      <c r="D7" s="1">
        <v>35</v>
      </c>
      <c r="E7" s="1" t="s">
        <v>11</v>
      </c>
      <c r="F7" s="1" t="s">
        <v>28</v>
      </c>
      <c r="G7" s="1">
        <v>65000</v>
      </c>
      <c r="H7" s="2">
        <v>34892</v>
      </c>
      <c r="I7" s="2">
        <v>41587</v>
      </c>
      <c r="K7" t="str">
        <v>Michael Scott</v>
      </c>
      <c r="L7" t="str">
        <v>MichaelScott@gmail.com</v>
      </c>
    </row>
    <row r="8" spans="1:12" x14ac:dyDescent="0.3">
      <c r="A8" s="1">
        <v>1007</v>
      </c>
      <c r="B8" s="1" t="s">
        <v>29</v>
      </c>
      <c r="C8" s="1" t="s">
        <v>30</v>
      </c>
      <c r="D8" s="1">
        <v>32</v>
      </c>
      <c r="E8" s="1" t="s">
        <v>15</v>
      </c>
      <c r="F8" s="1" t="s">
        <v>31</v>
      </c>
      <c r="G8" s="1">
        <v>41000</v>
      </c>
      <c r="H8" s="2">
        <v>37844</v>
      </c>
      <c r="I8" s="2">
        <v>41374</v>
      </c>
      <c r="K8" t="str">
        <v>Meredith Palmer</v>
      </c>
      <c r="L8" t="str">
        <v>MeredithPalmer@gmail.com</v>
      </c>
    </row>
    <row r="9" spans="1:12" x14ac:dyDescent="0.3">
      <c r="A9" s="1">
        <v>1008</v>
      </c>
      <c r="B9" s="1" t="s">
        <v>32</v>
      </c>
      <c r="C9" s="1" t="s">
        <v>33</v>
      </c>
      <c r="D9" s="1">
        <v>38</v>
      </c>
      <c r="E9" s="1" t="s">
        <v>11</v>
      </c>
      <c r="F9" s="1" t="s">
        <v>12</v>
      </c>
      <c r="G9" s="1">
        <v>48000</v>
      </c>
      <c r="H9" s="2">
        <v>37505</v>
      </c>
      <c r="I9" s="1" t="s">
        <v>34</v>
      </c>
      <c r="K9" t="str">
        <v>Stanley Hudson</v>
      </c>
      <c r="L9" t="str">
        <v>StanleyHudson@gmail.com</v>
      </c>
    </row>
    <row r="10" spans="1:12" x14ac:dyDescent="0.3">
      <c r="A10" s="1">
        <v>1009</v>
      </c>
      <c r="B10" s="1" t="s">
        <v>35</v>
      </c>
      <c r="C10" s="1" t="s">
        <v>36</v>
      </c>
      <c r="D10" s="1">
        <v>31</v>
      </c>
      <c r="E10" s="1" t="s">
        <v>11</v>
      </c>
      <c r="F10" s="1" t="s">
        <v>21</v>
      </c>
      <c r="G10" s="1">
        <v>42000</v>
      </c>
      <c r="H10" s="2">
        <v>37902</v>
      </c>
      <c r="I10" s="1" t="s">
        <v>37</v>
      </c>
      <c r="K10" t="str">
        <v>Kevin Malone</v>
      </c>
      <c r="L10" t="str">
        <v>KevinMalone@gmail.com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4111-BBE8-4F64-BF41-42F82C3B0C25}">
  <dimension ref="A1:L10"/>
  <sheetViews>
    <sheetView workbookViewId="0">
      <selection sqref="A1:I10"/>
    </sheetView>
  </sheetViews>
  <sheetFormatPr defaultRowHeight="14.4" x14ac:dyDescent="0.3"/>
  <cols>
    <col min="1" max="1" width="11" bestFit="1" customWidth="1"/>
    <col min="2" max="2" width="9.77734375" bestFit="1" customWidth="1"/>
    <col min="3" max="3" width="9.88671875" bestFit="1" customWidth="1"/>
    <col min="4" max="4" width="4" bestFit="1" customWidth="1"/>
    <col min="5" max="5" width="7.109375" bestFit="1" customWidth="1"/>
    <col min="6" max="6" width="15.77734375" bestFit="1" customWidth="1"/>
    <col min="7" max="7" width="6.21875" bestFit="1" customWidth="1"/>
    <col min="8" max="9" width="10.33203125" bestFit="1" customWidth="1"/>
    <col min="11" max="11" width="10.6640625" bestFit="1" customWidth="1"/>
    <col min="12" max="12" width="10.3320312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3" t="s">
        <v>40</v>
      </c>
      <c r="L1" s="3" t="s">
        <v>41</v>
      </c>
    </row>
    <row r="2" spans="1:12" x14ac:dyDescent="0.3">
      <c r="A2" s="1">
        <v>1001</v>
      </c>
      <c r="B2" s="1" t="s">
        <v>9</v>
      </c>
      <c r="C2" s="1" t="s">
        <v>10</v>
      </c>
      <c r="D2" s="1">
        <v>30</v>
      </c>
      <c r="E2" s="1" t="s">
        <v>11</v>
      </c>
      <c r="F2" s="1" t="s">
        <v>12</v>
      </c>
      <c r="G2" s="1">
        <v>45000</v>
      </c>
      <c r="H2" s="2">
        <v>36933</v>
      </c>
      <c r="I2" s="2">
        <v>42164</v>
      </c>
      <c r="K2" t="str" cm="1">
        <f t="array" ref="K2:K10">TEXT(H2:H10,"DD/MM/YYYY")</f>
        <v>11/02/2001</v>
      </c>
      <c r="L2" t="str" cm="1">
        <f t="array" ref="L2:L10">TEXT(I2:I10,"DD/MM/YYYY")</f>
        <v>09/06/2015</v>
      </c>
    </row>
    <row r="3" spans="1:12" x14ac:dyDescent="0.3">
      <c r="A3" s="1">
        <v>1002</v>
      </c>
      <c r="B3" s="1" t="s">
        <v>13</v>
      </c>
      <c r="C3" s="1" t="s">
        <v>14</v>
      </c>
      <c r="D3" s="1">
        <v>30</v>
      </c>
      <c r="E3" s="1" t="s">
        <v>15</v>
      </c>
      <c r="F3" s="1" t="s">
        <v>16</v>
      </c>
      <c r="G3" s="1">
        <v>36000</v>
      </c>
      <c r="H3" s="2">
        <v>36229</v>
      </c>
      <c r="I3" s="2">
        <v>42287</v>
      </c>
      <c r="K3" t="str">
        <v>10/03/1999</v>
      </c>
      <c r="L3" t="str">
        <v>10/10/2015</v>
      </c>
    </row>
    <row r="4" spans="1:12" x14ac:dyDescent="0.3">
      <c r="A4" s="1">
        <v>1003</v>
      </c>
      <c r="B4" s="1" t="s">
        <v>17</v>
      </c>
      <c r="C4" s="1" t="s">
        <v>18</v>
      </c>
      <c r="D4" s="1">
        <v>29</v>
      </c>
      <c r="E4" s="1" t="s">
        <v>11</v>
      </c>
      <c r="F4" s="1" t="s">
        <v>12</v>
      </c>
      <c r="G4" s="1">
        <v>63000</v>
      </c>
      <c r="H4" s="2">
        <v>36623</v>
      </c>
      <c r="I4" s="2">
        <v>42956</v>
      </c>
      <c r="K4" t="str">
        <v>07/04/2000</v>
      </c>
      <c r="L4" t="str">
        <v>09/08/2017</v>
      </c>
    </row>
    <row r="5" spans="1:12" x14ac:dyDescent="0.3">
      <c r="A5" s="1">
        <v>1004</v>
      </c>
      <c r="B5" s="1" t="s">
        <v>19</v>
      </c>
      <c r="C5" s="1" t="s">
        <v>20</v>
      </c>
      <c r="D5" s="1">
        <v>31</v>
      </c>
      <c r="E5" s="1" t="s">
        <v>15</v>
      </c>
      <c r="F5" s="1" t="s">
        <v>21</v>
      </c>
      <c r="G5" s="1">
        <v>47000</v>
      </c>
      <c r="H5" s="2">
        <v>36647</v>
      </c>
      <c r="I5" s="2">
        <v>42075</v>
      </c>
      <c r="K5" t="str">
        <v>01/05/2000</v>
      </c>
      <c r="L5" t="str">
        <v>12/03/2015</v>
      </c>
    </row>
    <row r="6" spans="1:12" x14ac:dyDescent="0.3">
      <c r="A6" s="1">
        <v>1005</v>
      </c>
      <c r="B6" s="1" t="s">
        <v>22</v>
      </c>
      <c r="C6" s="1" t="s">
        <v>23</v>
      </c>
      <c r="D6" s="1">
        <v>32</v>
      </c>
      <c r="E6" s="1" t="s">
        <v>11</v>
      </c>
      <c r="F6" s="1" t="s">
        <v>24</v>
      </c>
      <c r="G6" s="1">
        <v>50000</v>
      </c>
      <c r="H6" s="2">
        <v>37047</v>
      </c>
      <c r="I6" s="1" t="s">
        <v>25</v>
      </c>
      <c r="K6" t="str">
        <v>05/06/2001</v>
      </c>
      <c r="L6" t="str">
        <v>8/30/2017</v>
      </c>
    </row>
    <row r="7" spans="1:12" x14ac:dyDescent="0.3">
      <c r="A7" s="1">
        <v>1006</v>
      </c>
      <c r="B7" s="1" t="s">
        <v>26</v>
      </c>
      <c r="C7" s="1" t="s">
        <v>27</v>
      </c>
      <c r="D7" s="1">
        <v>35</v>
      </c>
      <c r="E7" s="1" t="s">
        <v>11</v>
      </c>
      <c r="F7" s="1" t="s">
        <v>28</v>
      </c>
      <c r="G7" s="1">
        <v>65000</v>
      </c>
      <c r="H7" s="2">
        <v>34892</v>
      </c>
      <c r="I7" s="2">
        <v>41587</v>
      </c>
      <c r="K7" t="str">
        <v>12/07/1995</v>
      </c>
      <c r="L7" t="str">
        <v>09/11/2013</v>
      </c>
    </row>
    <row r="8" spans="1:12" x14ac:dyDescent="0.3">
      <c r="A8" s="1">
        <v>1007</v>
      </c>
      <c r="B8" s="1" t="s">
        <v>29</v>
      </c>
      <c r="C8" s="1" t="s">
        <v>30</v>
      </c>
      <c r="D8" s="1">
        <v>32</v>
      </c>
      <c r="E8" s="1" t="s">
        <v>15</v>
      </c>
      <c r="F8" s="1" t="s">
        <v>31</v>
      </c>
      <c r="G8" s="1">
        <v>41000</v>
      </c>
      <c r="H8" s="2">
        <v>37844</v>
      </c>
      <c r="I8" s="2">
        <v>41374</v>
      </c>
      <c r="K8" t="str">
        <v>11/08/2003</v>
      </c>
      <c r="L8" t="str">
        <v>10/04/2013</v>
      </c>
    </row>
    <row r="9" spans="1:12" x14ac:dyDescent="0.3">
      <c r="A9" s="1">
        <v>1008</v>
      </c>
      <c r="B9" s="1" t="s">
        <v>32</v>
      </c>
      <c r="C9" s="1" t="s">
        <v>33</v>
      </c>
      <c r="D9" s="1">
        <v>38</v>
      </c>
      <c r="E9" s="1" t="s">
        <v>11</v>
      </c>
      <c r="F9" s="1" t="s">
        <v>12</v>
      </c>
      <c r="G9" s="1">
        <v>48000</v>
      </c>
      <c r="H9" s="2">
        <v>37505</v>
      </c>
      <c r="I9" s="1" t="s">
        <v>34</v>
      </c>
      <c r="K9" t="str">
        <v>06/09/2002</v>
      </c>
      <c r="L9" t="str">
        <v>4/22/2015</v>
      </c>
    </row>
    <row r="10" spans="1:12" x14ac:dyDescent="0.3">
      <c r="A10" s="1">
        <v>1009</v>
      </c>
      <c r="B10" s="1" t="s">
        <v>35</v>
      </c>
      <c r="C10" s="1" t="s">
        <v>36</v>
      </c>
      <c r="D10" s="1">
        <v>31</v>
      </c>
      <c r="E10" s="1" t="s">
        <v>11</v>
      </c>
      <c r="F10" s="1" t="s">
        <v>21</v>
      </c>
      <c r="G10" s="1">
        <v>42000</v>
      </c>
      <c r="H10" s="2">
        <v>37902</v>
      </c>
      <c r="I10" s="1" t="s">
        <v>37</v>
      </c>
      <c r="K10" t="str">
        <v>08/10/2003</v>
      </c>
      <c r="L10" t="str">
        <v>9/14/2011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7714-BA3C-49E1-9A8D-1130761A8C11}">
  <dimension ref="A1:L10"/>
  <sheetViews>
    <sheetView workbookViewId="0">
      <selection sqref="A1:I10"/>
    </sheetView>
  </sheetViews>
  <sheetFormatPr defaultRowHeight="14.4" x14ac:dyDescent="0.3"/>
  <cols>
    <col min="1" max="1" width="11" bestFit="1" customWidth="1"/>
    <col min="2" max="2" width="9.77734375" bestFit="1" customWidth="1"/>
    <col min="3" max="3" width="9.88671875" bestFit="1" customWidth="1"/>
    <col min="4" max="4" width="4" bestFit="1" customWidth="1"/>
    <col min="5" max="5" width="7.109375" bestFit="1" customWidth="1"/>
    <col min="6" max="6" width="15.77734375" bestFit="1" customWidth="1"/>
    <col min="7" max="7" width="6.21875" bestFit="1" customWidth="1"/>
    <col min="8" max="9" width="10.3320312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3" t="s">
        <v>42</v>
      </c>
      <c r="L1" s="3" t="s">
        <v>43</v>
      </c>
    </row>
    <row r="2" spans="1:12" x14ac:dyDescent="0.3">
      <c r="A2" s="1">
        <v>1001</v>
      </c>
      <c r="B2" s="1" t="s">
        <v>9</v>
      </c>
      <c r="C2" s="1" t="s">
        <v>10</v>
      </c>
      <c r="D2" s="1">
        <v>30</v>
      </c>
      <c r="E2" s="1" t="s">
        <v>11</v>
      </c>
      <c r="F2" s="1" t="s">
        <v>12</v>
      </c>
      <c r="G2" s="1">
        <v>45000</v>
      </c>
      <c r="H2" s="2">
        <v>36933</v>
      </c>
      <c r="I2" s="2">
        <v>42164</v>
      </c>
      <c r="K2" t="str" cm="1">
        <f t="array" ref="K2:K10">IF(G2:G10&gt;50000, "SENIOR","JUNIOR")</f>
        <v>JUNIOR</v>
      </c>
      <c r="L2" t="str" cm="1">
        <f t="array" ref="L2:L10">_xlfn.IFS(E2:E10="Male", "MEN", E2:E10= "Female", "WOMEN")</f>
        <v>MEN</v>
      </c>
    </row>
    <row r="3" spans="1:12" x14ac:dyDescent="0.3">
      <c r="A3" s="1">
        <v>1002</v>
      </c>
      <c r="B3" s="1" t="s">
        <v>13</v>
      </c>
      <c r="C3" s="1" t="s">
        <v>14</v>
      </c>
      <c r="D3" s="1">
        <v>30</v>
      </c>
      <c r="E3" s="1" t="s">
        <v>15</v>
      </c>
      <c r="F3" s="1" t="s">
        <v>16</v>
      </c>
      <c r="G3" s="1">
        <v>36000</v>
      </c>
      <c r="H3" s="2">
        <v>36229</v>
      </c>
      <c r="I3" s="2">
        <v>42287</v>
      </c>
      <c r="K3" t="str">
        <v>JUNIOR</v>
      </c>
      <c r="L3" t="str">
        <v>WOMEN</v>
      </c>
    </row>
    <row r="4" spans="1:12" x14ac:dyDescent="0.3">
      <c r="A4" s="1">
        <v>1003</v>
      </c>
      <c r="B4" s="1" t="s">
        <v>17</v>
      </c>
      <c r="C4" s="1" t="s">
        <v>18</v>
      </c>
      <c r="D4" s="1">
        <v>29</v>
      </c>
      <c r="E4" s="1" t="s">
        <v>11</v>
      </c>
      <c r="F4" s="1" t="s">
        <v>12</v>
      </c>
      <c r="G4" s="1">
        <v>63000</v>
      </c>
      <c r="H4" s="2">
        <v>36623</v>
      </c>
      <c r="I4" s="2">
        <v>42956</v>
      </c>
      <c r="K4" t="str">
        <v>SENIOR</v>
      </c>
      <c r="L4" t="str">
        <v>MEN</v>
      </c>
    </row>
    <row r="5" spans="1:12" x14ac:dyDescent="0.3">
      <c r="A5" s="1">
        <v>1004</v>
      </c>
      <c r="B5" s="1" t="s">
        <v>19</v>
      </c>
      <c r="C5" s="1" t="s">
        <v>20</v>
      </c>
      <c r="D5" s="1">
        <v>31</v>
      </c>
      <c r="E5" s="1" t="s">
        <v>15</v>
      </c>
      <c r="F5" s="1" t="s">
        <v>21</v>
      </c>
      <c r="G5" s="1">
        <v>47000</v>
      </c>
      <c r="H5" s="2">
        <v>36647</v>
      </c>
      <c r="I5" s="2">
        <v>42075</v>
      </c>
      <c r="K5" t="str">
        <v>JUNIOR</v>
      </c>
      <c r="L5" t="str">
        <v>WOMEN</v>
      </c>
    </row>
    <row r="6" spans="1:12" x14ac:dyDescent="0.3">
      <c r="A6" s="1">
        <v>1005</v>
      </c>
      <c r="B6" s="1" t="s">
        <v>22</v>
      </c>
      <c r="C6" s="1" t="s">
        <v>23</v>
      </c>
      <c r="D6" s="1">
        <v>32</v>
      </c>
      <c r="E6" s="1" t="s">
        <v>11</v>
      </c>
      <c r="F6" s="1" t="s">
        <v>24</v>
      </c>
      <c r="G6" s="1">
        <v>50000</v>
      </c>
      <c r="H6" s="2">
        <v>37047</v>
      </c>
      <c r="I6" s="1" t="s">
        <v>25</v>
      </c>
      <c r="K6" t="str">
        <v>JUNIOR</v>
      </c>
      <c r="L6" t="str">
        <v>MEN</v>
      </c>
    </row>
    <row r="7" spans="1:12" x14ac:dyDescent="0.3">
      <c r="A7" s="1">
        <v>1006</v>
      </c>
      <c r="B7" s="1" t="s">
        <v>26</v>
      </c>
      <c r="C7" s="1" t="s">
        <v>27</v>
      </c>
      <c r="D7" s="1">
        <v>35</v>
      </c>
      <c r="E7" s="1" t="s">
        <v>11</v>
      </c>
      <c r="F7" s="1" t="s">
        <v>28</v>
      </c>
      <c r="G7" s="1">
        <v>65000</v>
      </c>
      <c r="H7" s="2">
        <v>34892</v>
      </c>
      <c r="I7" s="2">
        <v>41587</v>
      </c>
      <c r="K7" t="str">
        <v>SENIOR</v>
      </c>
      <c r="L7" t="str">
        <v>MEN</v>
      </c>
    </row>
    <row r="8" spans="1:12" x14ac:dyDescent="0.3">
      <c r="A8" s="1">
        <v>1007</v>
      </c>
      <c r="B8" s="1" t="s">
        <v>29</v>
      </c>
      <c r="C8" s="1" t="s">
        <v>30</v>
      </c>
      <c r="D8" s="1">
        <v>32</v>
      </c>
      <c r="E8" s="1" t="s">
        <v>15</v>
      </c>
      <c r="F8" s="1" t="s">
        <v>31</v>
      </c>
      <c r="G8" s="1">
        <v>41000</v>
      </c>
      <c r="H8" s="2">
        <v>37844</v>
      </c>
      <c r="I8" s="2">
        <v>41374</v>
      </c>
      <c r="K8" t="str">
        <v>JUNIOR</v>
      </c>
      <c r="L8" t="str">
        <v>WOMEN</v>
      </c>
    </row>
    <row r="9" spans="1:12" x14ac:dyDescent="0.3">
      <c r="A9" s="1">
        <v>1008</v>
      </c>
      <c r="B9" s="1" t="s">
        <v>32</v>
      </c>
      <c r="C9" s="1" t="s">
        <v>33</v>
      </c>
      <c r="D9" s="1">
        <v>38</v>
      </c>
      <c r="E9" s="1" t="s">
        <v>11</v>
      </c>
      <c r="F9" s="1" t="s">
        <v>12</v>
      </c>
      <c r="G9" s="1">
        <v>48000</v>
      </c>
      <c r="H9" s="2">
        <v>37505</v>
      </c>
      <c r="I9" s="1" t="s">
        <v>34</v>
      </c>
      <c r="K9" t="str">
        <v>JUNIOR</v>
      </c>
      <c r="L9" t="str">
        <v>MEN</v>
      </c>
    </row>
    <row r="10" spans="1:12" x14ac:dyDescent="0.3">
      <c r="A10" s="1">
        <v>1009</v>
      </c>
      <c r="B10" s="1" t="s">
        <v>35</v>
      </c>
      <c r="C10" s="1" t="s">
        <v>36</v>
      </c>
      <c r="D10" s="1">
        <v>31</v>
      </c>
      <c r="E10" s="1" t="s">
        <v>11</v>
      </c>
      <c r="F10" s="1" t="s">
        <v>21</v>
      </c>
      <c r="G10" s="1">
        <v>42000</v>
      </c>
      <c r="H10" s="2">
        <v>37902</v>
      </c>
      <c r="I10" s="1" t="s">
        <v>37</v>
      </c>
      <c r="K10" t="str">
        <v>JUNIOR</v>
      </c>
      <c r="L10" t="str">
        <v>MEN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58B5-F5AF-4469-ADB2-F2E4B8C0F9DC}">
  <dimension ref="A1:L10"/>
  <sheetViews>
    <sheetView workbookViewId="0">
      <selection sqref="A1:I10"/>
    </sheetView>
  </sheetViews>
  <sheetFormatPr defaultRowHeight="14.4" x14ac:dyDescent="0.3"/>
  <cols>
    <col min="1" max="1" width="11" bestFit="1" customWidth="1"/>
    <col min="2" max="2" width="9.77734375" bestFit="1" customWidth="1"/>
    <col min="3" max="3" width="9.88671875" bestFit="1" customWidth="1"/>
    <col min="4" max="4" width="4" bestFit="1" customWidth="1"/>
    <col min="5" max="5" width="7.109375" bestFit="1" customWidth="1"/>
    <col min="6" max="6" width="15.77734375" bestFit="1" customWidth="1"/>
    <col min="7" max="7" width="6.21875" bestFit="1" customWidth="1"/>
    <col min="8" max="9" width="10.3320312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3" t="s">
        <v>44</v>
      </c>
      <c r="L1" s="3" t="s">
        <v>45</v>
      </c>
    </row>
    <row r="2" spans="1:12" x14ac:dyDescent="0.3">
      <c r="A2" s="1">
        <v>1001</v>
      </c>
      <c r="B2" s="1" t="s">
        <v>9</v>
      </c>
      <c r="C2" s="1" t="s">
        <v>10</v>
      </c>
      <c r="D2" s="1">
        <v>30</v>
      </c>
      <c r="E2" s="1" t="s">
        <v>11</v>
      </c>
      <c r="F2" s="1" t="s">
        <v>12</v>
      </c>
      <c r="G2" s="1">
        <v>45000</v>
      </c>
      <c r="H2" s="2">
        <v>36933</v>
      </c>
      <c r="I2" s="2">
        <v>42164</v>
      </c>
      <c r="K2">
        <f>MAX(G2:G10)</f>
        <v>65000</v>
      </c>
      <c r="L2">
        <f>MIN(G2:G10)</f>
        <v>36000</v>
      </c>
    </row>
    <row r="3" spans="1:12" x14ac:dyDescent="0.3">
      <c r="A3" s="1">
        <v>1002</v>
      </c>
      <c r="B3" s="1" t="s">
        <v>13</v>
      </c>
      <c r="C3" s="1" t="s">
        <v>14</v>
      </c>
      <c r="D3" s="1">
        <v>30</v>
      </c>
      <c r="E3" s="1" t="s">
        <v>15</v>
      </c>
      <c r="F3" s="1" t="s">
        <v>16</v>
      </c>
      <c r="G3" s="1">
        <v>36000</v>
      </c>
      <c r="H3" s="2">
        <v>36229</v>
      </c>
      <c r="I3" s="2">
        <v>42287</v>
      </c>
    </row>
    <row r="4" spans="1:12" x14ac:dyDescent="0.3">
      <c r="A4" s="1">
        <v>1003</v>
      </c>
      <c r="B4" s="1" t="s">
        <v>17</v>
      </c>
      <c r="C4" s="1" t="s">
        <v>18</v>
      </c>
      <c r="D4" s="1">
        <v>29</v>
      </c>
      <c r="E4" s="1" t="s">
        <v>11</v>
      </c>
      <c r="F4" s="1" t="s">
        <v>12</v>
      </c>
      <c r="G4" s="1">
        <v>63000</v>
      </c>
      <c r="H4" s="2">
        <v>36623</v>
      </c>
      <c r="I4" s="2">
        <v>42956</v>
      </c>
    </row>
    <row r="5" spans="1:12" x14ac:dyDescent="0.3">
      <c r="A5" s="1">
        <v>1004</v>
      </c>
      <c r="B5" s="1" t="s">
        <v>19</v>
      </c>
      <c r="C5" s="1" t="s">
        <v>20</v>
      </c>
      <c r="D5" s="1">
        <v>31</v>
      </c>
      <c r="E5" s="1" t="s">
        <v>15</v>
      </c>
      <c r="F5" s="1" t="s">
        <v>21</v>
      </c>
      <c r="G5" s="1">
        <v>47000</v>
      </c>
      <c r="H5" s="2">
        <v>36647</v>
      </c>
      <c r="I5" s="2">
        <v>42075</v>
      </c>
    </row>
    <row r="6" spans="1:12" x14ac:dyDescent="0.3">
      <c r="A6" s="1">
        <v>1005</v>
      </c>
      <c r="B6" s="1" t="s">
        <v>22</v>
      </c>
      <c r="C6" s="1" t="s">
        <v>23</v>
      </c>
      <c r="D6" s="1">
        <v>32</v>
      </c>
      <c r="E6" s="1" t="s">
        <v>11</v>
      </c>
      <c r="F6" s="1" t="s">
        <v>24</v>
      </c>
      <c r="G6" s="1">
        <v>50000</v>
      </c>
      <c r="H6" s="2">
        <v>37047</v>
      </c>
      <c r="I6" s="1" t="s">
        <v>25</v>
      </c>
    </row>
    <row r="7" spans="1:12" x14ac:dyDescent="0.3">
      <c r="A7" s="1">
        <v>1006</v>
      </c>
      <c r="B7" s="1" t="s">
        <v>26</v>
      </c>
      <c r="C7" s="1" t="s">
        <v>27</v>
      </c>
      <c r="D7" s="1">
        <v>35</v>
      </c>
      <c r="E7" s="1" t="s">
        <v>11</v>
      </c>
      <c r="F7" s="1" t="s">
        <v>28</v>
      </c>
      <c r="G7" s="1">
        <v>65000</v>
      </c>
      <c r="H7" s="2">
        <v>34892</v>
      </c>
      <c r="I7" s="2">
        <v>41587</v>
      </c>
    </row>
    <row r="8" spans="1:12" x14ac:dyDescent="0.3">
      <c r="A8" s="1">
        <v>1007</v>
      </c>
      <c r="B8" s="1" t="s">
        <v>29</v>
      </c>
      <c r="C8" s="1" t="s">
        <v>30</v>
      </c>
      <c r="D8" s="1">
        <v>32</v>
      </c>
      <c r="E8" s="1" t="s">
        <v>15</v>
      </c>
      <c r="F8" s="1" t="s">
        <v>31</v>
      </c>
      <c r="G8" s="1">
        <v>41000</v>
      </c>
      <c r="H8" s="2">
        <v>37844</v>
      </c>
      <c r="I8" s="2">
        <v>41374</v>
      </c>
    </row>
    <row r="9" spans="1:12" x14ac:dyDescent="0.3">
      <c r="A9" s="1">
        <v>1008</v>
      </c>
      <c r="B9" s="1" t="s">
        <v>32</v>
      </c>
      <c r="C9" s="1" t="s">
        <v>33</v>
      </c>
      <c r="D9" s="1">
        <v>38</v>
      </c>
      <c r="E9" s="1" t="s">
        <v>11</v>
      </c>
      <c r="F9" s="1" t="s">
        <v>12</v>
      </c>
      <c r="G9" s="1">
        <v>48000</v>
      </c>
      <c r="H9" s="2">
        <v>37505</v>
      </c>
      <c r="I9" s="1" t="s">
        <v>34</v>
      </c>
    </row>
    <row r="10" spans="1:12" x14ac:dyDescent="0.3">
      <c r="A10" s="1">
        <v>1009</v>
      </c>
      <c r="B10" s="1" t="s">
        <v>35</v>
      </c>
      <c r="C10" s="1" t="s">
        <v>36</v>
      </c>
      <c r="D10" s="1">
        <v>31</v>
      </c>
      <c r="E10" s="1" t="s">
        <v>11</v>
      </c>
      <c r="F10" s="1" t="s">
        <v>21</v>
      </c>
      <c r="G10" s="1">
        <v>42000</v>
      </c>
      <c r="H10" s="2">
        <v>37902</v>
      </c>
      <c r="I10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9352-7A89-4BF6-AB65-71C0707ADFFC}">
  <dimension ref="A1:K10"/>
  <sheetViews>
    <sheetView workbookViewId="0">
      <selection sqref="A1:I10"/>
    </sheetView>
  </sheetViews>
  <sheetFormatPr defaultRowHeight="14.4" x14ac:dyDescent="0.3"/>
  <cols>
    <col min="1" max="1" width="11" bestFit="1" customWidth="1"/>
    <col min="2" max="2" width="9.77734375" bestFit="1" customWidth="1"/>
    <col min="3" max="3" width="9.88671875" bestFit="1" customWidth="1"/>
    <col min="4" max="4" width="4" bestFit="1" customWidth="1"/>
    <col min="5" max="5" width="7.109375" bestFit="1" customWidth="1"/>
    <col min="6" max="6" width="15.77734375" bestFit="1" customWidth="1"/>
    <col min="7" max="7" width="6.21875" bestFit="1" customWidth="1"/>
    <col min="8" max="9" width="10.3320312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3" t="s">
        <v>46</v>
      </c>
    </row>
    <row r="2" spans="1:11" x14ac:dyDescent="0.3">
      <c r="A2" s="1">
        <v>1001</v>
      </c>
      <c r="B2" s="1" t="s">
        <v>9</v>
      </c>
      <c r="C2" s="1" t="s">
        <v>10</v>
      </c>
      <c r="D2" s="1">
        <v>30</v>
      </c>
      <c r="E2" s="1" t="s">
        <v>11</v>
      </c>
      <c r="F2" s="1" t="s">
        <v>12</v>
      </c>
      <c r="G2" s="1">
        <v>45000</v>
      </c>
      <c r="H2" s="2">
        <v>36933</v>
      </c>
      <c r="I2" s="2">
        <v>42164</v>
      </c>
      <c r="K2" cm="1">
        <f t="array" ref="K2:K10">LEN(B2:B10)</f>
        <v>3</v>
      </c>
    </row>
    <row r="3" spans="1:11" x14ac:dyDescent="0.3">
      <c r="A3" s="1">
        <v>1002</v>
      </c>
      <c r="B3" s="1" t="s">
        <v>13</v>
      </c>
      <c r="C3" s="1" t="s">
        <v>14</v>
      </c>
      <c r="D3" s="1">
        <v>30</v>
      </c>
      <c r="E3" s="1" t="s">
        <v>15</v>
      </c>
      <c r="F3" s="1" t="s">
        <v>16</v>
      </c>
      <c r="G3" s="1">
        <v>36000</v>
      </c>
      <c r="H3" s="2">
        <v>36229</v>
      </c>
      <c r="I3" s="2">
        <v>42287</v>
      </c>
      <c r="K3">
        <v>3</v>
      </c>
    </row>
    <row r="4" spans="1:11" x14ac:dyDescent="0.3">
      <c r="A4" s="1">
        <v>1003</v>
      </c>
      <c r="B4" s="1" t="s">
        <v>17</v>
      </c>
      <c r="C4" s="1" t="s">
        <v>18</v>
      </c>
      <c r="D4" s="1">
        <v>29</v>
      </c>
      <c r="E4" s="1" t="s">
        <v>11</v>
      </c>
      <c r="F4" s="1" t="s">
        <v>12</v>
      </c>
      <c r="G4" s="1">
        <v>63000</v>
      </c>
      <c r="H4" s="2">
        <v>36623</v>
      </c>
      <c r="I4" s="2">
        <v>42956</v>
      </c>
      <c r="K4">
        <v>6</v>
      </c>
    </row>
    <row r="5" spans="1:11" x14ac:dyDescent="0.3">
      <c r="A5" s="1">
        <v>1004</v>
      </c>
      <c r="B5" s="1" t="s">
        <v>19</v>
      </c>
      <c r="C5" s="1" t="s">
        <v>20</v>
      </c>
      <c r="D5" s="1">
        <v>31</v>
      </c>
      <c r="E5" s="1" t="s">
        <v>15</v>
      </c>
      <c r="F5" s="1" t="s">
        <v>21</v>
      </c>
      <c r="G5" s="1">
        <v>47000</v>
      </c>
      <c r="H5" s="2">
        <v>36647</v>
      </c>
      <c r="I5" s="2">
        <v>42075</v>
      </c>
      <c r="K5">
        <v>6</v>
      </c>
    </row>
    <row r="6" spans="1:11" x14ac:dyDescent="0.3">
      <c r="A6" s="1">
        <v>1005</v>
      </c>
      <c r="B6" s="1" t="s">
        <v>22</v>
      </c>
      <c r="C6" s="1" t="s">
        <v>23</v>
      </c>
      <c r="D6" s="1">
        <v>32</v>
      </c>
      <c r="E6" s="1" t="s">
        <v>11</v>
      </c>
      <c r="F6" s="1" t="s">
        <v>24</v>
      </c>
      <c r="G6" s="1">
        <v>50000</v>
      </c>
      <c r="H6" s="2">
        <v>37047</v>
      </c>
      <c r="I6" s="1" t="s">
        <v>25</v>
      </c>
      <c r="K6">
        <v>4</v>
      </c>
    </row>
    <row r="7" spans="1:11" x14ac:dyDescent="0.3">
      <c r="A7" s="1">
        <v>1006</v>
      </c>
      <c r="B7" s="1" t="s">
        <v>26</v>
      </c>
      <c r="C7" s="1" t="s">
        <v>27</v>
      </c>
      <c r="D7" s="1">
        <v>35</v>
      </c>
      <c r="E7" s="1" t="s">
        <v>11</v>
      </c>
      <c r="F7" s="1" t="s">
        <v>28</v>
      </c>
      <c r="G7" s="1">
        <v>65000</v>
      </c>
      <c r="H7" s="2">
        <v>34892</v>
      </c>
      <c r="I7" s="2">
        <v>41587</v>
      </c>
      <c r="K7">
        <v>7</v>
      </c>
    </row>
    <row r="8" spans="1:11" x14ac:dyDescent="0.3">
      <c r="A8" s="1">
        <v>1007</v>
      </c>
      <c r="B8" s="1" t="s">
        <v>29</v>
      </c>
      <c r="C8" s="1" t="s">
        <v>30</v>
      </c>
      <c r="D8" s="1">
        <v>32</v>
      </c>
      <c r="E8" s="1" t="s">
        <v>15</v>
      </c>
      <c r="F8" s="1" t="s">
        <v>31</v>
      </c>
      <c r="G8" s="1">
        <v>41000</v>
      </c>
      <c r="H8" s="2">
        <v>37844</v>
      </c>
      <c r="I8" s="2">
        <v>41374</v>
      </c>
      <c r="K8">
        <v>8</v>
      </c>
    </row>
    <row r="9" spans="1:11" x14ac:dyDescent="0.3">
      <c r="A9" s="1">
        <v>1008</v>
      </c>
      <c r="B9" s="1" t="s">
        <v>32</v>
      </c>
      <c r="C9" s="1" t="s">
        <v>33</v>
      </c>
      <c r="D9" s="1">
        <v>38</v>
      </c>
      <c r="E9" s="1" t="s">
        <v>11</v>
      </c>
      <c r="F9" s="1" t="s">
        <v>12</v>
      </c>
      <c r="G9" s="1">
        <v>48000</v>
      </c>
      <c r="H9" s="2">
        <v>37505</v>
      </c>
      <c r="I9" s="1" t="s">
        <v>34</v>
      </c>
      <c r="K9">
        <v>7</v>
      </c>
    </row>
    <row r="10" spans="1:11" x14ac:dyDescent="0.3">
      <c r="A10" s="1">
        <v>1009</v>
      </c>
      <c r="B10" s="1" t="s">
        <v>35</v>
      </c>
      <c r="C10" s="1" t="s">
        <v>36</v>
      </c>
      <c r="D10" s="1">
        <v>31</v>
      </c>
      <c r="E10" s="1" t="s">
        <v>11</v>
      </c>
      <c r="F10" s="1" t="s">
        <v>21</v>
      </c>
      <c r="G10" s="1">
        <v>42000</v>
      </c>
      <c r="H10" s="2">
        <v>37902</v>
      </c>
      <c r="I10" s="1" t="s">
        <v>37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AB11-DF4F-4710-9890-7F6E4879F302}">
  <dimension ref="A1:L10"/>
  <sheetViews>
    <sheetView workbookViewId="0">
      <selection sqref="A1:L10"/>
    </sheetView>
  </sheetViews>
  <sheetFormatPr defaultRowHeight="14.4" x14ac:dyDescent="0.3"/>
  <cols>
    <col min="1" max="1" width="11" bestFit="1" customWidth="1"/>
    <col min="2" max="2" width="9.77734375" bestFit="1" customWidth="1"/>
    <col min="3" max="3" width="9.88671875" bestFit="1" customWidth="1"/>
    <col min="4" max="4" width="4" bestFit="1" customWidth="1"/>
    <col min="5" max="5" width="9" customWidth="1"/>
    <col min="6" max="6" width="15.77734375" bestFit="1" customWidth="1"/>
    <col min="7" max="7" width="6.21875" bestFit="1" customWidth="1"/>
    <col min="8" max="9" width="10.33203125" bestFit="1" customWidth="1"/>
    <col min="10" max="10" width="10.6640625" bestFit="1" customWidth="1"/>
    <col min="11" max="11" width="4.77734375" bestFit="1" customWidth="1"/>
    <col min="12" max="12" width="6.2187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40</v>
      </c>
      <c r="K1" s="3" t="s">
        <v>47</v>
      </c>
      <c r="L1" s="3" t="s">
        <v>48</v>
      </c>
    </row>
    <row r="2" spans="1:12" x14ac:dyDescent="0.3">
      <c r="A2" s="1">
        <v>1001</v>
      </c>
      <c r="B2" s="1" t="s">
        <v>9</v>
      </c>
      <c r="C2" s="1" t="s">
        <v>10</v>
      </c>
      <c r="D2" s="1">
        <v>30</v>
      </c>
      <c r="E2" s="1" t="s">
        <v>11</v>
      </c>
      <c r="F2" s="1" t="s">
        <v>12</v>
      </c>
      <c r="G2" s="1">
        <v>45000</v>
      </c>
      <c r="H2" s="2">
        <v>36933</v>
      </c>
      <c r="I2" s="2">
        <v>42164</v>
      </c>
      <c r="J2" t="str" cm="1">
        <f t="array" ref="J2:J10">TEXT(H2:H10,"DD/MM/YYYY")</f>
        <v>11/02/2001</v>
      </c>
      <c r="K2" t="str" cm="1">
        <f t="array" ref="K2:K10">LEFT(B2:B10,3)</f>
        <v>Jim</v>
      </c>
      <c r="L2" t="str" cm="1">
        <f t="array" ref="L2:L10">RIGHT(_xlfn.ANCHORARRAY(J2),4)</f>
        <v>2001</v>
      </c>
    </row>
    <row r="3" spans="1:12" x14ac:dyDescent="0.3">
      <c r="A3" s="1">
        <v>1002</v>
      </c>
      <c r="B3" s="1" t="s">
        <v>13</v>
      </c>
      <c r="C3" s="1" t="s">
        <v>14</v>
      </c>
      <c r="D3" s="1">
        <v>30</v>
      </c>
      <c r="E3" s="1" t="s">
        <v>15</v>
      </c>
      <c r="F3" s="1" t="s">
        <v>16</v>
      </c>
      <c r="G3" s="1">
        <v>36000</v>
      </c>
      <c r="H3" s="2">
        <v>36229</v>
      </c>
      <c r="I3" s="2">
        <v>42287</v>
      </c>
      <c r="J3" t="str">
        <v>10/03/1999</v>
      </c>
      <c r="K3" t="str">
        <v>Pam</v>
      </c>
      <c r="L3" t="str">
        <v>1999</v>
      </c>
    </row>
    <row r="4" spans="1:12" x14ac:dyDescent="0.3">
      <c r="A4" s="1">
        <v>1003</v>
      </c>
      <c r="B4" s="1" t="s">
        <v>17</v>
      </c>
      <c r="C4" s="1" t="s">
        <v>18</v>
      </c>
      <c r="D4" s="1">
        <v>29</v>
      </c>
      <c r="E4" s="1" t="s">
        <v>11</v>
      </c>
      <c r="F4" s="1" t="s">
        <v>12</v>
      </c>
      <c r="G4" s="1">
        <v>63000</v>
      </c>
      <c r="H4" s="2">
        <v>36623</v>
      </c>
      <c r="I4" s="2">
        <v>42956</v>
      </c>
      <c r="J4" t="str">
        <v>07/04/2000</v>
      </c>
      <c r="K4" t="str">
        <v>Dwi</v>
      </c>
      <c r="L4" t="str">
        <v>2000</v>
      </c>
    </row>
    <row r="5" spans="1:12" x14ac:dyDescent="0.3">
      <c r="A5" s="1">
        <v>1004</v>
      </c>
      <c r="B5" s="1" t="s">
        <v>19</v>
      </c>
      <c r="C5" s="1" t="s">
        <v>20</v>
      </c>
      <c r="D5" s="1">
        <v>31</v>
      </c>
      <c r="E5" s="1" t="s">
        <v>15</v>
      </c>
      <c r="F5" s="1" t="s">
        <v>21</v>
      </c>
      <c r="G5" s="1">
        <v>47000</v>
      </c>
      <c r="H5" s="2">
        <v>36647</v>
      </c>
      <c r="I5" s="2">
        <v>42075</v>
      </c>
      <c r="J5" t="str">
        <v>01/05/2000</v>
      </c>
      <c r="K5" t="str">
        <v>Ang</v>
      </c>
      <c r="L5" t="str">
        <v>2000</v>
      </c>
    </row>
    <row r="6" spans="1:12" x14ac:dyDescent="0.3">
      <c r="A6" s="1">
        <v>1005</v>
      </c>
      <c r="B6" s="1" t="s">
        <v>22</v>
      </c>
      <c r="C6" s="1" t="s">
        <v>23</v>
      </c>
      <c r="D6" s="1">
        <v>32</v>
      </c>
      <c r="E6" s="1" t="s">
        <v>11</v>
      </c>
      <c r="F6" s="1" t="s">
        <v>24</v>
      </c>
      <c r="G6" s="1">
        <v>50000</v>
      </c>
      <c r="H6" s="2">
        <v>37047</v>
      </c>
      <c r="I6" s="1" t="s">
        <v>25</v>
      </c>
      <c r="J6" t="str">
        <v>05/06/2001</v>
      </c>
      <c r="K6" t="str">
        <v>Tob</v>
      </c>
      <c r="L6" t="str">
        <v>2001</v>
      </c>
    </row>
    <row r="7" spans="1:12" x14ac:dyDescent="0.3">
      <c r="A7" s="1">
        <v>1006</v>
      </c>
      <c r="B7" s="1" t="s">
        <v>26</v>
      </c>
      <c r="C7" s="1" t="s">
        <v>27</v>
      </c>
      <c r="D7" s="1">
        <v>35</v>
      </c>
      <c r="E7" s="1" t="s">
        <v>11</v>
      </c>
      <c r="F7" s="1" t="s">
        <v>28</v>
      </c>
      <c r="G7" s="1">
        <v>65000</v>
      </c>
      <c r="H7" s="2">
        <v>34892</v>
      </c>
      <c r="I7" s="2">
        <v>41587</v>
      </c>
      <c r="J7" t="str">
        <v>12/07/1995</v>
      </c>
      <c r="K7" t="str">
        <v>Mic</v>
      </c>
      <c r="L7" t="str">
        <v>1995</v>
      </c>
    </row>
    <row r="8" spans="1:12" x14ac:dyDescent="0.3">
      <c r="A8" s="1">
        <v>1007</v>
      </c>
      <c r="B8" s="1" t="s">
        <v>29</v>
      </c>
      <c r="C8" s="1" t="s">
        <v>30</v>
      </c>
      <c r="D8" s="1">
        <v>32</v>
      </c>
      <c r="E8" s="1" t="s">
        <v>15</v>
      </c>
      <c r="F8" s="1" t="s">
        <v>31</v>
      </c>
      <c r="G8" s="1">
        <v>41000</v>
      </c>
      <c r="H8" s="2">
        <v>37844</v>
      </c>
      <c r="I8" s="2">
        <v>41374</v>
      </c>
      <c r="J8" t="str">
        <v>11/08/2003</v>
      </c>
      <c r="K8" t="str">
        <v>Mer</v>
      </c>
      <c r="L8" t="str">
        <v>2003</v>
      </c>
    </row>
    <row r="9" spans="1:12" x14ac:dyDescent="0.3">
      <c r="A9" s="1">
        <v>1008</v>
      </c>
      <c r="B9" s="1" t="s">
        <v>32</v>
      </c>
      <c r="C9" s="1" t="s">
        <v>33</v>
      </c>
      <c r="D9" s="1">
        <v>38</v>
      </c>
      <c r="E9" s="1" t="s">
        <v>11</v>
      </c>
      <c r="F9" s="1" t="s">
        <v>12</v>
      </c>
      <c r="G9" s="1">
        <v>48000</v>
      </c>
      <c r="H9" s="2">
        <v>37505</v>
      </c>
      <c r="I9" s="1" t="s">
        <v>34</v>
      </c>
      <c r="J9" t="str">
        <v>06/09/2002</v>
      </c>
      <c r="K9" t="str">
        <v>Sta</v>
      </c>
      <c r="L9" t="str">
        <v>2002</v>
      </c>
    </row>
    <row r="10" spans="1:12" x14ac:dyDescent="0.3">
      <c r="A10" s="1">
        <v>1009</v>
      </c>
      <c r="B10" s="1" t="s">
        <v>35</v>
      </c>
      <c r="C10" s="1" t="s">
        <v>36</v>
      </c>
      <c r="D10" s="1">
        <v>31</v>
      </c>
      <c r="E10" s="1" t="s">
        <v>11</v>
      </c>
      <c r="F10" s="1" t="s">
        <v>21</v>
      </c>
      <c r="G10" s="1">
        <v>42000</v>
      </c>
      <c r="H10" s="2">
        <v>37902</v>
      </c>
      <c r="I10" s="1" t="s">
        <v>37</v>
      </c>
      <c r="J10" t="str">
        <v>08/10/2003</v>
      </c>
      <c r="K10" t="str">
        <v>Kev</v>
      </c>
      <c r="L10" t="str">
        <v>2003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D829-8B32-4848-9F12-07500B1E0CB4}">
  <dimension ref="A1:O10"/>
  <sheetViews>
    <sheetView tabSelected="1" workbookViewId="0">
      <selection sqref="A1:I10"/>
    </sheetView>
  </sheetViews>
  <sheetFormatPr defaultRowHeight="14.4" x14ac:dyDescent="0.3"/>
  <cols>
    <col min="1" max="1" width="11" bestFit="1" customWidth="1"/>
    <col min="2" max="2" width="9.77734375" bestFit="1" customWidth="1"/>
    <col min="3" max="3" width="9.88671875" bestFit="1" customWidth="1"/>
    <col min="4" max="4" width="4" bestFit="1" customWidth="1"/>
    <col min="5" max="5" width="7.109375" bestFit="1" customWidth="1"/>
    <col min="6" max="6" width="15.77734375" bestFit="1" customWidth="1"/>
    <col min="7" max="7" width="6.21875" bestFit="1" customWidth="1"/>
    <col min="8" max="9" width="10.33203125" bestFit="1" customWidth="1"/>
    <col min="11" max="11" width="10.6640625" bestFit="1" customWidth="1"/>
    <col min="12" max="12" width="10.33203125" bestFit="1" customWidth="1"/>
    <col min="14" max="14" width="11" bestFit="1" customWidth="1"/>
    <col min="15" max="15" width="14.777343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3" t="s">
        <v>40</v>
      </c>
      <c r="L1" s="3" t="s">
        <v>41</v>
      </c>
      <c r="N1" s="3" t="s">
        <v>49</v>
      </c>
      <c r="O1" s="3" t="s">
        <v>50</v>
      </c>
    </row>
    <row r="2" spans="1:15" x14ac:dyDescent="0.3">
      <c r="A2" s="1">
        <v>1001</v>
      </c>
      <c r="B2" s="1" t="s">
        <v>9</v>
      </c>
      <c r="C2" s="1" t="s">
        <v>10</v>
      </c>
      <c r="D2" s="1">
        <v>30</v>
      </c>
      <c r="E2" s="1" t="s">
        <v>11</v>
      </c>
      <c r="F2" s="1" t="s">
        <v>12</v>
      </c>
      <c r="G2" s="1">
        <v>45000</v>
      </c>
      <c r="H2" s="2">
        <v>36933</v>
      </c>
      <c r="I2" s="2">
        <v>42164</v>
      </c>
      <c r="K2" t="str" cm="1">
        <f t="array" ref="K2:K10">TEXT(H2:H10,"DD/MM/YYYY")</f>
        <v>11/02/2001</v>
      </c>
      <c r="L2" t="str" cm="1">
        <f t="array" ref="L2:L10">TEXT(I2:I10,"DD/MM/YYYY")</f>
        <v>09/06/2015</v>
      </c>
      <c r="N2" t="str" cm="1">
        <f t="array" ref="N2:N10">SUBSTITUTE(_xlfn.ANCHORARRAY(K2),"/","-")</f>
        <v>11-02-2001</v>
      </c>
      <c r="O2" t="str" cm="1">
        <f t="array" ref="O2:O10">SUBSTITUTE(_xlfn.ANCHORARRAY(K2),"/","-",1)</f>
        <v>11-02/2001</v>
      </c>
    </row>
    <row r="3" spans="1:15" x14ac:dyDescent="0.3">
      <c r="A3" s="1">
        <v>1002</v>
      </c>
      <c r="B3" s="1" t="s">
        <v>13</v>
      </c>
      <c r="C3" s="1" t="s">
        <v>14</v>
      </c>
      <c r="D3" s="1">
        <v>30</v>
      </c>
      <c r="E3" s="1" t="s">
        <v>15</v>
      </c>
      <c r="F3" s="1" t="s">
        <v>16</v>
      </c>
      <c r="G3" s="1">
        <v>36000</v>
      </c>
      <c r="H3" s="2">
        <v>36229</v>
      </c>
      <c r="I3" s="2">
        <v>42287</v>
      </c>
      <c r="K3" t="str">
        <v>10/03/1999</v>
      </c>
      <c r="L3" t="str">
        <v>10/10/2015</v>
      </c>
      <c r="N3" t="str">
        <v>10-03-1999</v>
      </c>
      <c r="O3" t="str">
        <v>10-03/1999</v>
      </c>
    </row>
    <row r="4" spans="1:15" x14ac:dyDescent="0.3">
      <c r="A4" s="1">
        <v>1003</v>
      </c>
      <c r="B4" s="1" t="s">
        <v>17</v>
      </c>
      <c r="C4" s="1" t="s">
        <v>18</v>
      </c>
      <c r="D4" s="1">
        <v>29</v>
      </c>
      <c r="E4" s="1" t="s">
        <v>11</v>
      </c>
      <c r="F4" s="1" t="s">
        <v>12</v>
      </c>
      <c r="G4" s="1">
        <v>63000</v>
      </c>
      <c r="H4" s="2">
        <v>36623</v>
      </c>
      <c r="I4" s="2">
        <v>42956</v>
      </c>
      <c r="K4" t="str">
        <v>07/04/2000</v>
      </c>
      <c r="L4" t="str">
        <v>09/08/2017</v>
      </c>
      <c r="N4" t="str">
        <v>07-04-2000</v>
      </c>
      <c r="O4" t="str">
        <v>07-04/2000</v>
      </c>
    </row>
    <row r="5" spans="1:15" x14ac:dyDescent="0.3">
      <c r="A5" s="1">
        <v>1004</v>
      </c>
      <c r="B5" s="1" t="s">
        <v>19</v>
      </c>
      <c r="C5" s="1" t="s">
        <v>20</v>
      </c>
      <c r="D5" s="1">
        <v>31</v>
      </c>
      <c r="E5" s="1" t="s">
        <v>15</v>
      </c>
      <c r="F5" s="1" t="s">
        <v>21</v>
      </c>
      <c r="G5" s="1">
        <v>47000</v>
      </c>
      <c r="H5" s="2">
        <v>36647</v>
      </c>
      <c r="I5" s="2">
        <v>42075</v>
      </c>
      <c r="K5" t="str">
        <v>01/05/2000</v>
      </c>
      <c r="L5" t="str">
        <v>12/03/2015</v>
      </c>
      <c r="N5" t="str">
        <v>01-05-2000</v>
      </c>
      <c r="O5" t="str">
        <v>01-05/2000</v>
      </c>
    </row>
    <row r="6" spans="1:15" x14ac:dyDescent="0.3">
      <c r="A6" s="1">
        <v>1005</v>
      </c>
      <c r="B6" s="1" t="s">
        <v>22</v>
      </c>
      <c r="C6" s="1" t="s">
        <v>23</v>
      </c>
      <c r="D6" s="1">
        <v>32</v>
      </c>
      <c r="E6" s="1" t="s">
        <v>11</v>
      </c>
      <c r="F6" s="1" t="s">
        <v>24</v>
      </c>
      <c r="G6" s="1">
        <v>50000</v>
      </c>
      <c r="H6" s="2">
        <v>37047</v>
      </c>
      <c r="I6" s="1" t="s">
        <v>25</v>
      </c>
      <c r="K6" t="str">
        <v>05/06/2001</v>
      </c>
      <c r="L6" t="str">
        <v>8/30/2017</v>
      </c>
      <c r="N6" t="str">
        <v>05-06-2001</v>
      </c>
      <c r="O6" t="str">
        <v>05-06/2001</v>
      </c>
    </row>
    <row r="7" spans="1:15" x14ac:dyDescent="0.3">
      <c r="A7" s="1">
        <v>1006</v>
      </c>
      <c r="B7" s="1" t="s">
        <v>26</v>
      </c>
      <c r="C7" s="1" t="s">
        <v>27</v>
      </c>
      <c r="D7" s="1">
        <v>35</v>
      </c>
      <c r="E7" s="1" t="s">
        <v>11</v>
      </c>
      <c r="F7" s="1" t="s">
        <v>28</v>
      </c>
      <c r="G7" s="1">
        <v>65000</v>
      </c>
      <c r="H7" s="2">
        <v>34892</v>
      </c>
      <c r="I7" s="2">
        <v>41587</v>
      </c>
      <c r="K7" t="str">
        <v>12/07/1995</v>
      </c>
      <c r="L7" t="str">
        <v>09/11/2013</v>
      </c>
      <c r="N7" t="str">
        <v>12-07-1995</v>
      </c>
      <c r="O7" t="str">
        <v>12-07/1995</v>
      </c>
    </row>
    <row r="8" spans="1:15" x14ac:dyDescent="0.3">
      <c r="A8" s="1">
        <v>1007</v>
      </c>
      <c r="B8" s="1" t="s">
        <v>29</v>
      </c>
      <c r="C8" s="1" t="s">
        <v>30</v>
      </c>
      <c r="D8" s="1">
        <v>32</v>
      </c>
      <c r="E8" s="1" t="s">
        <v>15</v>
      </c>
      <c r="F8" s="1" t="s">
        <v>31</v>
      </c>
      <c r="G8" s="1">
        <v>41000</v>
      </c>
      <c r="H8" s="2">
        <v>37844</v>
      </c>
      <c r="I8" s="2">
        <v>41374</v>
      </c>
      <c r="K8" t="str">
        <v>11/08/2003</v>
      </c>
      <c r="L8" t="str">
        <v>10/04/2013</v>
      </c>
      <c r="N8" t="str">
        <v>11-08-2003</v>
      </c>
      <c r="O8" t="str">
        <v>11-08/2003</v>
      </c>
    </row>
    <row r="9" spans="1:15" x14ac:dyDescent="0.3">
      <c r="A9" s="1">
        <v>1008</v>
      </c>
      <c r="B9" s="1" t="s">
        <v>32</v>
      </c>
      <c r="C9" s="1" t="s">
        <v>33</v>
      </c>
      <c r="D9" s="1">
        <v>38</v>
      </c>
      <c r="E9" s="1" t="s">
        <v>11</v>
      </c>
      <c r="F9" s="1" t="s">
        <v>12</v>
      </c>
      <c r="G9" s="1">
        <v>48000</v>
      </c>
      <c r="H9" s="2">
        <v>37505</v>
      </c>
      <c r="I9" s="1" t="s">
        <v>34</v>
      </c>
      <c r="K9" t="str">
        <v>06/09/2002</v>
      </c>
      <c r="L9" t="str">
        <v>4/22/2015</v>
      </c>
      <c r="N9" t="str">
        <v>06-09-2002</v>
      </c>
      <c r="O9" t="str">
        <v>06-09/2002</v>
      </c>
    </row>
    <row r="10" spans="1:15" x14ac:dyDescent="0.3">
      <c r="A10" s="1">
        <v>1009</v>
      </c>
      <c r="B10" s="1" t="s">
        <v>35</v>
      </c>
      <c r="C10" s="1" t="s">
        <v>36</v>
      </c>
      <c r="D10" s="1">
        <v>31</v>
      </c>
      <c r="E10" s="1" t="s">
        <v>11</v>
      </c>
      <c r="F10" s="1" t="s">
        <v>21</v>
      </c>
      <c r="G10" s="1">
        <v>42000</v>
      </c>
      <c r="H10" s="2">
        <v>37902</v>
      </c>
      <c r="I10" s="1" t="s">
        <v>37</v>
      </c>
      <c r="K10" t="str">
        <v>08/10/2003</v>
      </c>
      <c r="L10" t="str">
        <v>9/14/2011</v>
      </c>
      <c r="N10" t="str">
        <v>08-10-2003</v>
      </c>
      <c r="O10" t="str">
        <v>08-10/2003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678A-7D78-4B79-A8DE-DBE78CB57DD3}">
  <dimension ref="A1:J11"/>
  <sheetViews>
    <sheetView workbookViewId="0">
      <selection sqref="A1:F11"/>
    </sheetView>
  </sheetViews>
  <sheetFormatPr defaultRowHeight="14.4" x14ac:dyDescent="0.3"/>
  <cols>
    <col min="1" max="1" width="9" bestFit="1" customWidth="1"/>
    <col min="3" max="3" width="11.21875" bestFit="1" customWidth="1"/>
    <col min="4" max="4" width="7.5546875" bestFit="1" customWidth="1"/>
    <col min="5" max="6" width="5.5546875" bestFit="1" customWidth="1"/>
  </cols>
  <sheetData>
    <row r="1" spans="1:10" x14ac:dyDescent="0.3">
      <c r="A1" s="4" t="s">
        <v>51</v>
      </c>
      <c r="B1" s="4" t="s">
        <v>52</v>
      </c>
      <c r="C1" s="5" t="s">
        <v>53</v>
      </c>
      <c r="D1" s="4" t="s">
        <v>54</v>
      </c>
      <c r="E1" s="4" t="s">
        <v>55</v>
      </c>
      <c r="F1" s="4" t="s">
        <v>56</v>
      </c>
      <c r="H1" s="4" t="s">
        <v>68</v>
      </c>
      <c r="J1" s="4" t="s">
        <v>69</v>
      </c>
    </row>
    <row r="2" spans="1:10" x14ac:dyDescent="0.3">
      <c r="A2" s="6">
        <v>45658</v>
      </c>
      <c r="B2" s="7" t="s">
        <v>57</v>
      </c>
      <c r="C2" s="7" t="s">
        <v>58</v>
      </c>
      <c r="D2" s="7" t="s">
        <v>59</v>
      </c>
      <c r="E2" s="7">
        <v>500</v>
      </c>
      <c r="F2" s="7">
        <v>150</v>
      </c>
      <c r="H2">
        <f>SUMIF(C2:C11,"Alice", F2:F11)</f>
        <v>705</v>
      </c>
      <c r="J2">
        <f>SUMIFS(F2:F11,C2:C11,"Alice",B2:B11,"North")</f>
        <v>705</v>
      </c>
    </row>
    <row r="3" spans="1:10" x14ac:dyDescent="0.3">
      <c r="A3" s="6">
        <v>45659</v>
      </c>
      <c r="B3" s="7" t="s">
        <v>60</v>
      </c>
      <c r="C3" s="7" t="s">
        <v>61</v>
      </c>
      <c r="D3" s="7" t="s">
        <v>62</v>
      </c>
      <c r="E3" s="7">
        <v>300</v>
      </c>
      <c r="F3" s="7">
        <v>90</v>
      </c>
    </row>
    <row r="4" spans="1:10" x14ac:dyDescent="0.3">
      <c r="A4" s="6">
        <v>45660</v>
      </c>
      <c r="B4" s="7" t="s">
        <v>57</v>
      </c>
      <c r="C4" s="7" t="s">
        <v>58</v>
      </c>
      <c r="D4" s="7" t="s">
        <v>59</v>
      </c>
      <c r="E4" s="7">
        <v>700</v>
      </c>
      <c r="F4" s="7">
        <v>210</v>
      </c>
    </row>
    <row r="5" spans="1:10" x14ac:dyDescent="0.3">
      <c r="A5" s="6">
        <v>45661</v>
      </c>
      <c r="B5" s="7" t="s">
        <v>63</v>
      </c>
      <c r="C5" s="7" t="s">
        <v>64</v>
      </c>
      <c r="D5" s="7" t="s">
        <v>65</v>
      </c>
      <c r="E5" s="7">
        <v>400</v>
      </c>
      <c r="F5" s="7">
        <v>120</v>
      </c>
    </row>
    <row r="6" spans="1:10" x14ac:dyDescent="0.3">
      <c r="A6" s="6">
        <v>45662</v>
      </c>
      <c r="B6" s="7" t="s">
        <v>60</v>
      </c>
      <c r="C6" s="7" t="s">
        <v>61</v>
      </c>
      <c r="D6" s="7" t="s">
        <v>59</v>
      </c>
      <c r="E6" s="7">
        <v>350</v>
      </c>
      <c r="F6" s="7">
        <v>105</v>
      </c>
    </row>
    <row r="7" spans="1:10" x14ac:dyDescent="0.3">
      <c r="A7" s="6">
        <v>45663</v>
      </c>
      <c r="B7" s="7" t="s">
        <v>66</v>
      </c>
      <c r="C7" s="7" t="s">
        <v>67</v>
      </c>
      <c r="D7" s="7" t="s">
        <v>62</v>
      </c>
      <c r="E7" s="7">
        <v>200</v>
      </c>
      <c r="F7" s="7">
        <v>60</v>
      </c>
    </row>
    <row r="8" spans="1:10" x14ac:dyDescent="0.3">
      <c r="A8" s="6">
        <v>45664</v>
      </c>
      <c r="B8" s="7" t="s">
        <v>57</v>
      </c>
      <c r="C8" s="7" t="s">
        <v>58</v>
      </c>
      <c r="D8" s="7" t="s">
        <v>65</v>
      </c>
      <c r="E8" s="7">
        <v>600</v>
      </c>
      <c r="F8" s="7">
        <v>180</v>
      </c>
    </row>
    <row r="9" spans="1:10" x14ac:dyDescent="0.3">
      <c r="A9" s="6">
        <v>45665</v>
      </c>
      <c r="B9" s="7" t="s">
        <v>63</v>
      </c>
      <c r="C9" s="7" t="s">
        <v>64</v>
      </c>
      <c r="D9" s="7" t="s">
        <v>62</v>
      </c>
      <c r="E9" s="7">
        <v>450</v>
      </c>
      <c r="F9" s="7">
        <v>135</v>
      </c>
    </row>
    <row r="10" spans="1:10" x14ac:dyDescent="0.3">
      <c r="A10" s="6">
        <v>45666</v>
      </c>
      <c r="B10" s="7" t="s">
        <v>60</v>
      </c>
      <c r="C10" s="7" t="s">
        <v>61</v>
      </c>
      <c r="D10" s="7" t="s">
        <v>65</v>
      </c>
      <c r="E10" s="7">
        <v>400</v>
      </c>
      <c r="F10" s="7">
        <v>120</v>
      </c>
    </row>
    <row r="11" spans="1:10" x14ac:dyDescent="0.3">
      <c r="A11" s="6">
        <v>45667</v>
      </c>
      <c r="B11" s="7" t="s">
        <v>57</v>
      </c>
      <c r="C11" s="7" t="s">
        <v>58</v>
      </c>
      <c r="D11" s="7" t="s">
        <v>62</v>
      </c>
      <c r="E11" s="7">
        <v>550</v>
      </c>
      <c r="F11" s="7">
        <v>165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5708-807F-464A-BF9A-898D721E28A4}">
  <dimension ref="A1:K11"/>
  <sheetViews>
    <sheetView workbookViewId="0">
      <selection activeCell="K13" sqref="K13"/>
    </sheetView>
  </sheetViews>
  <sheetFormatPr defaultRowHeight="14.4" x14ac:dyDescent="0.3"/>
  <sheetData>
    <row r="1" spans="1:11" ht="28.8" x14ac:dyDescent="0.3">
      <c r="A1" s="4" t="s">
        <v>51</v>
      </c>
      <c r="B1" s="4" t="s">
        <v>52</v>
      </c>
      <c r="C1" s="5" t="s">
        <v>53</v>
      </c>
      <c r="D1" s="4" t="s">
        <v>54</v>
      </c>
      <c r="E1" s="4" t="s">
        <v>55</v>
      </c>
      <c r="F1" s="4" t="s">
        <v>56</v>
      </c>
      <c r="H1" s="4" t="s">
        <v>70</v>
      </c>
      <c r="I1" s="4" t="s">
        <v>71</v>
      </c>
      <c r="K1" s="4" t="s">
        <v>72</v>
      </c>
    </row>
    <row r="2" spans="1:11" x14ac:dyDescent="0.3">
      <c r="A2" s="6">
        <v>45658</v>
      </c>
      <c r="B2" s="7" t="s">
        <v>57</v>
      </c>
      <c r="C2" s="7" t="s">
        <v>58</v>
      </c>
      <c r="D2" s="7" t="s">
        <v>59</v>
      </c>
      <c r="E2" s="7">
        <v>500</v>
      </c>
      <c r="F2" s="7">
        <v>150</v>
      </c>
      <c r="H2">
        <f>COUNT(E2:E11)</f>
        <v>10</v>
      </c>
      <c r="I2">
        <f>COUNTIF(E2:E11,"&gt;520")</f>
        <v>3</v>
      </c>
      <c r="K2">
        <f>COUNTIFS(E2:E11,"&gt;520",F2:F11,"&gt;100")</f>
        <v>3</v>
      </c>
    </row>
    <row r="3" spans="1:11" x14ac:dyDescent="0.3">
      <c r="A3" s="6">
        <v>45659</v>
      </c>
      <c r="B3" s="7" t="s">
        <v>60</v>
      </c>
      <c r="C3" s="7" t="s">
        <v>61</v>
      </c>
      <c r="D3" s="7" t="s">
        <v>62</v>
      </c>
      <c r="E3" s="7">
        <v>300</v>
      </c>
      <c r="F3" s="7">
        <v>90</v>
      </c>
    </row>
    <row r="4" spans="1:11" x14ac:dyDescent="0.3">
      <c r="A4" s="6">
        <v>45660</v>
      </c>
      <c r="B4" s="7" t="s">
        <v>57</v>
      </c>
      <c r="C4" s="7" t="s">
        <v>58</v>
      </c>
      <c r="D4" s="7" t="s">
        <v>59</v>
      </c>
      <c r="E4" s="7">
        <v>700</v>
      </c>
      <c r="F4" s="7">
        <v>210</v>
      </c>
    </row>
    <row r="5" spans="1:11" x14ac:dyDescent="0.3">
      <c r="A5" s="6">
        <v>45661</v>
      </c>
      <c r="B5" s="7" t="s">
        <v>63</v>
      </c>
      <c r="C5" s="7" t="s">
        <v>64</v>
      </c>
      <c r="D5" s="7" t="s">
        <v>65</v>
      </c>
      <c r="E5" s="7">
        <v>400</v>
      </c>
      <c r="F5" s="7">
        <v>120</v>
      </c>
    </row>
    <row r="6" spans="1:11" x14ac:dyDescent="0.3">
      <c r="A6" s="6">
        <v>45662</v>
      </c>
      <c r="B6" s="7" t="s">
        <v>60</v>
      </c>
      <c r="C6" s="7" t="s">
        <v>61</v>
      </c>
      <c r="D6" s="7" t="s">
        <v>59</v>
      </c>
      <c r="E6" s="7">
        <v>350</v>
      </c>
      <c r="F6" s="7">
        <v>105</v>
      </c>
    </row>
    <row r="7" spans="1:11" x14ac:dyDescent="0.3">
      <c r="A7" s="6">
        <v>45663</v>
      </c>
      <c r="B7" s="7" t="s">
        <v>66</v>
      </c>
      <c r="C7" s="7" t="s">
        <v>67</v>
      </c>
      <c r="D7" s="7" t="s">
        <v>62</v>
      </c>
      <c r="E7" s="7">
        <v>200</v>
      </c>
      <c r="F7" s="7">
        <v>60</v>
      </c>
    </row>
    <row r="8" spans="1:11" x14ac:dyDescent="0.3">
      <c r="A8" s="6">
        <v>45664</v>
      </c>
      <c r="B8" s="7" t="s">
        <v>57</v>
      </c>
      <c r="C8" s="7" t="s">
        <v>58</v>
      </c>
      <c r="D8" s="7" t="s">
        <v>65</v>
      </c>
      <c r="E8" s="7">
        <v>600</v>
      </c>
      <c r="F8" s="7">
        <v>180</v>
      </c>
    </row>
    <row r="9" spans="1:11" x14ac:dyDescent="0.3">
      <c r="A9" s="6">
        <v>45665</v>
      </c>
      <c r="B9" s="7" t="s">
        <v>63</v>
      </c>
      <c r="C9" s="7" t="s">
        <v>64</v>
      </c>
      <c r="D9" s="7" t="s">
        <v>62</v>
      </c>
      <c r="E9" s="7">
        <v>450</v>
      </c>
      <c r="F9" s="7">
        <v>135</v>
      </c>
    </row>
    <row r="10" spans="1:11" x14ac:dyDescent="0.3">
      <c r="A10" s="6">
        <v>45666</v>
      </c>
      <c r="B10" s="7" t="s">
        <v>60</v>
      </c>
      <c r="C10" s="7" t="s">
        <v>61</v>
      </c>
      <c r="D10" s="7" t="s">
        <v>65</v>
      </c>
      <c r="E10" s="7">
        <v>400</v>
      </c>
      <c r="F10" s="7">
        <v>120</v>
      </c>
    </row>
    <row r="11" spans="1:11" x14ac:dyDescent="0.3">
      <c r="A11" s="6">
        <v>45667</v>
      </c>
      <c r="B11" s="7" t="s">
        <v>57</v>
      </c>
      <c r="C11" s="7" t="s">
        <v>58</v>
      </c>
      <c r="D11" s="7" t="s">
        <v>62</v>
      </c>
      <c r="E11" s="7">
        <v>550</v>
      </c>
      <c r="F11" s="7">
        <v>165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0ADC-4568-4A9B-BF43-56D8CC0331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CONCATENATE</vt:lpstr>
      <vt:lpstr>DATE TO TEXT</vt:lpstr>
      <vt:lpstr>IF IFS</vt:lpstr>
      <vt:lpstr>MAX MIN </vt:lpstr>
      <vt:lpstr>LEN</vt:lpstr>
      <vt:lpstr>LEFT RIGHT</vt:lpstr>
      <vt:lpstr>SUBSTITUTE</vt:lpstr>
      <vt:lpstr>SUMSUMIFS</vt:lpstr>
      <vt:lpstr>COUNT COUNTIFS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sahu</dc:creator>
  <cp:lastModifiedBy>sneha sahu</cp:lastModifiedBy>
  <dcterms:created xsi:type="dcterms:W3CDTF">2025-01-25T12:51:12Z</dcterms:created>
  <dcterms:modified xsi:type="dcterms:W3CDTF">2025-01-25T13:43:56Z</dcterms:modified>
</cp:coreProperties>
</file>