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xr:revisionPtr revIDLastSave="0" documentId="8_{0EF01690-FD69-4253-9921-25B2B06AE1C1}" xr6:coauthVersionLast="47" xr6:coauthVersionMax="47" xr10:uidLastSave="{00000000-0000-0000-0000-000000000000}"/>
  <bookViews>
    <workbookView xWindow="4560" yWindow="588" windowWidth="18228" windowHeight="11424" xr2:uid="{00000000-000D-0000-FFFF-FFFF00000000}"/>
  </bookViews>
  <sheets>
    <sheet name="Cash summary" sheetId="1" r:id="rId1"/>
  </sheets>
  <definedNames>
    <definedName name="AccountList">CashSummaryTable[Account]</definedName>
    <definedName name="Balance">#REF!</definedName>
    <definedName name="NetMonthlyExpenses">#REF!</definedName>
    <definedName name="NetMonthlyIncome">#REF!</definedName>
    <definedName name="PercentageAvailable">'Cash summary'!$B$22</definedName>
    <definedName name="PercentageOfIncomeSpent">#REF!</definedName>
    <definedName name="RowTitleRegion1..B3">#REF!</definedName>
    <definedName name="RowTitleRegion2..B6">#REF!</definedName>
    <definedName name="RowTitleRegion3..B8">#REF!</definedName>
    <definedName name="RowTitleRegion4..B10">#REF!</definedName>
    <definedName name="Slicer_Account">#N/A</definedName>
    <definedName name="Slicer_Account111">#N/A</definedName>
    <definedName name="Slicer_Description">#N/A</definedName>
    <definedName name="Slicer_Description211">#N/A</definedName>
    <definedName name="Title3">#REF!</definedName>
    <definedName name="Title4">#REF!</definedName>
    <definedName name="Total_MonthlyExpenses">#REF!</definedName>
    <definedName name="Total_MonthlyIncome">#REF!</definedName>
    <definedName name="Total_SemesterExpenses">#REF!</definedName>
    <definedName name="Workbook_Title">#REF!</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6" i="1" l="1"/>
  <c r="L15" i="1"/>
  <c r="L14" i="1"/>
  <c r="L13" i="1"/>
  <c r="L12" i="1"/>
  <c r="L11" i="1"/>
  <c r="L10" i="1"/>
  <c r="L9" i="1"/>
  <c r="L8" i="1"/>
  <c r="L7" i="1"/>
  <c r="L6" i="1"/>
  <c r="L5" i="1"/>
  <c r="G6" i="1"/>
  <c r="G7" i="1"/>
  <c r="E8" i="1"/>
  <c r="G5" i="1" l="1"/>
  <c r="G8" i="1" s="1"/>
  <c r="B22" i="1" s="1"/>
  <c r="F8" i="1"/>
</calcChain>
</file>

<file path=xl/sharedStrings.xml><?xml version="1.0" encoding="utf-8"?>
<sst xmlns="http://schemas.openxmlformats.org/spreadsheetml/2006/main" count="49" uniqueCount="29">
  <si>
    <t>Account</t>
  </si>
  <si>
    <t>Checking</t>
  </si>
  <si>
    <t>Savings</t>
  </si>
  <si>
    <t>Other</t>
  </si>
  <si>
    <t>Total</t>
  </si>
  <si>
    <t>Date</t>
  </si>
  <si>
    <t>Description</t>
  </si>
  <si>
    <t>Amount</t>
  </si>
  <si>
    <t>ATM withdrawal</t>
  </si>
  <si>
    <t>Lunch</t>
  </si>
  <si>
    <t>Car payment</t>
  </si>
  <si>
    <t>Electricity payment</t>
  </si>
  <si>
    <t>Dinner</t>
  </si>
  <si>
    <t>Cash withdrawal</t>
  </si>
  <si>
    <t>Cash
Remaining:</t>
  </si>
  <si>
    <t>Column chart to display percentage of available cash is in this cell.</t>
  </si>
  <si>
    <t>Slicer to filter table data by Description is in this cell.</t>
  </si>
  <si>
    <t>Slicer to filter table data by Account type is in this cell.</t>
  </si>
  <si>
    <t>Slicer to filter chart by Account type is in this cell.</t>
  </si>
  <si>
    <t>Slicer to filter chart by Description is in this cell.</t>
  </si>
  <si>
    <t>Account Summary column chart comparing checking, savings, and other for each month is in this cell.</t>
  </si>
  <si>
    <t>Personal money tracker</t>
  </si>
  <si>
    <t>Cash summary</t>
  </si>
  <si>
    <t>Starting cash</t>
  </si>
  <si>
    <t>Spending total</t>
  </si>
  <si>
    <t>Cash remaining</t>
  </si>
  <si>
    <t>Cash spent</t>
  </si>
  <si>
    <t>Monthly summary</t>
  </si>
  <si>
    <t>Account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</si>
</sst>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5" formatCode="&quot;$&quot;#,##0_);\(&quot;$&quot;#,##0\)"/>
    <numFmt numFmtId="44" formatCode="_(&quot;$&quot;* #,##0.00_);_(&quot;$&quot;* \(#,##0.00\);_(&quot;$&quot;* &quot;-&quot;??_);_(@_)"/>
    <numFmt numFmtId="164" formatCode="_ &quot;₹&quot;\ * #,##0_ ;_ &quot;₹&quot;\ * \-#,##0_ ;_ &quot;₹&quot;\ * &quot;-&quot;_ ;_ @_ "/>
    <numFmt numFmtId="165" formatCode="_ * #,##0_ ;_ * \-#,##0_ ;_ * &quot;-&quot;_ ;_ @_ "/>
    <numFmt numFmtId="166" formatCode="_ * #,##0.00_ ;_ * \-#,##0.00_ ;_ * &quot;-&quot;??_ ;_ @_ "/>
    <numFmt numFmtId="167" formatCode="0.00_);\(0.00\)"/>
    <numFmt numFmtId="168" formatCode="_(@_)"/>
    <numFmt numFmtId="169" formatCode="&quot;$&quot;#,##0"/>
  </numFmts>
  <fonts count="18">
    <font>
      <sz val="11"/>
      <color theme="1"/>
      <name val="Calibri"/>
      <family val="2"/>
      <scheme val="minor"/>
    </font>
    <font>
      <sz val="11"/>
      <color theme="1"/>
      <name val="Calibri"/>
      <family val="2"/>
      <scheme val="minor"/>
    </font>
    <font>
      <sz val="18"/>
      <color theme="3"/>
      <name val="Times New Roman"/>
      <family val="1"/>
      <scheme val="major"/>
    </font>
    <font>
      <sz val="12"/>
      <color theme="1"/>
      <name val="Calibri"/>
      <family val="2"/>
      <scheme val="minor"/>
    </font>
    <font>
      <i/>
      <sz val="22"/>
      <color theme="3"/>
      <name val="Calibri"/>
      <family val="2"/>
      <scheme val="minor"/>
    </font>
    <font>
      <i/>
      <sz val="13"/>
      <color theme="1" tint="0.34998626667073579"/>
      <name val="Times New Roman"/>
      <family val="1"/>
      <scheme val="major"/>
    </font>
    <font>
      <sz val="11"/>
      <color theme="0"/>
      <name val="Calibri"/>
      <family val="2"/>
      <scheme val="minor"/>
    </font>
    <font>
      <sz val="11"/>
      <color theme="3" tint="-0.24994659260841701"/>
      <name val="Calibri"/>
      <family val="2"/>
      <scheme val="minor"/>
    </font>
    <font>
      <sz val="22"/>
      <color theme="5" tint="-0.499984740745262"/>
      <name val="Times New Roman"/>
      <family val="2"/>
      <scheme val="major"/>
    </font>
    <font>
      <i/>
      <sz val="11"/>
      <color theme="1"/>
      <name val="Calibri"/>
      <family val="2"/>
      <scheme val="minor"/>
    </font>
    <font>
      <sz val="11"/>
      <color theme="0" tint="-0.14996795556505021"/>
      <name val="Calibri"/>
      <family val="2"/>
      <scheme val="minor"/>
    </font>
    <font>
      <sz val="11"/>
      <name val="Calibri"/>
      <family val="2"/>
      <scheme val="minor"/>
    </font>
    <font>
      <sz val="14"/>
      <color theme="0" tint="-0.499984740745262"/>
      <name val="Calibri"/>
      <family val="2"/>
      <scheme val="minor"/>
    </font>
    <font>
      <sz val="11"/>
      <color theme="0" tint="-0.499984740745262"/>
      <name val="Calibri"/>
      <family val="2"/>
      <scheme val="minor"/>
    </font>
    <font>
      <sz val="28"/>
      <color theme="0"/>
      <name val="Calibri"/>
      <family val="2"/>
      <scheme val="minor"/>
    </font>
    <font>
      <sz val="11"/>
      <color rgb="FF3F3F3F"/>
      <name val="Calibri"/>
      <family val="2"/>
      <scheme val="minor"/>
    </font>
    <font>
      <sz val="40"/>
      <color theme="0" tint="-0.24994659260841701"/>
      <name val="Times New Roman"/>
      <family val="2"/>
      <scheme val="major"/>
    </font>
    <font>
      <sz val="11"/>
      <color theme="1"/>
      <name val="Calibri"/>
      <scheme val="minor"/>
    </font>
  </fonts>
  <fills count="4">
    <fill>
      <patternFill patternType="none"/>
    </fill>
    <fill>
      <patternFill patternType="gray125"/>
    </fill>
    <fill>
      <patternFill patternType="solid">
        <fgColor rgb="FFFFFFCC"/>
      </patternFill>
    </fill>
    <fill>
      <patternFill patternType="solid">
        <fgColor theme="1"/>
        <bgColor indexed="64"/>
      </patternFill>
    </fill>
  </fills>
  <borders count="5">
    <border>
      <left/>
      <right/>
      <top/>
      <bottom/>
      <diagonal/>
    </border>
    <border>
      <left/>
      <right/>
      <top/>
      <bottom style="dotted">
        <color theme="0" tint="-0.34998626667073579"/>
      </bottom>
      <diagonal/>
    </border>
    <border>
      <left style="thin">
        <color rgb="FFB2B2B2"/>
      </left>
      <right style="thin">
        <color rgb="FFB2B2B2"/>
      </right>
      <top style="thin">
        <color rgb="FFB2B2B2"/>
      </top>
      <bottom style="thin">
        <color rgb="FFB2B2B2"/>
      </bottom>
      <diagonal/>
    </border>
    <border>
      <left/>
      <right/>
      <top style="dotted">
        <color theme="0" tint="-0.34998626667073579"/>
      </top>
      <bottom/>
      <diagonal/>
    </border>
    <border>
      <left style="thin">
        <color theme="0"/>
      </left>
      <right style="thin">
        <color theme="0"/>
      </right>
      <top style="thin">
        <color theme="0"/>
      </top>
      <bottom style="thin">
        <color theme="0"/>
      </bottom>
      <diagonal/>
    </border>
  </borders>
  <cellStyleXfs count="21">
    <xf numFmtId="0" fontId="0" fillId="0" borderId="0">
      <alignment wrapText="1"/>
    </xf>
    <xf numFmtId="44" fontId="1" fillId="0" borderId="0" applyFont="0" applyFill="0" applyBorder="0" applyAlignment="0" applyProtection="0"/>
    <xf numFmtId="0" fontId="8" fillId="0" borderId="1" applyNumberFormat="0" applyFill="0" applyAlignment="0" applyProtection="0"/>
    <xf numFmtId="9" fontId="1" fillId="0" borderId="0" applyFont="0" applyFill="0" applyBorder="0" applyAlignment="0" applyProtection="0"/>
    <xf numFmtId="0" fontId="2"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6" fontId="1" fillId="0" borderId="0" applyFill="0" applyBorder="0" applyAlignment="0" applyProtection="0"/>
    <xf numFmtId="165" fontId="1" fillId="0" borderId="0" applyFill="0" applyBorder="0" applyAlignment="0" applyProtection="0"/>
    <xf numFmtId="164" fontId="1" fillId="0" borderId="0" applyFill="0" applyBorder="0" applyAlignment="0" applyProtection="0"/>
    <xf numFmtId="0" fontId="1" fillId="2" borderId="2" applyNumberFormat="0" applyAlignment="0" applyProtection="0"/>
    <xf numFmtId="0" fontId="10" fillId="3" borderId="0">
      <alignment vertical="center" wrapText="1"/>
    </xf>
    <xf numFmtId="169" fontId="11" fillId="0" borderId="0" applyFont="0" applyFill="0" applyBorder="0">
      <alignment horizontal="right" vertical="center" indent="1"/>
    </xf>
    <xf numFmtId="0" fontId="12" fillId="0" borderId="0" applyFill="0">
      <alignment vertical="center"/>
    </xf>
    <xf numFmtId="0" fontId="13" fillId="0" borderId="0" applyNumberFormat="0" applyFill="0">
      <alignment vertical="center"/>
    </xf>
    <xf numFmtId="0" fontId="1" fillId="0" borderId="0" applyNumberFormat="0" applyFill="0" applyBorder="0" applyAlignment="0"/>
    <xf numFmtId="5" fontId="14" fillId="3" borderId="0" applyBorder="0" applyProtection="0">
      <alignment horizontal="left" vertical="center"/>
    </xf>
    <xf numFmtId="0" fontId="12" fillId="0" borderId="0" applyFill="0"/>
    <xf numFmtId="0" fontId="15" fillId="0" borderId="4" applyNumberFormat="0" applyFont="0" applyFill="0" applyAlignment="0"/>
    <xf numFmtId="9" fontId="14" fillId="3" borderId="0" applyBorder="0">
      <alignment horizontal="left" vertical="center"/>
    </xf>
    <xf numFmtId="0" fontId="16" fillId="0" borderId="0" applyFill="0">
      <alignment vertical="center"/>
    </xf>
  </cellStyleXfs>
  <cellXfs count="33">
    <xf numFmtId="0" fontId="0" fillId="0" borderId="0" xfId="0">
      <alignment wrapText="1"/>
    </xf>
    <xf numFmtId="167" fontId="0" fillId="0" borderId="0" xfId="1" applyNumberFormat="1" applyFont="1" applyFill="1" applyBorder="1" applyAlignment="1">
      <alignment horizontal="right"/>
    </xf>
    <xf numFmtId="0" fontId="2" fillId="0" borderId="0" xfId="4" applyBorder="1" applyAlignment="1">
      <alignment horizontal="left"/>
    </xf>
    <xf numFmtId="0" fontId="8" fillId="0" borderId="0" xfId="2" applyBorder="1" applyAlignment="1">
      <alignment horizontal="left" vertical="center"/>
    </xf>
    <xf numFmtId="0" fontId="8" fillId="0" borderId="1" xfId="2" applyAlignment="1">
      <alignment horizontal="left" vertical="center"/>
    </xf>
    <xf numFmtId="0" fontId="6" fillId="0" borderId="0" xfId="0" applyFont="1" applyAlignment="1">
      <alignment horizontal="center" wrapText="1"/>
    </xf>
    <xf numFmtId="0" fontId="9" fillId="0" borderId="3" xfId="2" applyFont="1" applyBorder="1" applyAlignment="1">
      <alignment horizontal="left" wrapText="1"/>
    </xf>
    <xf numFmtId="0" fontId="8" fillId="0" borderId="0" xfId="2" applyFill="1" applyBorder="1" applyAlignment="1">
      <alignment horizontal="left" vertical="center"/>
    </xf>
    <xf numFmtId="0" fontId="0" fillId="0" borderId="0" xfId="0" applyFill="1" applyBorder="1">
      <alignment wrapText="1"/>
    </xf>
    <xf numFmtId="0" fontId="7" fillId="0" borderId="0" xfId="5" applyFill="1" applyBorder="1" applyAlignment="1">
      <alignment horizontal="center" vertical="center"/>
    </xf>
    <xf numFmtId="0" fontId="0" fillId="0" borderId="0" xfId="0" applyFill="1" applyBorder="1" applyAlignment="1">
      <alignment horizontal="center" wrapText="1"/>
    </xf>
    <xf numFmtId="0" fontId="2" fillId="0" borderId="0" xfId="4" applyFill="1" applyBorder="1" applyAlignment="1">
      <alignment horizontal="left"/>
    </xf>
    <xf numFmtId="0" fontId="6" fillId="0" borderId="0" xfId="0" applyFont="1" applyFill="1" applyBorder="1" applyAlignment="1">
      <alignment horizontal="center" wrapText="1"/>
    </xf>
    <xf numFmtId="0" fontId="3" fillId="0" borderId="0" xfId="0" applyFont="1" applyFill="1" applyBorder="1" applyAlignment="1">
      <alignment vertical="center"/>
    </xf>
    <xf numFmtId="0" fontId="3" fillId="0" borderId="0" xfId="0" applyFont="1" applyFill="1" applyBorder="1" applyAlignment="1">
      <alignment horizontal="right" vertical="center"/>
    </xf>
    <xf numFmtId="0" fontId="8" fillId="0" borderId="0" xfId="2" applyFill="1" applyBorder="1" applyAlignment="1">
      <alignment vertical="center"/>
    </xf>
    <xf numFmtId="168" fontId="0" fillId="0" borderId="0" xfId="0" applyNumberFormat="1" applyFill="1" applyBorder="1" applyAlignment="1">
      <alignment horizontal="left"/>
    </xf>
    <xf numFmtId="0" fontId="7" fillId="0" borderId="0" xfId="5" applyFill="1" applyBorder="1" applyAlignment="1">
      <alignment vertical="center"/>
    </xf>
    <xf numFmtId="0" fontId="3" fillId="0" borderId="0" xfId="0" applyFont="1" applyFill="1" applyBorder="1" applyAlignment="1">
      <alignment horizontal="left" vertical="center" indent="1"/>
    </xf>
    <xf numFmtId="0" fontId="3" fillId="0" borderId="0" xfId="0" applyFont="1" applyFill="1" applyBorder="1" applyAlignment="1">
      <alignment horizontal="center" vertical="center"/>
    </xf>
    <xf numFmtId="167" fontId="0" fillId="0" borderId="0" xfId="0" applyNumberFormat="1" applyFill="1" applyBorder="1">
      <alignment wrapText="1"/>
    </xf>
    <xf numFmtId="14" fontId="0" fillId="0" borderId="0" xfId="0" applyNumberFormat="1" applyFill="1" applyBorder="1" applyAlignment="1">
      <alignment horizontal="left" indent="2"/>
    </xf>
    <xf numFmtId="168" fontId="0" fillId="0" borderId="0" xfId="0" applyNumberFormat="1" applyFill="1" applyBorder="1" applyAlignment="1">
      <alignment horizontal="left" indent="1"/>
    </xf>
    <xf numFmtId="40" fontId="0" fillId="0" borderId="0" xfId="1" applyNumberFormat="1" applyFont="1" applyFill="1" applyBorder="1" applyAlignment="1">
      <alignment horizontal="right" indent="1"/>
    </xf>
    <xf numFmtId="0" fontId="5" fillId="0" borderId="0" xfId="0" applyFont="1" applyFill="1" applyBorder="1" applyAlignment="1">
      <alignment horizontal="center" vertical="center" wrapText="1"/>
    </xf>
    <xf numFmtId="9" fontId="4" fillId="0" borderId="0" xfId="3" applyFont="1" applyFill="1" applyBorder="1" applyAlignment="1">
      <alignment horizontal="center" vertical="center"/>
    </xf>
    <xf numFmtId="14" fontId="17" fillId="0" borderId="0" xfId="0" applyNumberFormat="1" applyFont="1" applyFill="1" applyBorder="1" applyAlignment="1">
      <alignment horizontal="left" indent="2"/>
    </xf>
    <xf numFmtId="168" fontId="17" fillId="0" borderId="0" xfId="0" applyNumberFormat="1" applyFont="1" applyFill="1" applyBorder="1" applyAlignment="1">
      <alignment horizontal="left" indent="1"/>
    </xf>
    <xf numFmtId="40" fontId="17" fillId="0" borderId="0" xfId="1" applyNumberFormat="1" applyFont="1" applyFill="1" applyBorder="1" applyAlignment="1">
      <alignment horizontal="right" indent="1"/>
    </xf>
    <xf numFmtId="0" fontId="8" fillId="0" borderId="0" xfId="2" applyFill="1" applyBorder="1" applyAlignment="1">
      <alignment horizontal="left" vertical="center"/>
    </xf>
    <xf numFmtId="0" fontId="2" fillId="0" borderId="0" xfId="4" applyFill="1" applyBorder="1" applyAlignment="1">
      <alignment horizontal="left"/>
    </xf>
    <xf numFmtId="0" fontId="6" fillId="0" borderId="0" xfId="0" applyFont="1" applyFill="1" applyBorder="1" applyAlignment="1">
      <alignment horizontal="center" wrapText="1"/>
    </xf>
    <xf numFmtId="0" fontId="7" fillId="0" borderId="1" xfId="5" applyFill="1" applyBorder="1" applyAlignment="1">
      <alignment horizontal="center" vertical="center"/>
    </xf>
  </cellXfs>
  <cellStyles count="21">
    <cellStyle name="Comma" xfId="7" builtinId="3" customBuiltin="1"/>
    <cellStyle name="Comma [0]" xfId="8" builtinId="6" customBuiltin="1"/>
    <cellStyle name="Currency" xfId="1" builtinId="4" customBuiltin="1"/>
    <cellStyle name="Currency [0]" xfId="9" builtinId="7" customBuiltin="1"/>
    <cellStyle name="Currency [0] 2" xfId="16" xr:uid="{1DA17130-D28B-482D-A097-F0CEDDFC9117}"/>
    <cellStyle name="Currency 2" xfId="12" xr:uid="{29E92764-5F01-4AA3-929A-C0EBEFFC4504}"/>
    <cellStyle name="Explanatory Text 2" xfId="15" xr:uid="{5E9D1A51-5D5C-4AFF-B716-5F81D75EBC9C}"/>
    <cellStyle name="Followed Hyperlink" xfId="6" builtinId="9" customBuiltin="1"/>
    <cellStyle name="Heading 1" xfId="4" builtinId="16" customBuiltin="1"/>
    <cellStyle name="Heading 1 2" xfId="17" xr:uid="{A45D2B3C-9D4C-4D6C-B828-F2E4B9F470C1}"/>
    <cellStyle name="Heading 2 2" xfId="13" xr:uid="{A2AA4B7D-AFCF-4AC4-AF59-E953B5BFA9FF}"/>
    <cellStyle name="Hyperlink" xfId="5" builtinId="8" customBuiltin="1"/>
    <cellStyle name="Normal" xfId="0" builtinId="0" customBuiltin="1"/>
    <cellStyle name="Normal 2" xfId="11" xr:uid="{F50876F8-DA58-4B25-AA64-7DA66BB38FE8}"/>
    <cellStyle name="Note" xfId="10" builtinId="10" customBuiltin="1"/>
    <cellStyle name="Note 2" xfId="14" xr:uid="{94CA5E0D-26AA-44DA-A76D-5DC0C98A5501}"/>
    <cellStyle name="Output 2" xfId="18" xr:uid="{6A0E76A7-6ABB-49F8-BEB5-4B9642666CD3}"/>
    <cellStyle name="Percent" xfId="3" builtinId="5" customBuiltin="1"/>
    <cellStyle name="Percent 2" xfId="19" xr:uid="{CA1683F3-B499-436D-AE20-70AE37984330}"/>
    <cellStyle name="Title" xfId="2" builtinId="15" customBuiltin="1"/>
    <cellStyle name="Title 2" xfId="20" xr:uid="{EC25B093-0E9F-4DFF-B94E-6B568552F45E}"/>
  </cellStyles>
  <dxfs count="50">
    <dxf>
      <numFmt numFmtId="167" formatCode="0.00_);\(0.00\)"/>
      <fill>
        <patternFill patternType="none">
          <fgColor indexed="64"/>
          <bgColor indexed="65"/>
        </patternFill>
      </fill>
      <border diagonalUp="0" diagonalDown="0" outline="0">
        <left/>
        <right/>
        <top/>
        <bottom/>
      </border>
    </dxf>
    <dxf>
      <numFmt numFmtId="167" formatCode="0.00_);\(0.00\)"/>
      <fill>
        <patternFill patternType="none">
          <fgColor indexed="64"/>
          <bgColor indexed="65"/>
        </patternFill>
      </fill>
      <border diagonalUp="0" diagonalDown="0" outline="0">
        <left/>
        <right/>
        <top/>
        <bottom/>
      </border>
    </dxf>
    <dxf>
      <numFmt numFmtId="167" formatCode="0.00_);\(0.00\)"/>
      <fill>
        <patternFill patternType="none">
          <fgColor indexed="64"/>
          <bgColor indexed="65"/>
        </patternFill>
      </fill>
      <border diagonalUp="0" diagonalDown="0" outline="0">
        <left/>
        <right/>
        <top/>
        <bottom/>
      </border>
    </dxf>
    <dxf>
      <numFmt numFmtId="168" formatCode="_(@_)"/>
      <fill>
        <patternFill patternType="none">
          <fgColor indexed="64"/>
          <bgColor indexed="65"/>
        </patternFill>
      </fill>
      <alignment horizontal="left" vertical="bottom" textRotation="0" wrapText="0" indent="0" justifyLastLine="0" shrinkToFit="0" readingOrder="0"/>
      <border diagonalUp="0" diagonalDown="0" outline="0">
        <left/>
        <right/>
        <top/>
        <bottom/>
      </border>
    </dxf>
    <dxf>
      <font>
        <color rgb="FFC00000"/>
      </font>
    </dxf>
    <dxf>
      <font>
        <color theme="7" tint="-0.499984740745262"/>
      </font>
    </dxf>
    <dxf>
      <font>
        <color theme="4" tint="-0.499984740745262"/>
      </font>
    </dxf>
    <dxf>
      <font>
        <strike val="0"/>
        <outline val="0"/>
        <shadow val="0"/>
        <u val="none"/>
        <vertAlign val="baseline"/>
        <sz val="11"/>
        <color theme="1"/>
        <name val="Calibri"/>
        <scheme val="minor"/>
      </font>
      <numFmt numFmtId="168" formatCode="_(@_)"/>
      <fill>
        <patternFill patternType="none">
          <fgColor indexed="64"/>
          <bgColor auto="1"/>
        </patternFill>
      </fill>
      <alignment horizontal="left" vertical="bottom" textRotation="0" wrapText="0" indent="1" justifyLastLine="0" shrinkToFit="0" readingOrder="0"/>
    </dxf>
    <dxf>
      <font>
        <strike val="0"/>
        <outline val="0"/>
        <shadow val="0"/>
        <u val="none"/>
        <vertAlign val="baseline"/>
        <sz val="11"/>
        <color theme="1"/>
        <name val="Calibri"/>
        <scheme val="minor"/>
      </font>
      <numFmt numFmtId="8" formatCode="#,##0.00_);[Red]\(#,##0.00\)"/>
      <fill>
        <patternFill patternType="none">
          <fgColor indexed="64"/>
          <bgColor auto="1"/>
        </patternFill>
      </fill>
      <alignment horizontal="right" vertical="bottom" textRotation="0" wrapText="0" indent="1" justifyLastLine="0" shrinkToFit="0" readingOrder="0"/>
    </dxf>
    <dxf>
      <font>
        <strike val="0"/>
        <outline val="0"/>
        <shadow val="0"/>
        <u val="none"/>
        <vertAlign val="baseline"/>
        <sz val="11"/>
        <color theme="1"/>
        <name val="Calibri"/>
        <scheme val="minor"/>
      </font>
      <numFmt numFmtId="168" formatCode="_(@_)"/>
      <fill>
        <patternFill patternType="none">
          <fgColor indexed="64"/>
          <bgColor auto="1"/>
        </patternFill>
      </fill>
      <alignment horizontal="left" vertical="bottom" textRotation="0" wrapText="0" indent="1" justifyLastLine="0" shrinkToFit="0" readingOrder="0"/>
    </dxf>
    <dxf>
      <font>
        <strike val="0"/>
        <outline val="0"/>
        <shadow val="0"/>
        <u val="none"/>
        <vertAlign val="baseline"/>
        <sz val="11"/>
        <color theme="1"/>
        <name val="Calibri"/>
        <scheme val="minor"/>
      </font>
      <numFmt numFmtId="19" formatCode="m/d/yyyy"/>
      <fill>
        <patternFill patternType="none">
          <fgColor indexed="64"/>
          <bgColor auto="1"/>
        </patternFill>
      </fill>
      <alignment horizontal="left" vertical="bottom" textRotation="0" wrapText="0" indent="2" justifyLastLine="0" shrinkToFit="0" readingOrder="0"/>
    </dxf>
    <dxf>
      <font>
        <strike val="0"/>
        <outline val="0"/>
        <shadow val="0"/>
        <u val="none"/>
        <vertAlign val="baseline"/>
        <sz val="11"/>
        <color theme="1"/>
        <name val="Calibri"/>
        <scheme val="minor"/>
      </font>
      <numFmt numFmtId="167" formatCode="0.00_);\(0.00\)"/>
      <fill>
        <patternFill patternType="none">
          <fgColor indexed="64"/>
          <bgColor auto="1"/>
        </patternFill>
      </fill>
    </dxf>
    <dxf>
      <font>
        <strike val="0"/>
        <outline val="0"/>
        <shadow val="0"/>
        <u val="none"/>
        <vertAlign val="baseline"/>
        <sz val="11"/>
        <color theme="1"/>
        <name val="Calibri"/>
        <scheme val="minor"/>
      </font>
      <numFmt numFmtId="167" formatCode="0.00_);\(0.00\)"/>
      <fill>
        <patternFill patternType="none">
          <fgColor indexed="64"/>
          <bgColor auto="1"/>
        </patternFill>
      </fill>
    </dxf>
    <dxf>
      <fill>
        <patternFill patternType="none">
          <fgColor indexed="64"/>
          <bgColor auto="1"/>
        </patternFill>
      </fill>
    </dxf>
    <dxf>
      <font>
        <strike val="0"/>
        <outline val="0"/>
        <shadow val="0"/>
        <u val="none"/>
        <vertAlign val="baseline"/>
        <sz val="11"/>
        <color theme="1"/>
        <name val="Calibri"/>
        <scheme val="minor"/>
      </font>
      <numFmt numFmtId="168" formatCode="_(@_)"/>
      <fill>
        <patternFill patternType="none">
          <fgColor indexed="64"/>
          <bgColor auto="1"/>
        </patternFill>
      </fill>
      <alignment horizontal="left" vertical="bottom" textRotation="0" wrapText="0" relativeIndent="-1" justifyLastLine="0" shrinkToFit="0" readingOrder="0"/>
    </dxf>
    <dxf>
      <font>
        <strike val="0"/>
        <outline val="0"/>
        <shadow val="0"/>
        <u val="none"/>
        <vertAlign val="baseline"/>
        <sz val="10"/>
        <color theme="1"/>
        <name val="Calibri"/>
        <scheme val="minor"/>
      </font>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2"/>
        <color theme="1"/>
        <name val="Calibri"/>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rgb="FF000000"/>
        <name val="Calibri"/>
        <scheme val="none"/>
      </font>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Calibri"/>
        <scheme val="minor"/>
      </font>
      <fill>
        <patternFill patternType="none">
          <fgColor indexed="64"/>
          <bgColor auto="1"/>
        </patternFill>
      </fill>
      <alignment horizontal="right" vertical="center" textRotation="0" wrapText="0" indent="0" justifyLastLine="0" shrinkToFit="0" readingOrder="0"/>
    </dxf>
    <dxf>
      <font>
        <strike val="0"/>
        <outline val="0"/>
        <shadow val="0"/>
        <u val="none"/>
        <vertAlign val="baseline"/>
        <sz val="11"/>
        <color theme="1"/>
        <name val="Calibri"/>
        <scheme val="minor"/>
      </font>
      <fill>
        <patternFill patternType="none">
          <fgColor indexed="64"/>
          <bgColor auto="1"/>
        </patternFill>
      </fill>
    </dxf>
    <dxf>
      <font>
        <b/>
        <i val="0"/>
        <color theme="9" tint="-0.24994659260841701"/>
      </font>
      <fill>
        <patternFill>
          <bgColor theme="4"/>
        </patternFill>
      </fill>
    </dxf>
    <dxf>
      <font>
        <b/>
        <i val="0"/>
        <color theme="9" tint="-0.24994659260841701"/>
      </font>
      <fill>
        <patternFill>
          <bgColor theme="4"/>
        </patternFill>
      </fill>
    </dxf>
    <dxf>
      <fill>
        <patternFill>
          <fgColor theme="4"/>
          <bgColor theme="4"/>
        </patternFill>
      </fill>
      <border diagonalUp="0" diagonalDown="0">
        <left/>
        <right/>
        <top style="thin">
          <color theme="6"/>
        </top>
        <bottom/>
        <vertical/>
        <horizontal style="thin">
          <color theme="6"/>
        </horizontal>
      </border>
    </dxf>
    <dxf>
      <font>
        <b/>
        <i val="0"/>
        <color theme="9" tint="-0.24994659260841701"/>
      </font>
      <fill>
        <patternFill>
          <bgColor theme="4"/>
        </patternFill>
      </fill>
    </dxf>
    <dxf>
      <font>
        <b/>
        <i val="0"/>
        <color theme="9" tint="-0.24994659260841701"/>
      </font>
      <fill>
        <patternFill>
          <bgColor theme="4"/>
        </patternFill>
      </fill>
    </dxf>
    <dxf>
      <fill>
        <patternFill>
          <fgColor theme="4"/>
          <bgColor theme="4"/>
        </patternFill>
      </fill>
      <border diagonalUp="0" diagonalDown="0">
        <left/>
        <right/>
        <top style="thin">
          <color theme="6"/>
        </top>
        <bottom/>
        <vertical/>
        <horizontal style="thin">
          <color theme="6"/>
        </horizontal>
      </border>
    </dxf>
    <dxf>
      <font>
        <b/>
        <i val="0"/>
        <color theme="9" tint="-0.24994659260841701"/>
      </font>
      <fill>
        <patternFill>
          <bgColor theme="4"/>
        </patternFill>
      </fill>
    </dxf>
    <dxf>
      <font>
        <b/>
        <i val="0"/>
        <color theme="9" tint="-0.24994659260841701"/>
      </font>
      <fill>
        <patternFill>
          <bgColor theme="4"/>
        </patternFill>
      </fill>
    </dxf>
    <dxf>
      <fill>
        <patternFill>
          <fgColor theme="4"/>
          <bgColor theme="4"/>
        </patternFill>
      </fill>
      <border diagonalUp="0" diagonalDown="0">
        <left/>
        <right/>
        <top style="thin">
          <color theme="6"/>
        </top>
        <bottom/>
        <vertical/>
        <horizontal style="thin">
          <color theme="6"/>
        </horizontal>
      </border>
    </dxf>
    <dxf>
      <font>
        <b val="0"/>
        <i val="0"/>
        <color theme="3"/>
      </font>
    </dxf>
    <dxf>
      <font>
        <color theme="1"/>
      </font>
      <fill>
        <patternFill>
          <bgColor theme="6" tint="0.79998168889431442"/>
        </patternFill>
      </fill>
      <border>
        <bottom style="medium">
          <color theme="0" tint="-0.14996795556505021"/>
        </bottom>
        <vertical style="thick">
          <color theme="0"/>
        </vertical>
      </border>
    </dxf>
    <dxf>
      <font>
        <b val="0"/>
        <i val="0"/>
        <color theme="3"/>
      </font>
      <border diagonalUp="0" diagonalDown="0">
        <left/>
        <right/>
        <top/>
        <bottom/>
        <vertical/>
        <horizontal/>
      </border>
    </dxf>
    <dxf>
      <font>
        <b val="0"/>
        <i val="0"/>
        <color theme="3"/>
      </font>
      <border>
        <vertical style="thick">
          <color theme="0"/>
        </vertical>
        <horizontal style="thin">
          <color theme="0" tint="-0.14996795556505021"/>
        </horizontal>
      </border>
    </dxf>
    <dxf>
      <font>
        <color theme="1"/>
      </font>
      <fill>
        <patternFill>
          <bgColor theme="6" tint="0.79998168889431442"/>
        </patternFill>
      </fill>
      <border>
        <bottom style="medium">
          <color theme="0" tint="-0.14996795556505021"/>
        </bottom>
        <vertical style="thick">
          <color theme="0"/>
        </vertical>
      </border>
    </dxf>
    <dxf>
      <font>
        <b val="0"/>
        <i val="0"/>
        <color theme="3"/>
      </font>
      <border diagonalUp="0" diagonalDown="0">
        <left/>
        <right/>
        <top style="dotted">
          <color theme="3" tint="0.39994506668294322"/>
        </top>
        <bottom/>
        <vertical/>
        <horizontal/>
      </border>
    </dxf>
    <dxf>
      <font>
        <b val="0"/>
        <i val="0"/>
        <color theme="3"/>
      </font>
      <border>
        <vertical style="thick">
          <color theme="0"/>
        </vertical>
        <horizontal style="thin">
          <color theme="0" tint="-0.14996795556505021"/>
        </horizontal>
      </border>
    </dxf>
    <dxf>
      <font>
        <sz val="12"/>
        <color theme="3"/>
        <name val="Times New Roman"/>
        <scheme val="major"/>
      </font>
    </dxf>
    <dxf>
      <font>
        <sz val="11"/>
        <color theme="3"/>
      </font>
    </dxf>
    <dxf>
      <border>
        <left style="thick">
          <color theme="0"/>
        </left>
        <right style="thick">
          <color theme="0"/>
        </right>
        <vertical style="thick">
          <color theme="0"/>
        </vertical>
      </border>
    </dxf>
    <dxf>
      <border>
        <left style="thick">
          <color theme="0"/>
        </left>
        <right style="thick">
          <color theme="0"/>
        </right>
        <vertical style="thick">
          <color theme="0"/>
        </vertical>
      </border>
    </dxf>
    <dxf>
      <font>
        <color theme="1"/>
      </font>
      <fill>
        <patternFill>
          <bgColor theme="6" tint="0.79998168889431442"/>
        </patternFill>
      </fill>
      <border>
        <bottom style="medium">
          <color theme="0" tint="-0.14993743705557422"/>
        </bottom>
        <vertical style="thick">
          <color theme="0"/>
        </vertical>
      </border>
    </dxf>
    <dxf>
      <font>
        <b val="0"/>
        <i val="0"/>
      </font>
      <border>
        <top style="dotted">
          <color theme="0" tint="-0.499984740745262"/>
        </top>
      </border>
    </dxf>
    <dxf>
      <font>
        <color theme="3"/>
      </font>
      <border>
        <horizontal style="thin">
          <color theme="0" tint="-0.14996795556505021"/>
        </horizontal>
      </border>
    </dxf>
    <dxf>
      <border>
        <left style="thick">
          <color theme="0"/>
        </left>
        <right style="thick">
          <color theme="0"/>
        </right>
        <vertical style="thick">
          <color theme="0"/>
        </vertical>
      </border>
    </dxf>
    <dxf>
      <border>
        <left style="thick">
          <color theme="0"/>
        </left>
        <right style="thick">
          <color theme="0"/>
        </right>
        <vertical style="thick">
          <color theme="0"/>
        </vertical>
      </border>
    </dxf>
    <dxf>
      <fill>
        <patternFill>
          <bgColor theme="5" tint="0.79998168889431442"/>
        </patternFill>
      </fill>
    </dxf>
    <dxf>
      <font>
        <color theme="1"/>
      </font>
      <fill>
        <patternFill>
          <bgColor theme="6" tint="0.79998168889431442"/>
        </patternFill>
      </fill>
      <border>
        <vertical style="thick">
          <color theme="0"/>
        </vertical>
      </border>
    </dxf>
    <dxf>
      <font>
        <b val="0"/>
        <i val="0"/>
      </font>
      <border>
        <top style="dotted">
          <color theme="0" tint="-0.499984740745262"/>
        </top>
        <bottom/>
      </border>
    </dxf>
    <dxf>
      <font>
        <color theme="3"/>
      </font>
    </dxf>
  </dxfs>
  <tableStyles count="8" defaultTableStyle="Cash Spent Table" defaultPivotStyle="Monthly Summary">
    <tableStyle name="Cash Spent Table" pivot="0" count="6" xr9:uid="{00000000-0011-0000-FFFF-FFFF00000000}">
      <tableStyleElement type="wholeTable" dxfId="49"/>
      <tableStyleElement type="headerRow" dxfId="48"/>
      <tableStyleElement type="totalRow" dxfId="47"/>
      <tableStyleElement type="secondRowStripe" dxfId="46"/>
      <tableStyleElement type="firstColumnStripe" dxfId="45"/>
      <tableStyleElement type="secondColumnStripe" dxfId="44"/>
    </tableStyle>
    <tableStyle name="CashSummaryTable" pivot="0" count="5" xr9:uid="{00000000-0011-0000-FFFF-FFFF01000000}">
      <tableStyleElement type="wholeTable" dxfId="43"/>
      <tableStyleElement type="headerRow" dxfId="42"/>
      <tableStyleElement type="totalRow" dxfId="41"/>
      <tableStyleElement type="firstColumnStripe" dxfId="40"/>
      <tableStyleElement type="secondColumnStripe" dxfId="39"/>
    </tableStyle>
    <tableStyle name="Money Tracker" pivot="0" table="0" count="8" xr9:uid="{00000000-0011-0000-FFFF-FFFF02000000}">
      <tableStyleElement type="wholeTable" dxfId="38"/>
      <tableStyleElement type="headerRow" dxfId="37"/>
    </tableStyle>
    <tableStyle name="Monthly Summary" table="0" count="3" xr9:uid="{00000000-0011-0000-FFFF-FFFF03000000}">
      <tableStyleElement type="wholeTable" dxfId="36"/>
      <tableStyleElement type="headerRow" dxfId="35"/>
      <tableStyleElement type="totalRow" dxfId="34"/>
    </tableStyle>
    <tableStyle name="Monthly Summary PivotTable data" table="0" count="4" xr9:uid="{00000000-0011-0000-FFFF-FFFF04000000}">
      <tableStyleElement type="wholeTable" dxfId="33"/>
      <tableStyleElement type="headerRow" dxfId="32"/>
      <tableStyleElement type="totalRow" dxfId="31"/>
      <tableStyleElement type="firstRowSubheading" dxfId="30"/>
    </tableStyle>
    <tableStyle name="my college budget 2" pivot="0" count="3" xr9:uid="{ED8C1B80-6398-4382-81AB-AB1105FAC64A}">
      <tableStyleElement type="wholeTable" dxfId="29"/>
      <tableStyleElement type="headerRow" dxfId="28"/>
      <tableStyleElement type="totalRow" dxfId="27"/>
    </tableStyle>
    <tableStyle name="my college budget 2 2" pivot="0" count="3" xr9:uid="{F089DB4D-3605-4301-BE44-138C258DA1F7}">
      <tableStyleElement type="wholeTable" dxfId="26"/>
      <tableStyleElement type="headerRow" dxfId="25"/>
      <tableStyleElement type="totalRow" dxfId="24"/>
    </tableStyle>
    <tableStyle name="my college budget 2 3" pivot="0" count="3" xr9:uid="{9191F385-5FAD-457C-A130-F7240815271E}">
      <tableStyleElement type="wholeTable" dxfId="23"/>
      <tableStyleElement type="headerRow" dxfId="22"/>
      <tableStyleElement type="totalRow" dxfId="21"/>
    </tableStyle>
  </tableStyles>
  <colors>
    <mruColors>
      <color rgb="FFFF6600"/>
    </mruColors>
  </colors>
  <extLst>
    <ext xmlns:x14="http://schemas.microsoft.com/office/spreadsheetml/2009/9/main" uri="{46F421CA-312F-682f-3DD2-61675219B42D}">
      <x14:dxfs count="6">
        <dxf>
          <fill>
            <patternFill>
              <bgColor theme="2" tint="-9.9948118533890809E-2"/>
            </patternFill>
          </fill>
        </dxf>
        <dxf>
          <fill>
            <patternFill>
              <bgColor theme="2"/>
            </patternFill>
          </fill>
        </dxf>
        <dxf>
          <font>
            <color theme="0" tint="-0.14996795556505021"/>
          </font>
          <fill>
            <patternFill patternType="none">
              <bgColor auto="1"/>
            </patternFill>
          </fill>
          <border>
            <left style="medium">
              <color theme="0" tint="-0.14996795556505021"/>
            </left>
            <right style="medium">
              <color theme="0" tint="-0.14996795556505021"/>
            </right>
            <top style="medium">
              <color theme="0" tint="-0.14996795556505021"/>
            </top>
            <bottom style="medium">
              <color theme="0" tint="-0.14996795556505021"/>
            </bottom>
          </border>
        </dxf>
        <dxf>
          <fill>
            <patternFill>
              <bgColor theme="5" tint="0.59996337778862885"/>
            </patternFill>
          </fill>
        </dxf>
        <dxf>
          <font>
            <color theme="0" tint="-0.24994659260841701"/>
          </font>
          <border>
            <left style="medium">
              <color theme="0" tint="-0.24994659260841701"/>
            </left>
            <right style="medium">
              <color theme="0" tint="-0.24994659260841701"/>
            </right>
            <top style="medium">
              <color theme="0" tint="-0.24994659260841701"/>
            </top>
            <bottom style="medium">
              <color theme="0" tint="-0.24994659260841701"/>
            </bottom>
          </border>
        </dxf>
        <dxf>
          <font>
            <b/>
            <i val="0"/>
            <color theme="0" tint="-0.499984740745262"/>
          </font>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border>
        </dxf>
      </x14:dxfs>
    </ext>
    <ext xmlns:x14="http://schemas.microsoft.com/office/spreadsheetml/2009/9/main" uri="{EB79DEF2-80B8-43e5-95BD-54CBDDF9020C}">
      <x14:slicerStyles defaultSlicerStyle="Money Tracker">
        <x14:slicerStyle name="Money Track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microsoft.com/office/2007/relationships/slicerCache" Target="slicerCaches/slicerCache1.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11" Type="http://schemas.openxmlformats.org/officeDocument/2006/relationships/customXml" Target="../customXml/item1.xml"/><Relationship Id="rId5" Type="http://schemas.microsoft.com/office/2007/relationships/slicerCache" Target="slicerCaches/slicerCache3.xml"/><Relationship Id="rId10" Type="http://schemas.openxmlformats.org/officeDocument/2006/relationships/calcChain" Target="calcChain.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40660063772392913"/>
          <c:y val="3.4000715791347461E-2"/>
          <c:w val="0.63505380577427817"/>
          <c:h val="0.83761439655718151"/>
        </c:manualLayout>
      </c:layout>
      <c:barChart>
        <c:barDir val="col"/>
        <c:grouping val="clustered"/>
        <c:varyColors val="0"/>
        <c:ser>
          <c:idx val="0"/>
          <c:order val="0"/>
          <c:tx>
            <c:v>Cash</c:v>
          </c:tx>
          <c:invertIfNegative val="0"/>
          <c:dPt>
            <c:idx val="0"/>
            <c:invertIfNegative val="0"/>
            <c:bubble3D val="0"/>
            <c:spPr>
              <a:gradFill>
                <a:gsLst>
                  <a:gs pos="25000">
                    <a:srgbClr val="92D050">
                      <a:lumMod val="90000"/>
                    </a:srgbClr>
                  </a:gs>
                  <a:gs pos="50000">
                    <a:srgbClr val="FFC000">
                      <a:lumMod val="99000"/>
                    </a:srgbClr>
                  </a:gs>
                  <a:gs pos="75000">
                    <a:srgbClr val="FF0000">
                      <a:lumMod val="92000"/>
                      <a:lumOff val="8000"/>
                    </a:srgbClr>
                  </a:gs>
                </a:gsLst>
                <a:lin ang="5400000" scaled="0"/>
              </a:gradFill>
            </c:spPr>
            <c:extLst>
              <c:ext xmlns:c16="http://schemas.microsoft.com/office/drawing/2014/chart" uri="{C3380CC4-5D6E-409C-BE32-E72D297353CC}">
                <c16:uniqueId val="{00000001-2A66-4496-8395-062B3C13B722}"/>
              </c:ext>
            </c:extLst>
          </c:dPt>
          <c:cat>
            <c:strLit>
              <c:ptCount val="1"/>
              <c:pt idx="0">
                <c:v>Cash</c:v>
              </c:pt>
            </c:strLit>
          </c:cat>
          <c:val>
            <c:numRef>
              <c:f>'Cash summary'!$B$22</c:f>
              <c:numCache>
                <c:formatCode>0%</c:formatCode>
                <c:ptCount val="1"/>
                <c:pt idx="0">
                  <c:v>0.82891891891891889</c:v>
                </c:pt>
              </c:numCache>
            </c:numRef>
          </c:val>
          <c:extLst>
            <c:ext xmlns:c16="http://schemas.microsoft.com/office/drawing/2014/chart" uri="{C3380CC4-5D6E-409C-BE32-E72D297353CC}">
              <c16:uniqueId val="{00000002-2A66-4496-8395-062B3C13B722}"/>
            </c:ext>
          </c:extLst>
        </c:ser>
        <c:dLbls>
          <c:showLegendKey val="0"/>
          <c:showVal val="0"/>
          <c:showCatName val="0"/>
          <c:showSerName val="0"/>
          <c:showPercent val="0"/>
          <c:showBubbleSize val="0"/>
        </c:dLbls>
        <c:gapWidth val="18"/>
        <c:axId val="581534232"/>
        <c:axId val="567614184"/>
      </c:barChart>
      <c:catAx>
        <c:axId val="581534232"/>
        <c:scaling>
          <c:orientation val="minMax"/>
        </c:scaling>
        <c:delete val="1"/>
        <c:axPos val="b"/>
        <c:numFmt formatCode="General" sourceLinked="0"/>
        <c:majorTickMark val="out"/>
        <c:minorTickMark val="none"/>
        <c:tickLblPos val="nextTo"/>
        <c:crossAx val="567614184"/>
        <c:crosses val="autoZero"/>
        <c:auto val="1"/>
        <c:lblAlgn val="ctr"/>
        <c:lblOffset val="100"/>
        <c:noMultiLvlLbl val="0"/>
      </c:catAx>
      <c:valAx>
        <c:axId val="567614184"/>
        <c:scaling>
          <c:orientation val="minMax"/>
          <c:max val="1"/>
          <c:min val="0"/>
        </c:scaling>
        <c:delete val="0"/>
        <c:axPos val="l"/>
        <c:numFmt formatCode="0%" sourceLinked="0"/>
        <c:majorTickMark val="out"/>
        <c:minorTickMark val="none"/>
        <c:tickLblPos val="nextTo"/>
        <c:spPr>
          <a:ln w="0">
            <a:solidFill>
              <a:schemeClr val="tx2"/>
            </a:solidFill>
            <a:prstDash val="sysDot"/>
          </a:ln>
        </c:spPr>
        <c:txPr>
          <a:bodyPr/>
          <a:lstStyle/>
          <a:p>
            <a:pPr>
              <a:defRPr sz="1100" i="1">
                <a:solidFill>
                  <a:schemeClr val="tx2"/>
                </a:solidFill>
              </a:defRPr>
            </a:pPr>
            <a:endParaRPr lang="en-US"/>
          </a:p>
        </c:txPr>
        <c:crossAx val="581534232"/>
        <c:crosses val="autoZero"/>
        <c:crossBetween val="between"/>
      </c:valAx>
      <c:spPr>
        <a:noFill/>
        <a:ln w="25400">
          <a:noFill/>
        </a:ln>
        <a:effectLst/>
      </c:spPr>
    </c:plotArea>
    <c:plotVisOnly val="1"/>
    <c:dispBlanksAs val="gap"/>
    <c:showDLblsOverMax val="0"/>
  </c:chart>
  <c:spPr>
    <a:noFill/>
    <a:ln>
      <a:noFill/>
    </a:ln>
  </c:sp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Checking</c:v>
          </c:tx>
          <c:spPr>
            <a:solidFill>
              <a:schemeClr val="accent1"/>
            </a:solidFill>
            <a:ln>
              <a:noFill/>
            </a:ln>
            <a:effectLst/>
          </c:spPr>
          <c:invertIfNegative val="0"/>
          <c:cat>
            <c:strLit>
              <c:ptCount val="6"/>
              <c:pt idx="0">
                <c:v>Feb</c:v>
              </c:pt>
              <c:pt idx="1">
                <c:v>Mar</c:v>
              </c:pt>
              <c:pt idx="2">
                <c:v>Apr</c:v>
              </c:pt>
              <c:pt idx="3">
                <c:v>May</c:v>
              </c:pt>
              <c:pt idx="4">
                <c:v>Jun</c:v>
              </c:pt>
              <c:pt idx="5">
                <c:v>Aug</c:v>
              </c:pt>
            </c:strLit>
          </c:cat>
          <c:val>
            <c:numLit>
              <c:formatCode>General</c:formatCode>
              <c:ptCount val="6"/>
              <c:pt idx="0">
                <c:v>45</c:v>
              </c:pt>
              <c:pt idx="1">
                <c:v>123</c:v>
              </c:pt>
              <c:pt idx="2">
                <c:v>230</c:v>
              </c:pt>
              <c:pt idx="3">
                <c:v>0</c:v>
              </c:pt>
              <c:pt idx="4">
                <c:v>30</c:v>
              </c:pt>
              <c:pt idx="5">
                <c:v>68</c:v>
              </c:pt>
            </c:numLit>
          </c:val>
          <c:extLst>
            <c:ext xmlns:c16="http://schemas.microsoft.com/office/drawing/2014/chart" uri="{C3380CC4-5D6E-409C-BE32-E72D297353CC}">
              <c16:uniqueId val="{00000000-AF5C-460F-BA64-B7464B01B36B}"/>
            </c:ext>
          </c:extLst>
        </c:ser>
        <c:ser>
          <c:idx val="1"/>
          <c:order val="1"/>
          <c:tx>
            <c:v>Savings</c:v>
          </c:tx>
          <c:spPr>
            <a:solidFill>
              <a:schemeClr val="accent2"/>
            </a:solidFill>
            <a:ln>
              <a:noFill/>
            </a:ln>
            <a:effectLst/>
          </c:spPr>
          <c:invertIfNegative val="0"/>
          <c:cat>
            <c:strLit>
              <c:ptCount val="6"/>
              <c:pt idx="0">
                <c:v>Feb</c:v>
              </c:pt>
              <c:pt idx="1">
                <c:v>Mar</c:v>
              </c:pt>
              <c:pt idx="2">
                <c:v>Apr</c:v>
              </c:pt>
              <c:pt idx="3">
                <c:v>May</c:v>
              </c:pt>
              <c:pt idx="4">
                <c:v>Jun</c:v>
              </c:pt>
              <c:pt idx="5">
                <c:v>Aug</c:v>
              </c:pt>
            </c:strLit>
          </c:cat>
          <c:val>
            <c:numLit>
              <c:formatCode>General</c:formatCode>
              <c:ptCount val="6"/>
              <c:pt idx="0">
                <c:v>230</c:v>
              </c:pt>
              <c:pt idx="1">
                <c:v>0</c:v>
              </c:pt>
              <c:pt idx="2">
                <c:v>100</c:v>
              </c:pt>
              <c:pt idx="3">
                <c:v>70</c:v>
              </c:pt>
              <c:pt idx="4">
                <c:v>50</c:v>
              </c:pt>
              <c:pt idx="5">
                <c:v>0</c:v>
              </c:pt>
            </c:numLit>
          </c:val>
          <c:extLst>
            <c:ext xmlns:c16="http://schemas.microsoft.com/office/drawing/2014/chart" uri="{C3380CC4-5D6E-409C-BE32-E72D297353CC}">
              <c16:uniqueId val="{00000001-AF5C-460F-BA64-B7464B01B36B}"/>
            </c:ext>
          </c:extLst>
        </c:ser>
        <c:ser>
          <c:idx val="2"/>
          <c:order val="2"/>
          <c:tx>
            <c:v>Other</c:v>
          </c:tx>
          <c:spPr>
            <a:solidFill>
              <a:schemeClr val="accent3"/>
            </a:solidFill>
            <a:ln>
              <a:noFill/>
            </a:ln>
            <a:effectLst/>
          </c:spPr>
          <c:invertIfNegative val="0"/>
          <c:cat>
            <c:strLit>
              <c:ptCount val="6"/>
              <c:pt idx="0">
                <c:v>Feb</c:v>
              </c:pt>
              <c:pt idx="1">
                <c:v>Mar</c:v>
              </c:pt>
              <c:pt idx="2">
                <c:v>Apr</c:v>
              </c:pt>
              <c:pt idx="3">
                <c:v>May</c:v>
              </c:pt>
              <c:pt idx="4">
                <c:v>Jun</c:v>
              </c:pt>
              <c:pt idx="5">
                <c:v>Aug</c:v>
              </c:pt>
            </c:strLit>
          </c:cat>
          <c:val>
            <c:numLit>
              <c:formatCode>General</c:formatCode>
              <c:ptCount val="6"/>
              <c:pt idx="0">
                <c:v>0</c:v>
              </c:pt>
              <c:pt idx="1">
                <c:v>0</c:v>
              </c:pt>
              <c:pt idx="2">
                <c:v>0</c:v>
              </c:pt>
              <c:pt idx="3">
                <c:v>0</c:v>
              </c:pt>
              <c:pt idx="4">
                <c:v>30</c:v>
              </c:pt>
              <c:pt idx="5">
                <c:v>0</c:v>
              </c:pt>
            </c:numLit>
          </c:val>
          <c:extLst>
            <c:ext xmlns:c16="http://schemas.microsoft.com/office/drawing/2014/chart" uri="{C3380CC4-5D6E-409C-BE32-E72D297353CC}">
              <c16:uniqueId val="{00000002-AF5C-460F-BA64-B7464B01B36B}"/>
            </c:ext>
          </c:extLst>
        </c:ser>
        <c:dLbls>
          <c:showLegendKey val="0"/>
          <c:showVal val="0"/>
          <c:showCatName val="0"/>
          <c:showSerName val="0"/>
          <c:showPercent val="0"/>
          <c:showBubbleSize val="0"/>
        </c:dLbls>
        <c:gapWidth val="219"/>
        <c:overlap val="-27"/>
        <c:axId val="567614576"/>
        <c:axId val="567613792"/>
      </c:barChart>
      <c:catAx>
        <c:axId val="56761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67613792"/>
        <c:crosses val="autoZero"/>
        <c:auto val="1"/>
        <c:lblAlgn val="ctr"/>
        <c:lblOffset val="100"/>
        <c:noMultiLvlLbl val="0"/>
      </c:catAx>
      <c:valAx>
        <c:axId val="567613792"/>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67614576"/>
        <c:crosses val="autoZero"/>
        <c:crossBetween val="between"/>
      </c:valAx>
      <c:spPr>
        <a:noFill/>
        <a:ln>
          <a:noFill/>
        </a:ln>
        <a:effectLst/>
      </c:spPr>
    </c:plotArea>
    <c:legend>
      <c:legendPos val="b"/>
      <c:layout>
        <c:manualLayout>
          <c:xMode val="edge"/>
          <c:yMode val="edge"/>
          <c:x val="2.7793069605578896E-2"/>
          <c:y val="0.89872616940536099"/>
          <c:w val="0.35915639888643264"/>
          <c:h val="7.4249798434317157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3</xdr:row>
      <xdr:rowOff>133350</xdr:rowOff>
    </xdr:from>
    <xdr:to>
      <xdr:col>1</xdr:col>
      <xdr:colOff>847725</xdr:colOff>
      <xdr:row>19</xdr:row>
      <xdr:rowOff>361950</xdr:rowOff>
    </xdr:to>
    <xdr:graphicFrame macro="">
      <xdr:nvGraphicFramePr>
        <xdr:cNvPr id="2" name="Money Tracker chart" descr="Column chart to display percentage of available cash">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721675</xdr:colOff>
      <xdr:row>3</xdr:row>
      <xdr:rowOff>66331</xdr:rowOff>
    </xdr:from>
    <xdr:to>
      <xdr:col>18</xdr:col>
      <xdr:colOff>755162</xdr:colOff>
      <xdr:row>11</xdr:row>
      <xdr:rowOff>18705</xdr:rowOff>
    </xdr:to>
    <mc:AlternateContent xmlns:mc="http://schemas.openxmlformats.org/markup-compatibility/2006">
      <mc:Choice xmlns:sle15="http://schemas.microsoft.com/office/drawing/2012/slicer" Requires="sle15">
        <xdr:graphicFrame macro="">
          <xdr:nvGraphicFramePr>
            <xdr:cNvPr id="3" name="Description 3" descr="Slicer to filter table data by Descriptions">
              <a:extLst>
                <a:ext uri="{FF2B5EF4-FFF2-40B4-BE49-F238E27FC236}">
                  <a16:creationId xmlns:a16="http://schemas.microsoft.com/office/drawing/2014/main" id="{23026897-2283-4BFE-981E-AC3917975012}"/>
                </a:ext>
              </a:extLst>
            </xdr:cNvPr>
            <xdr:cNvGraphicFramePr/>
          </xdr:nvGraphicFramePr>
          <xdr:xfrm>
            <a:off x="0" y="0"/>
            <a:ext cx="0" cy="0"/>
          </xdr:xfrm>
          <a:graphic>
            <a:graphicData uri="http://schemas.microsoft.com/office/drawing/2010/slicer">
              <sle:slicer xmlns:sle="http://schemas.microsoft.com/office/drawing/2010/slicer" name="Description 3"/>
            </a:graphicData>
          </a:graphic>
        </xdr:graphicFrame>
      </mc:Choice>
      <mc:Fallback>
        <xdr:sp macro="" textlink="">
          <xdr:nvSpPr>
            <xdr:cNvPr id="0" name=""/>
            <xdr:cNvSpPr>
              <a:spLocks noTextEdit="1"/>
            </xdr:cNvSpPr>
          </xdr:nvSpPr>
          <xdr:spPr>
            <a:xfrm>
              <a:off x="17143553" y="1294862"/>
              <a:ext cx="1573038" cy="306257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15</xdr:col>
      <xdr:colOff>238125</xdr:colOff>
      <xdr:row>3</xdr:row>
      <xdr:rowOff>57150</xdr:rowOff>
    </xdr:from>
    <xdr:to>
      <xdr:col>17</xdr:col>
      <xdr:colOff>598022</xdr:colOff>
      <xdr:row>6</xdr:row>
      <xdr:rowOff>123825</xdr:rowOff>
    </xdr:to>
    <mc:AlternateContent xmlns:mc="http://schemas.openxmlformats.org/markup-compatibility/2006">
      <mc:Choice xmlns:sle15="http://schemas.microsoft.com/office/drawing/2012/slicer" Requires="sle15">
        <xdr:graphicFrame macro="">
          <xdr:nvGraphicFramePr>
            <xdr:cNvPr id="4" name="Account 3" descr="Slicer to filter table data by Account type">
              <a:extLst>
                <a:ext uri="{FF2B5EF4-FFF2-40B4-BE49-F238E27FC236}">
                  <a16:creationId xmlns:a16="http://schemas.microsoft.com/office/drawing/2014/main" id="{919D58B5-1F6E-4031-8880-67BABEC200BF}"/>
                </a:ext>
              </a:extLst>
            </xdr:cNvPr>
            <xdr:cNvGraphicFramePr/>
          </xdr:nvGraphicFramePr>
          <xdr:xfrm>
            <a:off x="0" y="0"/>
            <a:ext cx="0" cy="0"/>
          </xdr:xfrm>
          <a:graphic>
            <a:graphicData uri="http://schemas.microsoft.com/office/drawing/2010/slicer">
              <sle:slicer xmlns:sle="http://schemas.microsoft.com/office/drawing/2010/slicer" name="Account 3"/>
            </a:graphicData>
          </a:graphic>
        </xdr:graphicFrame>
      </mc:Choice>
      <mc:Fallback>
        <xdr:sp macro="" textlink="">
          <xdr:nvSpPr>
            <xdr:cNvPr id="0" name=""/>
            <xdr:cNvSpPr>
              <a:spLocks noTextEdit="1"/>
            </xdr:cNvSpPr>
          </xdr:nvSpPr>
          <xdr:spPr>
            <a:xfrm>
              <a:off x="15447023" y="1285681"/>
              <a:ext cx="1572877" cy="123300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26</xdr:col>
      <xdr:colOff>36195</xdr:colOff>
      <xdr:row>4</xdr:row>
      <xdr:rowOff>28575</xdr:rowOff>
    </xdr:from>
    <xdr:to>
      <xdr:col>28</xdr:col>
      <xdr:colOff>413385</xdr:colOff>
      <xdr:row>10</xdr:row>
      <xdr:rowOff>137160</xdr:rowOff>
    </xdr:to>
    <mc:AlternateContent xmlns:mc="http://schemas.openxmlformats.org/markup-compatibility/2006">
      <mc:Choice xmlns:a14="http://schemas.microsoft.com/office/drawing/2010/main" Requires="a14">
        <xdr:graphicFrame macro="">
          <xdr:nvGraphicFramePr>
            <xdr:cNvPr id="5" name="Description 1" descr="Slicer to filter chart by Description">
              <a:extLst>
                <a:ext uri="{FF2B5EF4-FFF2-40B4-BE49-F238E27FC236}">
                  <a16:creationId xmlns:a16="http://schemas.microsoft.com/office/drawing/2014/main" id="{FE7ACBBD-0D11-4CBD-AF8C-711A10E20EBD}"/>
                </a:ext>
              </a:extLst>
            </xdr:cNvPr>
            <xdr:cNvGraphicFramePr/>
          </xdr:nvGraphicFramePr>
          <xdr:xfrm>
            <a:off x="0" y="0"/>
            <a:ext cx="0" cy="0"/>
          </xdr:xfrm>
          <a:graphic>
            <a:graphicData uri="http://schemas.microsoft.com/office/drawing/2010/slicer">
              <sle:slicer xmlns:sle="http://schemas.microsoft.com/office/drawing/2010/slicer" name="Description 1"/>
            </a:graphicData>
          </a:graphic>
        </xdr:graphicFrame>
      </mc:Choice>
      <mc:Fallback>
        <xdr:sp macro="" textlink="">
          <xdr:nvSpPr>
            <xdr:cNvPr id="0" name=""/>
            <xdr:cNvSpPr>
              <a:spLocks noTextEdit="1"/>
            </xdr:cNvSpPr>
          </xdr:nvSpPr>
          <xdr:spPr>
            <a:xfrm>
              <a:off x="25306603" y="1645881"/>
              <a:ext cx="1590170" cy="2441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57148</xdr:colOff>
      <xdr:row>4</xdr:row>
      <xdr:rowOff>28575</xdr:rowOff>
    </xdr:from>
    <xdr:to>
      <xdr:col>26</xdr:col>
      <xdr:colOff>434338</xdr:colOff>
      <xdr:row>7</xdr:row>
      <xdr:rowOff>20955</xdr:rowOff>
    </xdr:to>
    <mc:AlternateContent xmlns:mc="http://schemas.openxmlformats.org/markup-compatibility/2006">
      <mc:Choice xmlns:a14="http://schemas.microsoft.com/office/drawing/2010/main" Requires="a14">
        <xdr:graphicFrame macro="">
          <xdr:nvGraphicFramePr>
            <xdr:cNvPr id="6" name="Account 1" descr="Slicer to filter chart by Account type">
              <a:extLst>
                <a:ext uri="{FF2B5EF4-FFF2-40B4-BE49-F238E27FC236}">
                  <a16:creationId xmlns:a16="http://schemas.microsoft.com/office/drawing/2014/main" id="{4C316A65-62A2-4C8E-BE63-A2F37831C9C1}"/>
                </a:ext>
              </a:extLst>
            </xdr:cNvPr>
            <xdr:cNvGraphicFramePr/>
          </xdr:nvGraphicFramePr>
          <xdr:xfrm>
            <a:off x="0" y="0"/>
            <a:ext cx="0" cy="0"/>
          </xdr:xfrm>
          <a:graphic>
            <a:graphicData uri="http://schemas.microsoft.com/office/drawing/2010/slicer">
              <sle:slicer xmlns:sle="http://schemas.microsoft.com/office/drawing/2010/slicer" name="Account 1"/>
            </a:graphicData>
          </a:graphic>
        </xdr:graphicFrame>
      </mc:Choice>
      <mc:Fallback>
        <xdr:sp macro="" textlink="">
          <xdr:nvSpPr>
            <xdr:cNvPr id="0" name=""/>
            <xdr:cNvSpPr>
              <a:spLocks noTextEdit="1"/>
            </xdr:cNvSpPr>
          </xdr:nvSpPr>
          <xdr:spPr>
            <a:xfrm>
              <a:off x="24114577" y="1645881"/>
              <a:ext cx="1590169" cy="11587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28574</xdr:colOff>
      <xdr:row>4</xdr:row>
      <xdr:rowOff>242886</xdr:rowOff>
    </xdr:from>
    <xdr:to>
      <xdr:col>29</xdr:col>
      <xdr:colOff>220979</xdr:colOff>
      <xdr:row>13</xdr:row>
      <xdr:rowOff>129539</xdr:rowOff>
    </xdr:to>
    <xdr:graphicFrame macro="">
      <xdr:nvGraphicFramePr>
        <xdr:cNvPr id="7" name="Chart 1" descr="Account Summary column chart comparing checking, savings, and other for each month">
          <a:extLst>
            <a:ext uri="{FF2B5EF4-FFF2-40B4-BE49-F238E27FC236}">
              <a16:creationId xmlns:a16="http://schemas.microsoft.com/office/drawing/2014/main" id="{A33BA90B-5B8B-4D91-A44D-7775AEA34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74.116598032408" createdVersion="5" refreshedVersion="8" minRefreshableVersion="3" recordCount="12" xr:uid="{00000000-000A-0000-FFFF-FFFF00000000}">
  <cacheSource type="worksheet">
    <worksheetSource name="CashSpent"/>
  </cacheSource>
  <cacheFields count="4">
    <cacheField name="Date" numFmtId="14">
      <sharedItems containsSemiMixedTypes="0" containsNonDate="0" containsDate="1" containsString="0" minDate="2023-02-22T00:00:00" maxDate="2023-08-20T00:00:00" count="12">
        <d v="2023-02-22T00:00:00"/>
        <d v="2023-02-23T00:00:00"/>
        <d v="2023-02-24T00:00:00"/>
        <d v="2023-03-24T00:00:00"/>
        <d v="2023-03-28T00:00:00"/>
        <d v="2023-04-20T00:00:00"/>
        <d v="2023-04-25T00:00:00"/>
        <d v="2023-05-26T00:00:00"/>
        <d v="2023-06-09T00:00:00"/>
        <d v="2023-06-22T00:00:00"/>
        <d v="2023-06-29T00:00:00"/>
        <d v="2023-08-19T00:00:00"/>
      </sharedItems>
      <fieldGroup base="0">
        <rangePr groupBy="months" startDate="2023-02-22T00:00:00" endDate="2023-08-20T00:00:00"/>
        <groupItems count="14">
          <s v="&lt;2/22/2023"/>
          <s v="Jan"/>
          <s v="Feb"/>
          <s v="Mar"/>
          <s v="Apr"/>
          <s v="May"/>
          <s v="Jun"/>
          <s v="Jul"/>
          <s v="Aug"/>
          <s v="Sep"/>
          <s v="Oct"/>
          <s v="Nov"/>
          <s v="Dec"/>
          <s v="&gt;8/20/2023"/>
        </groupItems>
      </fieldGroup>
    </cacheField>
    <cacheField name="Description" numFmtId="168">
      <sharedItems count="6">
        <s v="ATM withdrawal"/>
        <s v="Lunch"/>
        <s v="Car payment"/>
        <s v="Electricity payment"/>
        <s v="Dinner"/>
        <s v="Cash withdrawal"/>
      </sharedItems>
    </cacheField>
    <cacheField name="Amount" numFmtId="40">
      <sharedItems containsSemiMixedTypes="0" containsString="0" containsNumber="1" containsInteger="1" minValue="5" maxValue="230"/>
    </cacheField>
    <cacheField name="Account" numFmtId="168">
      <sharedItems count="3">
        <s v="Checking"/>
        <s v="Savings"/>
        <s v="Other"/>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40"/>
    <x v="0"/>
  </r>
  <r>
    <x v="1"/>
    <x v="1"/>
    <n v="5"/>
    <x v="0"/>
  </r>
  <r>
    <x v="2"/>
    <x v="2"/>
    <n v="230"/>
    <x v="1"/>
  </r>
  <r>
    <x v="3"/>
    <x v="3"/>
    <n v="70"/>
    <x v="0"/>
  </r>
  <r>
    <x v="4"/>
    <x v="4"/>
    <n v="53"/>
    <x v="0"/>
  </r>
  <r>
    <x v="5"/>
    <x v="5"/>
    <n v="100"/>
    <x v="1"/>
  </r>
  <r>
    <x v="6"/>
    <x v="2"/>
    <n v="230"/>
    <x v="0"/>
  </r>
  <r>
    <x v="7"/>
    <x v="3"/>
    <n v="70"/>
    <x v="1"/>
  </r>
  <r>
    <x v="8"/>
    <x v="0"/>
    <n v="30"/>
    <x v="0"/>
  </r>
  <r>
    <x v="9"/>
    <x v="0"/>
    <n v="50"/>
    <x v="1"/>
  </r>
  <r>
    <x v="10"/>
    <x v="0"/>
    <n v="30"/>
    <x v="2"/>
  </r>
  <r>
    <x v="11"/>
    <x v="3"/>
    <n v="68"/>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 xr10:uid="{00000000-0013-0000-FFFF-FFFF01000000}" sourceName="Description">
  <data>
    <tabular pivotCacheId="2">
      <items count="6">
        <i x="0" s="1"/>
        <i x="2" s="1"/>
        <i x="5"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00000000-0013-0000-FFFF-FFFF02000000}" sourceName="Account">
  <data>
    <tabular pivotCacheId="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211" xr10:uid="{65AAFEBC-8A54-47F5-8796-5D7110729973}" sourceName="Description">
  <extLst>
    <x:ext xmlns:x15="http://schemas.microsoft.com/office/spreadsheetml/2010/11/main" uri="{2F2917AC-EB37-4324-AD4E-5DD8C200BD13}">
      <x15:tableSlicerCache tableId="6"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111" xr10:uid="{A052E3C5-F119-4477-9B4E-D2C03C1E65E6}" sourceName="Account">
  <extLst>
    <x:ext xmlns:x15="http://schemas.microsoft.com/office/spreadsheetml/2010/11/main" uri="{2F2917AC-EB37-4324-AD4E-5DD8C200BD13}">
      <x15:tableSlicerCache tableId="6"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tion 1" xr10:uid="{D2A4BD13-B219-4DC5-8A65-3136BC68C344}" cache="Slicer_Description" caption="Description" rowHeight="209550"/>
  <slicer name="Account 1" xr10:uid="{0A2852E0-AAB4-4862-9735-3E8531C6D907}" cache="Slicer_Account" caption="Account"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tion 3" xr10:uid="{70289FD9-7291-4663-A318-A63C8A3676F5}" cache="Slicer_Description211" caption="Description" rowHeight="209550"/>
  <slicer name="Account 3" xr10:uid="{F3CE2A08-55A6-462B-A8F6-C12238EE780A}" cache="Slicer_Account111" caption="Account"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CashSummaryTable" displayName="CashSummaryTable" ref="D4:G8" totalsRowCount="1" headerRowDxfId="16" dataDxfId="20" totalsRowDxfId="15">
  <tableColumns count="4">
    <tableColumn id="1" xr3:uid="{00000000-0010-0000-0000-000001000000}" name="Account" totalsRowLabel="Total" dataDxfId="14" totalsRowDxfId="3"/>
    <tableColumn id="3" xr3:uid="{00000000-0010-0000-0000-000003000000}" name="Starting cash" totalsRowFunction="sum" dataDxfId="13" totalsRowDxfId="2"/>
    <tableColumn id="2" xr3:uid="{00000000-0010-0000-0000-000002000000}" name="Spending total" totalsRowFunction="sum" dataDxfId="12" totalsRowDxfId="1">
      <calculatedColumnFormula array="1">SUMIF(#REF!,"=" &amp;CashSummaryTable[[#This Row],[Account]],#REF!)</calculatedColumnFormula>
    </tableColumn>
    <tableColumn id="4" xr3:uid="{00000000-0010-0000-0000-000004000000}" name="Cash remaining" totalsRowFunction="sum" dataDxfId="11" totalsRowDxfId="0">
      <calculatedColumnFormula>CashSummaryTable[[#This Row],[Starting cash]]-CashSummaryTable[[#This Row],[Spending total]]</calculatedColumnFormula>
    </tableColumn>
  </tableColumns>
  <tableStyleInfo name="CashSummaryTable" showFirstColumn="0" showLastColumn="0" showRowStripes="0" showColumnStripes="1"/>
  <extLst>
    <ext xmlns:x14="http://schemas.microsoft.com/office/spreadsheetml/2009/9/main" uri="{504A1905-F514-4f6f-8877-14C23A59335A}">
      <x14:table altTextSummary="Enter Account type and Starting Cash amount in this table. Spending Total and Cash Remaining amounts are automatically calcul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CF0D837-40D6-468B-971E-8FE1A2C998DD}" name="CashSpent7" displayName="CashSpent7" ref="L4:O20" headerRowDxfId="19" dataDxfId="17" totalsRowDxfId="18">
  <autoFilter ref="L4:O20" xr:uid="{FCF0D837-40D6-468B-971E-8FE1A2C998DD}"/>
  <tableColumns count="4">
    <tableColumn id="1" xr3:uid="{97BE926D-AA92-4CC2-A9CE-49C1E7D90F47}" name="Date" totalsRowLabel="Total" dataDxfId="10"/>
    <tableColumn id="2" xr3:uid="{E8445993-8B81-4481-8F68-7C5DB578F491}" name="Description" dataDxfId="9"/>
    <tableColumn id="3" xr3:uid="{149868F7-510F-47AE-BD93-BE3383D01D3E}" name="Amount" totalsRowFunction="sum" dataDxfId="8" dataCellStyle="Currency"/>
    <tableColumn id="4" xr3:uid="{F77DF618-3992-4B8D-A556-69DCA2B58E68}" name="Account" dataDxfId="7"/>
  </tableColumns>
  <tableStyleInfo name="Cash Spent Table" showFirstColumn="0" showLastColumn="0" showRowStripes="1" showColumnStripes="1"/>
  <extLst>
    <ext xmlns:x14="http://schemas.microsoft.com/office/spreadsheetml/2009/9/main" uri="{504A1905-F514-4f6f-8877-14C23A59335A}">
      <x14:table altTextSummary="Enter Date, Description, and Amount spent in this table. Select Account type"/>
    </ext>
  </extLst>
</table>
</file>

<file path=xl/theme/theme1.xml><?xml version="1.0" encoding="utf-8"?>
<a:theme xmlns:a="http://schemas.openxmlformats.org/drawingml/2006/main" name="Office Theme">
  <a:themeElements>
    <a:clrScheme name="Money Tracker">
      <a:dk1>
        <a:sysClr val="windowText" lastClr="000000"/>
      </a:dk1>
      <a:lt1>
        <a:sysClr val="window" lastClr="FFFFFF"/>
      </a:lt1>
      <a:dk2>
        <a:srgbClr val="404041"/>
      </a:dk2>
      <a:lt2>
        <a:srgbClr val="FFFF99"/>
      </a:lt2>
      <a:accent1>
        <a:srgbClr val="B5D67E"/>
      </a:accent1>
      <a:accent2>
        <a:srgbClr val="6DCEF5"/>
      </a:accent2>
      <a:accent3>
        <a:srgbClr val="FCEE1E"/>
      </a:accent3>
      <a:accent4>
        <a:srgbClr val="FAAF4E"/>
      </a:accent4>
      <a:accent5>
        <a:srgbClr val="31859B"/>
      </a:accent5>
      <a:accent6>
        <a:srgbClr val="DB7713"/>
      </a:accent6>
      <a:hlink>
        <a:srgbClr val="4BACC6"/>
      </a:hlink>
      <a:folHlink>
        <a:srgbClr val="E36C09"/>
      </a:folHlink>
    </a:clrScheme>
    <a:fontScheme name="Personal Money Tracker">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07/relationships/slicer" Target="../slicers/slicer2.xml"/><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AC23"/>
  <sheetViews>
    <sheetView showGridLines="0" tabSelected="1" zoomScale="49" zoomScaleNormal="100" workbookViewId="0">
      <selection activeCell="S21" sqref="S21"/>
    </sheetView>
  </sheetViews>
  <sheetFormatPr defaultRowHeight="30" customHeight="1"/>
  <cols>
    <col min="1" max="1" width="2.33203125" style="8" customWidth="1"/>
    <col min="2" max="2" width="15.33203125" style="8" customWidth="1"/>
    <col min="3" max="3" width="7.5546875" style="8" customWidth="1"/>
    <col min="4" max="4" width="18.6640625" style="8" customWidth="1"/>
    <col min="5" max="5" width="22.5546875" style="8" customWidth="1"/>
    <col min="6" max="6" width="17.33203125" style="8" customWidth="1"/>
    <col min="7" max="7" width="18.6640625" style="8" customWidth="1"/>
    <col min="8" max="8" width="5.5546875" style="8" customWidth="1"/>
    <col min="9" max="9" width="14.88671875" style="8" bestFit="1" customWidth="1"/>
    <col min="10" max="10" width="16.33203125" style="8" bestFit="1" customWidth="1"/>
    <col min="11" max="11" width="12.21875" style="8" bestFit="1" customWidth="1"/>
    <col min="12" max="12" width="19.21875" style="8" bestFit="1" customWidth="1"/>
    <col min="13" max="13" width="19.77734375" style="8" bestFit="1" customWidth="1"/>
    <col min="14" max="14" width="14.33203125" style="8" bestFit="1" customWidth="1"/>
    <col min="15" max="15" width="17.33203125" style="8" bestFit="1" customWidth="1"/>
    <col min="16" max="17" width="8.88671875" style="8" customWidth="1"/>
    <col min="18" max="18" width="22.5546875" style="8" customWidth="1"/>
    <col min="19" max="20" width="26.6640625" style="8" customWidth="1"/>
    <col min="21" max="16384" width="8.88671875" style="8"/>
  </cols>
  <sheetData>
    <row r="1" spans="2:29" ht="28.2">
      <c r="B1" s="7" t="s">
        <v>21</v>
      </c>
      <c r="C1" s="7"/>
      <c r="D1" s="7"/>
      <c r="E1" s="7"/>
      <c r="F1" s="7"/>
      <c r="L1" s="29" t="s">
        <v>21</v>
      </c>
      <c r="M1" s="29"/>
      <c r="N1" s="29"/>
      <c r="O1" s="15"/>
      <c r="T1"/>
      <c r="U1" s="3" t="s">
        <v>27</v>
      </c>
      <c r="V1" s="3"/>
      <c r="W1" s="3"/>
      <c r="X1" s="3"/>
      <c r="Y1"/>
      <c r="Z1"/>
      <c r="AA1"/>
      <c r="AB1"/>
      <c r="AC1"/>
    </row>
    <row r="2" spans="2:29" ht="18.75" customHeight="1">
      <c r="B2" s="7"/>
      <c r="C2" s="7"/>
      <c r="D2" s="7"/>
      <c r="E2" s="7"/>
      <c r="F2" s="7"/>
      <c r="G2" s="9"/>
      <c r="L2" s="29"/>
      <c r="M2" s="29"/>
      <c r="N2" s="29"/>
      <c r="O2" s="17"/>
      <c r="P2" s="9"/>
      <c r="T2"/>
      <c r="U2" s="4"/>
      <c r="V2" s="4"/>
      <c r="W2" s="4"/>
      <c r="X2" s="4"/>
      <c r="Y2" s="32"/>
      <c r="Z2"/>
      <c r="AA2"/>
      <c r="AB2"/>
      <c r="AC2"/>
    </row>
    <row r="3" spans="2:29" ht="50.1" customHeight="1">
      <c r="B3" s="10"/>
      <c r="C3" s="10"/>
      <c r="D3" s="11" t="s">
        <v>22</v>
      </c>
      <c r="E3" s="11"/>
      <c r="L3" s="30" t="s">
        <v>26</v>
      </c>
      <c r="M3" s="30"/>
      <c r="T3"/>
      <c r="U3" s="6"/>
      <c r="V3" s="6"/>
      <c r="W3" s="6"/>
      <c r="X3" s="6"/>
      <c r="Y3" s="6"/>
      <c r="Z3"/>
      <c r="AA3"/>
      <c r="AB3"/>
      <c r="AC3"/>
    </row>
    <row r="4" spans="2:29" ht="30" customHeight="1">
      <c r="B4" s="12" t="s">
        <v>15</v>
      </c>
      <c r="D4" s="13" t="s">
        <v>0</v>
      </c>
      <c r="E4" s="14" t="s">
        <v>23</v>
      </c>
      <c r="F4" s="14" t="s">
        <v>24</v>
      </c>
      <c r="G4" s="14" t="s">
        <v>25</v>
      </c>
      <c r="L4" s="18" t="s">
        <v>5</v>
      </c>
      <c r="M4" s="18" t="s">
        <v>6</v>
      </c>
      <c r="N4" s="19" t="s">
        <v>7</v>
      </c>
      <c r="O4" s="18" t="s">
        <v>0</v>
      </c>
      <c r="P4" s="31" t="s">
        <v>17</v>
      </c>
      <c r="Q4" s="31"/>
      <c r="T4"/>
      <c r="U4" s="2" t="s">
        <v>28</v>
      </c>
      <c r="V4" s="2"/>
      <c r="W4" s="2"/>
      <c r="X4" s="2"/>
      <c r="Y4" s="2"/>
      <c r="Z4" s="2"/>
      <c r="AA4"/>
      <c r="AB4"/>
      <c r="AC4"/>
    </row>
    <row r="5" spans="2:29" ht="30" customHeight="1">
      <c r="B5" s="12"/>
      <c r="D5" s="16" t="s">
        <v>1</v>
      </c>
      <c r="E5" s="1">
        <v>3000</v>
      </c>
      <c r="F5" s="1">
        <v>200</v>
      </c>
      <c r="G5" s="1">
        <f>CashSummaryTable[[#This Row],[Starting cash]]-CashSummaryTable[[#This Row],[Spending total]]</f>
        <v>2800</v>
      </c>
      <c r="L5" s="21">
        <f ca="1">TODAY()+105</f>
        <v>45015</v>
      </c>
      <c r="M5" s="22" t="s">
        <v>8</v>
      </c>
      <c r="N5" s="23">
        <v>40</v>
      </c>
      <c r="O5" s="22" t="s">
        <v>1</v>
      </c>
      <c r="P5" s="31"/>
      <c r="Q5" s="31"/>
      <c r="T5"/>
      <c r="U5" s="5" t="s">
        <v>20</v>
      </c>
      <c r="V5" s="5"/>
      <c r="W5" s="5"/>
      <c r="X5" s="5"/>
      <c r="Y5" s="5" t="s">
        <v>18</v>
      </c>
      <c r="Z5" s="5"/>
      <c r="AA5"/>
      <c r="AB5"/>
      <c r="AC5"/>
    </row>
    <row r="6" spans="2:29" ht="30" customHeight="1">
      <c r="B6" s="12"/>
      <c r="D6" s="16" t="s">
        <v>2</v>
      </c>
      <c r="E6" s="1">
        <v>500</v>
      </c>
      <c r="F6" s="1">
        <v>200</v>
      </c>
      <c r="G6" s="1">
        <f>CashSummaryTable[[#This Row],[Starting cash]]-CashSummaryTable[[#This Row],[Spending total]]</f>
        <v>300</v>
      </c>
      <c r="L6" s="21">
        <f ca="1">TODAY()+106</f>
        <v>45016</v>
      </c>
      <c r="M6" s="22" t="s">
        <v>9</v>
      </c>
      <c r="N6" s="23">
        <v>5</v>
      </c>
      <c r="O6" s="22" t="s">
        <v>1</v>
      </c>
      <c r="P6" s="31"/>
      <c r="Q6" s="31"/>
      <c r="T6"/>
      <c r="U6" s="5"/>
      <c r="V6" s="5"/>
      <c r="W6" s="5"/>
      <c r="X6" s="5"/>
      <c r="Y6" s="5"/>
      <c r="Z6" s="5"/>
      <c r="AA6"/>
      <c r="AB6"/>
      <c r="AC6"/>
    </row>
    <row r="7" spans="2:29" ht="30" customHeight="1">
      <c r="B7" s="12"/>
      <c r="D7" s="16" t="s">
        <v>3</v>
      </c>
      <c r="E7" s="1">
        <v>200</v>
      </c>
      <c r="F7" s="1">
        <v>233</v>
      </c>
      <c r="G7" s="1">
        <f>CashSummaryTable[[#This Row],[Starting cash]]-CashSummaryTable[[#This Row],[Spending total]]</f>
        <v>-33</v>
      </c>
      <c r="L7" s="21">
        <f ca="1">TODAY()+107</f>
        <v>45017</v>
      </c>
      <c r="M7" s="22" t="s">
        <v>10</v>
      </c>
      <c r="N7" s="23">
        <v>230</v>
      </c>
      <c r="O7" s="22" t="s">
        <v>2</v>
      </c>
      <c r="P7" s="31"/>
      <c r="Q7" s="31"/>
      <c r="T7"/>
      <c r="U7" s="5"/>
      <c r="V7" s="5"/>
      <c r="W7" s="5"/>
      <c r="X7" s="5"/>
      <c r="Y7" s="5"/>
      <c r="Z7" s="5"/>
      <c r="AA7"/>
      <c r="AB7"/>
      <c r="AC7"/>
    </row>
    <row r="8" spans="2:29" ht="30" customHeight="1">
      <c r="B8" s="12"/>
      <c r="D8" s="16" t="s">
        <v>4</v>
      </c>
      <c r="E8" s="20">
        <f>SUBTOTAL(109,CashSummaryTable[Starting cash])</f>
        <v>3700</v>
      </c>
      <c r="F8" s="20">
        <f>SUBTOTAL(109,CashSummaryTable[Spending total])</f>
        <v>633</v>
      </c>
      <c r="G8" s="20">
        <f>SUBTOTAL(109,CashSummaryTable[Cash remaining])</f>
        <v>3067</v>
      </c>
      <c r="L8" s="21">
        <f ca="1">TODAY()+135</f>
        <v>45045</v>
      </c>
      <c r="M8" s="22" t="s">
        <v>11</v>
      </c>
      <c r="N8" s="23">
        <v>70</v>
      </c>
      <c r="O8" s="22" t="s">
        <v>1</v>
      </c>
      <c r="P8" s="31" t="s">
        <v>16</v>
      </c>
      <c r="Q8" s="31"/>
      <c r="T8"/>
      <c r="U8" s="5"/>
      <c r="V8" s="5"/>
      <c r="W8" s="5"/>
      <c r="X8" s="5"/>
      <c r="Y8" s="5"/>
      <c r="Z8" s="5"/>
      <c r="AA8"/>
      <c r="AB8"/>
      <c r="AC8"/>
    </row>
    <row r="9" spans="2:29" ht="30" customHeight="1">
      <c r="B9" s="12"/>
      <c r="L9" s="21">
        <f ca="1">TODAY()+139</f>
        <v>45049</v>
      </c>
      <c r="M9" s="22" t="s">
        <v>12</v>
      </c>
      <c r="N9" s="23">
        <v>53</v>
      </c>
      <c r="O9" s="22" t="s">
        <v>1</v>
      </c>
      <c r="P9" s="31"/>
      <c r="Q9" s="31"/>
      <c r="T9"/>
      <c r="U9" s="5"/>
      <c r="V9" s="5"/>
      <c r="W9" s="5"/>
      <c r="X9" s="5"/>
      <c r="Y9" s="5"/>
      <c r="Z9" s="5"/>
      <c r="AA9"/>
      <c r="AB9"/>
      <c r="AC9"/>
    </row>
    <row r="10" spans="2:29" ht="30" customHeight="1">
      <c r="B10" s="12"/>
      <c r="L10" s="21">
        <f ca="1">TODAY()+162</f>
        <v>45072</v>
      </c>
      <c r="M10" s="22" t="s">
        <v>13</v>
      </c>
      <c r="N10" s="23">
        <v>100</v>
      </c>
      <c r="O10" s="22" t="s">
        <v>2</v>
      </c>
      <c r="P10" s="31"/>
      <c r="Q10" s="31"/>
      <c r="T10"/>
      <c r="U10" s="5"/>
      <c r="V10" s="5"/>
      <c r="W10" s="5"/>
      <c r="X10" s="5"/>
      <c r="Y10" s="5" t="s">
        <v>19</v>
      </c>
      <c r="Z10" s="5"/>
      <c r="AA10"/>
      <c r="AB10"/>
      <c r="AC10"/>
    </row>
    <row r="11" spans="2:29" ht="30" customHeight="1">
      <c r="B11" s="12"/>
      <c r="L11" s="21">
        <f ca="1">TODAY()+167</f>
        <v>45077</v>
      </c>
      <c r="M11" s="22" t="s">
        <v>10</v>
      </c>
      <c r="N11" s="23">
        <v>230</v>
      </c>
      <c r="O11" s="22" t="s">
        <v>1</v>
      </c>
      <c r="P11" s="31"/>
      <c r="Q11" s="31"/>
      <c r="T11"/>
      <c r="U11" s="5"/>
      <c r="V11" s="5"/>
      <c r="W11" s="5"/>
      <c r="X11" s="5"/>
      <c r="Y11" s="5"/>
      <c r="Z11" s="5"/>
      <c r="AA11"/>
      <c r="AB11"/>
      <c r="AC11"/>
    </row>
    <row r="12" spans="2:29" ht="30" customHeight="1">
      <c r="B12" s="12"/>
      <c r="L12" s="21">
        <f ca="1">TODAY()+198</f>
        <v>45108</v>
      </c>
      <c r="M12" s="22" t="s">
        <v>11</v>
      </c>
      <c r="N12" s="23">
        <v>70</v>
      </c>
      <c r="O12" s="22" t="s">
        <v>2</v>
      </c>
      <c r="P12" s="31"/>
      <c r="Q12" s="31"/>
      <c r="T12"/>
      <c r="U12" s="5"/>
      <c r="V12" s="5"/>
      <c r="W12" s="5"/>
      <c r="X12" s="5"/>
      <c r="Y12" s="5"/>
      <c r="Z12" s="5"/>
      <c r="AA12"/>
      <c r="AB12"/>
      <c r="AC12"/>
    </row>
    <row r="13" spans="2:29" ht="30" customHeight="1">
      <c r="B13" s="12"/>
      <c r="L13" s="21">
        <f ca="1">TODAY()+212</f>
        <v>45122</v>
      </c>
      <c r="M13" s="22" t="s">
        <v>8</v>
      </c>
      <c r="N13" s="23">
        <v>30</v>
      </c>
      <c r="O13" s="22" t="s">
        <v>1</v>
      </c>
      <c r="P13" s="31"/>
      <c r="Q13" s="31"/>
      <c r="T13"/>
      <c r="U13" s="5"/>
      <c r="V13" s="5"/>
      <c r="W13" s="5"/>
      <c r="X13" s="5"/>
      <c r="Y13" s="5"/>
      <c r="Z13" s="5"/>
      <c r="AA13"/>
      <c r="AB13"/>
      <c r="AC13"/>
    </row>
    <row r="14" spans="2:29" ht="30" customHeight="1">
      <c r="B14" s="12"/>
      <c r="L14" s="21">
        <f ca="1">TODAY()+225</f>
        <v>45135</v>
      </c>
      <c r="M14" s="22" t="s">
        <v>8</v>
      </c>
      <c r="N14" s="23">
        <v>50</v>
      </c>
      <c r="O14" s="22" t="s">
        <v>2</v>
      </c>
      <c r="P14" s="31"/>
      <c r="Q14" s="31"/>
      <c r="T14"/>
      <c r="U14" s="5"/>
      <c r="V14" s="5"/>
      <c r="W14" s="5"/>
      <c r="X14" s="5"/>
      <c r="Y14" s="5"/>
      <c r="Z14" s="5"/>
      <c r="AA14"/>
      <c r="AB14"/>
      <c r="AC14"/>
    </row>
    <row r="15" spans="2:29" ht="30" customHeight="1">
      <c r="B15" s="12"/>
      <c r="L15" s="21">
        <f ca="1">TODAY()+232</f>
        <v>45142</v>
      </c>
      <c r="M15" s="22" t="s">
        <v>8</v>
      </c>
      <c r="N15" s="23">
        <v>30</v>
      </c>
      <c r="O15" s="22" t="s">
        <v>3</v>
      </c>
      <c r="P15" s="31"/>
      <c r="Q15" s="31"/>
      <c r="T15"/>
      <c r="U15" s="5"/>
      <c r="V15" s="5"/>
      <c r="W15" s="5"/>
      <c r="X15" s="5"/>
      <c r="Y15" s="5"/>
      <c r="Z15" s="5"/>
      <c r="AA15"/>
      <c r="AB15"/>
      <c r="AC15"/>
    </row>
    <row r="16" spans="2:29" ht="30" customHeight="1">
      <c r="B16" s="12"/>
      <c r="L16" s="21">
        <f ca="1">TODAY()+283</f>
        <v>45193</v>
      </c>
      <c r="M16" s="22" t="s">
        <v>11</v>
      </c>
      <c r="N16" s="23">
        <v>68</v>
      </c>
      <c r="O16" s="22" t="s">
        <v>1</v>
      </c>
      <c r="T16"/>
      <c r="U16" s="5"/>
      <c r="V16" s="5"/>
      <c r="W16" s="5"/>
      <c r="X16" s="5"/>
      <c r="Y16" s="5"/>
      <c r="Z16" s="5"/>
      <c r="AA16"/>
      <c r="AB16"/>
      <c r="AC16"/>
    </row>
    <row r="17" spans="2:29" ht="30" customHeight="1">
      <c r="B17" s="12"/>
      <c r="L17" s="26"/>
      <c r="M17" s="27"/>
      <c r="N17" s="28"/>
      <c r="O17" s="27"/>
      <c r="T17"/>
      <c r="U17" s="5"/>
      <c r="V17" s="5"/>
      <c r="W17" s="5"/>
      <c r="X17" s="5"/>
      <c r="Y17" s="5"/>
      <c r="Z17" s="5"/>
      <c r="AA17"/>
      <c r="AB17"/>
      <c r="AC17"/>
    </row>
    <row r="18" spans="2:29" ht="30" customHeight="1">
      <c r="B18" s="12"/>
      <c r="L18" s="26"/>
      <c r="M18" s="27"/>
      <c r="N18" s="28"/>
      <c r="O18" s="27"/>
    </row>
    <row r="19" spans="2:29" ht="30" customHeight="1">
      <c r="B19" s="12"/>
      <c r="L19" s="26"/>
      <c r="M19" s="27"/>
      <c r="N19" s="28"/>
      <c r="O19" s="27"/>
    </row>
    <row r="20" spans="2:29" ht="30" customHeight="1">
      <c r="B20" s="24" t="s">
        <v>14</v>
      </c>
      <c r="L20" s="26"/>
      <c r="M20" s="27"/>
      <c r="N20" s="28"/>
      <c r="O20" s="27"/>
    </row>
    <row r="21" spans="2:29" ht="30" customHeight="1">
      <c r="B21" s="24"/>
    </row>
    <row r="22" spans="2:29" ht="30" customHeight="1">
      <c r="B22" s="25">
        <f>CashSummaryTable[[#Totals],[Cash remaining]]/CashSummaryTable[[#Totals],[Starting cash]]</f>
        <v>0.82891891891891889</v>
      </c>
    </row>
    <row r="23" spans="2:29" ht="30" customHeight="1">
      <c r="B23" s="25"/>
    </row>
  </sheetData>
  <mergeCells count="12">
    <mergeCell ref="U1:X2"/>
    <mergeCell ref="U3:Y3"/>
    <mergeCell ref="U4:Z4"/>
    <mergeCell ref="U5:X17"/>
    <mergeCell ref="Y5:Z9"/>
    <mergeCell ref="Y10:Z17"/>
    <mergeCell ref="B22:B23"/>
    <mergeCell ref="D3:E3"/>
    <mergeCell ref="B20:B21"/>
    <mergeCell ref="B1:F2"/>
    <mergeCell ref="B4:B19"/>
    <mergeCell ref="B3:C3"/>
  </mergeCells>
  <conditionalFormatting sqref="B22">
    <cfRule type="expression" dxfId="6" priority="7" stopIfTrue="1">
      <formula>$B$22&gt;=0.5</formula>
    </cfRule>
    <cfRule type="expression" dxfId="5" priority="8" stopIfTrue="1">
      <formula>AND($B$22&gt;=0.25,$B$22&lt;0.5)</formula>
    </cfRule>
    <cfRule type="expression" dxfId="4" priority="9" stopIfTrue="1">
      <formula>$B$22&lt;0.25</formula>
    </cfRule>
  </conditionalFormatting>
  <dataValidations count="23">
    <dataValidation allowBlank="1" showInputMessage="1" showErrorMessage="1" prompt="Create a Personal Money Tracker in this workbook. Chart is in cell B4. Cash remaining percent is automatically calculated in cell B22" sqref="A1" xr:uid="{00000000-0002-0000-0000-000000000000}"/>
    <dataValidation allowBlank="1" showInputMessage="1" showErrorMessage="1" prompt="Navigation link to Cash Spent worksheet" sqref="G2" xr:uid="{00000000-0002-0000-0000-000001000000}"/>
    <dataValidation allowBlank="1" showInputMessage="1" showErrorMessage="1" prompt="Enter cash details in table below" sqref="D3:E3" xr:uid="{00000000-0002-0000-0000-000002000000}"/>
    <dataValidation allowBlank="1" showInputMessage="1" showErrorMessage="1" prompt="Enter Account type in this column under this heading" sqref="D4" xr:uid="{00000000-0002-0000-0000-000003000000}"/>
    <dataValidation allowBlank="1" showInputMessage="1" showErrorMessage="1" prompt="Enter Starting Cash amount in this column under this heading" sqref="E4" xr:uid="{00000000-0002-0000-0000-000004000000}"/>
    <dataValidation allowBlank="1" showInputMessage="1" showErrorMessage="1" prompt="Spending Total amount is automatically calculated in this column under this heading" sqref="F4" xr:uid="{00000000-0002-0000-0000-000005000000}"/>
    <dataValidation allowBlank="1" showInputMessage="1" showErrorMessage="1" prompt="Cash Remaining is automatically calculated in this column under this heading" sqref="G4" xr:uid="{00000000-0002-0000-0000-000006000000}"/>
    <dataValidation allowBlank="1" showInputMessage="1" showErrorMessage="1" prompt="Title of this worksheet is in this cell. Enter details in Cash Summary table starting in cell D4 in this worksheet. Select cell G2 to navigate to Cash Spent worksheet" sqref="B1:F2" xr:uid="{00000000-0002-0000-0000-000007000000}"/>
    <dataValidation allowBlank="1" showInputMessage="1" showErrorMessage="1" prompt="Cash remaining percent is automatically calculated in cell below" sqref="B20:B21" xr:uid="{00000000-0002-0000-0000-000008000000}"/>
    <dataValidation allowBlank="1" showInputMessage="1" showErrorMessage="1" prompt="Cash remaining percent is automatically calculated in this cell" sqref="B22:B23" xr:uid="{00000000-0002-0000-0000-000009000000}"/>
    <dataValidation allowBlank="1" showInputMessage="1" showErrorMessage="1" prompt="Select Account type in this column under this heading. Press ALT+DOWN ARROW for options, then DOWN ARROW and ENTER to make selection" sqref="O4" xr:uid="{7238FFB2-0656-4B5D-B645-B436FB812A65}"/>
    <dataValidation allowBlank="1" showInputMessage="1" showErrorMessage="1" prompt="Enter Amount in this column under this heading" sqref="N4" xr:uid="{AF07EB9A-6721-46CF-BBB8-2B3A14BBDC50}"/>
    <dataValidation allowBlank="1" showInputMessage="1" showErrorMessage="1" prompt="Enter Description in this column under this heading" sqref="M4" xr:uid="{E15C565A-A497-408B-8211-9AF95AB55CC9}"/>
    <dataValidation allowBlank="1" showInputMessage="1" showErrorMessage="1" prompt="Enter Date in this column under this heading. Use heading filters to find specific entries" sqref="L4" xr:uid="{334A38E9-404C-4F73-82E5-4203978868C3}"/>
    <dataValidation allowBlank="1" showInputMessage="1" showErrorMessage="1" prompt="Enter details in table below. Slicers to filter table data by Account and Description are in cell F4 and F8" sqref="L3:M3" xr:uid="{6249EE37-61B2-4A25-B6DA-6B7FCC317151}"/>
    <dataValidation allowBlank="1" showInputMessage="1" showErrorMessage="1" prompt="Navigation link to Monthly Summary worksheet" sqref="P2" xr:uid="{D96BF564-1106-4BBC-88F1-E616F30A4DF9}"/>
    <dataValidation allowBlank="1" showInputMessage="1" showErrorMessage="1" prompt="Navigation link to Cash Summary worksheet" sqref="O2 Y2" xr:uid="{0EDB66C8-4632-4964-B44C-D507797DA655}"/>
    <dataValidation allowBlank="1" showInputMessage="1" showErrorMessage="1" prompt="Title of this worksheet is in this cell" sqref="L1" xr:uid="{8699A9FB-FF72-4E3B-BB5D-DB21E758F25A}"/>
    <dataValidation allowBlank="1" showInputMessage="1" showErrorMessage="1" prompt="Create Cash Spent list in this worksheet. Enter details in Cash Spent table. Select cell E2 to navigate to Cash Summary worksheet and F2 to navigate to Monthly Summary worksheet" sqref="K1" xr:uid="{D0BFC147-CF1B-4DC9-987A-4D9BDAC60E43}"/>
    <dataValidation type="list" errorStyle="warning" allowBlank="1" showInputMessage="1" showErrorMessage="1" error="Select Account type from the list. Select CANCEL, then press ALT+DOWN ARROW for options, then DOWN ARROW and ENTER to make selection" sqref="O5:O20" xr:uid="{8EBFEBEE-55E0-4936-A05B-6C527B537233}">
      <formula1>AccountList</formula1>
    </dataValidation>
    <dataValidation allowBlank="1" showInputMessage="1" showErrorMessage="1" prompt="Account Summary Chart is in cell below. This chart is updated based on PivotTable in Chart Data worksheet" sqref="U4" xr:uid="{606A3A73-5C93-4E2C-B897-CAB4BD0C7AC5}"/>
    <dataValidation allowBlank="1" showInputMessage="1" showErrorMessage="1" prompt="Title of this worksheet is in this cell. Tip is in cell below" sqref="U1" xr:uid="{FF0FE395-D695-448F-8545-4F4A99068802}"/>
    <dataValidation allowBlank="1" showInputMessage="1" showErrorMessage="1" prompt="Create Monthly Summary in this worksheet. Enter details in PivotTable. Chart is in cell B5 and slicers in cell F5 and F10.  Select cell F2 to navigate to Cash summary worksheet" sqref="T1" xr:uid="{DA9A1124-236B-4593-8CC5-34A1503F3EB5}"/>
  </dataValidations>
  <printOptions horizontalCentered="1"/>
  <pageMargins left="0.7" right="0.7" top="0.75" bottom="0.75" header="0.3" footer="0.3"/>
  <pageSetup fitToHeight="0" orientation="portrait" r:id="rId1"/>
  <headerFooter differentFirst="1"/>
  <drawing r:id="rId2"/>
  <tableParts count="2">
    <tablePart r:id="rId3"/>
    <tablePart r:id="rId4"/>
  </tableParts>
  <extLst>
    <ext xmlns:x14="http://schemas.microsoft.com/office/spreadsheetml/2009/9/main" uri="{A8765BA9-456A-4dab-B4F3-ACF838C121DE}">
      <x14:slicerList>
        <x14:slicer r:id="rId5"/>
      </x14:slicerList>
    </ext>
    <ext xmlns:x15="http://schemas.microsoft.com/office/spreadsheetml/2010/11/main" uri="{3A4CF648-6AED-40f4-86FF-DC5316D8AED3}">
      <x14:slicerList xmlns:x14="http://schemas.microsoft.com/office/spreadsheetml/2009/9/main">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2B01AB24-FCE7-49B9-B36C-CE18326B5EAE}">
  <ds:schemaRefs>
    <ds:schemaRef ds:uri="http://schemas.microsoft.com/sharepoint/v3/contenttype/forms"/>
  </ds:schemaRefs>
</ds:datastoreItem>
</file>

<file path=customXml/itemProps2.xml><?xml version="1.0" encoding="utf-8"?>
<ds:datastoreItem xmlns:ds="http://schemas.openxmlformats.org/officeDocument/2006/customXml" ds:itemID="{2D870041-2229-4D07-904B-DF14F1D72C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F9D7E52-D399-4139-AB3A-0A84B6C60791}">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TM00000038</Templat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Cash summary</vt:lpstr>
      <vt:lpstr>AccountList</vt:lpstr>
      <vt:lpstr>PercentageAvailable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2022-11-06T06:25:47Z</dcterms:created>
  <dcterms:modified xsi:type="dcterms:W3CDTF">2022-12-15T07:37:52Z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