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155"/>
  </bookViews>
  <sheets>
    <sheet name="Que .1" sheetId="1" r:id="rId1"/>
    <sheet name="Q1.pivot chart" sheetId="27" r:id="rId2"/>
    <sheet name="Q1.Dashboard" sheetId="25" r:id="rId3"/>
    <sheet name="Q2.Instructions" sheetId="6" r:id="rId4"/>
    <sheet name="Q2.Weight Detail" sheetId="5" r:id="rId5"/>
    <sheet name="Q2.Weight Chart" sheetId="4" r:id="rId6"/>
    <sheet name="Q2.BMI Table" sheetId="3" r:id="rId7"/>
    <sheet name="Q3.Sales analytics" sheetId="8" r:id="rId8"/>
    <sheet name="Q3.Sales Analytics Dashboard" sheetId="22" r:id="rId9"/>
    <sheet name="Q4.Covid-19" sheetId="7" r:id="rId10"/>
    <sheet name="Q4.Pivot tables" sheetId="28" r:id="rId11"/>
    <sheet name="Q4.Covid-19 Dashboard" sheetId="20" r:id="rId12"/>
  </sheets>
  <externalReferences>
    <externalReference r:id="rId13"/>
  </externalReferences>
  <definedNames>
    <definedName name="BMI" localSheetId="3">'[1]BMI Table'!$C$5:$AL$24</definedName>
    <definedName name="BMI">'Q2.BMI Table'!$C$5:$AL$24</definedName>
    <definedName name="BMIList" localSheetId="3">'[1]BMI Table'!$B$6:$B$24</definedName>
    <definedName name="BMIList">'Q2.BMI Table'!$B$6:$B$24</definedName>
    <definedName name="ExternalData_1" localSheetId="9">'Q4.Covid-19'!$B$4:$F$60</definedName>
    <definedName name="Slicer_state">#N/A</definedName>
    <definedName name="state_names">#REF!</definedName>
  </definedNames>
  <calcPr calcId="152511"/>
  <pivotCaches>
    <pivotCache cacheId="0" r:id="rId14"/>
    <pivotCache cacheId="1" r:id="rId15"/>
    <pivotCache cacheId="2"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Lst>
</workbook>
</file>

<file path=xl/calcChain.xml><?xml version="1.0" encoding="utf-8"?>
<calcChain xmlns="http://schemas.openxmlformats.org/spreadsheetml/2006/main">
  <c r="E19" i="5" l="1"/>
  <c r="E20" i="5"/>
  <c r="E21" i="5"/>
  <c r="E22" i="5"/>
  <c r="E23" i="5"/>
  <c r="E24" i="5"/>
  <c r="E25" i="5"/>
  <c r="F19" i="5"/>
  <c r="F20" i="5"/>
  <c r="F21" i="5"/>
  <c r="F22" i="5"/>
  <c r="F23" i="5"/>
  <c r="F24" i="5"/>
  <c r="F25" i="5"/>
  <c r="E3" i="5"/>
  <c r="E4" i="5"/>
  <c r="E5" i="5"/>
  <c r="E6" i="5"/>
  <c r="E7" i="5"/>
  <c r="E8" i="5"/>
  <c r="E9" i="5"/>
  <c r="E10" i="5"/>
  <c r="E11" i="5"/>
  <c r="E12" i="5"/>
  <c r="E13" i="5"/>
  <c r="E14" i="5"/>
  <c r="E15" i="5"/>
  <c r="E16" i="5"/>
  <c r="E17" i="5"/>
  <c r="E18" i="5"/>
  <c r="F3" i="5"/>
  <c r="F4" i="5"/>
  <c r="F5" i="5"/>
  <c r="F6" i="5"/>
  <c r="F7" i="5"/>
  <c r="F8" i="5"/>
  <c r="F9" i="5"/>
  <c r="F10" i="5"/>
  <c r="F11" i="5"/>
  <c r="F12" i="5"/>
  <c r="F13" i="5"/>
  <c r="F14" i="5"/>
  <c r="F15" i="5"/>
  <c r="F16" i="5"/>
  <c r="F17" i="5"/>
  <c r="F18" i="5"/>
  <c r="F13" i="1" l="1"/>
  <c r="F12" i="1"/>
  <c r="F11" i="1"/>
  <c r="F10" i="1"/>
  <c r="F9" i="1"/>
  <c r="F8" i="1"/>
  <c r="F7" i="1"/>
  <c r="F6" i="1"/>
  <c r="F5" i="1"/>
  <c r="F4" i="1"/>
  <c r="J4" i="7" l="1"/>
  <c r="G5" i="7"/>
  <c r="J5" i="7"/>
  <c r="J6" i="7" s="1"/>
  <c r="G6" i="7"/>
  <c r="G7" i="7"/>
  <c r="J7" i="7"/>
  <c r="G8" i="7"/>
  <c r="G9" i="7"/>
  <c r="J9" i="7"/>
  <c r="G10" i="7"/>
  <c r="J10" i="7"/>
  <c r="G11" i="7"/>
  <c r="J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B7" i="6"/>
  <c r="E2" i="5" l="1"/>
  <c r="F2" i="5"/>
  <c r="I3" i="5"/>
  <c r="L4" i="5" a="1"/>
  <c r="L4" i="5" s="1"/>
  <c r="L5" i="5" a="1"/>
  <c r="L5" i="5" s="1"/>
  <c r="I7" i="5" a="1"/>
  <c r="I7" i="5" s="1"/>
  <c r="L7" i="5" s="1"/>
  <c r="L8" i="5" s="1" a="1"/>
  <c r="L8" i="5" s="1"/>
  <c r="L9" i="5" s="1"/>
  <c r="I8" i="5"/>
  <c r="A6" i="3"/>
  <c r="A7" i="3"/>
  <c r="A8" i="3"/>
  <c r="A9" i="3"/>
  <c r="A10" i="3"/>
  <c r="A11" i="3"/>
  <c r="A12" i="3"/>
  <c r="A13" i="3"/>
  <c r="A14" i="3"/>
  <c r="A15" i="3"/>
  <c r="A16" i="3"/>
  <c r="A17" i="3"/>
  <c r="A18" i="3"/>
  <c r="A19" i="3"/>
  <c r="A20" i="3"/>
  <c r="A21" i="3"/>
  <c r="A22" i="3"/>
  <c r="A23" i="3"/>
  <c r="A24" i="3"/>
  <c r="C19" i="5" l="1"/>
  <c r="C23" i="5"/>
  <c r="C24" i="5"/>
  <c r="C21" i="5"/>
  <c r="C25" i="5"/>
  <c r="C22" i="5"/>
  <c r="C20" i="5"/>
  <c r="D22" i="5"/>
  <c r="D19" i="5"/>
  <c r="D23" i="5"/>
  <c r="D20" i="5"/>
  <c r="D24" i="5"/>
  <c r="D21" i="5"/>
  <c r="D25" i="5"/>
  <c r="C2" i="5"/>
  <c r="C3" i="5"/>
  <c r="C7" i="5"/>
  <c r="C11" i="5"/>
  <c r="C15" i="5"/>
  <c r="C4" i="5"/>
  <c r="C8" i="5"/>
  <c r="C12" i="5"/>
  <c r="C16" i="5"/>
  <c r="C5" i="5"/>
  <c r="C9" i="5"/>
  <c r="C13" i="5"/>
  <c r="C17" i="5"/>
  <c r="C6" i="5"/>
  <c r="C10" i="5"/>
  <c r="C14" i="5"/>
  <c r="C18" i="5"/>
  <c r="D3" i="5"/>
  <c r="D7" i="5"/>
  <c r="D11" i="5"/>
  <c r="D15" i="5"/>
  <c r="D4" i="5"/>
  <c r="D8" i="5"/>
  <c r="D12" i="5"/>
  <c r="D16" i="5"/>
  <c r="D5" i="5"/>
  <c r="D9" i="5"/>
  <c r="D13" i="5"/>
  <c r="D17" i="5"/>
  <c r="D6" i="5"/>
  <c r="D10" i="5"/>
  <c r="D14" i="5"/>
  <c r="D18" i="5"/>
  <c r="I9" i="5"/>
  <c r="D2" i="5"/>
</calcChain>
</file>

<file path=xl/sharedStrings.xml><?xml version="1.0" encoding="utf-8"?>
<sst xmlns="http://schemas.openxmlformats.org/spreadsheetml/2006/main" count="328" uniqueCount="156">
  <si>
    <t>D&amp;Q Staff Bonuses</t>
  </si>
  <si>
    <t>Employee</t>
  </si>
  <si>
    <t>No Customers</t>
  </si>
  <si>
    <t>Bonus</t>
  </si>
  <si>
    <t>Emily Smith</t>
  </si>
  <si>
    <t>Dan Jonesman</t>
  </si>
  <si>
    <t>Fred Brown</t>
  </si>
  <si>
    <t>Dora McTavish</t>
  </si>
  <si>
    <t>Patrick O'Leary</t>
  </si>
  <si>
    <t>Dawn Taylor</t>
  </si>
  <si>
    <t>Penny Joyce</t>
  </si>
  <si>
    <t>Ian Frankley</t>
  </si>
  <si>
    <t>Jeff O'Brien</t>
  </si>
  <si>
    <t>William Jones</t>
  </si>
  <si>
    <t>Bonus per Customer</t>
  </si>
  <si>
    <t>Valid for Adults &gt;=20</t>
  </si>
  <si>
    <t>&gt;30 obeses</t>
  </si>
  <si>
    <t>25-29.9 overweight</t>
  </si>
  <si>
    <t>18.5 - 24.9 Normal</t>
  </si>
  <si>
    <t>&lt;18.5 Underweight</t>
  </si>
  <si>
    <t>(inches)</t>
  </si>
  <si>
    <t>BMI</t>
  </si>
  <si>
    <t>Height</t>
  </si>
  <si>
    <t>Body Weight (pounds)</t>
  </si>
  <si>
    <t xml:space="preserve">Table: </t>
  </si>
  <si>
    <t>Weight Loss</t>
  </si>
  <si>
    <t>Previous Weight</t>
  </si>
  <si>
    <t>Starting Weight</t>
  </si>
  <si>
    <t>Current Weight</t>
  </si>
  <si>
    <t>Max</t>
  </si>
  <si>
    <t>Min</t>
  </si>
  <si>
    <t>Normal BMI Range</t>
  </si>
  <si>
    <t>Target Weight</t>
  </si>
  <si>
    <t>Height (inches)</t>
  </si>
  <si>
    <t>&gt;= 58 Inches</t>
  </si>
  <si>
    <t>Target Range</t>
  </si>
  <si>
    <t>Target Low</t>
  </si>
  <si>
    <t>BMI Range</t>
  </si>
  <si>
    <t>BMI Low</t>
  </si>
  <si>
    <t>Weight</t>
  </si>
  <si>
    <t>Date</t>
  </si>
  <si>
    <t>The Chart is dynamic and will keep expanding for every date/weight you enter</t>
  </si>
  <si>
    <t>*  Normal BMI weight range (Green band)</t>
  </si>
  <si>
    <t>*  Target weight range (Blue band)</t>
  </si>
  <si>
    <t>*  Current weight line (Red line)</t>
  </si>
  <si>
    <t>This will then build your chart ==================================&gt;</t>
  </si>
  <si>
    <t>Then fill in your last and most current weigh in dates and weight</t>
  </si>
  <si>
    <t>Then enter your target weight range minimum and maximum</t>
  </si>
  <si>
    <t>Enter in your NEAREST height in Inches (minimum 58 inches)</t>
  </si>
  <si>
    <r>
      <rPr>
        <sz val="11"/>
        <color theme="1"/>
        <rFont val="Calibri"/>
      </rPr>
      <t xml:space="preserve">Fill in all the </t>
    </r>
    <r>
      <rPr>
        <sz val="11"/>
        <color theme="1"/>
        <rFont val="Calibri"/>
      </rPr>
      <t>red text shown below:</t>
    </r>
  </si>
  <si>
    <r>
      <rPr>
        <sz val="11"/>
        <color theme="1"/>
        <rFont val="Calibri"/>
      </rPr>
      <t>To create a Weight, Target Weight and BMI Tracker Dashboard Chart,</t>
    </r>
    <r>
      <rPr>
        <sz val="11"/>
        <color theme="1"/>
        <rFont val="Calibri"/>
      </rPr>
      <t xml:space="preserve"> go to the Weight Detail worksheet.</t>
    </r>
  </si>
  <si>
    <t>AS</t>
  </si>
  <si>
    <t>MP</t>
  </si>
  <si>
    <t>VI</t>
  </si>
  <si>
    <t>GU</t>
  </si>
  <si>
    <t>AK</t>
  </si>
  <si>
    <t>WY</t>
  </si>
  <si>
    <t>ND</t>
  </si>
  <si>
    <t>SD</t>
  </si>
  <si>
    <t>WV</t>
  </si>
  <si>
    <t>MT</t>
  </si>
  <si>
    <t>NE</t>
  </si>
  <si>
    <t>HI</t>
  </si>
  <si>
    <t>PR</t>
  </si>
  <si>
    <t>VT</t>
  </si>
  <si>
    <t>NM</t>
  </si>
  <si>
    <t>ME</t>
  </si>
  <si>
    <t>DE</t>
  </si>
  <si>
    <t>NH</t>
  </si>
  <si>
    <t>KS</t>
  </si>
  <si>
    <t>IA</t>
  </si>
  <si>
    <t>AR</t>
  </si>
  <si>
    <t>DC</t>
  </si>
  <si>
    <t>RI</t>
  </si>
  <si>
    <t>ID</t>
  </si>
  <si>
    <t>KY</t>
  </si>
  <si>
    <t>OR</t>
  </si>
  <si>
    <t>MN</t>
  </si>
  <si>
    <t>OK</t>
  </si>
  <si>
    <t>UT</t>
  </si>
  <si>
    <t>MS</t>
  </si>
  <si>
    <t>AL</t>
  </si>
  <si>
    <t>NV</t>
  </si>
  <si>
    <t>SC</t>
  </si>
  <si>
    <t>AZ</t>
  </si>
  <si>
    <t>VA</t>
  </si>
  <si>
    <t>WI</t>
  </si>
  <si>
    <t>MO</t>
  </si>
  <si>
    <t>NC</t>
  </si>
  <si>
    <t>MD</t>
  </si>
  <si>
    <t>TN</t>
  </si>
  <si>
    <t>OH</t>
  </si>
  <si>
    <t>IN</t>
  </si>
  <si>
    <t>CO</t>
  </si>
  <si>
    <t>CT</t>
  </si>
  <si>
    <t>TX</t>
  </si>
  <si>
    <t>GA</t>
  </si>
  <si>
    <t>WA</t>
  </si>
  <si>
    <t>PA</t>
  </si>
  <si>
    <t>IL</t>
  </si>
  <si>
    <t>Rows</t>
  </si>
  <si>
    <t>FL</t>
  </si>
  <si>
    <t>Oldest</t>
  </si>
  <si>
    <t>MA</t>
  </si>
  <si>
    <t>Latest</t>
  </si>
  <si>
    <t>LA</t>
  </si>
  <si>
    <t>CA</t>
  </si>
  <si>
    <t>Deaths</t>
  </si>
  <si>
    <t>MI</t>
  </si>
  <si>
    <t>Pos %</t>
  </si>
  <si>
    <t>NJ</t>
  </si>
  <si>
    <t>Positive</t>
  </si>
  <si>
    <t>NY</t>
  </si>
  <si>
    <t>Total</t>
  </si>
  <si>
    <t>pos %</t>
  </si>
  <si>
    <t>total</t>
  </si>
  <si>
    <t>modified</t>
  </si>
  <si>
    <t>deaths</t>
  </si>
  <si>
    <t>positive</t>
  </si>
  <si>
    <t>state</t>
  </si>
  <si>
    <t>COVID-19 US by State - current</t>
  </si>
  <si>
    <t>Pen</t>
  </si>
  <si>
    <t>Sorvino</t>
  </si>
  <si>
    <t>West</t>
  </si>
  <si>
    <t>Binder</t>
  </si>
  <si>
    <t>Thompson</t>
  </si>
  <si>
    <t>Pencil</t>
  </si>
  <si>
    <t>Desk</t>
  </si>
  <si>
    <t>Howard</t>
  </si>
  <si>
    <t>East</t>
  </si>
  <si>
    <t>Jones</t>
  </si>
  <si>
    <t>Parent</t>
  </si>
  <si>
    <t>Pen Set</t>
  </si>
  <si>
    <t>Kivell</t>
  </si>
  <si>
    <t>Central</t>
  </si>
  <si>
    <t>Jardine</t>
  </si>
  <si>
    <t>Morgan</t>
  </si>
  <si>
    <t>Smith</t>
  </si>
  <si>
    <t>Gill</t>
  </si>
  <si>
    <t>Andrews</t>
  </si>
  <si>
    <t>Unit Cost</t>
  </si>
  <si>
    <t>Units</t>
  </si>
  <si>
    <t>Item</t>
  </si>
  <si>
    <t>Rep</t>
  </si>
  <si>
    <t>Region</t>
  </si>
  <si>
    <t>OrderDate</t>
  </si>
  <si>
    <t xml:space="preserve">  </t>
  </si>
  <si>
    <t>Row Labels</t>
  </si>
  <si>
    <t>Grand Total</t>
  </si>
  <si>
    <t>Sum of positive</t>
  </si>
  <si>
    <t>Sum of total</t>
  </si>
  <si>
    <t>Sum of deaths</t>
  </si>
  <si>
    <t>Sum of Total</t>
  </si>
  <si>
    <t>Sum of No Customers</t>
  </si>
  <si>
    <t>Sum of Bonus</t>
  </si>
  <si>
    <t>Column1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</si>
</sst>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hh:mm"/>
    <numFmt numFmtId="165" formatCode="m/d/yy"/>
  </numFmts>
  <fonts count="24">
    <font>
      <sz val="11"/>
      <color theme="1"/>
      <name val="Calibri"/>
      <scheme val="minor"/>
    </font>
    <font>
      <sz val="11"/>
      <color theme="1"/>
      <name val="Calibri"/>
      <family val="2"/>
      <scheme val="minor"/>
    </font>
    <font>
      <b/>
      <u/>
      <sz val="16"/>
      <color rgb="FFC55A11"/>
      <name val="Calibri"/>
    </font>
    <font>
      <b/>
      <sz val="11"/>
      <color theme="1"/>
      <name val="Calibri"/>
    </font>
    <font>
      <sz val="11"/>
      <color theme="1"/>
      <name val="Calibri"/>
    </font>
    <font>
      <sz val="11"/>
      <color theme="1"/>
      <name val="Calibri"/>
      <scheme val="minor"/>
    </font>
    <font>
      <sz val="11"/>
      <color theme="1"/>
      <name val="Verdana"/>
    </font>
    <font>
      <b/>
      <sz val="11"/>
      <color theme="1"/>
      <name val="Verdana"/>
    </font>
    <font>
      <sz val="11"/>
      <name val="Calibri"/>
    </font>
    <font>
      <u/>
      <sz val="11"/>
      <color theme="10"/>
      <name val="Calibri"/>
    </font>
    <font>
      <sz val="11"/>
      <color rgb="FFFF0000"/>
      <name val="Calibri"/>
    </font>
    <font>
      <b/>
      <sz val="11"/>
      <color theme="0"/>
      <name val="Calibri"/>
    </font>
    <font>
      <sz val="11"/>
      <color theme="10"/>
      <name val="Calibri"/>
    </font>
    <font>
      <sz val="10"/>
      <color rgb="FF000000"/>
      <name val="Calibri"/>
      <scheme val="minor"/>
    </font>
    <font>
      <sz val="10"/>
      <color theme="1"/>
      <name val="Calibri"/>
      <scheme val="minor"/>
    </font>
    <font>
      <sz val="9"/>
      <color rgb="FF000000"/>
      <name val="&quot;Arial Narrow&quot;"/>
    </font>
    <font>
      <sz val="8"/>
      <color rgb="FF000000"/>
      <name val="Arial"/>
    </font>
    <font>
      <b/>
      <sz val="8"/>
      <color rgb="FF0000CA"/>
      <name val="Arial"/>
    </font>
    <font>
      <sz val="11"/>
      <color theme="0"/>
      <name val="Calibri"/>
      <family val="2"/>
      <scheme val="minor"/>
    </font>
    <font>
      <sz val="11"/>
      <color theme="1" tint="4.9989318521683403E-2"/>
      <name val="Calibri"/>
      <family val="2"/>
      <scheme val="minor"/>
    </font>
    <font>
      <b/>
      <sz val="8"/>
      <color rgb="FF0000CA"/>
      <name val="Arial"/>
      <family val="2"/>
    </font>
    <font>
      <sz val="11"/>
      <color theme="0"/>
      <name val="Calibri"/>
      <scheme val="minor"/>
    </font>
    <font>
      <sz val="11"/>
      <color theme="1" tint="4.9989318521683403E-2"/>
      <name val="Calibri"/>
      <scheme val="minor"/>
    </font>
    <font>
      <sz val="11"/>
      <color theme="2"/>
      <name val="Calibri"/>
      <scheme val="minor"/>
    </font>
  </fonts>
  <fills count="13">
    <fill>
      <patternFill patternType="none"/>
    </fill>
    <fill>
      <patternFill patternType="gray125"/>
    </fill>
    <fill>
      <patternFill patternType="solid">
        <fgColor rgb="FFDADADA"/>
        <bgColor rgb="FFDADADA"/>
      </patternFill>
    </fill>
    <fill>
      <patternFill patternType="solid">
        <fgColor rgb="FFDEEAF6"/>
        <bgColor rgb="FFDEEAF6"/>
      </patternFill>
    </fill>
    <fill>
      <patternFill patternType="solid">
        <fgColor rgb="FFC00000"/>
        <bgColor rgb="FFC00000"/>
      </patternFill>
    </fill>
    <fill>
      <patternFill patternType="solid">
        <fgColor rgb="FFD99594"/>
        <bgColor rgb="FFD99594"/>
      </patternFill>
    </fill>
    <fill>
      <patternFill patternType="solid">
        <fgColor rgb="FFFFFF00"/>
        <bgColor rgb="FFFFFF00"/>
      </patternFill>
    </fill>
    <fill>
      <patternFill patternType="solid">
        <fgColor rgb="FFFFFFFF"/>
        <bgColor rgb="FFFFFFFF"/>
      </patternFill>
    </fill>
    <fill>
      <patternFill patternType="solid">
        <fgColor theme="4"/>
        <bgColor theme="4"/>
      </patternFill>
    </fill>
    <fill>
      <patternFill patternType="solid">
        <fgColor rgb="FFB8CCE4"/>
        <bgColor rgb="FFB8CCE4"/>
      </patternFill>
    </fill>
    <fill>
      <patternFill patternType="solid">
        <fgColor rgb="FFE2EFD9"/>
        <bgColor rgb="FFE2EFD9"/>
      </patternFill>
    </fill>
    <fill>
      <patternFill patternType="solid">
        <fgColor theme="5" tint="0.79998168889431442"/>
        <bgColor indexed="64"/>
      </patternFill>
    </fill>
    <fill>
      <patternFill patternType="solid">
        <fgColor theme="9" tint="0.39997558519241921"/>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3587C3"/>
      </left>
      <right style="medium">
        <color rgb="FF3587C3"/>
      </right>
      <top style="medium">
        <color rgb="FF3587C3"/>
      </top>
      <bottom style="medium">
        <color rgb="FF3587C3"/>
      </bottom>
      <diagonal/>
    </border>
    <border>
      <left style="medium">
        <color rgb="FF3587C3"/>
      </left>
      <right style="medium">
        <color rgb="FF3587C3"/>
      </right>
      <top/>
      <bottom style="medium">
        <color rgb="FF3587C3"/>
      </bottom>
      <diagonal/>
    </border>
    <border>
      <left/>
      <right style="medium">
        <color rgb="FF3587C3"/>
      </right>
      <top style="medium">
        <color rgb="FF3587C3"/>
      </top>
      <bottom/>
      <diagonal/>
    </border>
    <border>
      <left/>
      <right/>
      <top style="medium">
        <color rgb="FF3587C3"/>
      </top>
      <bottom/>
      <diagonal/>
    </border>
    <border>
      <left style="medium">
        <color rgb="FF3587C3"/>
      </left>
      <right style="medium">
        <color rgb="FF3587C3"/>
      </right>
      <top style="medium">
        <color rgb="FF3587C3"/>
      </top>
      <bottom/>
      <diagonal/>
    </border>
    <border>
      <left/>
      <right style="medium">
        <color rgb="FF3587C3"/>
      </right>
      <top/>
      <bottom style="medium">
        <color rgb="FF3587C3"/>
      </bottom>
      <diagonal/>
    </border>
    <border>
      <left/>
      <right/>
      <top/>
      <bottom style="medium">
        <color rgb="FF3587C3"/>
      </bottom>
      <diagonal/>
    </border>
    <border>
      <left style="medium">
        <color rgb="FF3587C3"/>
      </left>
      <right/>
      <top/>
      <bottom style="medium">
        <color rgb="FF3587C3"/>
      </bottom>
      <diagonal/>
    </border>
    <border>
      <left style="medium">
        <color rgb="FF3587C3"/>
      </left>
      <right/>
      <top style="medium">
        <color rgb="FF3587C3"/>
      </top>
      <bottom/>
      <diagonal/>
    </border>
    <border>
      <left/>
      <right style="thin">
        <color theme="0"/>
      </right>
      <top/>
      <bottom/>
      <diagonal/>
    </border>
    <border>
      <left/>
      <right/>
      <top/>
      <bottom style="thick">
        <color theme="0"/>
      </bottom>
      <diagonal/>
    </border>
    <border>
      <left/>
      <right style="thin">
        <color theme="0"/>
      </right>
      <top/>
      <bottom style="thick">
        <color theme="0"/>
      </bottom>
      <diagonal/>
    </border>
    <border>
      <left style="thin">
        <color rgb="FFBFBFBF"/>
      </left>
      <right style="thin">
        <color rgb="FFBFBFBF"/>
      </right>
      <top style="thin">
        <color rgb="FFBFBFBF"/>
      </top>
      <bottom style="thin">
        <color rgb="FFBFBFBF"/>
      </bottom>
      <diagonal/>
    </border>
    <border>
      <left style="thin">
        <color rgb="FF9A9A9A"/>
      </left>
      <right style="thin">
        <color rgb="FF9A9A9A"/>
      </right>
      <top style="thin">
        <color rgb="FF9A9A9A"/>
      </top>
      <bottom style="thin">
        <color rgb="FF9A9A9A"/>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3" fillId="0" borderId="0"/>
  </cellStyleXfs>
  <cellXfs count="94">
    <xf numFmtId="0" fontId="0" fillId="0" borderId="0" xfId="0" applyFont="1" applyAlignment="1"/>
    <xf numFmtId="0" fontId="2" fillId="0" borderId="0" xfId="0" applyFont="1"/>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4" fillId="0" borderId="0" xfId="0" applyFont="1" applyAlignment="1">
      <alignment vertical="center" wrapText="1"/>
    </xf>
    <xf numFmtId="0" fontId="4" fillId="0" borderId="1" xfId="0" applyFont="1" applyBorder="1"/>
    <xf numFmtId="0" fontId="3" fillId="0" borderId="2" xfId="0" applyFont="1" applyBorder="1" applyAlignment="1">
      <alignment horizontal="center" wrapText="1"/>
    </xf>
    <xf numFmtId="0" fontId="3" fillId="0" borderId="3" xfId="0" applyFont="1" applyBorder="1" applyAlignment="1">
      <alignment horizontal="center" wrapText="1"/>
    </xf>
    <xf numFmtId="0" fontId="4" fillId="0" borderId="0" xfId="0" applyFont="1"/>
    <xf numFmtId="0" fontId="4" fillId="3" borderId="3" xfId="0" applyFont="1" applyFill="1" applyBorder="1" applyAlignment="1">
      <alignment horizontal="center"/>
    </xf>
    <xf numFmtId="0" fontId="4" fillId="3" borderId="2" xfId="0" applyFont="1" applyFill="1" applyBorder="1" applyAlignment="1">
      <alignment horizontal="center"/>
    </xf>
    <xf numFmtId="0" fontId="4" fillId="0" borderId="0" xfId="0" applyFont="1" applyAlignment="1">
      <alignment horizontal="center"/>
    </xf>
    <xf numFmtId="0" fontId="6" fillId="4" borderId="4" xfId="0" applyFont="1" applyFill="1" applyBorder="1" applyAlignment="1">
      <alignment vertical="top" wrapText="1"/>
    </xf>
    <xf numFmtId="0" fontId="6" fillId="5" borderId="4" xfId="0" applyFont="1" applyFill="1" applyBorder="1" applyAlignment="1">
      <alignment vertical="top" wrapText="1"/>
    </xf>
    <xf numFmtId="0" fontId="6" fillId="6" borderId="4" xfId="0" applyFont="1" applyFill="1" applyBorder="1" applyAlignment="1">
      <alignment vertical="top" wrapText="1"/>
    </xf>
    <xf numFmtId="0" fontId="7" fillId="7" borderId="4" xfId="0" applyFont="1" applyFill="1" applyBorder="1" applyAlignment="1">
      <alignment horizontal="center" vertical="top" wrapText="1"/>
    </xf>
    <xf numFmtId="0" fontId="5" fillId="0" borderId="0" xfId="0" applyFont="1"/>
    <xf numFmtId="0" fontId="7" fillId="7" borderId="4" xfId="0" applyFont="1" applyFill="1" applyBorder="1" applyAlignment="1">
      <alignment vertical="top" wrapText="1"/>
    </xf>
    <xf numFmtId="0" fontId="7" fillId="7" borderId="5" xfId="0" applyFont="1" applyFill="1" applyBorder="1" applyAlignment="1">
      <alignment horizontal="center" vertical="top" wrapText="1"/>
    </xf>
    <xf numFmtId="0" fontId="7" fillId="7" borderId="6" xfId="0" applyFont="1" applyFill="1" applyBorder="1" applyAlignment="1">
      <alignment vertical="top" wrapText="1"/>
    </xf>
    <xf numFmtId="0" fontId="7" fillId="7" borderId="7" xfId="0" applyFont="1" applyFill="1" applyBorder="1" applyAlignment="1">
      <alignment vertical="top" wrapText="1"/>
    </xf>
    <xf numFmtId="0" fontId="7" fillId="7" borderId="8" xfId="0" applyFont="1" applyFill="1" applyBorder="1" applyAlignment="1">
      <alignment horizontal="center" vertical="top" wrapText="1"/>
    </xf>
    <xf numFmtId="0" fontId="3" fillId="0" borderId="0" xfId="0" applyFont="1" applyAlignment="1">
      <alignment horizontal="right"/>
    </xf>
    <xf numFmtId="14" fontId="4" fillId="0" borderId="0" xfId="0" applyNumberFormat="1" applyFont="1" applyAlignment="1">
      <alignment horizontal="center"/>
    </xf>
    <xf numFmtId="0" fontId="9" fillId="0" borderId="0" xfId="0" applyFont="1" applyAlignment="1">
      <alignment horizontal="center"/>
    </xf>
    <xf numFmtId="0" fontId="4" fillId="6" borderId="1" xfId="0" applyFont="1" applyFill="1" applyBorder="1" applyAlignment="1">
      <alignment horizontal="center"/>
    </xf>
    <xf numFmtId="0" fontId="4" fillId="6" borderId="0" xfId="0" applyFont="1" applyFill="1" applyBorder="1" applyAlignment="1">
      <alignment horizontal="center"/>
    </xf>
    <xf numFmtId="14" fontId="4" fillId="6" borderId="0" xfId="0" applyNumberFormat="1" applyFont="1" applyFill="1" applyBorder="1" applyAlignment="1">
      <alignment horizontal="center"/>
    </xf>
    <xf numFmtId="0" fontId="4" fillId="0" borderId="0" xfId="0" applyFont="1" applyAlignment="1">
      <alignment horizontal="center" wrapText="1"/>
    </xf>
    <xf numFmtId="0" fontId="10" fillId="6" borderId="0" xfId="0" applyFont="1" applyFill="1" applyBorder="1" applyAlignment="1">
      <alignment horizontal="center"/>
    </xf>
    <xf numFmtId="14" fontId="10" fillId="6" borderId="0" xfId="0" applyNumberFormat="1" applyFont="1" applyFill="1" applyBorder="1" applyAlignment="1">
      <alignment horizontal="center"/>
    </xf>
    <xf numFmtId="0" fontId="4" fillId="9" borderId="0" xfId="0" applyFont="1" applyFill="1" applyBorder="1" applyAlignment="1">
      <alignment horizontal="center"/>
    </xf>
    <xf numFmtId="0" fontId="4" fillId="9" borderId="13" xfId="0" applyFont="1" applyFill="1" applyBorder="1" applyAlignment="1">
      <alignment horizontal="center"/>
    </xf>
    <xf numFmtId="0" fontId="10" fillId="6" borderId="13" xfId="0" applyFont="1" applyFill="1" applyBorder="1" applyAlignment="1">
      <alignment horizontal="center"/>
    </xf>
    <xf numFmtId="14" fontId="10" fillId="6" borderId="13" xfId="0" applyNumberFormat="1" applyFont="1" applyFill="1" applyBorder="1" applyAlignment="1">
      <alignment horizontal="center"/>
    </xf>
    <xf numFmtId="0" fontId="11" fillId="8" borderId="0" xfId="0" applyFont="1" applyFill="1" applyBorder="1" applyAlignment="1">
      <alignment horizontal="center" wrapText="1"/>
    </xf>
    <xf numFmtId="0" fontId="11" fillId="8" borderId="14" xfId="0" applyFont="1" applyFill="1" applyBorder="1" applyAlignment="1">
      <alignment horizontal="center" wrapText="1"/>
    </xf>
    <xf numFmtId="0" fontId="11" fillId="8" borderId="15" xfId="0" applyFont="1" applyFill="1" applyBorder="1" applyAlignment="1">
      <alignment horizontal="center" wrapText="1"/>
    </xf>
    <xf numFmtId="0" fontId="10" fillId="6" borderId="1" xfId="0" applyFont="1" applyFill="1" applyBorder="1" applyAlignment="1">
      <alignment horizontal="center"/>
    </xf>
    <xf numFmtId="0" fontId="5" fillId="0" borderId="0" xfId="0" applyFont="1" applyAlignment="1"/>
    <xf numFmtId="9" fontId="4" fillId="0" borderId="0" xfId="0" applyNumberFormat="1" applyFont="1"/>
    <xf numFmtId="164" fontId="4" fillId="0" borderId="0" xfId="0" applyNumberFormat="1" applyFont="1"/>
    <xf numFmtId="0" fontId="12" fillId="0" borderId="0" xfId="0" applyFont="1" applyAlignment="1">
      <alignment horizontal="left"/>
    </xf>
    <xf numFmtId="0" fontId="4" fillId="0" borderId="16" xfId="0" applyFont="1" applyBorder="1"/>
    <xf numFmtId="0" fontId="4" fillId="10" borderId="16" xfId="0" applyFont="1" applyFill="1" applyBorder="1"/>
    <xf numFmtId="164" fontId="4" fillId="0" borderId="16" xfId="0" applyNumberFormat="1" applyFont="1" applyBorder="1"/>
    <xf numFmtId="3" fontId="4" fillId="0" borderId="16" xfId="0" applyNumberFormat="1" applyFont="1" applyBorder="1"/>
    <xf numFmtId="9" fontId="4" fillId="0" borderId="16" xfId="0" applyNumberFormat="1" applyFont="1" applyBorder="1"/>
    <xf numFmtId="0" fontId="3" fillId="0" borderId="0" xfId="0" applyFont="1"/>
    <xf numFmtId="0" fontId="13" fillId="0" borderId="0" xfId="1" applyFont="1" applyAlignment="1"/>
    <xf numFmtId="0" fontId="14" fillId="0" borderId="17" xfId="1" applyFont="1" applyBorder="1" applyAlignment="1"/>
    <xf numFmtId="0" fontId="15" fillId="0" borderId="17" xfId="1" applyFont="1" applyBorder="1" applyAlignment="1"/>
    <xf numFmtId="0" fontId="16" fillId="0" borderId="17" xfId="1" applyFont="1" applyBorder="1" applyAlignment="1"/>
    <xf numFmtId="165" fontId="15" fillId="0" borderId="17" xfId="1" applyNumberFormat="1" applyFont="1" applyBorder="1" applyAlignment="1"/>
    <xf numFmtId="4" fontId="14" fillId="0" borderId="17" xfId="1" applyNumberFormat="1" applyFont="1" applyBorder="1" applyAlignment="1"/>
    <xf numFmtId="0" fontId="17" fillId="0" borderId="17" xfId="1" applyFont="1" applyBorder="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4" fillId="0" borderId="1" xfId="0" applyFont="1" applyBorder="1" applyAlignment="1">
      <alignment horizontal="center"/>
    </xf>
    <xf numFmtId="0" fontId="18" fillId="0" borderId="0" xfId="0" pivotButton="1" applyFont="1" applyAlignment="1"/>
    <xf numFmtId="0" fontId="18" fillId="0" borderId="0" xfId="0" applyFont="1" applyAlignment="1"/>
    <xf numFmtId="0" fontId="18" fillId="0" borderId="0" xfId="0" applyNumberFormat="1" applyFont="1" applyAlignment="1">
      <alignment horizontal="center"/>
    </xf>
    <xf numFmtId="164" fontId="18" fillId="0" borderId="0" xfId="0" applyNumberFormat="1" applyFont="1" applyAlignment="1">
      <alignment horizontal="left"/>
    </xf>
    <xf numFmtId="0" fontId="19" fillId="0" borderId="0" xfId="0" applyNumberFormat="1" applyFont="1" applyAlignment="1">
      <alignment horizontal="center"/>
    </xf>
    <xf numFmtId="164" fontId="19" fillId="0" borderId="0" xfId="0" applyNumberFormat="1" applyFont="1" applyAlignment="1">
      <alignment horizontal="left"/>
    </xf>
    <xf numFmtId="0" fontId="0" fillId="0" borderId="1" xfId="0" applyFont="1" applyBorder="1" applyAlignment="1">
      <alignment horizontal="center"/>
    </xf>
    <xf numFmtId="0" fontId="1" fillId="0" borderId="0" xfId="0" applyFont="1" applyAlignment="1"/>
    <xf numFmtId="0" fontId="20" fillId="0" borderId="17" xfId="1" applyFont="1" applyBorder="1" applyAlignment="1">
      <alignment horizontal="center"/>
    </xf>
    <xf numFmtId="0" fontId="0" fillId="0" borderId="18" xfId="0" applyFont="1" applyBorder="1" applyAlignment="1"/>
    <xf numFmtId="0" fontId="0" fillId="11" borderId="0" xfId="0" applyFont="1" applyFill="1" applyAlignment="1">
      <alignment horizontal="left"/>
    </xf>
    <xf numFmtId="0" fontId="0" fillId="12" borderId="0" xfId="0" applyFont="1" applyFill="1" applyAlignment="1"/>
    <xf numFmtId="0" fontId="0" fillId="12" borderId="0" xfId="0" applyFont="1" applyFill="1" applyAlignment="1">
      <alignment horizontal="left"/>
    </xf>
    <xf numFmtId="0" fontId="0" fillId="11" borderId="0" xfId="0" applyNumberFormat="1" applyFont="1" applyFill="1" applyAlignment="1">
      <alignment horizontal="center"/>
    </xf>
    <xf numFmtId="0" fontId="0" fillId="12" borderId="0" xfId="0" applyNumberFormat="1" applyFont="1" applyFill="1" applyAlignment="1">
      <alignment horizontal="center"/>
    </xf>
    <xf numFmtId="0" fontId="0" fillId="11" borderId="0" xfId="0" applyFont="1" applyFill="1" applyAlignment="1">
      <alignment horizontal="center"/>
    </xf>
    <xf numFmtId="0" fontId="21" fillId="0" borderId="0" xfId="0" pivotButton="1" applyFont="1" applyAlignment="1"/>
    <xf numFmtId="0" fontId="21" fillId="0" borderId="0" xfId="0" applyFont="1" applyAlignment="1"/>
    <xf numFmtId="0" fontId="21" fillId="0" borderId="0" xfId="0" applyNumberFormat="1" applyFont="1" applyAlignment="1">
      <alignment horizontal="center"/>
    </xf>
    <xf numFmtId="0" fontId="21" fillId="0" borderId="0" xfId="0" applyFont="1" applyAlignment="1">
      <alignment horizontal="left"/>
    </xf>
    <xf numFmtId="0" fontId="22" fillId="0" borderId="0" xfId="0" applyNumberFormat="1" applyFont="1" applyAlignment="1">
      <alignment horizontal="center"/>
    </xf>
    <xf numFmtId="0" fontId="22" fillId="0" borderId="0" xfId="0" applyFont="1" applyAlignment="1">
      <alignment horizontal="center"/>
    </xf>
    <xf numFmtId="0" fontId="23" fillId="0" borderId="0" xfId="0" pivotButton="1" applyFont="1" applyAlignment="1"/>
    <xf numFmtId="0" fontId="23" fillId="0" borderId="0" xfId="0" applyFont="1" applyAlignment="1"/>
    <xf numFmtId="0" fontId="23" fillId="0" borderId="0" xfId="0" applyFont="1" applyAlignment="1">
      <alignment horizontal="left"/>
    </xf>
    <xf numFmtId="0" fontId="23" fillId="0" borderId="0" xfId="0" applyNumberFormat="1" applyFont="1" applyAlignment="1"/>
    <xf numFmtId="0" fontId="22" fillId="0" borderId="0" xfId="0" applyFont="1" applyAlignment="1">
      <alignment horizontal="left"/>
    </xf>
    <xf numFmtId="0" fontId="22" fillId="0" borderId="0" xfId="0" applyNumberFormat="1" applyFont="1" applyAlignment="1"/>
    <xf numFmtId="0" fontId="7" fillId="7" borderId="12" xfId="0" applyFont="1" applyFill="1" applyBorder="1" applyAlignment="1">
      <alignment horizontal="left" vertical="top" wrapText="1"/>
    </xf>
    <xf numFmtId="0" fontId="8" fillId="0" borderId="7" xfId="0" applyFont="1" applyBorder="1"/>
    <xf numFmtId="0" fontId="8" fillId="0" borderId="6" xfId="0" applyFont="1" applyBorder="1"/>
    <xf numFmtId="0" fontId="8" fillId="0" borderId="11" xfId="0" applyFont="1" applyBorder="1"/>
    <xf numFmtId="0" fontId="8" fillId="0" borderId="10" xfId="0" applyFont="1" applyBorder="1"/>
    <xf numFmtId="0" fontId="8" fillId="0" borderId="9" xfId="0" applyFont="1" applyBorder="1"/>
  </cellXfs>
  <cellStyles count="2">
    <cellStyle name="Normal" xfId="0" builtinId="0"/>
    <cellStyle name="Normal 2" xfId="1"/>
  </cellStyles>
  <dxfs count="42">
    <dxf>
      <font>
        <color theme="1" tint="4.9989318521683403E-2"/>
      </font>
    </dxf>
    <dxf>
      <font>
        <color theme="2"/>
      </font>
    </dxf>
    <dxf>
      <font>
        <color theme="2"/>
      </font>
    </dxf>
    <dxf>
      <font>
        <color theme="2"/>
      </font>
    </dxf>
    <dxf>
      <font>
        <color theme="2"/>
      </font>
    </dxf>
    <dxf>
      <font>
        <color theme="2"/>
      </font>
    </dxf>
    <dxf>
      <font>
        <color theme="1" tint="4.9989318521683403E-2"/>
      </font>
    </dxf>
    <dxf>
      <font>
        <color theme="1" tint="4.9989318521683403E-2"/>
      </font>
    </dxf>
    <dxf>
      <font>
        <color theme="0"/>
      </font>
    </dxf>
    <dxf>
      <font>
        <color theme="0"/>
      </font>
    </dxf>
    <dxf>
      <font>
        <color theme="0"/>
      </font>
    </dxf>
    <dxf>
      <font>
        <color theme="0"/>
      </font>
    </dxf>
    <dxf>
      <font>
        <color theme="0"/>
      </font>
    </dxf>
    <dxf>
      <alignment horizontal="center" readingOrder="0"/>
    </dxf>
    <dxf>
      <font>
        <color theme="1" tint="4.9989318521683403E-2"/>
      </font>
    </dxf>
    <dxf>
      <font>
        <color theme="1" tint="4.9989318521683403E-2"/>
      </font>
    </dxf>
    <dxf>
      <font>
        <color theme="0"/>
      </font>
    </dxf>
    <dxf>
      <font>
        <color theme="0"/>
      </font>
    </dxf>
    <dxf>
      <font>
        <color theme="0"/>
      </font>
    </dxf>
    <dxf>
      <font>
        <color theme="0"/>
      </font>
    </dxf>
    <dxf>
      <font>
        <color theme="0"/>
      </font>
    </dxf>
    <dxf>
      <alignment horizontal="center" readingOrder="0"/>
    </dxf>
    <dxf>
      <alignment horizontal="center" readingOrder="0"/>
    </dxf>
    <dxf>
      <fill>
        <patternFill patternType="solid">
          <fgColor rgb="FFFFFF00"/>
          <bgColor rgb="FFFFFF00"/>
        </patternFill>
      </fill>
    </dxf>
    <dxf>
      <alignment horizontal="center" readingOrder="0"/>
    </dxf>
    <dxf>
      <alignment horizontal="center" readingOrder="0"/>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5" tint="0.79998168889431442"/>
        </patternFill>
      </fill>
    </dxf>
    <dxf>
      <alignment horizontal="center" readingOrder="0"/>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5" tint="0.79998168889431442"/>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F2F2F2"/>
          <bgColor rgb="FFF2F2F2"/>
        </patternFill>
      </fill>
    </dxf>
    <dxf>
      <fill>
        <patternFill patternType="solid">
          <fgColor rgb="FFD9E2F3"/>
          <bgColor rgb="FFD9E2F3"/>
        </patternFill>
      </fill>
    </dxf>
  </dxfs>
  <tableStyles count="2" defaultTableStyle="TableStyleMedium2" defaultPivotStyle="PivotStyleLight16">
    <tableStyle name="Sheet1-style" pivot="0" count="2">
      <tableStyleElement type="headerRow" dxfId="41"/>
      <tableStyleElement type="firstRowStripe" dxfId="40"/>
    </tableStyle>
    <tableStyle name="Weight Detail-style" pivot="0" count="3">
      <tableStyleElement type="headerRow" dxfId="39"/>
      <tableStyleElement type="firstRowStripe" dxfId="38"/>
      <tableStyleElement type="secondRowStripe" dxfId="3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externalLink" Target="externalLinks/externalLink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6.xml"/><Relationship Id="rId12" Type="http://schemas.openxmlformats.org/officeDocument/2006/relationships/worksheet" Target="worksheets/sheet11.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9.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 1.0 ASSIGNMENT SUBMISSION(SNEHAL IKHAR).xlsx]Q1.pivot chart!PivotTable7</c:name>
    <c:fmtId val="1"/>
  </c:pivotSource>
  <c:chart>
    <c:title>
      <c:tx>
        <c:rich>
          <a:bodyPr rot="0" spcFirstLastPara="1" vertOverflow="ellipsis" vert="horz" wrap="square" anchor="ctr" anchorCtr="1"/>
          <a:lstStyle/>
          <a:p>
            <a:pPr>
              <a:defRPr sz="1400" b="0" i="0" u="none" strike="noStrike" kern="1200" spc="0" baseline="0">
                <a:solidFill>
                  <a:schemeClr val="tx2">
                    <a:lumMod val="95000"/>
                    <a:lumOff val="5000"/>
                  </a:schemeClr>
                </a:solidFill>
                <a:latin typeface="+mn-lt"/>
                <a:ea typeface="+mn-ea"/>
                <a:cs typeface="+mn-cs"/>
              </a:defRPr>
            </a:pPr>
            <a:r>
              <a:rPr lang="en-US"/>
              <a:t>Customer Bonus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95000"/>
                  <a:lumOff val="5000"/>
                </a:schemeClr>
              </a:solidFill>
              <a:latin typeface="+mn-lt"/>
              <a:ea typeface="+mn-ea"/>
              <a:cs typeface="+mn-cs"/>
            </a:defRPr>
          </a:pPr>
          <a:endParaRPr lang="en-US"/>
        </a:p>
      </c:txPr>
    </c:title>
    <c:autoTitleDeleted val="0"/>
    <c:pivotFmts>
      <c:pivotFmt>
        <c:idx val="0"/>
        <c:spPr>
          <a:solidFill>
            <a:schemeClr val="accent3">
              <a:lumMod val="50000"/>
            </a:schemeClr>
          </a:solidFill>
          <a:ln>
            <a:solidFill>
              <a:srgbClr val="002060"/>
            </a:solid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tx2">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'Q1.pivot chart'!$B$2</c:f>
              <c:strCache>
                <c:ptCount val="1"/>
                <c:pt idx="0">
                  <c:v>Total</c:v>
                </c:pt>
              </c:strCache>
            </c:strRef>
          </c:tx>
          <c:spPr>
            <a:solidFill>
              <a:schemeClr val="accent3">
                <a:lumMod val="50000"/>
              </a:schemeClr>
            </a:solidFill>
            <a:ln>
              <a:solidFill>
                <a:srgbClr val="002060"/>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2">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'Q1.pivot chart'!$A$3:$A$13</c:f>
              <c:strCache>
                <c:ptCount val="10"/>
                <c:pt idx="0">
                  <c:v>Patrick O'Leary</c:v>
                </c:pt>
                <c:pt idx="1">
                  <c:v>Emily Smith</c:v>
                </c:pt>
                <c:pt idx="2">
                  <c:v>Dora McTavish</c:v>
                </c:pt>
                <c:pt idx="3">
                  <c:v>Ian Frankley</c:v>
                </c:pt>
                <c:pt idx="4">
                  <c:v>Penny Joyce</c:v>
                </c:pt>
                <c:pt idx="5">
                  <c:v>Dan Jonesman</c:v>
                </c:pt>
                <c:pt idx="6">
                  <c:v>William Jones</c:v>
                </c:pt>
                <c:pt idx="7">
                  <c:v>Jeff O'Brien</c:v>
                </c:pt>
                <c:pt idx="8">
                  <c:v>Fred Brown</c:v>
                </c:pt>
                <c:pt idx="9">
                  <c:v>Dawn Taylor</c:v>
                </c:pt>
              </c:strCache>
            </c:strRef>
          </c:cat>
          <c:val>
            <c:numRef>
              <c:f>'Q1.pivot chart'!$B$3:$B$13</c:f>
              <c:numCache>
                <c:formatCode>General</c:formatCode>
                <c:ptCount val="10"/>
                <c:pt idx="0">
                  <c:v>175</c:v>
                </c:pt>
                <c:pt idx="1">
                  <c:v>750</c:v>
                </c:pt>
                <c:pt idx="2">
                  <c:v>900</c:v>
                </c:pt>
                <c:pt idx="3">
                  <c:v>950</c:v>
                </c:pt>
                <c:pt idx="4">
                  <c:v>1650</c:v>
                </c:pt>
                <c:pt idx="5">
                  <c:v>1725</c:v>
                </c:pt>
                <c:pt idx="6">
                  <c:v>3400</c:v>
                </c:pt>
                <c:pt idx="7">
                  <c:v>3700</c:v>
                </c:pt>
                <c:pt idx="8">
                  <c:v>5125</c:v>
                </c:pt>
                <c:pt idx="9">
                  <c:v>7650</c:v>
                </c:pt>
              </c:numCache>
            </c:numRef>
          </c:val>
        </c:ser>
        <c:dLbls>
          <c:dLblPos val="outEnd"/>
          <c:showLegendKey val="0"/>
          <c:showVal val="1"/>
          <c:showCatName val="0"/>
          <c:showSerName val="0"/>
          <c:showPercent val="0"/>
          <c:showBubbleSize val="0"/>
        </c:dLbls>
        <c:gapWidth val="182"/>
        <c:axId val="1645685632"/>
        <c:axId val="1645698688"/>
      </c:barChart>
      <c:catAx>
        <c:axId val="1645685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45698688"/>
        <c:crosses val="autoZero"/>
        <c:auto val="1"/>
        <c:lblAlgn val="ctr"/>
        <c:lblOffset val="100"/>
        <c:noMultiLvlLbl val="0"/>
      </c:catAx>
      <c:valAx>
        <c:axId val="16456986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95000"/>
                    <a:lumOff val="5000"/>
                  </a:schemeClr>
                </a:solidFill>
                <a:latin typeface="+mn-lt"/>
                <a:ea typeface="+mn-ea"/>
                <a:cs typeface="+mn-cs"/>
              </a:defRPr>
            </a:pPr>
            <a:endParaRPr lang="en-US"/>
          </a:p>
        </c:txPr>
        <c:crossAx val="1645685632"/>
        <c:crosses val="autoZero"/>
        <c:crossBetween val="between"/>
      </c:valAx>
      <c:spPr>
        <a:noFill/>
        <a:ln w="25400">
          <a:noFill/>
        </a:ln>
        <a:effectLst/>
      </c:spPr>
    </c:plotArea>
    <c:plotVisOnly val="1"/>
    <c:dispBlanksAs val="gap"/>
    <c:showDLblsOverMax val="0"/>
  </c:chart>
  <c:spPr>
    <a:solidFill>
      <a:schemeClr val="accent2">
        <a:lumMod val="40000"/>
        <a:lumOff val="60000"/>
      </a:schemeClr>
    </a:solidFill>
    <a:ln w="9525" cap="flat" cmpd="sng" algn="ctr">
      <a:solidFill>
        <a:schemeClr val="tx1"/>
      </a:solidFill>
      <a:round/>
    </a:ln>
    <a:effectLst/>
  </c:spPr>
  <c:txPr>
    <a:bodyPr/>
    <a:lstStyle/>
    <a:p>
      <a:pPr>
        <a:defRPr>
          <a:solidFill>
            <a:schemeClr val="tx2">
              <a:lumMod val="95000"/>
              <a:lumOff val="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 1.0 ASSIGNMENT SUBMISSION(SNEHAL IKHAR).xlsx]Q1.pivot chart!PivotTable8</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ysClr val="windowText" lastClr="000000"/>
                </a:solidFill>
              </a:rPr>
              <a:t>Customer </a:t>
            </a:r>
            <a:r>
              <a:rPr lang="en-IN" baseline="0">
                <a:solidFill>
                  <a:sysClr val="windowText" lastClr="000000"/>
                </a:solidFill>
              </a:rPr>
              <a:t>wise Bonus</a:t>
            </a:r>
            <a:endParaRPr lang="en-IN">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tx1"/>
            </a:solidFill>
            <a:round/>
          </a:ln>
          <a:effectLst/>
        </c:spPr>
        <c:marker>
          <c:symbol val="none"/>
        </c:marker>
      </c:pivotFmt>
      <c:pivotFmt>
        <c:idx val="3"/>
        <c:spPr>
          <a:solidFill>
            <a:schemeClr val="accent1"/>
          </a:solidFill>
          <a:ln w="28575" cap="rnd">
            <a:solidFill>
              <a:schemeClr val="tx1"/>
            </a:solidFill>
            <a:round/>
          </a:ln>
          <a:effectLst/>
        </c:spPr>
        <c:marker>
          <c:symbol val="none"/>
        </c:marker>
      </c:pivotFmt>
      <c:pivotFmt>
        <c:idx val="4"/>
        <c:spPr>
          <a:ln w="28575" cap="rnd">
            <a:solidFill>
              <a:schemeClr val="tx1"/>
            </a:solidFill>
            <a:round/>
          </a:ln>
          <a:effectLst/>
        </c:spPr>
        <c:marker>
          <c:symbol val="none"/>
        </c:marker>
      </c:pivotFmt>
    </c:pivotFmts>
    <c:plotArea>
      <c:layout/>
      <c:lineChart>
        <c:grouping val="standard"/>
        <c:varyColors val="0"/>
        <c:ser>
          <c:idx val="0"/>
          <c:order val="0"/>
          <c:tx>
            <c:strRef>
              <c:f>'Q1.pivot chart'!$E$2</c:f>
              <c:strCache>
                <c:ptCount val="1"/>
                <c:pt idx="0">
                  <c:v>Total</c:v>
                </c:pt>
              </c:strCache>
            </c:strRef>
          </c:tx>
          <c:spPr>
            <a:ln w="28575" cap="rnd">
              <a:solidFill>
                <a:schemeClr val="tx1"/>
              </a:solidFill>
              <a:round/>
            </a:ln>
            <a:effectLst/>
          </c:spPr>
          <c:marker>
            <c:symbol val="none"/>
          </c:marker>
          <c:cat>
            <c:strRef>
              <c:f>'Q1.pivot chart'!$D$3:$D$13</c:f>
              <c:strCache>
                <c:ptCount val="10"/>
                <c:pt idx="0">
                  <c:v>175</c:v>
                </c:pt>
                <c:pt idx="1">
                  <c:v>750</c:v>
                </c:pt>
                <c:pt idx="2">
                  <c:v>900</c:v>
                </c:pt>
                <c:pt idx="3">
                  <c:v>950</c:v>
                </c:pt>
                <c:pt idx="4">
                  <c:v>1650</c:v>
                </c:pt>
                <c:pt idx="5">
                  <c:v>1725</c:v>
                </c:pt>
                <c:pt idx="6">
                  <c:v>3400</c:v>
                </c:pt>
                <c:pt idx="7">
                  <c:v>3700</c:v>
                </c:pt>
                <c:pt idx="8">
                  <c:v>5125</c:v>
                </c:pt>
                <c:pt idx="9">
                  <c:v>7650</c:v>
                </c:pt>
              </c:strCache>
            </c:strRef>
          </c:cat>
          <c:val>
            <c:numRef>
              <c:f>'Q1.pivot chart'!$E$3:$E$13</c:f>
              <c:numCache>
                <c:formatCode>General</c:formatCode>
                <c:ptCount val="10"/>
                <c:pt idx="0">
                  <c:v>7</c:v>
                </c:pt>
                <c:pt idx="1">
                  <c:v>15</c:v>
                </c:pt>
                <c:pt idx="2">
                  <c:v>18</c:v>
                </c:pt>
                <c:pt idx="3">
                  <c:v>19</c:v>
                </c:pt>
                <c:pt idx="4">
                  <c:v>22</c:v>
                </c:pt>
                <c:pt idx="5">
                  <c:v>23</c:v>
                </c:pt>
                <c:pt idx="6">
                  <c:v>34</c:v>
                </c:pt>
                <c:pt idx="7">
                  <c:v>37</c:v>
                </c:pt>
                <c:pt idx="8">
                  <c:v>41</c:v>
                </c:pt>
                <c:pt idx="9">
                  <c:v>51</c:v>
                </c:pt>
              </c:numCache>
            </c:numRef>
          </c:val>
          <c:smooth val="0"/>
        </c:ser>
        <c:dLbls>
          <c:showLegendKey val="0"/>
          <c:showVal val="0"/>
          <c:showCatName val="0"/>
          <c:showSerName val="0"/>
          <c:showPercent val="0"/>
          <c:showBubbleSize val="0"/>
        </c:dLbls>
        <c:smooth val="0"/>
        <c:axId val="1645688352"/>
        <c:axId val="1645689984"/>
      </c:lineChart>
      <c:catAx>
        <c:axId val="1645688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689984"/>
        <c:crosses val="autoZero"/>
        <c:auto val="1"/>
        <c:lblAlgn val="ctr"/>
        <c:lblOffset val="100"/>
        <c:noMultiLvlLbl val="0"/>
      </c:catAx>
      <c:valAx>
        <c:axId val="16456899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688352"/>
        <c:crosses val="autoZero"/>
        <c:crossBetween val="between"/>
      </c:valAx>
      <c:spPr>
        <a:noFill/>
        <a:ln>
          <a:noFill/>
        </a:ln>
        <a:effectLst/>
      </c:spPr>
    </c:plotArea>
    <c:plotVisOnly val="1"/>
    <c:dispBlanksAs val="gap"/>
    <c:showDLblsOverMax val="0"/>
  </c:chart>
  <c:spPr>
    <a:solidFill>
      <a:schemeClr val="accent2">
        <a:lumMod val="40000"/>
        <a:lumOff val="60000"/>
      </a:schemeClr>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Bonus</a:t>
            </a:r>
            <a:r>
              <a:rPr lang="en-IN" baseline="0"/>
              <a:t> per Customer</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tx>
            <c:strRef>
              <c:f>'Que .1'!$A$3</c:f>
              <c:strCache>
                <c:ptCount val="1"/>
                <c:pt idx="0">
                  <c:v>No Customers</c:v>
                </c:pt>
              </c:strCache>
            </c:strRef>
          </c:tx>
          <c:spPr>
            <a:solidFill>
              <a:schemeClr val="tx2">
                <a:lumMod val="75000"/>
                <a:lumOff val="25000"/>
              </a:schemeClr>
            </a:solidFill>
            <a:ln>
              <a:noFill/>
            </a:ln>
            <a:effectLst/>
          </c:spPr>
          <c:invertIfNegative val="0"/>
          <c:val>
            <c:numRef>
              <c:f>'Que .1'!$A$4:$A$9</c:f>
              <c:numCache>
                <c:formatCode>General</c:formatCode>
                <c:ptCount val="6"/>
                <c:pt idx="0">
                  <c:v>0</c:v>
                </c:pt>
                <c:pt idx="1">
                  <c:v>10</c:v>
                </c:pt>
                <c:pt idx="2">
                  <c:v>20</c:v>
                </c:pt>
                <c:pt idx="3">
                  <c:v>30</c:v>
                </c:pt>
                <c:pt idx="4">
                  <c:v>40</c:v>
                </c:pt>
                <c:pt idx="5">
                  <c:v>50</c:v>
                </c:pt>
              </c:numCache>
            </c:numRef>
          </c:val>
        </c:ser>
        <c:ser>
          <c:idx val="1"/>
          <c:order val="1"/>
          <c:tx>
            <c:strRef>
              <c:f>'Que .1'!$B$3</c:f>
              <c:strCache>
                <c:ptCount val="1"/>
                <c:pt idx="0">
                  <c:v>Bonus per Customer</c:v>
                </c:pt>
              </c:strCache>
            </c:strRef>
          </c:tx>
          <c:spPr>
            <a:solidFill>
              <a:schemeClr val="accent6">
                <a:lumMod val="75000"/>
              </a:schemeClr>
            </a:solidFill>
            <a:ln>
              <a:noFill/>
            </a:ln>
            <a:effectLst/>
          </c:spPr>
          <c:invertIfNegative val="0"/>
          <c:val>
            <c:numRef>
              <c:f>'Que .1'!$B$4:$B$9</c:f>
              <c:numCache>
                <c:formatCode>General</c:formatCode>
                <c:ptCount val="6"/>
                <c:pt idx="0">
                  <c:v>25</c:v>
                </c:pt>
                <c:pt idx="1">
                  <c:v>50</c:v>
                </c:pt>
                <c:pt idx="2">
                  <c:v>75</c:v>
                </c:pt>
                <c:pt idx="3">
                  <c:v>100</c:v>
                </c:pt>
                <c:pt idx="4">
                  <c:v>125</c:v>
                </c:pt>
                <c:pt idx="5">
                  <c:v>150</c:v>
                </c:pt>
              </c:numCache>
            </c:numRef>
          </c:val>
        </c:ser>
        <c:dLbls>
          <c:showLegendKey val="0"/>
          <c:showVal val="0"/>
          <c:showCatName val="0"/>
          <c:showSerName val="0"/>
          <c:showPercent val="0"/>
          <c:showBubbleSize val="0"/>
        </c:dLbls>
        <c:gapWidth val="219"/>
        <c:overlap val="-27"/>
        <c:axId val="1645691072"/>
        <c:axId val="1645697056"/>
      </c:barChart>
      <c:catAx>
        <c:axId val="16456910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45697056"/>
        <c:crosses val="autoZero"/>
        <c:auto val="1"/>
        <c:lblAlgn val="ctr"/>
        <c:lblOffset val="100"/>
        <c:noMultiLvlLbl val="0"/>
      </c:catAx>
      <c:valAx>
        <c:axId val="16456970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4569107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accent2">
        <a:lumMod val="40000"/>
        <a:lumOff val="60000"/>
      </a:schemeClr>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xMode val="edge"/>
          <c:yMode val="edge"/>
          <c:x val="6.8176420310573568E-2"/>
          <c:y val="4.9180579457598225E-2"/>
          <c:w val="0.91069005423313443"/>
          <c:h val="0.79419161179563769"/>
        </c:manualLayout>
      </c:layout>
      <c:areaChart>
        <c:grouping val="stacked"/>
        <c:varyColors val="1"/>
        <c:ser>
          <c:idx val="1"/>
          <c:order val="1"/>
          <c:tx>
            <c:v>Bmi low</c:v>
          </c:tx>
          <c:spPr>
            <a:noFill/>
            <a:ln w="25400">
              <a:noFill/>
            </a:ln>
          </c:spPr>
          <c:cat>
            <c:numRef>
              <c:f>'Q2.Weight Detail'!$A$2:$A$25</c:f>
              <c:numCache>
                <c:formatCode>m/d/yyyy</c:formatCode>
                <c:ptCount val="24"/>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numCache>
            </c:numRef>
          </c:cat>
          <c:val>
            <c:numRef>
              <c:f>'Q2.Weight Detail'!$C$2:$C$25</c:f>
              <c:numCache>
                <c:formatCode>General</c:formatCode>
                <c:ptCount val="24"/>
                <c:pt idx="0">
                  <c:v>107</c:v>
                </c:pt>
                <c:pt idx="1">
                  <c:v>107</c:v>
                </c:pt>
                <c:pt idx="2">
                  <c:v>107</c:v>
                </c:pt>
                <c:pt idx="3">
                  <c:v>107</c:v>
                </c:pt>
                <c:pt idx="4">
                  <c:v>107</c:v>
                </c:pt>
                <c:pt idx="5">
                  <c:v>107</c:v>
                </c:pt>
                <c:pt idx="6">
                  <c:v>107</c:v>
                </c:pt>
                <c:pt idx="7">
                  <c:v>107</c:v>
                </c:pt>
                <c:pt idx="8">
                  <c:v>107</c:v>
                </c:pt>
                <c:pt idx="9">
                  <c:v>107</c:v>
                </c:pt>
                <c:pt idx="10">
                  <c:v>107</c:v>
                </c:pt>
                <c:pt idx="11">
                  <c:v>107</c:v>
                </c:pt>
                <c:pt idx="12">
                  <c:v>107</c:v>
                </c:pt>
                <c:pt idx="13">
                  <c:v>107</c:v>
                </c:pt>
                <c:pt idx="14">
                  <c:v>107</c:v>
                </c:pt>
                <c:pt idx="15">
                  <c:v>107</c:v>
                </c:pt>
                <c:pt idx="16">
                  <c:v>107</c:v>
                </c:pt>
                <c:pt idx="17">
                  <c:v>107</c:v>
                </c:pt>
                <c:pt idx="18">
                  <c:v>107</c:v>
                </c:pt>
                <c:pt idx="19">
                  <c:v>107</c:v>
                </c:pt>
                <c:pt idx="20">
                  <c:v>107</c:v>
                </c:pt>
                <c:pt idx="21">
                  <c:v>107</c:v>
                </c:pt>
                <c:pt idx="22">
                  <c:v>107</c:v>
                </c:pt>
                <c:pt idx="23">
                  <c:v>107</c:v>
                </c:pt>
              </c:numCache>
            </c:numRef>
          </c:val>
        </c:ser>
        <c:ser>
          <c:idx val="2"/>
          <c:order val="2"/>
          <c:tx>
            <c:v>Bmi range</c:v>
          </c:tx>
          <c:spPr>
            <a:solidFill>
              <a:srgbClr val="92D050"/>
            </a:solidFill>
            <a:ln w="25400">
              <a:noFill/>
            </a:ln>
          </c:spPr>
          <c:cat>
            <c:numRef>
              <c:f>'Q2.Weight Detail'!$A$2:$A$25</c:f>
              <c:numCache>
                <c:formatCode>m/d/yyyy</c:formatCode>
                <c:ptCount val="24"/>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numCache>
            </c:numRef>
          </c:cat>
          <c:val>
            <c:numRef>
              <c:f>'Q2.Weight Detail'!$D$2:$D$25</c:f>
              <c:numCache>
                <c:formatCode>General</c:formatCode>
                <c:ptCount val="24"/>
                <c:pt idx="0">
                  <c:v>28</c:v>
                </c:pt>
                <c:pt idx="1">
                  <c:v>28</c:v>
                </c:pt>
                <c:pt idx="2">
                  <c:v>28</c:v>
                </c:pt>
                <c:pt idx="3">
                  <c:v>28</c:v>
                </c:pt>
                <c:pt idx="4">
                  <c:v>28</c:v>
                </c:pt>
                <c:pt idx="5">
                  <c:v>28</c:v>
                </c:pt>
                <c:pt idx="6">
                  <c:v>28</c:v>
                </c:pt>
                <c:pt idx="7">
                  <c:v>28</c:v>
                </c:pt>
                <c:pt idx="8">
                  <c:v>28</c:v>
                </c:pt>
                <c:pt idx="9">
                  <c:v>28</c:v>
                </c:pt>
                <c:pt idx="10">
                  <c:v>28</c:v>
                </c:pt>
                <c:pt idx="11">
                  <c:v>28</c:v>
                </c:pt>
                <c:pt idx="12">
                  <c:v>28</c:v>
                </c:pt>
                <c:pt idx="13">
                  <c:v>28</c:v>
                </c:pt>
                <c:pt idx="14">
                  <c:v>28</c:v>
                </c:pt>
                <c:pt idx="15">
                  <c:v>28</c:v>
                </c:pt>
                <c:pt idx="16">
                  <c:v>28</c:v>
                </c:pt>
                <c:pt idx="17">
                  <c:v>28</c:v>
                </c:pt>
                <c:pt idx="18">
                  <c:v>28</c:v>
                </c:pt>
                <c:pt idx="19">
                  <c:v>28</c:v>
                </c:pt>
                <c:pt idx="20">
                  <c:v>28</c:v>
                </c:pt>
                <c:pt idx="21">
                  <c:v>28</c:v>
                </c:pt>
                <c:pt idx="22">
                  <c:v>28</c:v>
                </c:pt>
                <c:pt idx="23">
                  <c:v>28</c:v>
                </c:pt>
              </c:numCache>
            </c:numRef>
          </c:val>
        </c:ser>
        <c:dLbls>
          <c:showLegendKey val="0"/>
          <c:showVal val="0"/>
          <c:showCatName val="0"/>
          <c:showSerName val="0"/>
          <c:showPercent val="0"/>
          <c:showBubbleSize val="0"/>
        </c:dLbls>
        <c:axId val="1645695424"/>
        <c:axId val="1645691616"/>
      </c:areaChart>
      <c:areaChart>
        <c:grouping val="stacked"/>
        <c:varyColors val="1"/>
        <c:ser>
          <c:idx val="3"/>
          <c:order val="3"/>
          <c:tx>
            <c:v>Target low</c:v>
          </c:tx>
          <c:spPr>
            <a:noFill/>
            <a:ln w="25400">
              <a:noFill/>
            </a:ln>
          </c:spPr>
          <c:cat>
            <c:numRef>
              <c:f>'Q2.Weight Detail'!$A$2:$A$25</c:f>
              <c:numCache>
                <c:formatCode>m/d/yyyy</c:formatCode>
                <c:ptCount val="24"/>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numCache>
            </c:numRef>
          </c:cat>
          <c:val>
            <c:numRef>
              <c:f>'Q2.Weight Detail'!$E$2:$E$25</c:f>
              <c:numCache>
                <c:formatCode>General</c:formatCode>
                <c:ptCount val="24"/>
                <c:pt idx="0">
                  <c:v>115</c:v>
                </c:pt>
                <c:pt idx="1">
                  <c:v>115</c:v>
                </c:pt>
                <c:pt idx="2">
                  <c:v>115</c:v>
                </c:pt>
                <c:pt idx="3">
                  <c:v>115</c:v>
                </c:pt>
                <c:pt idx="4">
                  <c:v>115</c:v>
                </c:pt>
                <c:pt idx="5">
                  <c:v>115</c:v>
                </c:pt>
                <c:pt idx="6">
                  <c:v>115</c:v>
                </c:pt>
                <c:pt idx="7">
                  <c:v>115</c:v>
                </c:pt>
                <c:pt idx="8">
                  <c:v>115</c:v>
                </c:pt>
                <c:pt idx="9">
                  <c:v>115</c:v>
                </c:pt>
                <c:pt idx="10">
                  <c:v>115</c:v>
                </c:pt>
                <c:pt idx="11">
                  <c:v>115</c:v>
                </c:pt>
                <c:pt idx="12">
                  <c:v>115</c:v>
                </c:pt>
                <c:pt idx="13">
                  <c:v>115</c:v>
                </c:pt>
                <c:pt idx="14">
                  <c:v>115</c:v>
                </c:pt>
                <c:pt idx="15">
                  <c:v>115</c:v>
                </c:pt>
                <c:pt idx="16">
                  <c:v>115</c:v>
                </c:pt>
                <c:pt idx="17">
                  <c:v>115</c:v>
                </c:pt>
                <c:pt idx="18">
                  <c:v>115</c:v>
                </c:pt>
                <c:pt idx="19">
                  <c:v>115</c:v>
                </c:pt>
                <c:pt idx="20">
                  <c:v>115</c:v>
                </c:pt>
                <c:pt idx="21">
                  <c:v>115</c:v>
                </c:pt>
                <c:pt idx="22">
                  <c:v>115</c:v>
                </c:pt>
                <c:pt idx="23">
                  <c:v>115</c:v>
                </c:pt>
              </c:numCache>
            </c:numRef>
          </c:val>
        </c:ser>
        <c:ser>
          <c:idx val="4"/>
          <c:order val="4"/>
          <c:tx>
            <c:v>TARGET RANGE</c:v>
          </c:tx>
          <c:spPr>
            <a:ln w="25400">
              <a:noFill/>
            </a:ln>
          </c:spPr>
          <c:cat>
            <c:numRef>
              <c:f>'Q2.Weight Detail'!$A$2:$A$25</c:f>
              <c:numCache>
                <c:formatCode>m/d/yyyy</c:formatCode>
                <c:ptCount val="24"/>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numCache>
            </c:numRef>
          </c:cat>
          <c:val>
            <c:numRef>
              <c:f>'Q2.Weight Detail'!$F$2:$F$25</c:f>
              <c:numCache>
                <c:formatCode>General</c:formatCode>
                <c:ptCount val="24"/>
                <c:pt idx="0">
                  <c:v>20</c:v>
                </c:pt>
                <c:pt idx="1">
                  <c:v>20</c:v>
                </c:pt>
                <c:pt idx="2">
                  <c:v>20</c:v>
                </c:pt>
                <c:pt idx="3">
                  <c:v>20</c:v>
                </c:pt>
                <c:pt idx="4">
                  <c:v>20</c:v>
                </c:pt>
                <c:pt idx="5">
                  <c:v>20</c:v>
                </c:pt>
                <c:pt idx="6">
                  <c:v>20</c:v>
                </c:pt>
                <c:pt idx="7">
                  <c:v>20</c:v>
                </c:pt>
                <c:pt idx="8">
                  <c:v>20</c:v>
                </c:pt>
                <c:pt idx="9">
                  <c:v>20</c:v>
                </c:pt>
                <c:pt idx="10">
                  <c:v>20</c:v>
                </c:pt>
                <c:pt idx="11">
                  <c:v>20</c:v>
                </c:pt>
                <c:pt idx="12">
                  <c:v>20</c:v>
                </c:pt>
                <c:pt idx="13">
                  <c:v>20</c:v>
                </c:pt>
                <c:pt idx="14">
                  <c:v>20</c:v>
                </c:pt>
                <c:pt idx="15">
                  <c:v>20</c:v>
                </c:pt>
                <c:pt idx="16">
                  <c:v>20</c:v>
                </c:pt>
                <c:pt idx="17">
                  <c:v>20</c:v>
                </c:pt>
                <c:pt idx="18">
                  <c:v>20</c:v>
                </c:pt>
                <c:pt idx="19">
                  <c:v>20</c:v>
                </c:pt>
                <c:pt idx="20">
                  <c:v>20</c:v>
                </c:pt>
                <c:pt idx="21">
                  <c:v>20</c:v>
                </c:pt>
                <c:pt idx="22">
                  <c:v>20</c:v>
                </c:pt>
                <c:pt idx="23">
                  <c:v>20</c:v>
                </c:pt>
              </c:numCache>
            </c:numRef>
          </c:val>
        </c:ser>
        <c:dLbls>
          <c:showLegendKey val="0"/>
          <c:showVal val="0"/>
          <c:showCatName val="0"/>
          <c:showSerName val="0"/>
          <c:showPercent val="0"/>
          <c:showBubbleSize val="0"/>
        </c:dLbls>
        <c:axId val="1645699232"/>
        <c:axId val="1645692704"/>
      </c:areaChart>
      <c:lineChart>
        <c:grouping val="standard"/>
        <c:varyColors val="1"/>
        <c:ser>
          <c:idx val="0"/>
          <c:order val="0"/>
          <c:tx>
            <c:v>weight</c:v>
          </c:tx>
          <c:spPr>
            <a:ln>
              <a:solidFill>
                <a:srgbClr val="FF0000"/>
              </a:solidFill>
            </a:ln>
          </c:spPr>
          <c:marker>
            <c:symbol val="none"/>
          </c:marker>
          <c:cat>
            <c:numRef>
              <c:f>'Q2.Weight Detail'!$A$2:$A$25</c:f>
              <c:numCache>
                <c:formatCode>m/d/yyyy</c:formatCode>
                <c:ptCount val="24"/>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numCache>
            </c:numRef>
          </c:cat>
          <c:val>
            <c:numRef>
              <c:f>'Q2.Weight Detail'!$B$2:$B$25</c:f>
              <c:numCache>
                <c:formatCode>General</c:formatCode>
                <c:ptCount val="24"/>
                <c:pt idx="0">
                  <c:v>140</c:v>
                </c:pt>
                <c:pt idx="1">
                  <c:v>138</c:v>
                </c:pt>
                <c:pt idx="2">
                  <c:v>136</c:v>
                </c:pt>
                <c:pt idx="3">
                  <c:v>134</c:v>
                </c:pt>
                <c:pt idx="4">
                  <c:v>132</c:v>
                </c:pt>
                <c:pt idx="5">
                  <c:v>130</c:v>
                </c:pt>
                <c:pt idx="6">
                  <c:v>128</c:v>
                </c:pt>
                <c:pt idx="7">
                  <c:v>126</c:v>
                </c:pt>
                <c:pt idx="8">
                  <c:v>125</c:v>
                </c:pt>
                <c:pt idx="9">
                  <c:v>124</c:v>
                </c:pt>
                <c:pt idx="10">
                  <c:v>122</c:v>
                </c:pt>
                <c:pt idx="11">
                  <c:v>121</c:v>
                </c:pt>
                <c:pt idx="12">
                  <c:v>120</c:v>
                </c:pt>
                <c:pt idx="13">
                  <c:v>119</c:v>
                </c:pt>
                <c:pt idx="14">
                  <c:v>118</c:v>
                </c:pt>
                <c:pt idx="15">
                  <c:v>117</c:v>
                </c:pt>
                <c:pt idx="16">
                  <c:v>116</c:v>
                </c:pt>
                <c:pt idx="17">
                  <c:v>116</c:v>
                </c:pt>
                <c:pt idx="18">
                  <c:v>116</c:v>
                </c:pt>
                <c:pt idx="19">
                  <c:v>116</c:v>
                </c:pt>
                <c:pt idx="20">
                  <c:v>115</c:v>
                </c:pt>
                <c:pt idx="21">
                  <c:v>115</c:v>
                </c:pt>
                <c:pt idx="22">
                  <c:v>115</c:v>
                </c:pt>
                <c:pt idx="23">
                  <c:v>115</c:v>
                </c:pt>
              </c:numCache>
            </c:numRef>
          </c:val>
          <c:smooth val="0"/>
        </c:ser>
        <c:dLbls>
          <c:showLegendKey val="0"/>
          <c:showVal val="0"/>
          <c:showCatName val="0"/>
          <c:showSerName val="0"/>
          <c:showPercent val="0"/>
          <c:showBubbleSize val="0"/>
        </c:dLbls>
        <c:marker val="1"/>
        <c:smooth val="0"/>
        <c:axId val="1645695424"/>
        <c:axId val="1645691616"/>
      </c:lineChart>
      <c:dateAx>
        <c:axId val="1645695424"/>
        <c:scaling>
          <c:orientation val="minMax"/>
        </c:scaling>
        <c:delete val="0"/>
        <c:axPos val="b"/>
        <c:title>
          <c:tx>
            <c:rich>
              <a:bodyPr/>
              <a:lstStyle/>
              <a:p>
                <a:pPr lvl="0">
                  <a:defRPr b="0">
                    <a:solidFill>
                      <a:srgbClr val="000000"/>
                    </a:solidFill>
                    <a:latin typeface="+mn-lt"/>
                  </a:defRPr>
                </a:pPr>
                <a:endParaRPr lang="en-IN"/>
              </a:p>
            </c:rich>
          </c:tx>
          <c:overlay val="0"/>
        </c:title>
        <c:numFmt formatCode="m/d;@" sourceLinked="0"/>
        <c:majorTickMark val="none"/>
        <c:minorTickMark val="none"/>
        <c:tickLblPos val="nextTo"/>
        <c:txPr>
          <a:bodyPr rot="-5400000"/>
          <a:lstStyle/>
          <a:p>
            <a:pPr lvl="0">
              <a:defRPr b="1" i="0">
                <a:solidFill>
                  <a:srgbClr val="000000"/>
                </a:solidFill>
                <a:latin typeface="+mn-lt"/>
              </a:defRPr>
            </a:pPr>
            <a:endParaRPr lang="en-US"/>
          </a:p>
        </c:txPr>
        <c:crossAx val="1645691616"/>
        <c:crosses val="autoZero"/>
        <c:auto val="1"/>
        <c:lblOffset val="100"/>
        <c:baseTimeUnit val="days"/>
      </c:dateAx>
      <c:valAx>
        <c:axId val="1645691616"/>
        <c:scaling>
          <c:orientation val="minMax"/>
          <c:min val="90"/>
        </c:scaling>
        <c:delete val="0"/>
        <c:axPos val="l"/>
        <c:majorGridlines>
          <c:spPr>
            <a:ln>
              <a:solidFill>
                <a:srgbClr val="B7B7B7"/>
              </a:solidFill>
            </a:ln>
          </c:spPr>
        </c:majorGridlines>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645695424"/>
        <c:crosses val="autoZero"/>
        <c:crossBetween val="between"/>
        <c:majorUnit val="10"/>
      </c:valAx>
      <c:valAx>
        <c:axId val="1645692704"/>
        <c:scaling>
          <c:orientation val="minMax"/>
        </c:scaling>
        <c:delete val="1"/>
        <c:axPos val="r"/>
        <c:numFmt formatCode="General" sourceLinked="1"/>
        <c:majorTickMark val="out"/>
        <c:minorTickMark val="none"/>
        <c:tickLblPos val="nextTo"/>
        <c:crossAx val="1645699232"/>
        <c:crosses val="max"/>
        <c:crossBetween val="between"/>
      </c:valAx>
      <c:dateAx>
        <c:axId val="1645699232"/>
        <c:scaling>
          <c:orientation val="minMax"/>
        </c:scaling>
        <c:delete val="1"/>
        <c:axPos val="b"/>
        <c:numFmt formatCode="m/d/yyyy" sourceLinked="1"/>
        <c:majorTickMark val="out"/>
        <c:minorTickMark val="none"/>
        <c:tickLblPos val="nextTo"/>
        <c:crossAx val="1645692704"/>
        <c:crosses val="autoZero"/>
        <c:auto val="1"/>
        <c:lblOffset val="100"/>
        <c:baseTimeUnit val="days"/>
      </c:dateAx>
    </c:plotArea>
    <c:legend>
      <c:legendPos val="b"/>
      <c:layout>
        <c:manualLayout>
          <c:xMode val="edge"/>
          <c:yMode val="edge"/>
          <c:x val="0.18926455307456069"/>
          <c:y val="0.8749848832187116"/>
          <c:w val="0.76967972845036603"/>
          <c:h val="7.6299212598425203E-2"/>
        </c:manualLayout>
      </c:layout>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1"/>
        <c:ser>
          <c:idx val="1"/>
          <c:order val="1"/>
          <c:tx>
            <c:v>BMI LOW</c:v>
          </c:tx>
          <c:spPr>
            <a:noFill/>
            <a:ln w="25400">
              <a:noFill/>
            </a:ln>
          </c:spPr>
          <c:cat>
            <c:numRef>
              <c:f>'Q2.Weight Detail'!$A$2:$A$25</c:f>
              <c:numCache>
                <c:formatCode>m/d/yyyy</c:formatCode>
                <c:ptCount val="24"/>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numCache>
            </c:numRef>
          </c:cat>
          <c:val>
            <c:numRef>
              <c:f>'Q2.Weight Detail'!$C$2:$C$25</c:f>
              <c:numCache>
                <c:formatCode>General</c:formatCode>
                <c:ptCount val="24"/>
                <c:pt idx="0">
                  <c:v>107</c:v>
                </c:pt>
                <c:pt idx="1">
                  <c:v>107</c:v>
                </c:pt>
                <c:pt idx="2">
                  <c:v>107</c:v>
                </c:pt>
                <c:pt idx="3">
                  <c:v>107</c:v>
                </c:pt>
                <c:pt idx="4">
                  <c:v>107</c:v>
                </c:pt>
                <c:pt idx="5">
                  <c:v>107</c:v>
                </c:pt>
                <c:pt idx="6">
                  <c:v>107</c:v>
                </c:pt>
                <c:pt idx="7">
                  <c:v>107</c:v>
                </c:pt>
                <c:pt idx="8">
                  <c:v>107</c:v>
                </c:pt>
                <c:pt idx="9">
                  <c:v>107</c:v>
                </c:pt>
                <c:pt idx="10">
                  <c:v>107</c:v>
                </c:pt>
                <c:pt idx="11">
                  <c:v>107</c:v>
                </c:pt>
                <c:pt idx="12">
                  <c:v>107</c:v>
                </c:pt>
                <c:pt idx="13">
                  <c:v>107</c:v>
                </c:pt>
                <c:pt idx="14">
                  <c:v>107</c:v>
                </c:pt>
                <c:pt idx="15">
                  <c:v>107</c:v>
                </c:pt>
                <c:pt idx="16">
                  <c:v>107</c:v>
                </c:pt>
                <c:pt idx="17">
                  <c:v>107</c:v>
                </c:pt>
                <c:pt idx="18">
                  <c:v>107</c:v>
                </c:pt>
                <c:pt idx="19">
                  <c:v>107</c:v>
                </c:pt>
                <c:pt idx="20">
                  <c:v>107</c:v>
                </c:pt>
                <c:pt idx="21">
                  <c:v>107</c:v>
                </c:pt>
                <c:pt idx="22">
                  <c:v>107</c:v>
                </c:pt>
                <c:pt idx="23">
                  <c:v>107</c:v>
                </c:pt>
              </c:numCache>
            </c:numRef>
          </c:val>
        </c:ser>
        <c:ser>
          <c:idx val="2"/>
          <c:order val="2"/>
          <c:tx>
            <c:v>BMI RANGE</c:v>
          </c:tx>
          <c:spPr>
            <a:solidFill>
              <a:srgbClr val="92D050"/>
            </a:solidFill>
          </c:spPr>
          <c:cat>
            <c:numRef>
              <c:f>'Q2.Weight Detail'!$A$2:$A$25</c:f>
              <c:numCache>
                <c:formatCode>m/d/yyyy</c:formatCode>
                <c:ptCount val="24"/>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numCache>
            </c:numRef>
          </c:cat>
          <c:val>
            <c:numRef>
              <c:f>'Q2.Weight Detail'!$D$2:$D$25</c:f>
              <c:numCache>
                <c:formatCode>General</c:formatCode>
                <c:ptCount val="24"/>
                <c:pt idx="0">
                  <c:v>28</c:v>
                </c:pt>
                <c:pt idx="1">
                  <c:v>28</c:v>
                </c:pt>
                <c:pt idx="2">
                  <c:v>28</c:v>
                </c:pt>
                <c:pt idx="3">
                  <c:v>28</c:v>
                </c:pt>
                <c:pt idx="4">
                  <c:v>28</c:v>
                </c:pt>
                <c:pt idx="5">
                  <c:v>28</c:v>
                </c:pt>
                <c:pt idx="6">
                  <c:v>28</c:v>
                </c:pt>
                <c:pt idx="7">
                  <c:v>28</c:v>
                </c:pt>
                <c:pt idx="8">
                  <c:v>28</c:v>
                </c:pt>
                <c:pt idx="9">
                  <c:v>28</c:v>
                </c:pt>
                <c:pt idx="10">
                  <c:v>28</c:v>
                </c:pt>
                <c:pt idx="11">
                  <c:v>28</c:v>
                </c:pt>
                <c:pt idx="12">
                  <c:v>28</c:v>
                </c:pt>
                <c:pt idx="13">
                  <c:v>28</c:v>
                </c:pt>
                <c:pt idx="14">
                  <c:v>28</c:v>
                </c:pt>
                <c:pt idx="15">
                  <c:v>28</c:v>
                </c:pt>
                <c:pt idx="16">
                  <c:v>28</c:v>
                </c:pt>
                <c:pt idx="17">
                  <c:v>28</c:v>
                </c:pt>
                <c:pt idx="18">
                  <c:v>28</c:v>
                </c:pt>
                <c:pt idx="19">
                  <c:v>28</c:v>
                </c:pt>
                <c:pt idx="20">
                  <c:v>28</c:v>
                </c:pt>
                <c:pt idx="21">
                  <c:v>28</c:v>
                </c:pt>
                <c:pt idx="22">
                  <c:v>28</c:v>
                </c:pt>
                <c:pt idx="23">
                  <c:v>28</c:v>
                </c:pt>
              </c:numCache>
            </c:numRef>
          </c:val>
        </c:ser>
        <c:dLbls>
          <c:showLegendKey val="0"/>
          <c:showVal val="0"/>
          <c:showCatName val="0"/>
          <c:showSerName val="0"/>
          <c:showPercent val="0"/>
          <c:showBubbleSize val="0"/>
        </c:dLbls>
        <c:axId val="1645693248"/>
        <c:axId val="1645694336"/>
      </c:areaChart>
      <c:areaChart>
        <c:grouping val="stacked"/>
        <c:varyColors val="1"/>
        <c:ser>
          <c:idx val="3"/>
          <c:order val="3"/>
          <c:tx>
            <c:v>TARGET LOW</c:v>
          </c:tx>
          <c:spPr>
            <a:noFill/>
            <a:ln w="25400">
              <a:noFill/>
            </a:ln>
          </c:spPr>
          <c:cat>
            <c:numRef>
              <c:f>'Q2.Weight Detail'!$A$2:$A$25</c:f>
              <c:numCache>
                <c:formatCode>m/d/yyyy</c:formatCode>
                <c:ptCount val="24"/>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numCache>
            </c:numRef>
          </c:cat>
          <c:val>
            <c:numRef>
              <c:f>'Q2.Weight Detail'!$E$2:$E$25</c:f>
              <c:numCache>
                <c:formatCode>General</c:formatCode>
                <c:ptCount val="24"/>
                <c:pt idx="0">
                  <c:v>115</c:v>
                </c:pt>
                <c:pt idx="1">
                  <c:v>115</c:v>
                </c:pt>
                <c:pt idx="2">
                  <c:v>115</c:v>
                </c:pt>
                <c:pt idx="3">
                  <c:v>115</c:v>
                </c:pt>
                <c:pt idx="4">
                  <c:v>115</c:v>
                </c:pt>
                <c:pt idx="5">
                  <c:v>115</c:v>
                </c:pt>
                <c:pt idx="6">
                  <c:v>115</c:v>
                </c:pt>
                <c:pt idx="7">
                  <c:v>115</c:v>
                </c:pt>
                <c:pt idx="8">
                  <c:v>115</c:v>
                </c:pt>
                <c:pt idx="9">
                  <c:v>115</c:v>
                </c:pt>
                <c:pt idx="10">
                  <c:v>115</c:v>
                </c:pt>
                <c:pt idx="11">
                  <c:v>115</c:v>
                </c:pt>
                <c:pt idx="12">
                  <c:v>115</c:v>
                </c:pt>
                <c:pt idx="13">
                  <c:v>115</c:v>
                </c:pt>
                <c:pt idx="14">
                  <c:v>115</c:v>
                </c:pt>
                <c:pt idx="15">
                  <c:v>115</c:v>
                </c:pt>
                <c:pt idx="16">
                  <c:v>115</c:v>
                </c:pt>
                <c:pt idx="17">
                  <c:v>115</c:v>
                </c:pt>
                <c:pt idx="18">
                  <c:v>115</c:v>
                </c:pt>
                <c:pt idx="19">
                  <c:v>115</c:v>
                </c:pt>
                <c:pt idx="20">
                  <c:v>115</c:v>
                </c:pt>
                <c:pt idx="21">
                  <c:v>115</c:v>
                </c:pt>
                <c:pt idx="22">
                  <c:v>115</c:v>
                </c:pt>
                <c:pt idx="23">
                  <c:v>115</c:v>
                </c:pt>
              </c:numCache>
            </c:numRef>
          </c:val>
        </c:ser>
        <c:ser>
          <c:idx val="4"/>
          <c:order val="4"/>
          <c:tx>
            <c:v>TARGET RANGE</c:v>
          </c:tx>
          <c:spPr>
            <a:ln w="25400">
              <a:noFill/>
            </a:ln>
          </c:spPr>
          <c:cat>
            <c:numRef>
              <c:f>'Q2.Weight Detail'!$A$2:$A$25</c:f>
              <c:numCache>
                <c:formatCode>m/d/yyyy</c:formatCode>
                <c:ptCount val="24"/>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numCache>
            </c:numRef>
          </c:cat>
          <c:val>
            <c:numRef>
              <c:f>'Q2.Weight Detail'!$F$2:$F$25</c:f>
              <c:numCache>
                <c:formatCode>General</c:formatCode>
                <c:ptCount val="24"/>
                <c:pt idx="0">
                  <c:v>20</c:v>
                </c:pt>
                <c:pt idx="1">
                  <c:v>20</c:v>
                </c:pt>
                <c:pt idx="2">
                  <c:v>20</c:v>
                </c:pt>
                <c:pt idx="3">
                  <c:v>20</c:v>
                </c:pt>
                <c:pt idx="4">
                  <c:v>20</c:v>
                </c:pt>
                <c:pt idx="5">
                  <c:v>20</c:v>
                </c:pt>
                <c:pt idx="6">
                  <c:v>20</c:v>
                </c:pt>
                <c:pt idx="7">
                  <c:v>20</c:v>
                </c:pt>
                <c:pt idx="8">
                  <c:v>20</c:v>
                </c:pt>
                <c:pt idx="9">
                  <c:v>20</c:v>
                </c:pt>
                <c:pt idx="10">
                  <c:v>20</c:v>
                </c:pt>
                <c:pt idx="11">
                  <c:v>20</c:v>
                </c:pt>
                <c:pt idx="12">
                  <c:v>20</c:v>
                </c:pt>
                <c:pt idx="13">
                  <c:v>20</c:v>
                </c:pt>
                <c:pt idx="14">
                  <c:v>20</c:v>
                </c:pt>
                <c:pt idx="15">
                  <c:v>20</c:v>
                </c:pt>
                <c:pt idx="16">
                  <c:v>20</c:v>
                </c:pt>
                <c:pt idx="17">
                  <c:v>20</c:v>
                </c:pt>
                <c:pt idx="18">
                  <c:v>20</c:v>
                </c:pt>
                <c:pt idx="19">
                  <c:v>20</c:v>
                </c:pt>
                <c:pt idx="20">
                  <c:v>20</c:v>
                </c:pt>
                <c:pt idx="21">
                  <c:v>20</c:v>
                </c:pt>
                <c:pt idx="22">
                  <c:v>20</c:v>
                </c:pt>
                <c:pt idx="23">
                  <c:v>20</c:v>
                </c:pt>
              </c:numCache>
            </c:numRef>
          </c:val>
        </c:ser>
        <c:dLbls>
          <c:showLegendKey val="0"/>
          <c:showVal val="0"/>
          <c:showCatName val="0"/>
          <c:showSerName val="0"/>
          <c:showPercent val="0"/>
          <c:showBubbleSize val="0"/>
        </c:dLbls>
        <c:axId val="1645694880"/>
        <c:axId val="1645700320"/>
      </c:areaChart>
      <c:lineChart>
        <c:grouping val="standard"/>
        <c:varyColors val="1"/>
        <c:ser>
          <c:idx val="0"/>
          <c:order val="0"/>
          <c:tx>
            <c:v>WEIGHT</c:v>
          </c:tx>
          <c:spPr>
            <a:ln>
              <a:solidFill>
                <a:srgbClr val="FF0000"/>
              </a:solidFill>
            </a:ln>
          </c:spPr>
          <c:marker>
            <c:symbol val="none"/>
          </c:marker>
          <c:cat>
            <c:numRef>
              <c:f>'Q2.Weight Detail'!$A$2:$A$25</c:f>
              <c:numCache>
                <c:formatCode>m/d/yyyy</c:formatCode>
                <c:ptCount val="24"/>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numCache>
            </c:numRef>
          </c:cat>
          <c:val>
            <c:numRef>
              <c:f>'Q2.Weight Detail'!$B$2:$B$25</c:f>
              <c:numCache>
                <c:formatCode>General</c:formatCode>
                <c:ptCount val="24"/>
                <c:pt idx="0">
                  <c:v>140</c:v>
                </c:pt>
                <c:pt idx="1">
                  <c:v>138</c:v>
                </c:pt>
                <c:pt idx="2">
                  <c:v>136</c:v>
                </c:pt>
                <c:pt idx="3">
                  <c:v>134</c:v>
                </c:pt>
                <c:pt idx="4">
                  <c:v>132</c:v>
                </c:pt>
                <c:pt idx="5">
                  <c:v>130</c:v>
                </c:pt>
                <c:pt idx="6">
                  <c:v>128</c:v>
                </c:pt>
                <c:pt idx="7">
                  <c:v>126</c:v>
                </c:pt>
                <c:pt idx="8">
                  <c:v>125</c:v>
                </c:pt>
                <c:pt idx="9">
                  <c:v>124</c:v>
                </c:pt>
                <c:pt idx="10">
                  <c:v>122</c:v>
                </c:pt>
                <c:pt idx="11">
                  <c:v>121</c:v>
                </c:pt>
                <c:pt idx="12">
                  <c:v>120</c:v>
                </c:pt>
                <c:pt idx="13">
                  <c:v>119</c:v>
                </c:pt>
                <c:pt idx="14">
                  <c:v>118</c:v>
                </c:pt>
                <c:pt idx="15">
                  <c:v>117</c:v>
                </c:pt>
                <c:pt idx="16">
                  <c:v>116</c:v>
                </c:pt>
                <c:pt idx="17">
                  <c:v>116</c:v>
                </c:pt>
                <c:pt idx="18">
                  <c:v>116</c:v>
                </c:pt>
                <c:pt idx="19">
                  <c:v>116</c:v>
                </c:pt>
                <c:pt idx="20">
                  <c:v>115</c:v>
                </c:pt>
                <c:pt idx="21">
                  <c:v>115</c:v>
                </c:pt>
                <c:pt idx="22">
                  <c:v>115</c:v>
                </c:pt>
                <c:pt idx="23">
                  <c:v>115</c:v>
                </c:pt>
              </c:numCache>
            </c:numRef>
          </c:val>
          <c:smooth val="0"/>
        </c:ser>
        <c:dLbls>
          <c:showLegendKey val="0"/>
          <c:showVal val="0"/>
          <c:showCatName val="0"/>
          <c:showSerName val="0"/>
          <c:showPercent val="0"/>
          <c:showBubbleSize val="0"/>
        </c:dLbls>
        <c:marker val="1"/>
        <c:smooth val="0"/>
        <c:axId val="1645693248"/>
        <c:axId val="1645694336"/>
      </c:lineChart>
      <c:dateAx>
        <c:axId val="1645693248"/>
        <c:scaling>
          <c:orientation val="minMax"/>
        </c:scaling>
        <c:delete val="0"/>
        <c:axPos val="b"/>
        <c:title>
          <c:tx>
            <c:rich>
              <a:bodyPr/>
              <a:lstStyle/>
              <a:p>
                <a:pPr lvl="0">
                  <a:defRPr b="0">
                    <a:solidFill>
                      <a:srgbClr val="000000"/>
                    </a:solidFill>
                    <a:latin typeface="+mn-lt"/>
                  </a:defRPr>
                </a:pPr>
                <a:endParaRPr lang="en-IN"/>
              </a:p>
            </c:rich>
          </c:tx>
          <c:overlay val="0"/>
        </c:title>
        <c:numFmt formatCode="m/d;@" sourceLinked="0"/>
        <c:majorTickMark val="none"/>
        <c:minorTickMark val="none"/>
        <c:tickLblPos val="nextTo"/>
        <c:txPr>
          <a:bodyPr rot="-5400000"/>
          <a:lstStyle/>
          <a:p>
            <a:pPr lvl="0">
              <a:defRPr b="1" i="0">
                <a:solidFill>
                  <a:srgbClr val="000000"/>
                </a:solidFill>
                <a:latin typeface="+mn-lt"/>
              </a:defRPr>
            </a:pPr>
            <a:endParaRPr lang="en-US"/>
          </a:p>
        </c:txPr>
        <c:crossAx val="1645694336"/>
        <c:crosses val="autoZero"/>
        <c:auto val="1"/>
        <c:lblOffset val="100"/>
        <c:baseTimeUnit val="days"/>
      </c:dateAx>
      <c:valAx>
        <c:axId val="1645694336"/>
        <c:scaling>
          <c:orientation val="minMax"/>
          <c:min val="90"/>
        </c:scaling>
        <c:delete val="0"/>
        <c:axPos val="l"/>
        <c:majorGridlines>
          <c:spPr>
            <a:ln>
              <a:solidFill>
                <a:srgbClr val="B7B7B7"/>
              </a:solidFill>
            </a:ln>
          </c:spPr>
        </c:majorGridlines>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645693248"/>
        <c:crosses val="autoZero"/>
        <c:crossBetween val="between"/>
        <c:majorUnit val="10"/>
      </c:valAx>
      <c:valAx>
        <c:axId val="1645700320"/>
        <c:scaling>
          <c:orientation val="minMax"/>
        </c:scaling>
        <c:delete val="1"/>
        <c:axPos val="r"/>
        <c:numFmt formatCode="General" sourceLinked="1"/>
        <c:majorTickMark val="out"/>
        <c:minorTickMark val="none"/>
        <c:tickLblPos val="nextTo"/>
        <c:crossAx val="1645694880"/>
        <c:crosses val="max"/>
        <c:crossBetween val="between"/>
      </c:valAx>
      <c:dateAx>
        <c:axId val="1645694880"/>
        <c:scaling>
          <c:orientation val="minMax"/>
        </c:scaling>
        <c:delete val="1"/>
        <c:axPos val="b"/>
        <c:numFmt formatCode="m/d/yyyy" sourceLinked="1"/>
        <c:majorTickMark val="out"/>
        <c:minorTickMark val="none"/>
        <c:tickLblPos val="nextTo"/>
        <c:crossAx val="1645700320"/>
        <c:crosses val="autoZero"/>
        <c:auto val="1"/>
        <c:lblOffset val="100"/>
        <c:baseTimeUnit val="days"/>
      </c:dateAx>
    </c:plotArea>
    <c:legend>
      <c:legendPos val="b"/>
      <c:overlay val="0"/>
      <c:txPr>
        <a:bodyPr/>
        <a:lstStyle/>
        <a:p>
          <a:pPr lvl="0">
            <a:defRPr b="0">
              <a:solidFill>
                <a:srgbClr val="1A1A1A"/>
              </a:solidFill>
              <a:latin typeface="+mn-lt"/>
            </a:defRPr>
          </a:pPr>
          <a:endParaRPr lang="en-US"/>
        </a:p>
      </c:txPr>
    </c:legend>
    <c:plotVisOnly val="1"/>
    <c:dispBlanksAs val="zero"/>
    <c:showDLblsOverMax val="1"/>
  </c:char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 1.0 ASSIGNMENT SUBMISSION(SNEHAL IKHAR).xlsx]Q3.Sales Analytics Dashboard!PivotTable1</c:name>
    <c:fmtId val="4"/>
  </c:pivotSource>
  <c:chart>
    <c:title>
      <c:tx>
        <c:rich>
          <a:bodyPr rot="0" spcFirstLastPara="1" vertOverflow="ellipsis" vert="horz" wrap="square" anchor="ctr" anchorCtr="1"/>
          <a:lstStyle/>
          <a:p>
            <a:pPr>
              <a:defRPr sz="1400" b="1" i="0" u="none" strike="noStrike" kern="1200" spc="0" baseline="0">
                <a:solidFill>
                  <a:schemeClr val="tx2">
                    <a:lumMod val="95000"/>
                    <a:lumOff val="5000"/>
                  </a:schemeClr>
                </a:solidFill>
                <a:latin typeface="+mn-lt"/>
                <a:ea typeface="+mn-ea"/>
                <a:cs typeface="+mn-cs"/>
              </a:defRPr>
            </a:pPr>
            <a:r>
              <a:rPr lang="en-US" b="1">
                <a:solidFill>
                  <a:schemeClr val="tx2">
                    <a:lumMod val="95000"/>
                    <a:lumOff val="5000"/>
                  </a:schemeClr>
                </a:solidFill>
              </a:rPr>
              <a:t>Unit</a:t>
            </a:r>
            <a:r>
              <a:rPr lang="en-US" b="1" baseline="0">
                <a:solidFill>
                  <a:schemeClr val="tx2">
                    <a:lumMod val="95000"/>
                    <a:lumOff val="5000"/>
                  </a:schemeClr>
                </a:solidFill>
              </a:rPr>
              <a:t> sold And Supplies</a:t>
            </a:r>
            <a:endParaRPr lang="en-US" b="1">
              <a:solidFill>
                <a:schemeClr val="tx2">
                  <a:lumMod val="95000"/>
                  <a:lumOff val="5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2">
                  <a:lumMod val="95000"/>
                  <a:lumOff val="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'Q3.Sales Analytics Dashboard'!$B$1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'Q3.Sales Analytics Dashboard'!$A$2:$A$7</c:f>
              <c:strCache>
                <c:ptCount val="5"/>
                <c:pt idx="0">
                  <c:v>Binder</c:v>
                </c:pt>
                <c:pt idx="1">
                  <c:v>Desk</c:v>
                </c:pt>
                <c:pt idx="2">
                  <c:v>Pen</c:v>
                </c:pt>
                <c:pt idx="3">
                  <c:v>Pen Set</c:v>
                </c:pt>
                <c:pt idx="4">
                  <c:v>Pencil</c:v>
                </c:pt>
              </c:strCache>
            </c:strRef>
          </c:cat>
          <c:val>
            <c:numRef>
              <c:f>'Q3.Sales Analytics Dashboard'!$B$2:$B$7</c:f>
              <c:numCache>
                <c:formatCode>General</c:formatCode>
                <c:ptCount val="5"/>
                <c:pt idx="0">
                  <c:v>9577.65</c:v>
                </c:pt>
                <c:pt idx="1">
                  <c:v>1700</c:v>
                </c:pt>
                <c:pt idx="2">
                  <c:v>2045.22</c:v>
                </c:pt>
                <c:pt idx="3">
                  <c:v>4169.8700000000008</c:v>
                </c:pt>
                <c:pt idx="4">
                  <c:v>2135.1400000000003</c:v>
                </c:pt>
              </c:numCache>
            </c:numRef>
          </c:val>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 1.0 ASSIGNMENT SUBMISSION(SNEHAL IKHAR).xlsx]Q3.Sales Analytics Dashboard!PivotTable2</c:name>
    <c:fmtId val="7"/>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Regionwise</a:t>
            </a:r>
            <a:r>
              <a:rPr lang="en-US" b="1" baseline="0">
                <a:solidFill>
                  <a:schemeClr val="tx1"/>
                </a:solidFill>
              </a:rPr>
              <a:t> sales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solidFill>
          <a:schemeClr val="accent3">
            <a:lumMod val="60000"/>
            <a:lumOff val="40000"/>
          </a:schemeClr>
        </a:solidFill>
        <a:ln>
          <a:noFill/>
        </a:ln>
        <a:effectLst/>
        <a:sp3d/>
      </c:spPr>
    </c:sideWall>
    <c:backWall>
      <c:thickness val="0"/>
      <c:spPr>
        <a:solidFill>
          <a:schemeClr val="accent3">
            <a:lumMod val="60000"/>
            <a:lumOff val="40000"/>
          </a:schemeClr>
        </a:solidFill>
        <a:ln>
          <a:noFill/>
        </a:ln>
        <a:effectLst/>
        <a:sp3d/>
      </c:spPr>
    </c:backWall>
    <c:plotArea>
      <c:layout/>
      <c:bar3DChart>
        <c:barDir val="bar"/>
        <c:grouping val="clustered"/>
        <c:varyColors val="0"/>
        <c:ser>
          <c:idx val="0"/>
          <c:order val="0"/>
          <c:tx>
            <c:strRef>
              <c:f>'Q3.Sales Analytics Dashboard'!$E$1</c:f>
              <c:strCache>
                <c:ptCount val="1"/>
                <c:pt idx="0">
                  <c:v>Total</c:v>
                </c:pt>
              </c:strCache>
            </c:strRef>
          </c:tx>
          <c:spPr>
            <a:solidFill>
              <a:schemeClr val="accent1"/>
            </a:solidFill>
            <a:ln>
              <a:noFill/>
            </a:ln>
            <a:effectLst/>
            <a:sp3d/>
          </c:spPr>
          <c:invertIfNegative val="0"/>
          <c:cat>
            <c:strRef>
              <c:f>'Q3.Sales Analytics Dashboard'!$D$2:$D$5</c:f>
              <c:strCache>
                <c:ptCount val="3"/>
                <c:pt idx="0">
                  <c:v>Central</c:v>
                </c:pt>
                <c:pt idx="1">
                  <c:v>East</c:v>
                </c:pt>
                <c:pt idx="2">
                  <c:v>West</c:v>
                </c:pt>
              </c:strCache>
            </c:strRef>
          </c:cat>
          <c:val>
            <c:numRef>
              <c:f>'Q3.Sales Analytics Dashboard'!$E$2:$E$5</c:f>
              <c:numCache>
                <c:formatCode>General</c:formatCode>
                <c:ptCount val="3"/>
                <c:pt idx="0">
                  <c:v>11139.07</c:v>
                </c:pt>
                <c:pt idx="1">
                  <c:v>6002.09</c:v>
                </c:pt>
                <c:pt idx="2">
                  <c:v>2486.7200000000003</c:v>
                </c:pt>
              </c:numCache>
            </c:numRef>
          </c:val>
        </c:ser>
        <c:dLbls>
          <c:showLegendKey val="0"/>
          <c:showVal val="0"/>
          <c:showCatName val="0"/>
          <c:showSerName val="0"/>
          <c:showPercent val="0"/>
          <c:showBubbleSize val="0"/>
        </c:dLbls>
        <c:gapWidth val="150"/>
        <c:shape val="box"/>
        <c:axId val="1645695968"/>
        <c:axId val="1473386544"/>
        <c:axId val="0"/>
      </c:bar3DChart>
      <c:catAx>
        <c:axId val="1645695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73386544"/>
        <c:crosses val="autoZero"/>
        <c:auto val="1"/>
        <c:lblAlgn val="ctr"/>
        <c:lblOffset val="100"/>
        <c:noMultiLvlLbl val="0"/>
      </c:catAx>
      <c:valAx>
        <c:axId val="14733865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695968"/>
        <c:crosses val="autoZero"/>
        <c:crossBetween val="between"/>
      </c:valAx>
      <c:spPr>
        <a:noFill/>
        <a:ln>
          <a:noFill/>
        </a:ln>
        <a:effectLst/>
      </c:spPr>
    </c:plotArea>
    <c:plotVisOnly val="1"/>
    <c:dispBlanksAs val="gap"/>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Unit sold  And Total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scatterChart>
        <c:scatterStyle val="lineMarker"/>
        <c:varyColors val="0"/>
        <c:ser>
          <c:idx val="0"/>
          <c:order val="0"/>
          <c:tx>
            <c:strRef>
              <c:f>'Q3.Sales analytics'!$G$1</c:f>
              <c:strCache>
                <c:ptCount val="1"/>
                <c:pt idx="0">
                  <c:v>Total</c:v>
                </c:pt>
              </c:strCache>
            </c:strRef>
          </c:tx>
          <c:spPr>
            <a:ln w="25400" cap="rnd">
              <a:noFill/>
              <a:round/>
            </a:ln>
            <a:effectLst/>
          </c:spPr>
          <c:marker>
            <c:symbol val="circle"/>
            <c:size val="5"/>
            <c:spPr>
              <a:solidFill>
                <a:schemeClr val="tx1"/>
              </a:solidFill>
              <a:ln w="9525">
                <a:solidFill>
                  <a:schemeClr val="accent1"/>
                </a:solidFill>
              </a:ln>
              <a:effectLst/>
            </c:spPr>
          </c:marker>
          <c:xVal>
            <c:numRef>
              <c:f>'Q3.Sales analytics'!$E$2:$E$44</c:f>
              <c:numCache>
                <c:formatCode>General</c:formatCode>
                <c:ptCount val="43"/>
                <c:pt idx="0">
                  <c:v>2</c:v>
                </c:pt>
                <c:pt idx="1">
                  <c:v>5</c:v>
                </c:pt>
                <c:pt idx="2">
                  <c:v>7</c:v>
                </c:pt>
                <c:pt idx="3">
                  <c:v>11</c:v>
                </c:pt>
                <c:pt idx="4">
                  <c:v>14</c:v>
                </c:pt>
                <c:pt idx="5">
                  <c:v>27</c:v>
                </c:pt>
                <c:pt idx="6">
                  <c:v>28</c:v>
                </c:pt>
                <c:pt idx="7">
                  <c:v>28</c:v>
                </c:pt>
                <c:pt idx="8">
                  <c:v>36</c:v>
                </c:pt>
                <c:pt idx="9">
                  <c:v>42</c:v>
                </c:pt>
                <c:pt idx="10">
                  <c:v>46</c:v>
                </c:pt>
                <c:pt idx="11">
                  <c:v>50</c:v>
                </c:pt>
                <c:pt idx="12">
                  <c:v>50</c:v>
                </c:pt>
                <c:pt idx="13">
                  <c:v>53</c:v>
                </c:pt>
                <c:pt idx="14">
                  <c:v>55</c:v>
                </c:pt>
                <c:pt idx="15">
                  <c:v>66</c:v>
                </c:pt>
                <c:pt idx="16">
                  <c:v>67</c:v>
                </c:pt>
                <c:pt idx="17">
                  <c:v>75</c:v>
                </c:pt>
                <c:pt idx="18">
                  <c:v>80</c:v>
                </c:pt>
                <c:pt idx="19">
                  <c:v>87</c:v>
                </c:pt>
                <c:pt idx="20">
                  <c:v>90</c:v>
                </c:pt>
                <c:pt idx="21">
                  <c:v>90</c:v>
                </c:pt>
                <c:pt idx="22">
                  <c:v>94</c:v>
                </c:pt>
                <c:pt idx="23">
                  <c:v>96</c:v>
                </c:pt>
                <c:pt idx="24">
                  <c:v>4</c:v>
                </c:pt>
                <c:pt idx="25">
                  <c:v>15</c:v>
                </c:pt>
                <c:pt idx="26">
                  <c:v>16</c:v>
                </c:pt>
                <c:pt idx="27">
                  <c:v>29</c:v>
                </c:pt>
                <c:pt idx="28">
                  <c:v>35</c:v>
                </c:pt>
                <c:pt idx="29">
                  <c:v>60</c:v>
                </c:pt>
                <c:pt idx="30">
                  <c:v>60</c:v>
                </c:pt>
                <c:pt idx="31">
                  <c:v>62</c:v>
                </c:pt>
                <c:pt idx="32">
                  <c:v>64</c:v>
                </c:pt>
                <c:pt idx="33">
                  <c:v>74</c:v>
                </c:pt>
                <c:pt idx="34">
                  <c:v>81</c:v>
                </c:pt>
                <c:pt idx="35">
                  <c:v>95</c:v>
                </c:pt>
                <c:pt idx="36">
                  <c:v>96</c:v>
                </c:pt>
                <c:pt idx="37">
                  <c:v>3</c:v>
                </c:pt>
                <c:pt idx="38">
                  <c:v>7</c:v>
                </c:pt>
                <c:pt idx="39">
                  <c:v>32</c:v>
                </c:pt>
                <c:pt idx="40">
                  <c:v>56</c:v>
                </c:pt>
                <c:pt idx="41">
                  <c:v>57</c:v>
                </c:pt>
                <c:pt idx="42">
                  <c:v>76</c:v>
                </c:pt>
              </c:numCache>
            </c:numRef>
          </c:xVal>
          <c:yVal>
            <c:numRef>
              <c:f>'Q3.Sales analytics'!$G$2:$G$44</c:f>
              <c:numCache>
                <c:formatCode>General</c:formatCode>
                <c:ptCount val="43"/>
                <c:pt idx="0">
                  <c:v>250</c:v>
                </c:pt>
                <c:pt idx="1">
                  <c:v>625</c:v>
                </c:pt>
                <c:pt idx="2">
                  <c:v>9.0299999999999994</c:v>
                </c:pt>
                <c:pt idx="3">
                  <c:v>54.89</c:v>
                </c:pt>
                <c:pt idx="4">
                  <c:v>18.059999999999999</c:v>
                </c:pt>
                <c:pt idx="5">
                  <c:v>539.73</c:v>
                </c:pt>
                <c:pt idx="6">
                  <c:v>251.72</c:v>
                </c:pt>
                <c:pt idx="7">
                  <c:v>139.72</c:v>
                </c:pt>
                <c:pt idx="8">
                  <c:v>179.64</c:v>
                </c:pt>
                <c:pt idx="9" formatCode="#,##0.00">
                  <c:v>1005.9</c:v>
                </c:pt>
                <c:pt idx="10">
                  <c:v>413.54</c:v>
                </c:pt>
                <c:pt idx="11">
                  <c:v>999.5</c:v>
                </c:pt>
                <c:pt idx="12">
                  <c:v>249.5</c:v>
                </c:pt>
                <c:pt idx="13">
                  <c:v>68.37</c:v>
                </c:pt>
                <c:pt idx="14">
                  <c:v>686.95</c:v>
                </c:pt>
                <c:pt idx="15">
                  <c:v>131.34</c:v>
                </c:pt>
                <c:pt idx="16">
                  <c:v>86.43</c:v>
                </c:pt>
                <c:pt idx="17">
                  <c:v>149.25</c:v>
                </c:pt>
                <c:pt idx="18">
                  <c:v>719.2</c:v>
                </c:pt>
                <c:pt idx="19" formatCode="#,##0.00">
                  <c:v>1305</c:v>
                </c:pt>
                <c:pt idx="20">
                  <c:v>449.1</c:v>
                </c:pt>
                <c:pt idx="21">
                  <c:v>449.1</c:v>
                </c:pt>
                <c:pt idx="22" formatCode="#,##0.00">
                  <c:v>1879.06</c:v>
                </c:pt>
                <c:pt idx="23">
                  <c:v>479.04</c:v>
                </c:pt>
                <c:pt idx="24">
                  <c:v>19.96</c:v>
                </c:pt>
                <c:pt idx="25">
                  <c:v>299.85000000000002</c:v>
                </c:pt>
                <c:pt idx="26">
                  <c:v>255.84</c:v>
                </c:pt>
                <c:pt idx="27">
                  <c:v>57.71</c:v>
                </c:pt>
                <c:pt idx="28">
                  <c:v>174.65</c:v>
                </c:pt>
                <c:pt idx="29">
                  <c:v>299.39999999999998</c:v>
                </c:pt>
                <c:pt idx="30">
                  <c:v>539.4</c:v>
                </c:pt>
                <c:pt idx="31">
                  <c:v>309.38</c:v>
                </c:pt>
                <c:pt idx="32">
                  <c:v>575.36</c:v>
                </c:pt>
                <c:pt idx="33" formatCode="#,##0.00">
                  <c:v>1183.26</c:v>
                </c:pt>
                <c:pt idx="34" formatCode="#,##0.00">
                  <c:v>1619.19</c:v>
                </c:pt>
                <c:pt idx="35">
                  <c:v>189.05</c:v>
                </c:pt>
                <c:pt idx="36">
                  <c:v>479.04</c:v>
                </c:pt>
                <c:pt idx="37">
                  <c:v>825</c:v>
                </c:pt>
                <c:pt idx="38">
                  <c:v>139.93</c:v>
                </c:pt>
                <c:pt idx="39">
                  <c:v>63.68</c:v>
                </c:pt>
                <c:pt idx="40">
                  <c:v>167.44</c:v>
                </c:pt>
                <c:pt idx="41" formatCode="#,##0.00">
                  <c:v>1139.43</c:v>
                </c:pt>
                <c:pt idx="42">
                  <c:v>151.24</c:v>
                </c:pt>
              </c:numCache>
            </c:numRef>
          </c:yVal>
          <c:smooth val="0"/>
        </c:ser>
        <c:dLbls>
          <c:showLegendKey val="0"/>
          <c:showVal val="0"/>
          <c:showCatName val="0"/>
          <c:showSerName val="0"/>
          <c:showPercent val="0"/>
          <c:showBubbleSize val="0"/>
        </c:dLbls>
        <c:axId val="1473387088"/>
        <c:axId val="1661105056"/>
      </c:scatterChart>
      <c:valAx>
        <c:axId val="1473387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61105056"/>
        <c:crosses val="autoZero"/>
        <c:crossBetween val="midCat"/>
      </c:valAx>
      <c:valAx>
        <c:axId val="1661105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73387088"/>
        <c:crosses val="autoZero"/>
        <c:crossBetween val="midCat"/>
      </c:valAx>
      <c:spPr>
        <a:noFill/>
        <a:ln w="25400">
          <a:noFill/>
        </a:ln>
        <a:effectLst/>
      </c:spPr>
    </c:plotArea>
    <c:plotVisOnly val="1"/>
    <c:dispBlanksAs val="gap"/>
    <c:showDLblsOverMax val="0"/>
  </c:chart>
  <c:spPr>
    <a:solidFill>
      <a:schemeClr val="bg2">
        <a:lumMod val="75000"/>
      </a:schemeClr>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 1.0 ASSIGNMENT SUBMISSION(SNEHAL IKHAR).xlsx]Q4.Pivot tables!PivotTable1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800"/>
              <a:t>Statewise</a:t>
            </a:r>
            <a:r>
              <a:rPr lang="en-IN" sz="1800" baseline="0"/>
              <a:t> positive</a:t>
            </a:r>
            <a:endParaRPr lang="en-IN" sz="18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04139109671868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103477741796749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5258694354491756E-2"/>
              <c:y val="-8.3333333333333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5258694354491798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5224201773892904E-2"/>
              <c:y val="0.1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pivotFmt>
      <c:pivotFmt>
        <c:idx val="10"/>
      </c:pivotFmt>
    </c:pivotFmts>
    <c:plotArea>
      <c:layout/>
      <c:doughnutChart>
        <c:varyColors val="1"/>
        <c:ser>
          <c:idx val="0"/>
          <c:order val="0"/>
          <c:tx>
            <c:strRef>
              <c:f>'Q4.Pivot tables'!$B$4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dLbl>
              <c:idx val="0"/>
              <c:layout>
                <c:manualLayout>
                  <c:x val="0.12041391096718682"/>
                  <c:y val="-9.2592592592592587E-3"/>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6.5224201773892904E-2"/>
                  <c:y val="0.125"/>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7.5258694354491798E-2"/>
                  <c:y val="-1.3888888888888888E-2"/>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7.5258694354491756E-2"/>
                  <c:y val="-8.333333333333337E-2"/>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3.0103477741796749E-2"/>
                  <c:y val="-0.12037037037037036"/>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'Q4.Pivot tables'!$A$5:$A$10</c:f>
              <c:strCache>
                <c:ptCount val="5"/>
                <c:pt idx="0">
                  <c:v>NY</c:v>
                </c:pt>
                <c:pt idx="1">
                  <c:v>NJ</c:v>
                </c:pt>
                <c:pt idx="2">
                  <c:v>MI</c:v>
                </c:pt>
                <c:pt idx="3">
                  <c:v>CA</c:v>
                </c:pt>
                <c:pt idx="4">
                  <c:v>LA</c:v>
                </c:pt>
              </c:strCache>
            </c:strRef>
          </c:cat>
          <c:val>
            <c:numRef>
              <c:f>'Q4.Pivot tables'!$B$5:$B$10</c:f>
              <c:numCache>
                <c:formatCode>General</c:formatCode>
                <c:ptCount val="5"/>
                <c:pt idx="0">
                  <c:v>92381</c:v>
                </c:pt>
                <c:pt idx="1">
                  <c:v>25590</c:v>
                </c:pt>
                <c:pt idx="2">
                  <c:v>10791</c:v>
                </c:pt>
                <c:pt idx="3">
                  <c:v>9191</c:v>
                </c:pt>
                <c:pt idx="4">
                  <c:v>9150</c:v>
                </c:pt>
              </c:numCache>
            </c:numRef>
          </c:val>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 1.0 ASSIGNMENT SUBMISSION(SNEHAL IKHAR).xlsx]Q4.Pivot tables!PivotTable4</c:name>
    <c:fmtId val="17"/>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Modified from Total</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0.12381415673826111"/>
          <c:y val="0.19486111111111112"/>
          <c:w val="0.87618584326173887"/>
          <c:h val="0.67003098571011954"/>
        </c:manualLayout>
      </c:layout>
      <c:bar3DChart>
        <c:barDir val="col"/>
        <c:grouping val="clustered"/>
        <c:varyColors val="0"/>
        <c:ser>
          <c:idx val="0"/>
          <c:order val="0"/>
          <c:tx>
            <c:strRef>
              <c:f>'Q4.Pivot tables'!$H$2</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'Q4.Pivot tables'!$G$3:$G$13</c:f>
              <c:strCache>
                <c:ptCount val="10"/>
                <c:pt idx="0">
                  <c:v>4/1 18:00</c:v>
                </c:pt>
                <c:pt idx="1">
                  <c:v>4/1 19:00</c:v>
                </c:pt>
                <c:pt idx="2">
                  <c:v>4/1 22:00</c:v>
                </c:pt>
                <c:pt idx="3">
                  <c:v>4/2 09:01</c:v>
                </c:pt>
                <c:pt idx="4">
                  <c:v>4/2 09:45</c:v>
                </c:pt>
                <c:pt idx="5">
                  <c:v>4/2 10:00</c:v>
                </c:pt>
                <c:pt idx="6">
                  <c:v>4/2 11:00</c:v>
                </c:pt>
                <c:pt idx="7">
                  <c:v>4/2 12:00</c:v>
                </c:pt>
                <c:pt idx="8">
                  <c:v>4/2 13:00</c:v>
                </c:pt>
                <c:pt idx="9">
                  <c:v>4/2 14:00</c:v>
                </c:pt>
              </c:strCache>
            </c:strRef>
          </c:cat>
          <c:val>
            <c:numRef>
              <c:f>'Q4.Pivot tables'!$H$3:$H$13</c:f>
              <c:numCache>
                <c:formatCode>General</c:formatCode>
                <c:ptCount val="10"/>
                <c:pt idx="0">
                  <c:v>74798</c:v>
                </c:pt>
                <c:pt idx="1">
                  <c:v>55701</c:v>
                </c:pt>
                <c:pt idx="2">
                  <c:v>116769</c:v>
                </c:pt>
                <c:pt idx="3">
                  <c:v>77296</c:v>
                </c:pt>
                <c:pt idx="4">
                  <c:v>238965</c:v>
                </c:pt>
                <c:pt idx="5">
                  <c:v>83719</c:v>
                </c:pt>
                <c:pt idx="6">
                  <c:v>115245</c:v>
                </c:pt>
                <c:pt idx="7">
                  <c:v>67821</c:v>
                </c:pt>
                <c:pt idx="8">
                  <c:v>75359</c:v>
                </c:pt>
                <c:pt idx="9">
                  <c:v>78655</c:v>
                </c:pt>
              </c:numCache>
            </c:numRef>
          </c:val>
        </c:ser>
        <c:dLbls>
          <c:showLegendKey val="0"/>
          <c:showVal val="1"/>
          <c:showCatName val="0"/>
          <c:showSerName val="0"/>
          <c:showPercent val="0"/>
          <c:showBubbleSize val="0"/>
        </c:dLbls>
        <c:gapWidth val="84"/>
        <c:gapDepth val="53"/>
        <c:shape val="box"/>
        <c:axId val="1661108320"/>
        <c:axId val="1661113216"/>
        <c:axId val="0"/>
      </c:bar3DChart>
      <c:catAx>
        <c:axId val="16611083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61113216"/>
        <c:crosses val="autoZero"/>
        <c:auto val="1"/>
        <c:lblAlgn val="ctr"/>
        <c:lblOffset val="100"/>
        <c:noMultiLvlLbl val="0"/>
      </c:catAx>
      <c:valAx>
        <c:axId val="1661113216"/>
        <c:scaling>
          <c:orientation val="minMax"/>
        </c:scaling>
        <c:delete val="1"/>
        <c:axPos val="l"/>
        <c:numFmt formatCode="General" sourceLinked="1"/>
        <c:majorTickMark val="out"/>
        <c:minorTickMark val="none"/>
        <c:tickLblPos val="nextTo"/>
        <c:crossAx val="1661108320"/>
        <c:crosses val="autoZero"/>
        <c:crossBetween val="between"/>
      </c:valAx>
      <c:spPr>
        <a:noFill/>
        <a:ln>
          <a:noFill/>
        </a:ln>
        <a:effectLst/>
      </c:spPr>
    </c:plotArea>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 1.0 ASSIGNMENT SUBMISSION(SNEHAL IKHAR).xlsx]Q4.Pivot tables!PivotTable3</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State Wise Death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'Q4.Pivot tables'!$E$2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'Q4.Pivot tables'!$D$3:$D$13</c:f>
              <c:strCache>
                <c:ptCount val="10"/>
                <c:pt idx="0">
                  <c:v>FL</c:v>
                </c:pt>
                <c:pt idx="1">
                  <c:v>MA</c:v>
                </c:pt>
                <c:pt idx="2">
                  <c:v>IL</c:v>
                </c:pt>
                <c:pt idx="3">
                  <c:v>GA</c:v>
                </c:pt>
                <c:pt idx="4">
                  <c:v>CA</c:v>
                </c:pt>
                <c:pt idx="5">
                  <c:v>WA</c:v>
                </c:pt>
                <c:pt idx="6">
                  <c:v>LA</c:v>
                </c:pt>
                <c:pt idx="7">
                  <c:v>MI</c:v>
                </c:pt>
                <c:pt idx="8">
                  <c:v>NJ</c:v>
                </c:pt>
                <c:pt idx="9">
                  <c:v>NY</c:v>
                </c:pt>
              </c:strCache>
            </c:strRef>
          </c:cat>
          <c:val>
            <c:numRef>
              <c:f>'Q4.Pivot tables'!$E$3:$E$13</c:f>
              <c:numCache>
                <c:formatCode>General</c:formatCode>
                <c:ptCount val="10"/>
                <c:pt idx="0">
                  <c:v>128</c:v>
                </c:pt>
                <c:pt idx="1">
                  <c:v>154</c:v>
                </c:pt>
                <c:pt idx="2">
                  <c:v>157</c:v>
                </c:pt>
                <c:pt idx="3">
                  <c:v>163</c:v>
                </c:pt>
                <c:pt idx="4">
                  <c:v>203</c:v>
                </c:pt>
                <c:pt idx="5">
                  <c:v>247</c:v>
                </c:pt>
                <c:pt idx="6">
                  <c:v>310</c:v>
                </c:pt>
                <c:pt idx="7">
                  <c:v>417</c:v>
                </c:pt>
                <c:pt idx="8">
                  <c:v>537</c:v>
                </c:pt>
                <c:pt idx="9">
                  <c:v>2373</c:v>
                </c:pt>
              </c:numCache>
            </c:numRef>
          </c:val>
          <c:smooth val="0"/>
        </c:ser>
        <c:dLbls>
          <c:showLegendKey val="0"/>
          <c:showVal val="0"/>
          <c:showCatName val="0"/>
          <c:showSerName val="0"/>
          <c:showPercent val="0"/>
          <c:showBubbleSize val="0"/>
        </c:dLbls>
        <c:marker val="1"/>
        <c:smooth val="0"/>
        <c:axId val="1661104512"/>
        <c:axId val="1661111040"/>
      </c:lineChart>
      <c:catAx>
        <c:axId val="166110451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1111040"/>
        <c:crosses val="autoZero"/>
        <c:auto val="1"/>
        <c:lblAlgn val="ctr"/>
        <c:lblOffset val="100"/>
        <c:noMultiLvlLbl val="0"/>
      </c:catAx>
      <c:valAx>
        <c:axId val="16611110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110451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304800</xdr:colOff>
      <xdr:row>1</xdr:row>
      <xdr:rowOff>38100</xdr:rowOff>
    </xdr:from>
    <xdr:to>
      <xdr:col>15</xdr:col>
      <xdr:colOff>466725</xdr:colOff>
      <xdr:row>4</xdr:row>
      <xdr:rowOff>123825</xdr:rowOff>
    </xdr:to>
    <xdr:sp macro="" textlink="">
      <xdr:nvSpPr>
        <xdr:cNvPr id="2" name="TextBox 1"/>
        <xdr:cNvSpPr txBox="1"/>
      </xdr:nvSpPr>
      <xdr:spPr>
        <a:xfrm>
          <a:off x="3609975" y="228600"/>
          <a:ext cx="5067300" cy="657225"/>
        </a:xfrm>
        <a:prstGeom prst="flowChartAlternateProcess">
          <a:avLst/>
        </a:prstGeom>
        <a:solidFill>
          <a:schemeClr val="accent6">
            <a:lumMod val="60000"/>
            <a:lumOff val="40000"/>
          </a:schemeClr>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0" cap="none" spc="0" baseline="0">
              <a:ln w="0"/>
              <a:solidFill>
                <a:srgbClr val="002060"/>
              </a:solidFill>
              <a:effectLst>
                <a:outerShdw blurRad="38100" dist="25400" dir="5400000" algn="ctr" rotWithShape="0">
                  <a:srgbClr val="6E747A">
                    <a:alpha val="43000"/>
                  </a:srgbClr>
                </a:outerShdw>
              </a:effectLst>
            </a:rPr>
            <a:t>Employee B</a:t>
          </a:r>
          <a:r>
            <a:rPr lang="en-IN" sz="2400" b="0" cap="none" spc="0">
              <a:ln w="0"/>
              <a:solidFill>
                <a:srgbClr val="002060"/>
              </a:solidFill>
              <a:effectLst>
                <a:outerShdw blurRad="38100" dist="25400" dir="5400000" algn="ctr" rotWithShape="0">
                  <a:srgbClr val="6E747A">
                    <a:alpha val="43000"/>
                  </a:srgbClr>
                </a:outerShdw>
              </a:effectLst>
            </a:rPr>
            <a:t>onus Dashboard</a:t>
          </a:r>
          <a:endParaRPr lang="en-IN" sz="2400">
            <a:solidFill>
              <a:srgbClr val="002060"/>
            </a:solidFill>
          </a:endParaRPr>
        </a:p>
      </xdr:txBody>
    </xdr:sp>
    <xdr:clientData/>
  </xdr:twoCellAnchor>
  <xdr:twoCellAnchor>
    <xdr:from>
      <xdr:col>0</xdr:col>
      <xdr:colOff>0</xdr:colOff>
      <xdr:row>26</xdr:row>
      <xdr:rowOff>14287</xdr:rowOff>
    </xdr:from>
    <xdr:to>
      <xdr:col>11</xdr:col>
      <xdr:colOff>180975</xdr:colOff>
      <xdr:row>43</xdr:row>
      <xdr:rowOff>66675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180975</xdr:colOff>
      <xdr:row>6</xdr:row>
      <xdr:rowOff>19049</xdr:rowOff>
    </xdr:from>
    <xdr:to>
      <xdr:col>19</xdr:col>
      <xdr:colOff>114300</xdr:colOff>
      <xdr:row>24</xdr:row>
      <xdr:rowOff>180975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114300</xdr:colOff>
      <xdr:row>25</xdr:row>
      <xdr:rowOff>152399</xdr:rowOff>
    </xdr:from>
    <xdr:to>
      <xdr:col>22</xdr:col>
      <xdr:colOff>285750</xdr:colOff>
      <xdr:row>42</xdr:row>
      <xdr:rowOff>171450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7</xdr:col>
      <xdr:colOff>476250</xdr:colOff>
      <xdr:row>6</xdr:row>
      <xdr:rowOff>180975</xdr:rowOff>
    </xdr:from>
    <xdr:ext cx="6962775" cy="3171825"/>
    <xdr:pic>
      <xdr:nvPicPr>
        <xdr:cNvPr id="2" name="image1.png"/>
        <xdr:cNvPicPr preferRelativeResize="0"/>
      </xdr:nvPicPr>
      <xdr:blipFill>
        <a:blip xmlns:r="http://schemas.openxmlformats.org/officeDocument/2006/relationships" r:embed="rId1" cstate="print"/>
        <a:stretch>
          <a:fillRect/>
        </a:stretch>
      </xdr:blipFill>
      <xdr:spPr>
        <a:xfrm>
          <a:off x="7210425" y="1323975"/>
          <a:ext cx="6962775" cy="317182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7</xdr:col>
      <xdr:colOff>47625</xdr:colOff>
      <xdr:row>9</xdr:row>
      <xdr:rowOff>57150</xdr:rowOff>
    </xdr:from>
    <xdr:ext cx="6496050" cy="3009900"/>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twoCellAnchor>
    <xdr:from>
      <xdr:col>0</xdr:col>
      <xdr:colOff>0</xdr:colOff>
      <xdr:row>11</xdr:row>
      <xdr:rowOff>185737</xdr:rowOff>
    </xdr:from>
    <xdr:to>
      <xdr:col>6</xdr:col>
      <xdr:colOff>400050</xdr:colOff>
      <xdr:row>26</xdr:row>
      <xdr:rowOff>71437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490537</xdr:colOff>
      <xdr:row>12</xdr:row>
      <xdr:rowOff>14287</xdr:rowOff>
    </xdr:from>
    <xdr:to>
      <xdr:col>14</xdr:col>
      <xdr:colOff>104775</xdr:colOff>
      <xdr:row>26</xdr:row>
      <xdr:rowOff>90487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47625</xdr:colOff>
      <xdr:row>9</xdr:row>
      <xdr:rowOff>57150</xdr:rowOff>
    </xdr:from>
    <xdr:to>
      <xdr:col>10</xdr:col>
      <xdr:colOff>419100</xdr:colOff>
      <xdr:row>11</xdr:row>
      <xdr:rowOff>76200</xdr:rowOff>
    </xdr:to>
    <xdr:sp macro="" textlink="">
      <xdr:nvSpPr>
        <xdr:cNvPr id="4" name="TextBox 3"/>
        <xdr:cNvSpPr txBox="1"/>
      </xdr:nvSpPr>
      <xdr:spPr>
        <a:xfrm>
          <a:off x="2133600" y="1771650"/>
          <a:ext cx="5353050" cy="400050"/>
        </a:xfrm>
        <a:prstGeom prst="rect">
          <a:avLst/>
        </a:prstGeom>
        <a:solidFill>
          <a:schemeClr val="accent3">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IN" sz="2000" u="dbl"/>
            <a:t>Sales</a:t>
          </a:r>
          <a:r>
            <a:rPr lang="en-IN" sz="2000" u="dbl" baseline="0"/>
            <a:t> Report  Dashboard</a:t>
          </a:r>
          <a:endParaRPr lang="en-IN" sz="2000" u="dbl"/>
        </a:p>
      </xdr:txBody>
    </xdr:sp>
    <xdr:clientData/>
  </xdr:twoCellAnchor>
  <xdr:twoCellAnchor>
    <xdr:from>
      <xdr:col>0</xdr:col>
      <xdr:colOff>28575</xdr:colOff>
      <xdr:row>27</xdr:row>
      <xdr:rowOff>76199</xdr:rowOff>
    </xdr:from>
    <xdr:to>
      <xdr:col>14</xdr:col>
      <xdr:colOff>171450</xdr:colOff>
      <xdr:row>41</xdr:row>
      <xdr:rowOff>152400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138111</xdr:colOff>
      <xdr:row>26</xdr:row>
      <xdr:rowOff>128587</xdr:rowOff>
    </xdr:from>
    <xdr:to>
      <xdr:col>7</xdr:col>
      <xdr:colOff>219075</xdr:colOff>
      <xdr:row>42</xdr:row>
      <xdr:rowOff>9525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447676</xdr:colOff>
      <xdr:row>26</xdr:row>
      <xdr:rowOff>142874</xdr:rowOff>
    </xdr:from>
    <xdr:to>
      <xdr:col>17</xdr:col>
      <xdr:colOff>76201</xdr:colOff>
      <xdr:row>41</xdr:row>
      <xdr:rowOff>190499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561975</xdr:colOff>
      <xdr:row>1</xdr:row>
      <xdr:rowOff>28575</xdr:rowOff>
    </xdr:from>
    <xdr:to>
      <xdr:col>14</xdr:col>
      <xdr:colOff>180975</xdr:colOff>
      <xdr:row>7</xdr:row>
      <xdr:rowOff>47625</xdr:rowOff>
    </xdr:to>
    <xdr:sp macro="" textlink="">
      <xdr:nvSpPr>
        <xdr:cNvPr id="7" name="TextBox 6"/>
        <xdr:cNvSpPr txBox="1"/>
      </xdr:nvSpPr>
      <xdr:spPr>
        <a:xfrm>
          <a:off x="1438275" y="219075"/>
          <a:ext cx="8696325" cy="1162050"/>
        </a:xfrm>
        <a:prstGeom prst="rect">
          <a:avLst/>
        </a:prstGeom>
        <a:ln/>
      </xdr:spPr>
      <xdr:style>
        <a:lnRef idx="1">
          <a:schemeClr val="dk1"/>
        </a:lnRef>
        <a:fillRef idx="2">
          <a:schemeClr val="dk1"/>
        </a:fillRef>
        <a:effectRef idx="1">
          <a:schemeClr val="dk1"/>
        </a:effectRef>
        <a:fontRef idx="minor">
          <a:schemeClr val="dk1"/>
        </a:fontRef>
      </xdr:style>
      <xdr:txBody>
        <a:bodyPr vertOverflow="clip" horzOverflow="clip" wrap="square" rtlCol="0" anchor="t"/>
        <a:lstStyle/>
        <a:p>
          <a:pPr algn="ctr"/>
          <a:r>
            <a:rPr lang="en-US" sz="3600" u="dbl"/>
            <a:t>DASHBOARD</a:t>
          </a:r>
          <a:r>
            <a:rPr lang="en-US" sz="1100" u="dbl"/>
            <a:t> </a:t>
          </a:r>
          <a:endParaRPr lang="en-US" sz="2000" u="dbl"/>
        </a:p>
        <a:p>
          <a:pPr algn="ctr"/>
          <a:r>
            <a:rPr lang="en-IN" sz="2400" b="1"/>
            <a:t>COVID</a:t>
          </a:r>
          <a:r>
            <a:rPr lang="en-IN" sz="2400" b="1" baseline="0"/>
            <a:t> -19</a:t>
          </a:r>
          <a:endParaRPr lang="en-US" sz="2400" b="1"/>
        </a:p>
      </xdr:txBody>
    </xdr:sp>
    <xdr:clientData/>
  </xdr:twoCellAnchor>
  <xdr:twoCellAnchor editAs="oneCell">
    <xdr:from>
      <xdr:col>14</xdr:col>
      <xdr:colOff>352425</xdr:colOff>
      <xdr:row>7</xdr:row>
      <xdr:rowOff>171450</xdr:rowOff>
    </xdr:from>
    <xdr:to>
      <xdr:col>17</xdr:col>
      <xdr:colOff>352425</xdr:colOff>
      <xdr:row>21</xdr:row>
      <xdr:rowOff>28575</xdr:rowOff>
    </xdr:to>
    <mc:AlternateContent xmlns:mc="http://schemas.openxmlformats.org/markup-compatibility/2006" xmlns:a14="http://schemas.microsoft.com/office/drawing/2010/main">
      <mc:Choice Requires="a14">
        <xdr:graphicFrame macro="">
          <xdr:nvGraphicFramePr>
            <xdr:cNvPr id="2"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0306050" y="15049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8</xdr:row>
      <xdr:rowOff>0</xdr:rowOff>
    </xdr:from>
    <xdr:to>
      <xdr:col>14</xdr:col>
      <xdr:colOff>257175</xdr:colOff>
      <xdr:row>25</xdr:row>
      <xdr:rowOff>142875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LL/Downloads/BMI-Weight-Track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ight Detail"/>
      <sheetName val="Weight Chart"/>
      <sheetName val="BMI Table"/>
      <sheetName val="Pics"/>
    </sheetNames>
    <sheetDataSet>
      <sheetData sheetId="0" refreshError="1"/>
      <sheetData sheetId="1" refreshError="1"/>
      <sheetData sheetId="2">
        <row r="5">
          <cell r="C5">
            <v>19</v>
          </cell>
          <cell r="D5">
            <v>20</v>
          </cell>
          <cell r="E5">
            <v>21</v>
          </cell>
          <cell r="F5">
            <v>22</v>
          </cell>
          <cell r="G5">
            <v>23</v>
          </cell>
          <cell r="H5">
            <v>24</v>
          </cell>
          <cell r="I5">
            <v>25</v>
          </cell>
          <cell r="J5">
            <v>26</v>
          </cell>
          <cell r="K5">
            <v>27</v>
          </cell>
          <cell r="L5">
            <v>28</v>
          </cell>
          <cell r="M5">
            <v>29</v>
          </cell>
          <cell r="N5">
            <v>30</v>
          </cell>
          <cell r="O5">
            <v>31</v>
          </cell>
          <cell r="P5">
            <v>32</v>
          </cell>
          <cell r="Q5">
            <v>33</v>
          </cell>
          <cell r="R5">
            <v>34</v>
          </cell>
          <cell r="S5">
            <v>35</v>
          </cell>
          <cell r="T5">
            <v>36</v>
          </cell>
          <cell r="U5">
            <v>37</v>
          </cell>
          <cell r="V5">
            <v>38</v>
          </cell>
          <cell r="W5">
            <v>39</v>
          </cell>
          <cell r="X5">
            <v>40</v>
          </cell>
          <cell r="Y5">
            <v>41</v>
          </cell>
          <cell r="Z5">
            <v>42</v>
          </cell>
          <cell r="AA5">
            <v>43</v>
          </cell>
          <cell r="AB5">
            <v>44</v>
          </cell>
          <cell r="AC5">
            <v>45</v>
          </cell>
          <cell r="AD5">
            <v>46</v>
          </cell>
          <cell r="AE5">
            <v>47</v>
          </cell>
          <cell r="AF5">
            <v>48</v>
          </cell>
          <cell r="AG5">
            <v>49</v>
          </cell>
          <cell r="AH5">
            <v>50</v>
          </cell>
          <cell r="AI5">
            <v>51</v>
          </cell>
          <cell r="AJ5">
            <v>52</v>
          </cell>
          <cell r="AK5">
            <v>53</v>
          </cell>
          <cell r="AL5">
            <v>54</v>
          </cell>
        </row>
        <row r="6">
          <cell r="B6">
            <v>58</v>
          </cell>
          <cell r="C6">
            <v>91</v>
          </cell>
          <cell r="D6">
            <v>96</v>
          </cell>
          <cell r="E6">
            <v>100</v>
          </cell>
          <cell r="F6">
            <v>105</v>
          </cell>
          <cell r="G6">
            <v>110</v>
          </cell>
          <cell r="H6">
            <v>115</v>
          </cell>
          <cell r="I6">
            <v>119</v>
          </cell>
          <cell r="J6">
            <v>124</v>
          </cell>
          <cell r="K6">
            <v>129</v>
          </cell>
          <cell r="L6">
            <v>134</v>
          </cell>
          <cell r="M6">
            <v>138</v>
          </cell>
          <cell r="N6">
            <v>143</v>
          </cell>
          <cell r="O6">
            <v>148</v>
          </cell>
          <cell r="P6">
            <v>153</v>
          </cell>
          <cell r="Q6">
            <v>158</v>
          </cell>
          <cell r="R6">
            <v>162</v>
          </cell>
          <cell r="S6">
            <v>167</v>
          </cell>
          <cell r="T6">
            <v>172</v>
          </cell>
          <cell r="U6">
            <v>177</v>
          </cell>
          <cell r="V6">
            <v>181</v>
          </cell>
          <cell r="W6">
            <v>186</v>
          </cell>
          <cell r="X6">
            <v>191</v>
          </cell>
          <cell r="Y6">
            <v>196</v>
          </cell>
          <cell r="Z6">
            <v>201</v>
          </cell>
          <cell r="AA6">
            <v>205</v>
          </cell>
          <cell r="AB6">
            <v>210</v>
          </cell>
          <cell r="AC6">
            <v>215</v>
          </cell>
          <cell r="AD6">
            <v>220</v>
          </cell>
          <cell r="AE6">
            <v>224</v>
          </cell>
          <cell r="AF6">
            <v>229</v>
          </cell>
          <cell r="AG6">
            <v>234</v>
          </cell>
          <cell r="AH6">
            <v>239</v>
          </cell>
          <cell r="AI6">
            <v>244</v>
          </cell>
          <cell r="AJ6">
            <v>248</v>
          </cell>
          <cell r="AK6">
            <v>253</v>
          </cell>
          <cell r="AL6">
            <v>258</v>
          </cell>
        </row>
        <row r="7">
          <cell r="B7">
            <v>59</v>
          </cell>
          <cell r="C7">
            <v>94</v>
          </cell>
          <cell r="D7">
            <v>99</v>
          </cell>
          <cell r="E7">
            <v>104</v>
          </cell>
          <cell r="F7">
            <v>109</v>
          </cell>
          <cell r="G7">
            <v>114</v>
          </cell>
          <cell r="H7">
            <v>119</v>
          </cell>
          <cell r="I7">
            <v>124</v>
          </cell>
          <cell r="J7">
            <v>128</v>
          </cell>
          <cell r="K7">
            <v>133</v>
          </cell>
          <cell r="L7">
            <v>138</v>
          </cell>
          <cell r="M7">
            <v>143</v>
          </cell>
          <cell r="N7">
            <v>148</v>
          </cell>
          <cell r="O7">
            <v>153</v>
          </cell>
          <cell r="P7">
            <v>158</v>
          </cell>
          <cell r="Q7">
            <v>163</v>
          </cell>
          <cell r="R7">
            <v>168</v>
          </cell>
          <cell r="S7">
            <v>173</v>
          </cell>
          <cell r="T7">
            <v>178</v>
          </cell>
          <cell r="U7">
            <v>183</v>
          </cell>
          <cell r="V7">
            <v>188</v>
          </cell>
          <cell r="W7">
            <v>193</v>
          </cell>
          <cell r="X7">
            <v>198</v>
          </cell>
          <cell r="Y7">
            <v>203</v>
          </cell>
          <cell r="Z7">
            <v>208</v>
          </cell>
          <cell r="AA7">
            <v>212</v>
          </cell>
          <cell r="AB7">
            <v>217</v>
          </cell>
          <cell r="AC7">
            <v>222</v>
          </cell>
          <cell r="AD7">
            <v>227</v>
          </cell>
          <cell r="AE7">
            <v>232</v>
          </cell>
          <cell r="AF7">
            <v>237</v>
          </cell>
          <cell r="AG7">
            <v>242</v>
          </cell>
          <cell r="AH7">
            <v>247</v>
          </cell>
          <cell r="AI7">
            <v>252</v>
          </cell>
          <cell r="AJ7">
            <v>257</v>
          </cell>
          <cell r="AK7">
            <v>262</v>
          </cell>
          <cell r="AL7">
            <v>267</v>
          </cell>
        </row>
        <row r="8">
          <cell r="B8">
            <v>60</v>
          </cell>
          <cell r="C8">
            <v>97</v>
          </cell>
          <cell r="D8">
            <v>102</v>
          </cell>
          <cell r="E8">
            <v>107</v>
          </cell>
          <cell r="F8">
            <v>112</v>
          </cell>
          <cell r="G8">
            <v>118</v>
          </cell>
          <cell r="H8">
            <v>123</v>
          </cell>
          <cell r="I8">
            <v>128</v>
          </cell>
          <cell r="J8">
            <v>133</v>
          </cell>
          <cell r="K8">
            <v>138</v>
          </cell>
          <cell r="L8">
            <v>143</v>
          </cell>
          <cell r="M8">
            <v>148</v>
          </cell>
          <cell r="N8">
            <v>153</v>
          </cell>
          <cell r="O8">
            <v>158</v>
          </cell>
          <cell r="P8">
            <v>163</v>
          </cell>
          <cell r="Q8">
            <v>168</v>
          </cell>
          <cell r="R8">
            <v>174</v>
          </cell>
          <cell r="S8">
            <v>179</v>
          </cell>
          <cell r="T8">
            <v>184</v>
          </cell>
          <cell r="U8">
            <v>189</v>
          </cell>
          <cell r="V8">
            <v>194</v>
          </cell>
          <cell r="W8">
            <v>199</v>
          </cell>
          <cell r="X8">
            <v>204</v>
          </cell>
          <cell r="Y8">
            <v>209</v>
          </cell>
          <cell r="Z8">
            <v>215</v>
          </cell>
          <cell r="AA8">
            <v>220</v>
          </cell>
          <cell r="AB8">
            <v>225</v>
          </cell>
          <cell r="AC8">
            <v>230</v>
          </cell>
          <cell r="AD8">
            <v>235</v>
          </cell>
          <cell r="AE8">
            <v>240</v>
          </cell>
          <cell r="AF8">
            <v>245</v>
          </cell>
          <cell r="AG8">
            <v>250</v>
          </cell>
          <cell r="AH8">
            <v>255</v>
          </cell>
          <cell r="AI8">
            <v>261</v>
          </cell>
          <cell r="AJ8">
            <v>266</v>
          </cell>
          <cell r="AK8">
            <v>271</v>
          </cell>
          <cell r="AL8">
            <v>276</v>
          </cell>
        </row>
        <row r="9">
          <cell r="B9">
            <v>61</v>
          </cell>
          <cell r="C9">
            <v>100</v>
          </cell>
          <cell r="D9">
            <v>106</v>
          </cell>
          <cell r="E9">
            <v>111</v>
          </cell>
          <cell r="F9">
            <v>116</v>
          </cell>
          <cell r="G9">
            <v>122</v>
          </cell>
          <cell r="H9">
            <v>127</v>
          </cell>
          <cell r="I9">
            <v>132</v>
          </cell>
          <cell r="J9">
            <v>137</v>
          </cell>
          <cell r="K9">
            <v>143</v>
          </cell>
          <cell r="L9">
            <v>148</v>
          </cell>
          <cell r="M9">
            <v>153</v>
          </cell>
          <cell r="N9">
            <v>158</v>
          </cell>
          <cell r="O9">
            <v>164</v>
          </cell>
          <cell r="P9">
            <v>169</v>
          </cell>
          <cell r="Q9">
            <v>174</v>
          </cell>
          <cell r="R9">
            <v>180</v>
          </cell>
          <cell r="S9">
            <v>185</v>
          </cell>
          <cell r="T9">
            <v>190</v>
          </cell>
          <cell r="U9">
            <v>195</v>
          </cell>
          <cell r="V9">
            <v>201</v>
          </cell>
          <cell r="W9">
            <v>206</v>
          </cell>
          <cell r="X9">
            <v>211</v>
          </cell>
          <cell r="Y9">
            <v>217</v>
          </cell>
          <cell r="Z9">
            <v>222</v>
          </cell>
          <cell r="AA9">
            <v>227</v>
          </cell>
          <cell r="AB9">
            <v>232</v>
          </cell>
          <cell r="AC9">
            <v>238</v>
          </cell>
          <cell r="AD9">
            <v>243</v>
          </cell>
          <cell r="AE9">
            <v>248</v>
          </cell>
          <cell r="AF9">
            <v>254</v>
          </cell>
          <cell r="AG9">
            <v>259</v>
          </cell>
          <cell r="AH9">
            <v>264</v>
          </cell>
          <cell r="AI9">
            <v>269</v>
          </cell>
          <cell r="AJ9">
            <v>275</v>
          </cell>
          <cell r="AK9">
            <v>280</v>
          </cell>
          <cell r="AL9">
            <v>285</v>
          </cell>
        </row>
        <row r="10">
          <cell r="B10">
            <v>62</v>
          </cell>
          <cell r="C10">
            <v>104</v>
          </cell>
          <cell r="D10">
            <v>109</v>
          </cell>
          <cell r="E10">
            <v>115</v>
          </cell>
          <cell r="F10">
            <v>120</v>
          </cell>
          <cell r="G10">
            <v>126</v>
          </cell>
          <cell r="H10">
            <v>131</v>
          </cell>
          <cell r="I10">
            <v>136</v>
          </cell>
          <cell r="J10">
            <v>142</v>
          </cell>
          <cell r="K10">
            <v>147</v>
          </cell>
          <cell r="L10">
            <v>153</v>
          </cell>
          <cell r="M10">
            <v>158</v>
          </cell>
          <cell r="N10">
            <v>164</v>
          </cell>
          <cell r="O10">
            <v>169</v>
          </cell>
          <cell r="P10">
            <v>175</v>
          </cell>
          <cell r="Q10">
            <v>180</v>
          </cell>
          <cell r="R10">
            <v>186</v>
          </cell>
          <cell r="S10">
            <v>191</v>
          </cell>
          <cell r="T10">
            <v>196</v>
          </cell>
          <cell r="U10">
            <v>202</v>
          </cell>
          <cell r="V10">
            <v>207</v>
          </cell>
          <cell r="W10">
            <v>213</v>
          </cell>
          <cell r="X10">
            <v>218</v>
          </cell>
          <cell r="Y10">
            <v>224</v>
          </cell>
          <cell r="Z10">
            <v>229</v>
          </cell>
          <cell r="AA10">
            <v>235</v>
          </cell>
          <cell r="AB10">
            <v>240</v>
          </cell>
          <cell r="AC10">
            <v>246</v>
          </cell>
          <cell r="AD10">
            <v>251</v>
          </cell>
          <cell r="AE10">
            <v>256</v>
          </cell>
          <cell r="AF10">
            <v>262</v>
          </cell>
          <cell r="AG10">
            <v>267</v>
          </cell>
          <cell r="AH10">
            <v>273</v>
          </cell>
          <cell r="AI10">
            <v>278</v>
          </cell>
          <cell r="AJ10">
            <v>284</v>
          </cell>
          <cell r="AK10">
            <v>289</v>
          </cell>
          <cell r="AL10">
            <v>295</v>
          </cell>
        </row>
        <row r="11">
          <cell r="B11">
            <v>63</v>
          </cell>
          <cell r="C11">
            <v>107</v>
          </cell>
          <cell r="D11">
            <v>113</v>
          </cell>
          <cell r="E11">
            <v>118</v>
          </cell>
          <cell r="F11">
            <v>124</v>
          </cell>
          <cell r="G11">
            <v>130</v>
          </cell>
          <cell r="H11">
            <v>135</v>
          </cell>
          <cell r="I11">
            <v>141</v>
          </cell>
          <cell r="J11">
            <v>146</v>
          </cell>
          <cell r="K11">
            <v>152</v>
          </cell>
          <cell r="L11">
            <v>158</v>
          </cell>
          <cell r="M11">
            <v>163</v>
          </cell>
          <cell r="N11">
            <v>169</v>
          </cell>
          <cell r="O11">
            <v>175</v>
          </cell>
          <cell r="P11">
            <v>180</v>
          </cell>
          <cell r="Q11">
            <v>186</v>
          </cell>
          <cell r="R11">
            <v>191</v>
          </cell>
          <cell r="S11">
            <v>197</v>
          </cell>
          <cell r="T11">
            <v>203</v>
          </cell>
          <cell r="U11">
            <v>208</v>
          </cell>
          <cell r="V11">
            <v>214</v>
          </cell>
          <cell r="W11">
            <v>220</v>
          </cell>
          <cell r="X11">
            <v>225</v>
          </cell>
          <cell r="Y11">
            <v>231</v>
          </cell>
          <cell r="Z11">
            <v>237</v>
          </cell>
          <cell r="AA11">
            <v>242</v>
          </cell>
          <cell r="AB11">
            <v>248</v>
          </cell>
          <cell r="AC11">
            <v>254</v>
          </cell>
          <cell r="AD11">
            <v>259</v>
          </cell>
          <cell r="AE11">
            <v>265</v>
          </cell>
          <cell r="AF11">
            <v>270</v>
          </cell>
          <cell r="AG11">
            <v>278</v>
          </cell>
          <cell r="AH11">
            <v>282</v>
          </cell>
          <cell r="AI11">
            <v>287</v>
          </cell>
          <cell r="AJ11">
            <v>293</v>
          </cell>
          <cell r="AK11">
            <v>299</v>
          </cell>
          <cell r="AL11">
            <v>304</v>
          </cell>
        </row>
        <row r="12">
          <cell r="B12">
            <v>64</v>
          </cell>
          <cell r="C12">
            <v>110</v>
          </cell>
          <cell r="D12">
            <v>116</v>
          </cell>
          <cell r="E12">
            <v>122</v>
          </cell>
          <cell r="F12">
            <v>128</v>
          </cell>
          <cell r="G12">
            <v>134</v>
          </cell>
          <cell r="H12">
            <v>140</v>
          </cell>
          <cell r="I12">
            <v>145</v>
          </cell>
          <cell r="J12">
            <v>151</v>
          </cell>
          <cell r="K12">
            <v>157</v>
          </cell>
          <cell r="L12">
            <v>163</v>
          </cell>
          <cell r="M12">
            <v>169</v>
          </cell>
          <cell r="N12">
            <v>174</v>
          </cell>
          <cell r="O12">
            <v>180</v>
          </cell>
          <cell r="P12">
            <v>186</v>
          </cell>
          <cell r="Q12">
            <v>192</v>
          </cell>
          <cell r="R12">
            <v>197</v>
          </cell>
          <cell r="S12">
            <v>204</v>
          </cell>
          <cell r="T12">
            <v>209</v>
          </cell>
          <cell r="U12">
            <v>215</v>
          </cell>
          <cell r="V12">
            <v>221</v>
          </cell>
          <cell r="W12">
            <v>227</v>
          </cell>
          <cell r="X12">
            <v>232</v>
          </cell>
          <cell r="Y12">
            <v>238</v>
          </cell>
          <cell r="Z12">
            <v>244</v>
          </cell>
          <cell r="AA12">
            <v>250</v>
          </cell>
          <cell r="AB12">
            <v>256</v>
          </cell>
          <cell r="AC12">
            <v>262</v>
          </cell>
          <cell r="AD12">
            <v>267</v>
          </cell>
          <cell r="AE12">
            <v>273</v>
          </cell>
          <cell r="AF12">
            <v>279</v>
          </cell>
          <cell r="AG12">
            <v>285</v>
          </cell>
          <cell r="AH12">
            <v>291</v>
          </cell>
          <cell r="AI12">
            <v>296</v>
          </cell>
          <cell r="AJ12">
            <v>302</v>
          </cell>
          <cell r="AK12">
            <v>308</v>
          </cell>
          <cell r="AL12">
            <v>314</v>
          </cell>
        </row>
        <row r="13">
          <cell r="B13">
            <v>65</v>
          </cell>
          <cell r="C13">
            <v>114</v>
          </cell>
          <cell r="D13">
            <v>120</v>
          </cell>
          <cell r="E13">
            <v>126</v>
          </cell>
          <cell r="F13">
            <v>132</v>
          </cell>
          <cell r="G13">
            <v>138</v>
          </cell>
          <cell r="H13">
            <v>144</v>
          </cell>
          <cell r="I13">
            <v>150</v>
          </cell>
          <cell r="J13">
            <v>156</v>
          </cell>
          <cell r="K13">
            <v>162</v>
          </cell>
          <cell r="L13">
            <v>168</v>
          </cell>
          <cell r="M13">
            <v>174</v>
          </cell>
          <cell r="N13">
            <v>180</v>
          </cell>
          <cell r="O13">
            <v>186</v>
          </cell>
          <cell r="P13">
            <v>192</v>
          </cell>
          <cell r="Q13">
            <v>198</v>
          </cell>
          <cell r="R13">
            <v>204</v>
          </cell>
          <cell r="S13">
            <v>210</v>
          </cell>
          <cell r="T13">
            <v>216</v>
          </cell>
          <cell r="U13">
            <v>222</v>
          </cell>
          <cell r="V13">
            <v>228</v>
          </cell>
          <cell r="W13">
            <v>234</v>
          </cell>
          <cell r="X13">
            <v>240</v>
          </cell>
          <cell r="Y13">
            <v>246</v>
          </cell>
          <cell r="Z13">
            <v>252</v>
          </cell>
          <cell r="AA13">
            <v>258</v>
          </cell>
          <cell r="AB13">
            <v>264</v>
          </cell>
          <cell r="AC13">
            <v>270</v>
          </cell>
          <cell r="AD13">
            <v>276</v>
          </cell>
          <cell r="AE13">
            <v>282</v>
          </cell>
          <cell r="AF13">
            <v>288</v>
          </cell>
          <cell r="AG13">
            <v>294</v>
          </cell>
          <cell r="AH13">
            <v>300</v>
          </cell>
          <cell r="AI13">
            <v>306</v>
          </cell>
          <cell r="AJ13">
            <v>312</v>
          </cell>
          <cell r="AK13">
            <v>318</v>
          </cell>
          <cell r="AL13">
            <v>324</v>
          </cell>
        </row>
        <row r="14">
          <cell r="B14">
            <v>66</v>
          </cell>
          <cell r="C14">
            <v>118</v>
          </cell>
          <cell r="D14">
            <v>124</v>
          </cell>
          <cell r="E14">
            <v>130</v>
          </cell>
          <cell r="F14">
            <v>136</v>
          </cell>
          <cell r="G14">
            <v>142</v>
          </cell>
          <cell r="H14">
            <v>148</v>
          </cell>
          <cell r="I14">
            <v>155</v>
          </cell>
          <cell r="J14">
            <v>161</v>
          </cell>
          <cell r="K14">
            <v>167</v>
          </cell>
          <cell r="L14">
            <v>173</v>
          </cell>
          <cell r="M14">
            <v>179</v>
          </cell>
          <cell r="N14">
            <v>186</v>
          </cell>
          <cell r="O14">
            <v>192</v>
          </cell>
          <cell r="P14">
            <v>198</v>
          </cell>
          <cell r="Q14">
            <v>204</v>
          </cell>
          <cell r="R14">
            <v>210</v>
          </cell>
          <cell r="S14">
            <v>216</v>
          </cell>
          <cell r="T14">
            <v>223</v>
          </cell>
          <cell r="U14">
            <v>229</v>
          </cell>
          <cell r="V14">
            <v>235</v>
          </cell>
          <cell r="W14">
            <v>241</v>
          </cell>
          <cell r="X14">
            <v>247</v>
          </cell>
          <cell r="Y14">
            <v>253</v>
          </cell>
          <cell r="Z14">
            <v>260</v>
          </cell>
          <cell r="AA14">
            <v>266</v>
          </cell>
          <cell r="AB14">
            <v>272</v>
          </cell>
          <cell r="AC14">
            <v>278</v>
          </cell>
          <cell r="AD14">
            <v>284</v>
          </cell>
          <cell r="AE14">
            <v>291</v>
          </cell>
          <cell r="AF14">
            <v>297</v>
          </cell>
          <cell r="AG14">
            <v>303</v>
          </cell>
          <cell r="AH14">
            <v>309</v>
          </cell>
          <cell r="AI14">
            <v>315</v>
          </cell>
          <cell r="AJ14">
            <v>322</v>
          </cell>
          <cell r="AK14">
            <v>328</v>
          </cell>
          <cell r="AL14">
            <v>334</v>
          </cell>
        </row>
        <row r="15">
          <cell r="B15">
            <v>67</v>
          </cell>
          <cell r="C15">
            <v>121</v>
          </cell>
          <cell r="D15">
            <v>127</v>
          </cell>
          <cell r="E15">
            <v>134</v>
          </cell>
          <cell r="F15">
            <v>140</v>
          </cell>
          <cell r="G15">
            <v>146</v>
          </cell>
          <cell r="H15">
            <v>153</v>
          </cell>
          <cell r="I15">
            <v>159</v>
          </cell>
          <cell r="J15">
            <v>166</v>
          </cell>
          <cell r="K15">
            <v>172</v>
          </cell>
          <cell r="L15">
            <v>178</v>
          </cell>
          <cell r="M15">
            <v>185</v>
          </cell>
          <cell r="N15">
            <v>191</v>
          </cell>
          <cell r="O15">
            <v>198</v>
          </cell>
          <cell r="P15">
            <v>204</v>
          </cell>
          <cell r="Q15">
            <v>211</v>
          </cell>
          <cell r="R15">
            <v>217</v>
          </cell>
          <cell r="S15">
            <v>223</v>
          </cell>
          <cell r="T15">
            <v>230</v>
          </cell>
          <cell r="U15">
            <v>236</v>
          </cell>
          <cell r="V15">
            <v>242</v>
          </cell>
          <cell r="W15">
            <v>249</v>
          </cell>
          <cell r="X15">
            <v>255</v>
          </cell>
          <cell r="Y15">
            <v>261</v>
          </cell>
          <cell r="Z15">
            <v>268</v>
          </cell>
          <cell r="AA15">
            <v>274</v>
          </cell>
          <cell r="AB15">
            <v>280</v>
          </cell>
          <cell r="AC15">
            <v>287</v>
          </cell>
          <cell r="AD15">
            <v>293</v>
          </cell>
          <cell r="AE15">
            <v>299</v>
          </cell>
          <cell r="AF15">
            <v>306</v>
          </cell>
          <cell r="AG15">
            <v>312</v>
          </cell>
          <cell r="AH15">
            <v>319</v>
          </cell>
          <cell r="AI15">
            <v>325</v>
          </cell>
          <cell r="AJ15">
            <v>331</v>
          </cell>
          <cell r="AK15">
            <v>338</v>
          </cell>
          <cell r="AL15">
            <v>344</v>
          </cell>
        </row>
        <row r="16">
          <cell r="B16">
            <v>68</v>
          </cell>
          <cell r="C16">
            <v>125</v>
          </cell>
          <cell r="D16">
            <v>131</v>
          </cell>
          <cell r="E16">
            <v>138</v>
          </cell>
          <cell r="F16">
            <v>144</v>
          </cell>
          <cell r="G16">
            <v>151</v>
          </cell>
          <cell r="H16">
            <v>158</v>
          </cell>
          <cell r="I16">
            <v>164</v>
          </cell>
          <cell r="J16">
            <v>171</v>
          </cell>
          <cell r="K16">
            <v>177</v>
          </cell>
          <cell r="L16">
            <v>184</v>
          </cell>
          <cell r="M16">
            <v>190</v>
          </cell>
          <cell r="N16">
            <v>197</v>
          </cell>
          <cell r="O16">
            <v>203</v>
          </cell>
          <cell r="P16">
            <v>210</v>
          </cell>
          <cell r="Q16">
            <v>216</v>
          </cell>
          <cell r="R16">
            <v>223</v>
          </cell>
          <cell r="S16">
            <v>230</v>
          </cell>
          <cell r="T16">
            <v>236</v>
          </cell>
          <cell r="U16">
            <v>243</v>
          </cell>
          <cell r="V16">
            <v>249</v>
          </cell>
          <cell r="W16">
            <v>256</v>
          </cell>
          <cell r="X16">
            <v>262</v>
          </cell>
          <cell r="Y16">
            <v>269</v>
          </cell>
          <cell r="Z16">
            <v>276</v>
          </cell>
          <cell r="AA16">
            <v>282</v>
          </cell>
          <cell r="AB16">
            <v>289</v>
          </cell>
          <cell r="AC16">
            <v>295</v>
          </cell>
          <cell r="AD16">
            <v>302</v>
          </cell>
          <cell r="AE16">
            <v>308</v>
          </cell>
          <cell r="AF16">
            <v>315</v>
          </cell>
          <cell r="AG16">
            <v>322</v>
          </cell>
          <cell r="AH16">
            <v>328</v>
          </cell>
          <cell r="AI16">
            <v>335</v>
          </cell>
          <cell r="AJ16">
            <v>341</v>
          </cell>
          <cell r="AK16">
            <v>348</v>
          </cell>
          <cell r="AL16">
            <v>354</v>
          </cell>
        </row>
        <row r="17">
          <cell r="B17">
            <v>69</v>
          </cell>
          <cell r="C17">
            <v>128</v>
          </cell>
          <cell r="D17">
            <v>135</v>
          </cell>
          <cell r="E17">
            <v>142</v>
          </cell>
          <cell r="F17">
            <v>149</v>
          </cell>
          <cell r="G17">
            <v>155</v>
          </cell>
          <cell r="H17">
            <v>162</v>
          </cell>
          <cell r="I17">
            <v>169</v>
          </cell>
          <cell r="J17">
            <v>176</v>
          </cell>
          <cell r="K17">
            <v>182</v>
          </cell>
          <cell r="L17">
            <v>189</v>
          </cell>
          <cell r="M17">
            <v>196</v>
          </cell>
          <cell r="N17">
            <v>203</v>
          </cell>
          <cell r="O17">
            <v>209</v>
          </cell>
          <cell r="P17">
            <v>216</v>
          </cell>
          <cell r="Q17">
            <v>223</v>
          </cell>
          <cell r="R17">
            <v>230</v>
          </cell>
          <cell r="S17">
            <v>236</v>
          </cell>
          <cell r="T17">
            <v>243</v>
          </cell>
          <cell r="U17">
            <v>250</v>
          </cell>
          <cell r="V17">
            <v>257</v>
          </cell>
          <cell r="W17">
            <v>263</v>
          </cell>
          <cell r="X17">
            <v>270</v>
          </cell>
          <cell r="Y17">
            <v>277</v>
          </cell>
          <cell r="Z17">
            <v>284</v>
          </cell>
          <cell r="AA17">
            <v>291</v>
          </cell>
          <cell r="AB17">
            <v>297</v>
          </cell>
          <cell r="AC17">
            <v>304</v>
          </cell>
          <cell r="AD17">
            <v>311</v>
          </cell>
          <cell r="AE17">
            <v>318</v>
          </cell>
          <cell r="AF17">
            <v>324</v>
          </cell>
          <cell r="AG17">
            <v>331</v>
          </cell>
          <cell r="AH17">
            <v>338</v>
          </cell>
          <cell r="AI17">
            <v>345</v>
          </cell>
          <cell r="AJ17">
            <v>351</v>
          </cell>
          <cell r="AK17">
            <v>358</v>
          </cell>
          <cell r="AL17">
            <v>365</v>
          </cell>
        </row>
        <row r="18">
          <cell r="B18">
            <v>70</v>
          </cell>
          <cell r="C18">
            <v>132</v>
          </cell>
          <cell r="D18">
            <v>139</v>
          </cell>
          <cell r="E18">
            <v>146</v>
          </cell>
          <cell r="F18">
            <v>153</v>
          </cell>
          <cell r="G18">
            <v>160</v>
          </cell>
          <cell r="H18">
            <v>167</v>
          </cell>
          <cell r="I18">
            <v>174</v>
          </cell>
          <cell r="J18">
            <v>181</v>
          </cell>
          <cell r="K18">
            <v>188</v>
          </cell>
          <cell r="L18">
            <v>195</v>
          </cell>
          <cell r="M18">
            <v>202</v>
          </cell>
          <cell r="N18">
            <v>209</v>
          </cell>
          <cell r="O18">
            <v>216</v>
          </cell>
          <cell r="P18">
            <v>222</v>
          </cell>
          <cell r="Q18">
            <v>229</v>
          </cell>
          <cell r="R18">
            <v>236</v>
          </cell>
          <cell r="S18">
            <v>243</v>
          </cell>
          <cell r="T18">
            <v>250</v>
          </cell>
          <cell r="U18">
            <v>257</v>
          </cell>
          <cell r="V18">
            <v>264</v>
          </cell>
          <cell r="W18">
            <v>271</v>
          </cell>
          <cell r="X18">
            <v>278</v>
          </cell>
          <cell r="Y18">
            <v>285</v>
          </cell>
          <cell r="Z18">
            <v>292</v>
          </cell>
          <cell r="AA18">
            <v>299</v>
          </cell>
          <cell r="AB18">
            <v>306</v>
          </cell>
          <cell r="AC18">
            <v>313</v>
          </cell>
          <cell r="AD18">
            <v>320</v>
          </cell>
          <cell r="AE18">
            <v>327</v>
          </cell>
          <cell r="AF18">
            <v>334</v>
          </cell>
          <cell r="AG18">
            <v>341</v>
          </cell>
          <cell r="AH18">
            <v>348</v>
          </cell>
          <cell r="AI18">
            <v>355</v>
          </cell>
          <cell r="AJ18">
            <v>362</v>
          </cell>
          <cell r="AK18">
            <v>369</v>
          </cell>
          <cell r="AL18">
            <v>376</v>
          </cell>
        </row>
        <row r="19">
          <cell r="B19">
            <v>71</v>
          </cell>
          <cell r="C19">
            <v>136</v>
          </cell>
          <cell r="D19">
            <v>143</v>
          </cell>
          <cell r="E19">
            <v>150</v>
          </cell>
          <cell r="F19">
            <v>157</v>
          </cell>
          <cell r="G19">
            <v>165</v>
          </cell>
          <cell r="H19">
            <v>172</v>
          </cell>
          <cell r="I19">
            <v>179</v>
          </cell>
          <cell r="J19">
            <v>186</v>
          </cell>
          <cell r="K19">
            <v>193</v>
          </cell>
          <cell r="L19">
            <v>200</v>
          </cell>
          <cell r="M19">
            <v>208</v>
          </cell>
          <cell r="N19">
            <v>215</v>
          </cell>
          <cell r="O19">
            <v>222</v>
          </cell>
          <cell r="P19">
            <v>229</v>
          </cell>
          <cell r="Q19">
            <v>236</v>
          </cell>
          <cell r="R19">
            <v>243</v>
          </cell>
          <cell r="S19">
            <v>250</v>
          </cell>
          <cell r="T19">
            <v>257</v>
          </cell>
          <cell r="U19">
            <v>265</v>
          </cell>
          <cell r="V19">
            <v>272</v>
          </cell>
          <cell r="W19">
            <v>279</v>
          </cell>
          <cell r="X19">
            <v>286</v>
          </cell>
          <cell r="Y19">
            <v>293</v>
          </cell>
          <cell r="Z19">
            <v>301</v>
          </cell>
          <cell r="AA19">
            <v>308</v>
          </cell>
          <cell r="AB19">
            <v>315</v>
          </cell>
          <cell r="AC19">
            <v>322</v>
          </cell>
          <cell r="AD19">
            <v>329</v>
          </cell>
          <cell r="AE19">
            <v>338</v>
          </cell>
          <cell r="AF19">
            <v>343</v>
          </cell>
          <cell r="AG19">
            <v>351</v>
          </cell>
          <cell r="AH19">
            <v>358</v>
          </cell>
          <cell r="AI19">
            <v>365</v>
          </cell>
          <cell r="AJ19">
            <v>372</v>
          </cell>
          <cell r="AK19">
            <v>379</v>
          </cell>
          <cell r="AL19">
            <v>386</v>
          </cell>
        </row>
        <row r="20">
          <cell r="B20">
            <v>72</v>
          </cell>
          <cell r="C20">
            <v>140</v>
          </cell>
          <cell r="D20">
            <v>147</v>
          </cell>
          <cell r="E20">
            <v>154</v>
          </cell>
          <cell r="F20">
            <v>162</v>
          </cell>
          <cell r="G20">
            <v>169</v>
          </cell>
          <cell r="H20">
            <v>177</v>
          </cell>
          <cell r="I20">
            <v>184</v>
          </cell>
          <cell r="J20">
            <v>191</v>
          </cell>
          <cell r="K20">
            <v>199</v>
          </cell>
          <cell r="L20">
            <v>206</v>
          </cell>
          <cell r="M20">
            <v>213</v>
          </cell>
          <cell r="N20">
            <v>221</v>
          </cell>
          <cell r="O20">
            <v>228</v>
          </cell>
          <cell r="P20">
            <v>235</v>
          </cell>
          <cell r="Q20">
            <v>242</v>
          </cell>
          <cell r="R20">
            <v>250</v>
          </cell>
          <cell r="S20">
            <v>258</v>
          </cell>
          <cell r="T20">
            <v>265</v>
          </cell>
          <cell r="U20">
            <v>272</v>
          </cell>
          <cell r="V20">
            <v>279</v>
          </cell>
          <cell r="W20">
            <v>287</v>
          </cell>
          <cell r="X20">
            <v>294</v>
          </cell>
          <cell r="Y20">
            <v>302</v>
          </cell>
          <cell r="Z20">
            <v>309</v>
          </cell>
          <cell r="AA20">
            <v>316</v>
          </cell>
          <cell r="AB20">
            <v>324</v>
          </cell>
          <cell r="AC20">
            <v>331</v>
          </cell>
          <cell r="AD20">
            <v>338</v>
          </cell>
          <cell r="AE20">
            <v>346</v>
          </cell>
          <cell r="AF20">
            <v>353</v>
          </cell>
          <cell r="AG20">
            <v>361</v>
          </cell>
          <cell r="AH20">
            <v>368</v>
          </cell>
          <cell r="AI20">
            <v>375</v>
          </cell>
          <cell r="AJ20">
            <v>383</v>
          </cell>
          <cell r="AK20">
            <v>390</v>
          </cell>
          <cell r="AL20">
            <v>397</v>
          </cell>
        </row>
        <row r="21">
          <cell r="B21">
            <v>73</v>
          </cell>
          <cell r="C21">
            <v>144</v>
          </cell>
          <cell r="D21">
            <v>151</v>
          </cell>
          <cell r="E21">
            <v>159</v>
          </cell>
          <cell r="F21">
            <v>166</v>
          </cell>
          <cell r="G21">
            <v>174</v>
          </cell>
          <cell r="H21">
            <v>182</v>
          </cell>
          <cell r="I21">
            <v>189</v>
          </cell>
          <cell r="J21">
            <v>197</v>
          </cell>
          <cell r="K21">
            <v>204</v>
          </cell>
          <cell r="L21">
            <v>212</v>
          </cell>
          <cell r="M21">
            <v>219</v>
          </cell>
          <cell r="N21">
            <v>227</v>
          </cell>
          <cell r="O21">
            <v>235</v>
          </cell>
          <cell r="P21">
            <v>242</v>
          </cell>
          <cell r="Q21">
            <v>250</v>
          </cell>
          <cell r="R21">
            <v>257</v>
          </cell>
          <cell r="S21">
            <v>265</v>
          </cell>
          <cell r="T21">
            <v>272</v>
          </cell>
          <cell r="U21">
            <v>280</v>
          </cell>
          <cell r="V21">
            <v>288</v>
          </cell>
          <cell r="W21">
            <v>295</v>
          </cell>
          <cell r="X21">
            <v>302</v>
          </cell>
          <cell r="Y21">
            <v>310</v>
          </cell>
          <cell r="Z21">
            <v>318</v>
          </cell>
          <cell r="AA21">
            <v>325</v>
          </cell>
          <cell r="AB21">
            <v>333</v>
          </cell>
          <cell r="AC21">
            <v>340</v>
          </cell>
          <cell r="AD21">
            <v>348</v>
          </cell>
          <cell r="AE21">
            <v>355</v>
          </cell>
          <cell r="AF21">
            <v>363</v>
          </cell>
          <cell r="AG21">
            <v>371</v>
          </cell>
          <cell r="AH21">
            <v>378</v>
          </cell>
          <cell r="AI21">
            <v>386</v>
          </cell>
          <cell r="AJ21">
            <v>393</v>
          </cell>
          <cell r="AK21">
            <v>401</v>
          </cell>
          <cell r="AL21">
            <v>408</v>
          </cell>
        </row>
        <row r="22">
          <cell r="B22">
            <v>74</v>
          </cell>
          <cell r="C22">
            <v>148</v>
          </cell>
          <cell r="D22">
            <v>155</v>
          </cell>
          <cell r="E22">
            <v>163</v>
          </cell>
          <cell r="F22">
            <v>171</v>
          </cell>
          <cell r="G22">
            <v>179</v>
          </cell>
          <cell r="H22">
            <v>186</v>
          </cell>
          <cell r="I22">
            <v>194</v>
          </cell>
          <cell r="J22">
            <v>202</v>
          </cell>
          <cell r="K22">
            <v>210</v>
          </cell>
          <cell r="L22">
            <v>218</v>
          </cell>
          <cell r="M22">
            <v>225</v>
          </cell>
          <cell r="N22">
            <v>233</v>
          </cell>
          <cell r="O22">
            <v>241</v>
          </cell>
          <cell r="P22">
            <v>249</v>
          </cell>
          <cell r="Q22">
            <v>256</v>
          </cell>
          <cell r="R22">
            <v>264</v>
          </cell>
          <cell r="S22">
            <v>272</v>
          </cell>
          <cell r="T22">
            <v>280</v>
          </cell>
          <cell r="U22">
            <v>287</v>
          </cell>
          <cell r="V22">
            <v>295</v>
          </cell>
          <cell r="W22">
            <v>303</v>
          </cell>
          <cell r="X22">
            <v>311</v>
          </cell>
          <cell r="Y22">
            <v>319</v>
          </cell>
          <cell r="Z22">
            <v>326</v>
          </cell>
          <cell r="AA22">
            <v>334</v>
          </cell>
          <cell r="AB22">
            <v>342</v>
          </cell>
          <cell r="AC22">
            <v>350</v>
          </cell>
          <cell r="AD22">
            <v>358</v>
          </cell>
          <cell r="AE22">
            <v>365</v>
          </cell>
          <cell r="AF22">
            <v>373</v>
          </cell>
          <cell r="AG22">
            <v>381</v>
          </cell>
          <cell r="AH22">
            <v>389</v>
          </cell>
          <cell r="AI22">
            <v>396</v>
          </cell>
          <cell r="AJ22">
            <v>404</v>
          </cell>
          <cell r="AK22">
            <v>412</v>
          </cell>
          <cell r="AL22">
            <v>420</v>
          </cell>
        </row>
        <row r="23">
          <cell r="B23">
            <v>75</v>
          </cell>
          <cell r="C23">
            <v>152</v>
          </cell>
          <cell r="D23">
            <v>160</v>
          </cell>
          <cell r="E23">
            <v>168</v>
          </cell>
          <cell r="F23">
            <v>176</v>
          </cell>
          <cell r="G23">
            <v>184</v>
          </cell>
          <cell r="H23">
            <v>192</v>
          </cell>
          <cell r="I23">
            <v>200</v>
          </cell>
          <cell r="J23">
            <v>208</v>
          </cell>
          <cell r="K23">
            <v>216</v>
          </cell>
          <cell r="L23">
            <v>224</v>
          </cell>
          <cell r="M23">
            <v>232</v>
          </cell>
          <cell r="N23">
            <v>240</v>
          </cell>
          <cell r="O23">
            <v>248</v>
          </cell>
          <cell r="P23">
            <v>256</v>
          </cell>
          <cell r="Q23">
            <v>264</v>
          </cell>
          <cell r="R23">
            <v>272</v>
          </cell>
          <cell r="S23">
            <v>279</v>
          </cell>
          <cell r="T23">
            <v>287</v>
          </cell>
          <cell r="U23">
            <v>295</v>
          </cell>
          <cell r="V23">
            <v>303</v>
          </cell>
          <cell r="W23">
            <v>311</v>
          </cell>
          <cell r="X23">
            <v>319</v>
          </cell>
          <cell r="Y23">
            <v>327</v>
          </cell>
          <cell r="Z23">
            <v>335</v>
          </cell>
          <cell r="AA23">
            <v>343</v>
          </cell>
          <cell r="AB23">
            <v>351</v>
          </cell>
          <cell r="AC23">
            <v>359</v>
          </cell>
          <cell r="AD23">
            <v>367</v>
          </cell>
          <cell r="AE23">
            <v>375</v>
          </cell>
          <cell r="AF23">
            <v>383</v>
          </cell>
          <cell r="AG23">
            <v>391</v>
          </cell>
          <cell r="AH23">
            <v>399</v>
          </cell>
          <cell r="AI23">
            <v>407</v>
          </cell>
          <cell r="AJ23">
            <v>415</v>
          </cell>
          <cell r="AK23">
            <v>423</v>
          </cell>
          <cell r="AL23">
            <v>431</v>
          </cell>
        </row>
        <row r="24">
          <cell r="B24">
            <v>76</v>
          </cell>
          <cell r="C24">
            <v>156</v>
          </cell>
          <cell r="D24">
            <v>164</v>
          </cell>
          <cell r="E24">
            <v>172</v>
          </cell>
          <cell r="F24">
            <v>180</v>
          </cell>
          <cell r="G24">
            <v>189</v>
          </cell>
          <cell r="H24">
            <v>197</v>
          </cell>
          <cell r="I24">
            <v>205</v>
          </cell>
          <cell r="J24">
            <v>213</v>
          </cell>
          <cell r="K24">
            <v>221</v>
          </cell>
          <cell r="L24">
            <v>230</v>
          </cell>
          <cell r="M24">
            <v>238</v>
          </cell>
          <cell r="N24">
            <v>246</v>
          </cell>
          <cell r="O24">
            <v>254</v>
          </cell>
          <cell r="P24">
            <v>263</v>
          </cell>
          <cell r="Q24">
            <v>271</v>
          </cell>
          <cell r="R24">
            <v>279</v>
          </cell>
          <cell r="S24">
            <v>287</v>
          </cell>
          <cell r="T24">
            <v>295</v>
          </cell>
          <cell r="U24">
            <v>304</v>
          </cell>
          <cell r="V24">
            <v>312</v>
          </cell>
          <cell r="W24">
            <v>320</v>
          </cell>
          <cell r="X24">
            <v>328</v>
          </cell>
          <cell r="Y24">
            <v>336</v>
          </cell>
          <cell r="Z24">
            <v>344</v>
          </cell>
          <cell r="AA24">
            <v>353</v>
          </cell>
          <cell r="AB24">
            <v>361</v>
          </cell>
          <cell r="AC24">
            <v>369</v>
          </cell>
          <cell r="AD24">
            <v>377</v>
          </cell>
          <cell r="AE24">
            <v>385</v>
          </cell>
          <cell r="AF24">
            <v>394</v>
          </cell>
          <cell r="AG24">
            <v>402</v>
          </cell>
          <cell r="AH24">
            <v>410</v>
          </cell>
          <cell r="AI24">
            <v>418</v>
          </cell>
          <cell r="AJ24">
            <v>426</v>
          </cell>
          <cell r="AK24">
            <v>435</v>
          </cell>
          <cell r="AL24">
            <v>443</v>
          </cell>
        </row>
      </sheetData>
      <sheetData sheetId="3"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DELL" refreshedDate="45259.615493865742" createdVersion="5" refreshedVersion="5" minRefreshableVersion="3" recordCount="56">
  <cacheSource type="worksheet">
    <worksheetSource name="Table_13"/>
  </cacheSource>
  <cacheFields count="6">
    <cacheField name="state" numFmtId="0">
      <sharedItems count="56">
        <s v="NY"/>
        <s v="NJ"/>
        <s v="MI"/>
        <s v="CA"/>
        <s v="LA"/>
        <s v="MA"/>
        <s v="FL"/>
        <s v="IL"/>
        <s v="PA"/>
        <s v="WA"/>
        <s v="GA"/>
        <s v="TX"/>
        <s v="CT"/>
        <s v="CO"/>
        <s v="IN"/>
        <s v="OH"/>
        <s v="TN"/>
        <s v="MD"/>
        <s v="NC"/>
        <s v="MO"/>
        <s v="WI"/>
        <s v="VA"/>
        <s v="AZ"/>
        <s v="SC"/>
        <s v="NV"/>
        <s v="AL"/>
        <s v="MS"/>
        <s v="UT"/>
        <s v="OK"/>
        <s v="MN"/>
        <s v="OR"/>
        <s v="KY"/>
        <s v="ID"/>
        <s v="RI"/>
        <s v="DC"/>
        <s v="AR"/>
        <s v="IA"/>
        <s v="KS"/>
        <s v="NH"/>
        <s v="DE"/>
        <s v="ME"/>
        <s v="NM"/>
        <s v="VT"/>
        <s v="PR"/>
        <s v="HI"/>
        <s v="NE"/>
        <s v="MT"/>
        <s v="WV"/>
        <s v="SD"/>
        <s v="ND"/>
        <s v="WY"/>
        <s v="AK"/>
        <s v="GU"/>
        <s v="VI"/>
        <s v="MP"/>
        <s v="AS"/>
      </sharedItems>
    </cacheField>
    <cacheField name="positive" numFmtId="0">
      <sharedItems containsSemiMixedTypes="0" containsString="0" containsNumber="1" containsInteger="1" minValue="0" maxValue="92381"/>
    </cacheField>
    <cacheField name="deaths" numFmtId="0">
      <sharedItems containsString="0" containsBlank="1" containsNumber="1" containsInteger="1" minValue="0" maxValue="2373" count="41">
        <n v="2373"/>
        <n v="537"/>
        <n v="417"/>
        <n v="203"/>
        <n v="310"/>
        <n v="154"/>
        <n v="128"/>
        <n v="157"/>
        <n v="90"/>
        <n v="247"/>
        <n v="163"/>
        <n v="70"/>
        <n v="112"/>
        <n v="80"/>
        <n v="78"/>
        <n v="81"/>
        <n v="32"/>
        <n v="36"/>
        <n v="16"/>
        <n v="19"/>
        <n v="31"/>
        <n v="41"/>
        <n v="38"/>
        <n v="26"/>
        <n v="7"/>
        <n v="34"/>
        <n v="18"/>
        <n v="20"/>
        <n v="9"/>
        <n v="12"/>
        <n v="11"/>
        <n v="13"/>
        <n v="4"/>
        <n v="6"/>
        <n v="17"/>
        <n v="1"/>
        <n v="5"/>
        <n v="2"/>
        <n v="3"/>
        <n v="0"/>
        <m/>
      </sharedItems>
    </cacheField>
    <cacheField name="modified" numFmtId="164">
      <sharedItems containsSemiMixedTypes="0" containsNonDate="0" containsDate="1" containsString="0" minDate="2020-03-30T21:00:00" maxDate="2020-04-02T14:45:00" count="35">
        <d v="2020-04-02T09:45:00"/>
        <d v="2020-04-02T11:00:00"/>
        <d v="2020-04-02T09:00:00"/>
        <d v="2020-04-01T22:00:00"/>
        <d v="2020-04-02T14:00:00"/>
        <d v="2020-04-02T09:01:00"/>
        <d v="2020-04-02T10:00:00"/>
        <d v="2020-04-01T18:00:00"/>
        <d v="2020-04-02T09:28:00"/>
        <d v="2020-04-01T19:00:00"/>
        <d v="2020-04-02T13:30:00"/>
        <d v="2020-04-01T16:00:00"/>
        <d v="2020-04-01T21:59:00"/>
        <d v="2020-04-02T12:00:00"/>
        <d v="2020-04-02T13:00:00"/>
        <d v="2020-04-02T08:00:00"/>
        <d v="2020-04-02T07:00:00"/>
        <d v="2020-04-02T14:04:00"/>
        <d v="2020-04-02T07:30:00"/>
        <d v="2020-04-01T17:00:00"/>
        <d v="2020-04-01T06:00:00"/>
        <d v="2020-04-01T09:00:00"/>
        <d v="2020-04-01T15:00:00"/>
        <d v="2020-04-02T13:58:00"/>
        <d v="2020-04-02T12:45:00"/>
        <d v="2020-04-01T07:00:00"/>
        <d v="2020-04-02T14:45:00"/>
        <d v="2020-03-31T22:00:00"/>
        <d v="2020-04-02T05:00:00"/>
        <d v="2020-04-01T22:17:00"/>
        <d v="2020-04-02T10:56:00"/>
        <d v="2020-04-02T08:30:00"/>
        <d v="2020-04-02T06:30:00"/>
        <d v="2020-04-02T01:00:00"/>
        <d v="2020-03-30T21:00:00"/>
      </sharedItems>
    </cacheField>
    <cacheField name="total" numFmtId="0">
      <sharedItems containsSemiMixedTypes="0" containsString="0" containsNumber="1" containsInteger="1" minValue="20" maxValue="238965"/>
    </cacheField>
    <cacheField name="pos %" numFmtId="9">
      <sharedItems containsSemiMixedTypes="0" containsString="0" containsNumber="1" minValue="0" maxValue="0.47570975136660199"/>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DELL" refreshedDate="45260.935478240739" createdVersion="5" refreshedVersion="5" minRefreshableVersion="3" recordCount="43">
  <cacheSource type="worksheet">
    <worksheetSource ref="A1:G44" sheet="Q3.Sales analytics"/>
  </cacheSource>
  <cacheFields count="7">
    <cacheField name="OrderDate" numFmtId="165">
      <sharedItems containsSemiMixedTypes="0" containsNonDate="0" containsDate="1" containsString="0" minDate="2014-01-06T00:00:00" maxDate="2015-12-22T00:00:00" count="43">
        <d v="2014-09-01T00:00:00"/>
        <d v="2015-06-17T00:00:00"/>
        <d v="2015-09-10T00:00:00"/>
        <d v="2015-11-17T00:00:00"/>
        <d v="2015-10-31T00:00:00"/>
        <d v="2014-02-26T00:00:00"/>
        <d v="2014-10-05T00:00:00"/>
        <d v="2015-12-21T00:00:00"/>
        <d v="2014-02-09T00:00:00"/>
        <d v="2015-08-07T00:00:00"/>
        <d v="2015-01-15T00:00:00"/>
        <d v="2014-01-23T00:00:00"/>
        <d v="2015-03-24T00:00:00"/>
        <d v="2015-05-14T00:00:00"/>
        <d v="2015-07-21T00:00:00"/>
        <d v="2015-04-10T00:00:00"/>
        <d v="2014-12-12T00:00:00"/>
        <d v="2014-04-18T00:00:00"/>
        <d v="2015-05-31T00:00:00"/>
        <d v="2015-02-01T00:00:00"/>
        <d v="2014-05-05T00:00:00"/>
        <d v="2014-06-25T00:00:00"/>
        <d v="2015-12-04T00:00:00"/>
        <d v="2014-11-25T00:00:00"/>
        <d v="2015-02-18T00:00:00"/>
        <d v="2014-11-08T00:00:00"/>
        <d v="2014-09-18T00:00:00"/>
        <d v="2014-07-12T00:00:00"/>
        <d v="2014-08-15T00:00:00"/>
        <d v="2014-04-01T00:00:00"/>
        <d v="2014-06-08T00:00:00"/>
        <d v="2015-07-04T00:00:00"/>
        <d v="2014-10-22T00:00:00"/>
        <d v="2014-12-29T00:00:00"/>
        <d v="2014-07-29T00:00:00"/>
        <d v="2014-01-06T00:00:00"/>
        <d v="2015-04-27T00:00:00"/>
        <d v="2015-08-24T00:00:00"/>
        <d v="2015-03-07T00:00:00"/>
        <d v="2014-05-22T00:00:00"/>
        <d v="2014-03-15T00:00:00"/>
        <d v="2015-10-14T00:00:00"/>
        <d v="2015-09-27T00:00:00"/>
      </sharedItems>
    </cacheField>
    <cacheField name="Region" numFmtId="0">
      <sharedItems count="3">
        <s v="Central"/>
        <s v="East"/>
        <s v="West"/>
      </sharedItems>
    </cacheField>
    <cacheField name="Rep" numFmtId="0">
      <sharedItems/>
    </cacheField>
    <cacheField name="Item" numFmtId="0">
      <sharedItems count="5">
        <s v="Desk"/>
        <s v="Pencil"/>
        <s v="Binder"/>
        <s v="Pen"/>
        <s v="Pen Set"/>
      </sharedItems>
    </cacheField>
    <cacheField name="Units" numFmtId="0">
      <sharedItems containsSemiMixedTypes="0" containsString="0" containsNumber="1" containsInteger="1" minValue="2" maxValue="96" count="37">
        <n v="2"/>
        <n v="5"/>
        <n v="7"/>
        <n v="11"/>
        <n v="14"/>
        <n v="27"/>
        <n v="28"/>
        <n v="36"/>
        <n v="42"/>
        <n v="46"/>
        <n v="50"/>
        <n v="53"/>
        <n v="55"/>
        <n v="66"/>
        <n v="67"/>
        <n v="75"/>
        <n v="80"/>
        <n v="87"/>
        <n v="90"/>
        <n v="94"/>
        <n v="96"/>
        <n v="4"/>
        <n v="15"/>
        <n v="16"/>
        <n v="29"/>
        <n v="35"/>
        <n v="60"/>
        <n v="62"/>
        <n v="64"/>
        <n v="74"/>
        <n v="81"/>
        <n v="95"/>
        <n v="3"/>
        <n v="32"/>
        <n v="56"/>
        <n v="57"/>
        <n v="76"/>
      </sharedItems>
    </cacheField>
    <cacheField name="Unit Cost" numFmtId="0">
      <sharedItems containsSemiMixedTypes="0" containsString="0" containsNumber="1" minValue="1.29" maxValue="275"/>
    </cacheField>
    <cacheField name="Total" numFmtId="0">
      <sharedItems containsSemiMixedTypes="0" containsString="0" containsNumber="1" minValue="9.0299999999999994" maxValue="1879.06"/>
    </cacheField>
  </cacheFields>
  <extLst>
    <ext xmlns:x14="http://schemas.microsoft.com/office/spreadsheetml/2009/9/main" uri="{725AE2AE-9491-48be-B2B4-4EB974FC3084}">
      <x14:pivotCacheDefinition pivotCacheId="3"/>
    </ext>
  </extLst>
</pivotCacheDefinition>
</file>

<file path=xl/pivotCache/pivotCacheDefinition3.xml><?xml version="1.0" encoding="utf-8"?>
<pivotCacheDefinition xmlns="http://schemas.openxmlformats.org/spreadsheetml/2006/main" xmlns:r="http://schemas.openxmlformats.org/officeDocument/2006/relationships" r:id="rId1" refreshedBy="DELL" refreshedDate="45260.977973958332" createdVersion="5" refreshedVersion="5" minRefreshableVersion="3" recordCount="10">
  <cacheSource type="worksheet">
    <worksheetSource ref="D3:F13" sheet="Que .1"/>
  </cacheSource>
  <cacheFields count="3">
    <cacheField name="Employee" numFmtId="0">
      <sharedItems count="10">
        <s v="Emily Smith"/>
        <s v="Dan Jonesman"/>
        <s v="Fred Brown"/>
        <s v="Dora McTavish"/>
        <s v="Patrick O'Leary"/>
        <s v="Dawn Taylor"/>
        <s v="Penny Joyce"/>
        <s v="Ian Frankley"/>
        <s v="Jeff O'Brien"/>
        <s v="William Jones"/>
      </sharedItems>
    </cacheField>
    <cacheField name="No Customers" numFmtId="0">
      <sharedItems containsSemiMixedTypes="0" containsString="0" containsNumber="1" containsInteger="1" minValue="7" maxValue="51" count="10">
        <n v="15"/>
        <n v="23"/>
        <n v="41"/>
        <n v="18"/>
        <n v="7"/>
        <n v="51"/>
        <n v="22"/>
        <n v="19"/>
        <n v="37"/>
        <n v="34"/>
      </sharedItems>
    </cacheField>
    <cacheField name="Bonus" numFmtId="0">
      <sharedItems containsSemiMixedTypes="0" containsString="0" containsNumber="1" containsInteger="1" minValue="175" maxValue="7650" count="10">
        <n v="750"/>
        <n v="1725"/>
        <n v="5125"/>
        <n v="900"/>
        <n v="175"/>
        <n v="7650"/>
        <n v="1650"/>
        <n v="950"/>
        <n v="3700"/>
        <n v="34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6">
  <r>
    <x v="0"/>
    <n v="92381"/>
    <x v="0"/>
    <x v="0"/>
    <n v="238965"/>
    <n v="0.38658799405770722"/>
  </r>
  <r>
    <x v="1"/>
    <n v="25590"/>
    <x v="1"/>
    <x v="1"/>
    <n v="59110"/>
    <n v="0.43292167145998983"/>
  </r>
  <r>
    <x v="2"/>
    <n v="10791"/>
    <x v="2"/>
    <x v="2"/>
    <n v="22684"/>
    <n v="0.47570975136660199"/>
  </r>
  <r>
    <x v="3"/>
    <n v="9191"/>
    <x v="3"/>
    <x v="3"/>
    <n v="33000"/>
    <n v="0.27851515151515149"/>
  </r>
  <r>
    <x v="4"/>
    <n v="9150"/>
    <x v="4"/>
    <x v="1"/>
    <n v="51086"/>
    <n v="0.17910973652272638"/>
  </r>
  <r>
    <x v="5"/>
    <n v="8966"/>
    <x v="5"/>
    <x v="4"/>
    <n v="56608"/>
    <n v="0.15838750706613905"/>
  </r>
  <r>
    <x v="6"/>
    <n v="8010"/>
    <x v="6"/>
    <x v="5"/>
    <n v="77296"/>
    <n v="0.10362761333057338"/>
  </r>
  <r>
    <x v="7"/>
    <n v="7695"/>
    <x v="7"/>
    <x v="3"/>
    <n v="43656"/>
    <n v="0.17626443100604727"/>
  </r>
  <r>
    <x v="8"/>
    <n v="7016"/>
    <x v="8"/>
    <x v="6"/>
    <n v="54714"/>
    <n v="0.1282304346236795"/>
  </r>
  <r>
    <x v="9"/>
    <n v="5984"/>
    <x v="9"/>
    <x v="7"/>
    <n v="74798"/>
    <n v="8.0002139094628194E-2"/>
  </r>
  <r>
    <x v="10"/>
    <n v="5348"/>
    <x v="10"/>
    <x v="8"/>
    <n v="22957"/>
    <n v="0.2329572679357059"/>
  </r>
  <r>
    <x v="11"/>
    <n v="4669"/>
    <x v="11"/>
    <x v="9"/>
    <n v="50679"/>
    <n v="9.2128889678170442E-2"/>
  </r>
  <r>
    <x v="12"/>
    <n v="3824"/>
    <x v="12"/>
    <x v="10"/>
    <n v="18300"/>
    <n v="0.20896174863387978"/>
  </r>
  <r>
    <x v="13"/>
    <n v="3342"/>
    <x v="13"/>
    <x v="11"/>
    <n v="18645"/>
    <n v="0.17924376508447304"/>
  </r>
  <r>
    <x v="14"/>
    <n v="3039"/>
    <x v="14"/>
    <x v="12"/>
    <n v="16285"/>
    <n v="0.18661344795824378"/>
  </r>
  <r>
    <x v="15"/>
    <n v="2902"/>
    <x v="15"/>
    <x v="13"/>
    <n v="34918"/>
    <n v="8.3108998224411479E-2"/>
  </r>
  <r>
    <x v="16"/>
    <n v="2845"/>
    <x v="16"/>
    <x v="14"/>
    <n v="34611"/>
    <n v="8.2199300800323602E-2"/>
  </r>
  <r>
    <x v="17"/>
    <n v="2331"/>
    <x v="17"/>
    <x v="15"/>
    <n v="21221"/>
    <n v="0.10984402243061119"/>
  </r>
  <r>
    <x v="18"/>
    <n v="1857"/>
    <x v="18"/>
    <x v="13"/>
    <n v="28679"/>
    <n v="6.4751211687994706E-2"/>
  </r>
  <r>
    <x v="19"/>
    <n v="1834"/>
    <x v="19"/>
    <x v="14"/>
    <n v="19683"/>
    <n v="9.3176853121983441E-2"/>
  </r>
  <r>
    <x v="20"/>
    <n v="1730"/>
    <x v="20"/>
    <x v="4"/>
    <n v="22047"/>
    <n v="7.8468725903751077E-2"/>
  </r>
  <r>
    <x v="21"/>
    <n v="1706"/>
    <x v="21"/>
    <x v="16"/>
    <n v="17589"/>
    <n v="9.6992438455853092E-2"/>
  </r>
  <r>
    <x v="22"/>
    <n v="1598"/>
    <x v="16"/>
    <x v="3"/>
    <n v="22709"/>
    <n v="7.0368576335373634E-2"/>
  </r>
  <r>
    <x v="23"/>
    <n v="1554"/>
    <x v="20"/>
    <x v="17"/>
    <n v="6995"/>
    <n v="0.22215868477483916"/>
  </r>
  <r>
    <x v="24"/>
    <n v="1458"/>
    <x v="22"/>
    <x v="18"/>
    <n v="14046"/>
    <n v="0.10380179410508329"/>
  </r>
  <r>
    <x v="25"/>
    <n v="1233"/>
    <x v="16"/>
    <x v="3"/>
    <n v="8736"/>
    <n v="0.14114010989010989"/>
  </r>
  <r>
    <x v="26"/>
    <n v="1177"/>
    <x v="23"/>
    <x v="19"/>
    <n v="5930"/>
    <n v="0.19848229342327151"/>
  </r>
  <r>
    <x v="27"/>
    <n v="1074"/>
    <x v="24"/>
    <x v="14"/>
    <n v="21065"/>
    <n v="5.0985046285307381E-2"/>
  </r>
  <r>
    <x v="28"/>
    <n v="879"/>
    <x v="25"/>
    <x v="20"/>
    <n v="2144"/>
    <n v="0.4099813432835821"/>
  </r>
  <r>
    <x v="29"/>
    <n v="742"/>
    <x v="26"/>
    <x v="6"/>
    <n v="22394"/>
    <n v="3.313387514512816E-2"/>
  </r>
  <r>
    <x v="30"/>
    <n v="736"/>
    <x v="19"/>
    <x v="21"/>
    <n v="14868"/>
    <n v="4.9502286790422387E-2"/>
  </r>
  <r>
    <x v="31"/>
    <n v="680"/>
    <x v="27"/>
    <x v="22"/>
    <n v="7900"/>
    <n v="8.6075949367088608E-2"/>
  </r>
  <r>
    <x v="32"/>
    <n v="669"/>
    <x v="28"/>
    <x v="19"/>
    <n v="7282"/>
    <n v="9.1870365284262567E-2"/>
  </r>
  <r>
    <x v="33"/>
    <n v="657"/>
    <x v="29"/>
    <x v="23"/>
    <n v="5069"/>
    <n v="0.12961136318800554"/>
  </r>
  <r>
    <x v="34"/>
    <n v="653"/>
    <x v="29"/>
    <x v="16"/>
    <n v="5070"/>
    <n v="0.12879684418145956"/>
  </r>
  <r>
    <x v="35"/>
    <n v="643"/>
    <x v="29"/>
    <x v="24"/>
    <n v="8523"/>
    <n v="7.5442919159920213E-2"/>
  </r>
  <r>
    <x v="36"/>
    <n v="614"/>
    <x v="30"/>
    <x v="3"/>
    <n v="8668"/>
    <n v="7.0835256114443926E-2"/>
  </r>
  <r>
    <x v="37"/>
    <n v="552"/>
    <x v="31"/>
    <x v="6"/>
    <n v="6611"/>
    <n v="8.3497201633640897E-2"/>
  </r>
  <r>
    <x v="38"/>
    <n v="415"/>
    <x v="32"/>
    <x v="25"/>
    <n v="6493"/>
    <n v="6.391498536885877E-2"/>
  </r>
  <r>
    <x v="39"/>
    <n v="393"/>
    <x v="29"/>
    <x v="26"/>
    <n v="4959"/>
    <n v="7.9249848759830613E-2"/>
  </r>
  <r>
    <x v="40"/>
    <n v="376"/>
    <x v="24"/>
    <x v="15"/>
    <n v="6464"/>
    <n v="5.8168316831683171E-2"/>
  </r>
  <r>
    <x v="41"/>
    <n v="363"/>
    <x v="33"/>
    <x v="27"/>
    <n v="14011"/>
    <n v="2.5908214973949038E-2"/>
  </r>
  <r>
    <x v="42"/>
    <n v="338"/>
    <x v="34"/>
    <x v="1"/>
    <n v="5049"/>
    <n v="6.6943949296890473E-2"/>
  </r>
  <r>
    <x v="43"/>
    <n v="316"/>
    <x v="29"/>
    <x v="28"/>
    <n v="1920"/>
    <n v="0.16458333333333333"/>
  </r>
  <r>
    <x v="44"/>
    <n v="258"/>
    <x v="35"/>
    <x v="11"/>
    <n v="10464"/>
    <n v="2.4655963302752295E-2"/>
  </r>
  <r>
    <x v="45"/>
    <n v="246"/>
    <x v="36"/>
    <x v="13"/>
    <n v="4224"/>
    <n v="5.823863636363636E-2"/>
  </r>
  <r>
    <x v="46"/>
    <n v="227"/>
    <x v="36"/>
    <x v="15"/>
    <n v="5320"/>
    <n v="4.2669172932330829E-2"/>
  </r>
  <r>
    <x v="47"/>
    <n v="217"/>
    <x v="37"/>
    <x v="29"/>
    <n v="5493"/>
    <n v="3.9504824321864189E-2"/>
  </r>
  <r>
    <x v="48"/>
    <n v="165"/>
    <x v="37"/>
    <x v="11"/>
    <n v="4382"/>
    <n v="3.7654039251483341E-2"/>
  </r>
  <r>
    <x v="49"/>
    <n v="159"/>
    <x v="38"/>
    <x v="30"/>
    <n v="4980"/>
    <n v="3.1927710843373494E-2"/>
  </r>
  <r>
    <x v="50"/>
    <n v="150"/>
    <x v="39"/>
    <x v="31"/>
    <n v="2589"/>
    <n v="5.7937427578215531E-2"/>
  </r>
  <r>
    <x v="51"/>
    <n v="143"/>
    <x v="38"/>
    <x v="9"/>
    <n v="5022"/>
    <n v="2.8474711270410194E-2"/>
  </r>
  <r>
    <x v="52"/>
    <n v="82"/>
    <x v="38"/>
    <x v="32"/>
    <n v="524"/>
    <n v="0.15648854961832062"/>
  </r>
  <r>
    <x v="53"/>
    <n v="33"/>
    <x v="40"/>
    <x v="18"/>
    <n v="182"/>
    <n v="0.18131868131868131"/>
  </r>
  <r>
    <x v="54"/>
    <n v="8"/>
    <x v="35"/>
    <x v="33"/>
    <n v="21"/>
    <n v="0.38095238095238093"/>
  </r>
  <r>
    <x v="55"/>
    <n v="0"/>
    <x v="39"/>
    <x v="34"/>
    <n v="20"/>
    <n v="0"/>
  </r>
</pivotCacheRecords>
</file>

<file path=xl/pivotCache/pivotCacheRecords2.xml><?xml version="1.0" encoding="utf-8"?>
<pivotCacheRecords xmlns="http://schemas.openxmlformats.org/spreadsheetml/2006/main" xmlns:r="http://schemas.openxmlformats.org/officeDocument/2006/relationships" count="43">
  <r>
    <x v="0"/>
    <x v="0"/>
    <s v="Smith"/>
    <x v="0"/>
    <x v="0"/>
    <n v="125"/>
    <n v="250"/>
  </r>
  <r>
    <x v="1"/>
    <x v="0"/>
    <s v="Kivell"/>
    <x v="0"/>
    <x v="1"/>
    <n v="125"/>
    <n v="625"/>
  </r>
  <r>
    <x v="2"/>
    <x v="0"/>
    <s v="Gill"/>
    <x v="1"/>
    <x v="2"/>
    <n v="1.29"/>
    <n v="9.0299999999999994"/>
  </r>
  <r>
    <x v="3"/>
    <x v="0"/>
    <s v="Jardine"/>
    <x v="2"/>
    <x v="3"/>
    <n v="4.99"/>
    <n v="54.89"/>
  </r>
  <r>
    <x v="4"/>
    <x v="0"/>
    <s v="Andrews"/>
    <x v="1"/>
    <x v="4"/>
    <n v="1.29"/>
    <n v="18.059999999999999"/>
  </r>
  <r>
    <x v="5"/>
    <x v="0"/>
    <s v="Gill"/>
    <x v="3"/>
    <x v="5"/>
    <n v="19.989999999999998"/>
    <n v="539.73"/>
  </r>
  <r>
    <x v="6"/>
    <x v="0"/>
    <s v="Morgan"/>
    <x v="2"/>
    <x v="6"/>
    <n v="8.99"/>
    <n v="251.72"/>
  </r>
  <r>
    <x v="7"/>
    <x v="0"/>
    <s v="Andrews"/>
    <x v="2"/>
    <x v="6"/>
    <n v="4.99"/>
    <n v="139.72"/>
  </r>
  <r>
    <x v="8"/>
    <x v="0"/>
    <s v="Jardine"/>
    <x v="1"/>
    <x v="7"/>
    <n v="4.99"/>
    <n v="179.64"/>
  </r>
  <r>
    <x v="9"/>
    <x v="0"/>
    <s v="Kivell"/>
    <x v="4"/>
    <x v="8"/>
    <n v="23.95"/>
    <n v="1005.9"/>
  </r>
  <r>
    <x v="10"/>
    <x v="0"/>
    <s v="Gill"/>
    <x v="2"/>
    <x v="9"/>
    <n v="8.99"/>
    <n v="413.54"/>
  </r>
  <r>
    <x v="11"/>
    <x v="0"/>
    <s v="Kivell"/>
    <x v="2"/>
    <x v="10"/>
    <n v="19.989999999999998"/>
    <n v="999.5"/>
  </r>
  <r>
    <x v="12"/>
    <x v="0"/>
    <s v="Jardine"/>
    <x v="4"/>
    <x v="10"/>
    <n v="4.99"/>
    <n v="249.5"/>
  </r>
  <r>
    <x v="13"/>
    <x v="0"/>
    <s v="Gill"/>
    <x v="1"/>
    <x v="11"/>
    <n v="1.29"/>
    <n v="68.37"/>
  </r>
  <r>
    <x v="14"/>
    <x v="0"/>
    <s v="Morgan"/>
    <x v="4"/>
    <x v="12"/>
    <n v="12.49"/>
    <n v="686.95"/>
  </r>
  <r>
    <x v="15"/>
    <x v="0"/>
    <s v="Andrews"/>
    <x v="1"/>
    <x v="13"/>
    <n v="1.99"/>
    <n v="131.34"/>
  </r>
  <r>
    <x v="16"/>
    <x v="0"/>
    <s v="Smith"/>
    <x v="1"/>
    <x v="14"/>
    <n v="1.29"/>
    <n v="86.43"/>
  </r>
  <r>
    <x v="17"/>
    <x v="0"/>
    <s v="Andrews"/>
    <x v="1"/>
    <x v="15"/>
    <n v="1.99"/>
    <n v="149.25"/>
  </r>
  <r>
    <x v="18"/>
    <x v="0"/>
    <s v="Gill"/>
    <x v="2"/>
    <x v="16"/>
    <n v="8.99"/>
    <n v="719.2"/>
  </r>
  <r>
    <x v="19"/>
    <x v="0"/>
    <s v="Smith"/>
    <x v="2"/>
    <x v="17"/>
    <n v="15"/>
    <n v="1305"/>
  </r>
  <r>
    <x v="20"/>
    <x v="0"/>
    <s v="Jardine"/>
    <x v="1"/>
    <x v="18"/>
    <n v="4.99"/>
    <n v="449.1"/>
  </r>
  <r>
    <x v="21"/>
    <x v="0"/>
    <s v="Morgan"/>
    <x v="1"/>
    <x v="18"/>
    <n v="4.99"/>
    <n v="449.1"/>
  </r>
  <r>
    <x v="22"/>
    <x v="0"/>
    <s v="Jardine"/>
    <x v="2"/>
    <x v="19"/>
    <n v="19.989999999999998"/>
    <n v="1879.06"/>
  </r>
  <r>
    <x v="23"/>
    <x v="0"/>
    <s v="Kivell"/>
    <x v="4"/>
    <x v="20"/>
    <n v="4.99"/>
    <n v="479.04"/>
  </r>
  <r>
    <x v="24"/>
    <x v="1"/>
    <s v="Jones"/>
    <x v="2"/>
    <x v="21"/>
    <n v="4.99"/>
    <n v="19.96"/>
  </r>
  <r>
    <x v="25"/>
    <x v="1"/>
    <s v="Parent"/>
    <x v="3"/>
    <x v="22"/>
    <n v="19.989999999999998"/>
    <n v="299.85000000000002"/>
  </r>
  <r>
    <x v="26"/>
    <x v="1"/>
    <s v="Jones"/>
    <x v="4"/>
    <x v="23"/>
    <n v="15.99"/>
    <n v="255.84"/>
  </r>
  <r>
    <x v="27"/>
    <x v="1"/>
    <s v="Howard"/>
    <x v="2"/>
    <x v="24"/>
    <n v="1.99"/>
    <n v="57.71"/>
  </r>
  <r>
    <x v="28"/>
    <x v="1"/>
    <s v="Jones"/>
    <x v="1"/>
    <x v="25"/>
    <n v="4.99"/>
    <n v="174.65"/>
  </r>
  <r>
    <x v="29"/>
    <x v="1"/>
    <s v="Jones"/>
    <x v="2"/>
    <x v="26"/>
    <n v="4.99"/>
    <n v="299.39999999999998"/>
  </r>
  <r>
    <x v="30"/>
    <x v="1"/>
    <s v="Jones"/>
    <x v="2"/>
    <x v="26"/>
    <n v="8.99"/>
    <n v="539.4"/>
  </r>
  <r>
    <x v="31"/>
    <x v="1"/>
    <s v="Jones"/>
    <x v="4"/>
    <x v="27"/>
    <n v="4.99"/>
    <n v="309.38"/>
  </r>
  <r>
    <x v="32"/>
    <x v="1"/>
    <s v="Jones"/>
    <x v="3"/>
    <x v="28"/>
    <n v="8.99"/>
    <n v="575.36"/>
  </r>
  <r>
    <x v="33"/>
    <x v="1"/>
    <s v="Parent"/>
    <x v="4"/>
    <x v="29"/>
    <n v="15.99"/>
    <n v="1183.26"/>
  </r>
  <r>
    <x v="34"/>
    <x v="1"/>
    <s v="Parent"/>
    <x v="2"/>
    <x v="30"/>
    <n v="19.989999999999998"/>
    <n v="1619.19"/>
  </r>
  <r>
    <x v="35"/>
    <x v="1"/>
    <s v="Jones"/>
    <x v="1"/>
    <x v="31"/>
    <n v="1.99"/>
    <n v="189.05"/>
  </r>
  <r>
    <x v="36"/>
    <x v="1"/>
    <s v="Howard"/>
    <x v="3"/>
    <x v="20"/>
    <n v="4.99"/>
    <n v="479.04"/>
  </r>
  <r>
    <x v="37"/>
    <x v="2"/>
    <s v="Sorvino"/>
    <x v="0"/>
    <x v="32"/>
    <n v="275"/>
    <n v="825"/>
  </r>
  <r>
    <x v="38"/>
    <x v="2"/>
    <s v="Sorvino"/>
    <x v="2"/>
    <x v="2"/>
    <n v="19.989999999999998"/>
    <n v="139.93"/>
  </r>
  <r>
    <x v="39"/>
    <x v="2"/>
    <s v="Thompson"/>
    <x v="1"/>
    <x v="33"/>
    <n v="1.99"/>
    <n v="63.68"/>
  </r>
  <r>
    <x v="40"/>
    <x v="2"/>
    <s v="Sorvino"/>
    <x v="1"/>
    <x v="34"/>
    <n v="2.99"/>
    <n v="167.44"/>
  </r>
  <r>
    <x v="41"/>
    <x v="2"/>
    <s v="Thompson"/>
    <x v="2"/>
    <x v="35"/>
    <n v="19.989999999999998"/>
    <n v="1139.43"/>
  </r>
  <r>
    <x v="42"/>
    <x v="2"/>
    <s v="Sorvino"/>
    <x v="3"/>
    <x v="36"/>
    <n v="1.99"/>
    <n v="151.24"/>
  </r>
</pivotCacheRecords>
</file>

<file path=xl/pivotCache/pivotCacheRecords3.xml><?xml version="1.0" encoding="utf-8"?>
<pivotCacheRecords xmlns="http://schemas.openxmlformats.org/spreadsheetml/2006/main" xmlns:r="http://schemas.openxmlformats.org/officeDocument/2006/relationships" count="10">
  <r>
    <x v="0"/>
    <x v="0"/>
    <x v="0"/>
  </r>
  <r>
    <x v="1"/>
    <x v="1"/>
    <x v="1"/>
  </r>
  <r>
    <x v="2"/>
    <x v="2"/>
    <x v="2"/>
  </r>
  <r>
    <x v="3"/>
    <x v="3"/>
    <x v="3"/>
  </r>
  <r>
    <x v="4"/>
    <x v="4"/>
    <x v="4"/>
  </r>
  <r>
    <x v="5"/>
    <x v="5"/>
    <x v="5"/>
  </r>
  <r>
    <x v="6"/>
    <x v="6"/>
    <x v="6"/>
  </r>
  <r>
    <x v="7"/>
    <x v="7"/>
    <x v="7"/>
  </r>
  <r>
    <x v="8"/>
    <x v="8"/>
    <x v="8"/>
  </r>
  <r>
    <x v="9"/>
    <x v="9"/>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1">
  <location ref="D2:E13" firstHeaderRow="1" firstDataRow="1" firstDataCol="1"/>
  <pivotFields count="3">
    <pivotField showAll="0"/>
    <pivotField dataField="1" showAll="0">
      <items count="11">
        <item x="4"/>
        <item x="0"/>
        <item x="3"/>
        <item x="7"/>
        <item x="6"/>
        <item x="1"/>
        <item x="9"/>
        <item x="8"/>
        <item x="2"/>
        <item x="5"/>
        <item t="default"/>
      </items>
    </pivotField>
    <pivotField axis="axisRow" showAll="0">
      <items count="11">
        <item x="4"/>
        <item x="0"/>
        <item x="3"/>
        <item x="7"/>
        <item x="6"/>
        <item x="1"/>
        <item x="9"/>
        <item x="8"/>
        <item x="2"/>
        <item x="5"/>
        <item t="default"/>
      </items>
    </pivotField>
  </pivotFields>
  <rowFields count="1">
    <field x="2"/>
  </rowFields>
  <rowItems count="11">
    <i>
      <x/>
    </i>
    <i>
      <x v="1"/>
    </i>
    <i>
      <x v="2"/>
    </i>
    <i>
      <x v="3"/>
    </i>
    <i>
      <x v="4"/>
    </i>
    <i>
      <x v="5"/>
    </i>
    <i>
      <x v="6"/>
    </i>
    <i>
      <x v="7"/>
    </i>
    <i>
      <x v="8"/>
    </i>
    <i>
      <x v="9"/>
    </i>
    <i t="grand">
      <x/>
    </i>
  </rowItems>
  <colItems count="1">
    <i/>
  </colItems>
  <dataFields count="1">
    <dataField name="Sum of No Customers" fld="1" baseField="0" baseItem="0"/>
  </dataFields>
  <formats count="7">
    <format dxfId="30">
      <pivotArea dataOnly="0" fieldPosition="0">
        <references count="1">
          <reference field="2" count="0"/>
        </references>
      </pivotArea>
    </format>
    <format dxfId="29">
      <pivotArea field="2" type="button" dataOnly="0" labelOnly="1" outline="0" axis="axisRow" fieldPosition="0"/>
    </format>
    <format dxfId="28">
      <pivotArea dataOnly="0" labelOnly="1" outline="0" axis="axisValues" fieldPosition="0"/>
    </format>
    <format dxfId="27">
      <pivotArea grandRow="1" outline="0" collapsedLevelsAreSubtotals="1" fieldPosition="0"/>
    </format>
    <format dxfId="26">
      <pivotArea dataOnly="0" labelOnly="1" grandRow="1" outline="0" fieldPosition="0"/>
    </format>
    <format dxfId="25">
      <pivotArea outline="0" collapsedLevelsAreSubtotals="1" fieldPosition="0"/>
    </format>
    <format dxfId="24">
      <pivotArea dataOnly="0" labelOnly="1" fieldPosition="0">
        <references count="1">
          <reference field="2" count="0"/>
        </references>
      </pivotArea>
    </format>
  </formats>
  <chartFormats count="5">
    <chartFormat chart="23"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8" format="3" series="1">
      <pivotArea type="data" outline="0" fieldPosition="0">
        <references count="1">
          <reference field="4294967294" count="1" selected="0">
            <x v="0"/>
          </reference>
        </references>
      </pivotArea>
    </chartFormat>
    <chartFormat chart="2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2:B13" firstHeaderRow="1" firstDataRow="1" firstDataCol="1"/>
  <pivotFields count="3">
    <pivotField axis="axisRow" showAll="0" sortType="ascending">
      <items count="11">
        <item x="1"/>
        <item x="5"/>
        <item x="3"/>
        <item x="0"/>
        <item x="2"/>
        <item x="7"/>
        <item x="8"/>
        <item x="4"/>
        <item x="6"/>
        <item x="9"/>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0"/>
  </rowFields>
  <rowItems count="11">
    <i>
      <x v="7"/>
    </i>
    <i>
      <x v="3"/>
    </i>
    <i>
      <x v="2"/>
    </i>
    <i>
      <x v="5"/>
    </i>
    <i>
      <x v="8"/>
    </i>
    <i>
      <x/>
    </i>
    <i>
      <x v="9"/>
    </i>
    <i>
      <x v="6"/>
    </i>
    <i>
      <x v="4"/>
    </i>
    <i>
      <x v="1"/>
    </i>
    <i t="grand">
      <x/>
    </i>
  </rowItems>
  <colItems count="1">
    <i/>
  </colItems>
  <dataFields count="1">
    <dataField name="Sum of Bonus" fld="2" baseField="0" baseItem="0"/>
  </dataFields>
  <formats count="6">
    <format dxfId="36">
      <pivotArea dataOnly="0" fieldPosition="0">
        <references count="1">
          <reference field="0" count="0"/>
        </references>
      </pivotArea>
    </format>
    <format dxfId="35">
      <pivotArea field="0" type="button" dataOnly="0" labelOnly="1" outline="0" axis="axisRow" fieldPosition="0"/>
    </format>
    <format dxfId="34">
      <pivotArea dataOnly="0" labelOnly="1" outline="0" axis="axisValues" fieldPosition="0"/>
    </format>
    <format dxfId="33">
      <pivotArea grandRow="1" outline="0" collapsedLevelsAreSubtotals="1" fieldPosition="0"/>
    </format>
    <format dxfId="32">
      <pivotArea dataOnly="0" labelOnly="1" grandRow="1" outline="0" fieldPosition="0"/>
    </format>
    <format dxfId="31">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D1:E5" firstHeaderRow="1" firstDataRow="1" firstDataCol="1"/>
  <pivotFields count="7">
    <pivotField numFmtId="165" showAll="0">
      <items count="44">
        <item h="1" x="35"/>
        <item h="1" x="11"/>
        <item h="1" x="8"/>
        <item h="1" x="5"/>
        <item h="1" x="40"/>
        <item h="1" x="29"/>
        <item h="1" x="17"/>
        <item x="20"/>
        <item h="1" x="39"/>
        <item h="1" x="30"/>
        <item h="1" x="21"/>
        <item h="1" x="27"/>
        <item h="1" x="34"/>
        <item h="1" x="28"/>
        <item h="1" x="0"/>
        <item h="1" x="26"/>
        <item h="1" x="6"/>
        <item h="1" x="32"/>
        <item h="1" x="25"/>
        <item h="1" x="23"/>
        <item h="1" x="16"/>
        <item h="1" x="33"/>
        <item h="1" x="10"/>
        <item h="1" x="19"/>
        <item h="1" x="24"/>
        <item h="1" x="38"/>
        <item h="1" x="12"/>
        <item h="1" x="15"/>
        <item h="1" x="36"/>
        <item h="1" x="13"/>
        <item h="1" x="18"/>
        <item h="1" x="1"/>
        <item h="1" x="31"/>
        <item h="1" x="14"/>
        <item h="1" x="9"/>
        <item h="1" x="37"/>
        <item h="1" x="2"/>
        <item h="1" x="42"/>
        <item h="1" x="41"/>
        <item h="1" x="4"/>
        <item h="1" x="3"/>
        <item h="1" x="22"/>
        <item h="1" x="7"/>
        <item t="default"/>
      </items>
    </pivotField>
    <pivotField axis="axisRow" showAll="0">
      <items count="4">
        <item x="0"/>
        <item x="1"/>
        <item x="2"/>
        <item t="default"/>
      </items>
    </pivotField>
    <pivotField showAll="0"/>
    <pivotField showAll="0"/>
    <pivotField showAll="0"/>
    <pivotField showAll="0"/>
    <pivotField dataField="1" showAll="0"/>
  </pivotFields>
  <rowFields count="1">
    <field x="1"/>
  </rowFields>
  <rowItems count="4">
    <i>
      <x/>
    </i>
    <i>
      <x v="1"/>
    </i>
    <i>
      <x v="2"/>
    </i>
    <i t="grand">
      <x/>
    </i>
  </rowItems>
  <colItems count="1">
    <i/>
  </colItems>
  <dataFields count="1">
    <dataField name="Sum of Total" fld="6" baseField="0" baseItem="0"/>
  </dataFields>
  <chartFormats count="1">
    <chartFormat chart="7" format="0" series="1">
      <pivotArea type="data" outline="0" fieldPosition="0">
        <references count="1">
          <reference field="4294967294" count="1" selected="0">
            <x v="0"/>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1:B7" firstHeaderRow="1" firstDataRow="1" firstDataCol="1"/>
  <pivotFields count="7">
    <pivotField numFmtId="165" showAll="0"/>
    <pivotField showAll="0">
      <items count="4">
        <item h="1" x="0"/>
        <item h="1" x="1"/>
        <item x="2"/>
        <item t="default"/>
      </items>
    </pivotField>
    <pivotField showAll="0"/>
    <pivotField axis="axisRow" showAll="0">
      <items count="6">
        <item x="2"/>
        <item x="0"/>
        <item x="3"/>
        <item x="4"/>
        <item x="1"/>
        <item t="default"/>
      </items>
    </pivotField>
    <pivotField showAll="0"/>
    <pivotField showAll="0"/>
    <pivotField dataField="1" showAll="0"/>
  </pivotFields>
  <rowFields count="1">
    <field x="3"/>
  </rowFields>
  <rowItems count="6">
    <i>
      <x/>
    </i>
    <i>
      <x v="1"/>
    </i>
    <i>
      <x v="2"/>
    </i>
    <i>
      <x v="3"/>
    </i>
    <i>
      <x v="4"/>
    </i>
    <i t="grand">
      <x/>
    </i>
  </rowItems>
  <colItems count="1">
    <i/>
  </colItems>
  <dataFields count="1">
    <dataField name="Sum of Total" fld="6" baseField="0" baseItem="0"/>
  </dataFields>
  <chartFormats count="6">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3" count="1" selected="0">
            <x v="0"/>
          </reference>
        </references>
      </pivotArea>
    </chartFormat>
    <chartFormat chart="4" format="2">
      <pivotArea type="data" outline="0" fieldPosition="0">
        <references count="2">
          <reference field="4294967294" count="1" selected="0">
            <x v="0"/>
          </reference>
          <reference field="3" count="1" selected="0">
            <x v="1"/>
          </reference>
        </references>
      </pivotArea>
    </chartFormat>
    <chartFormat chart="4" format="3">
      <pivotArea type="data" outline="0" fieldPosition="0">
        <references count="2">
          <reference field="4294967294" count="1" selected="0">
            <x v="0"/>
          </reference>
          <reference field="3" count="1" selected="0">
            <x v="2"/>
          </reference>
        </references>
      </pivotArea>
    </chartFormat>
    <chartFormat chart="4" format="4">
      <pivotArea type="data" outline="0" fieldPosition="0">
        <references count="2">
          <reference field="4294967294" count="1" selected="0">
            <x v="0"/>
          </reference>
          <reference field="3" count="1" selected="0">
            <x v="3"/>
          </reference>
        </references>
      </pivotArea>
    </chartFormat>
    <chartFormat chart="4" format="5">
      <pivotArea type="data" outline="0" fieldPosition="0">
        <references count="2">
          <reference field="4294967294" count="1" selected="0">
            <x v="0"/>
          </reference>
          <reference field="3" count="1" selected="0">
            <x v="4"/>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4:B10" firstHeaderRow="1" firstDataRow="1" firstDataCol="1"/>
  <pivotFields count="6">
    <pivotField axis="axisRow" showAll="0" measureFilter="1" sortType="descending">
      <items count="57">
        <item x="50"/>
        <item x="47"/>
        <item x="20"/>
        <item x="9"/>
        <item x="42"/>
        <item x="53"/>
        <item x="21"/>
        <item x="27"/>
        <item x="11"/>
        <item x="16"/>
        <item x="48"/>
        <item x="23"/>
        <item x="33"/>
        <item x="43"/>
        <item x="8"/>
        <item x="30"/>
        <item x="28"/>
        <item x="15"/>
        <item x="0"/>
        <item x="24"/>
        <item x="41"/>
        <item x="1"/>
        <item x="38"/>
        <item x="45"/>
        <item x="49"/>
        <item x="18"/>
        <item x="46"/>
        <item x="26"/>
        <item x="54"/>
        <item x="19"/>
        <item x="29"/>
        <item x="2"/>
        <item x="40"/>
        <item x="17"/>
        <item x="5"/>
        <item x="4"/>
        <item x="31"/>
        <item x="37"/>
        <item x="14"/>
        <item x="7"/>
        <item x="32"/>
        <item x="36"/>
        <item x="44"/>
        <item x="52"/>
        <item x="10"/>
        <item x="6"/>
        <item x="39"/>
        <item x="34"/>
        <item x="12"/>
        <item x="13"/>
        <item x="3"/>
        <item x="22"/>
        <item x="55"/>
        <item x="35"/>
        <item x="25"/>
        <item x="51"/>
        <item t="default"/>
      </items>
      <autoSortScope>
        <pivotArea dataOnly="0" outline="0" fieldPosition="0">
          <references count="1">
            <reference field="4294967294" count="1" selected="0">
              <x v="0"/>
            </reference>
          </references>
        </pivotArea>
      </autoSortScope>
    </pivotField>
    <pivotField dataField="1" showAll="0"/>
    <pivotField showAll="0"/>
    <pivotField numFmtId="164" showAll="0"/>
    <pivotField showAll="0"/>
    <pivotField numFmtId="9" showAll="0"/>
  </pivotFields>
  <rowFields count="1">
    <field x="0"/>
  </rowFields>
  <rowItems count="6">
    <i>
      <x v="18"/>
    </i>
    <i>
      <x v="21"/>
    </i>
    <i>
      <x v="31"/>
    </i>
    <i>
      <x v="50"/>
    </i>
    <i>
      <x v="35"/>
    </i>
    <i t="grand">
      <x/>
    </i>
  </rowItems>
  <colItems count="1">
    <i/>
  </colItems>
  <dataFields count="1">
    <dataField name="Sum of positive" fld="1" baseField="0" baseItem="0"/>
  </dataFields>
  <formats count="6">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outline="0" axis="axisValues" fieldPosition="0"/>
    </format>
    <format dxfId="1">
      <pivotArea dataOnly="0" labelOnly="1" grandRow="1" outline="0" fieldPosition="0"/>
    </format>
    <format dxfId="0">
      <pivotArea dataOnly="0" fieldPosition="0">
        <references count="1">
          <reference field="0" count="5">
            <x v="18"/>
            <x v="21"/>
            <x v="31"/>
            <x v="35"/>
            <x v="50"/>
          </reference>
        </references>
      </pivotArea>
    </format>
  </formats>
  <chartFormats count="11">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18"/>
          </reference>
        </references>
      </pivotArea>
    </chartFormat>
    <chartFormat chart="5" format="2">
      <pivotArea type="data" outline="0" fieldPosition="0">
        <references count="2">
          <reference field="4294967294" count="1" selected="0">
            <x v="0"/>
          </reference>
          <reference field="0" count="1" selected="0">
            <x v="35"/>
          </reference>
        </references>
      </pivotArea>
    </chartFormat>
    <chartFormat chart="5" format="3">
      <pivotArea type="data" outline="0" fieldPosition="0">
        <references count="2">
          <reference field="4294967294" count="1" selected="0">
            <x v="0"/>
          </reference>
          <reference field="0" count="1" selected="0">
            <x v="50"/>
          </reference>
        </references>
      </pivotArea>
    </chartFormat>
    <chartFormat chart="5" format="4">
      <pivotArea type="data" outline="0" fieldPosition="0">
        <references count="2">
          <reference field="4294967294" count="1" selected="0">
            <x v="0"/>
          </reference>
          <reference field="0" count="1" selected="0">
            <x v="31"/>
          </reference>
        </references>
      </pivotArea>
    </chartFormat>
    <chartFormat chart="5" format="5">
      <pivotArea type="data" outline="0" fieldPosition="0">
        <references count="2">
          <reference field="4294967294" count="1" selected="0">
            <x v="0"/>
          </reference>
          <reference field="0" count="1" selected="0">
            <x v="21"/>
          </reference>
        </references>
      </pivotArea>
    </chartFormat>
    <chartFormat chart="5" format="6">
      <pivotArea type="data" outline="0" fieldPosition="0">
        <references count="2">
          <reference field="4294967294" count="1" selected="0">
            <x v="0"/>
          </reference>
          <reference field="0" count="1" selected="0">
            <x v="34"/>
          </reference>
        </references>
      </pivotArea>
    </chartFormat>
    <chartFormat chart="5" format="7">
      <pivotArea type="data" outline="0" fieldPosition="0">
        <references count="2">
          <reference field="4294967294" count="1" selected="0">
            <x v="0"/>
          </reference>
          <reference field="0" count="1" selected="0">
            <x v="45"/>
          </reference>
        </references>
      </pivotArea>
    </chartFormat>
    <chartFormat chart="5" format="8">
      <pivotArea type="data" outline="0" fieldPosition="0">
        <references count="2">
          <reference field="4294967294" count="1" selected="0">
            <x v="0"/>
          </reference>
          <reference field="0" count="1" selected="0">
            <x v="39"/>
          </reference>
        </references>
      </pivotArea>
    </chartFormat>
    <chartFormat chart="5" format="9">
      <pivotArea type="data" outline="0" fieldPosition="0">
        <references count="2">
          <reference field="4294967294" count="1" selected="0">
            <x v="0"/>
          </reference>
          <reference field="0" count="1" selected="0">
            <x v="14"/>
          </reference>
        </references>
      </pivotArea>
    </chartFormat>
    <chartFormat chart="5" format="10">
      <pivotArea type="data" outline="0" fieldPosition="0">
        <references count="2">
          <reference field="4294967294" count="1" selected="0">
            <x v="0"/>
          </reference>
          <reference field="0" count="1" selected="0">
            <x v="3"/>
          </reference>
        </references>
      </pivotArea>
    </chartFormat>
  </chartFormats>
  <pivotTableStyleInfo name="PivotStyleDark15" showRowHeaders="1" showColHeaders="1" showRowStripes="0" showColStripes="0" showLastColumn="1"/>
  <filters count="1">
    <filter fld="0"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9">
  <location ref="G2:H13" firstHeaderRow="1" firstDataRow="1" firstDataCol="1"/>
  <pivotFields count="6">
    <pivotField showAll="0"/>
    <pivotField showAll="0"/>
    <pivotField showAll="0"/>
    <pivotField axis="axisRow" numFmtId="164" showAll="0" measureFilter="1">
      <items count="36">
        <item x="34"/>
        <item x="27"/>
        <item x="20"/>
        <item x="25"/>
        <item x="21"/>
        <item x="22"/>
        <item x="11"/>
        <item x="19"/>
        <item x="7"/>
        <item x="9"/>
        <item x="12"/>
        <item x="3"/>
        <item x="29"/>
        <item x="33"/>
        <item x="28"/>
        <item x="32"/>
        <item x="16"/>
        <item x="18"/>
        <item x="15"/>
        <item x="31"/>
        <item x="2"/>
        <item x="5"/>
        <item x="8"/>
        <item x="0"/>
        <item x="6"/>
        <item x="30"/>
        <item x="1"/>
        <item x="13"/>
        <item x="24"/>
        <item x="14"/>
        <item x="10"/>
        <item x="23"/>
        <item x="4"/>
        <item x="17"/>
        <item x="26"/>
        <item t="default"/>
      </items>
    </pivotField>
    <pivotField dataField="1" showAll="0"/>
    <pivotField numFmtId="9" showAll="0"/>
  </pivotFields>
  <rowFields count="1">
    <field x="3"/>
  </rowFields>
  <rowItems count="11">
    <i>
      <x v="8"/>
    </i>
    <i>
      <x v="9"/>
    </i>
    <i>
      <x v="11"/>
    </i>
    <i>
      <x v="21"/>
    </i>
    <i>
      <x v="23"/>
    </i>
    <i>
      <x v="24"/>
    </i>
    <i>
      <x v="26"/>
    </i>
    <i>
      <x v="27"/>
    </i>
    <i>
      <x v="29"/>
    </i>
    <i>
      <x v="32"/>
    </i>
    <i t="grand">
      <x/>
    </i>
  </rowItems>
  <colItems count="1">
    <i/>
  </colItems>
  <dataFields count="1">
    <dataField name="Sum of total" fld="4" baseField="3" baseItem="0"/>
  </dataFields>
  <formats count="8">
    <format dxfId="13">
      <pivotArea outline="0" collapsedLevelsAreSubtotals="1" fieldPosition="0"/>
    </format>
    <format dxfId="12">
      <pivotArea type="all" dataOnly="0" outline="0" fieldPosition="0"/>
    </format>
    <format dxfId="11">
      <pivotArea outline="0" collapsedLevelsAreSubtotals="1" fieldPosition="0"/>
    </format>
    <format dxfId="10">
      <pivotArea field="3" type="button" dataOnly="0" labelOnly="1" outline="0" axis="axisRow" fieldPosition="0"/>
    </format>
    <format dxfId="9">
      <pivotArea dataOnly="0" labelOnly="1" outline="0" axis="axisValues" fieldPosition="0"/>
    </format>
    <format dxfId="8">
      <pivotArea dataOnly="0" labelOnly="1" grandRow="1" outline="0" fieldPosition="0"/>
    </format>
    <format dxfId="7">
      <pivotArea collapsedLevelsAreSubtotals="1" fieldPosition="0">
        <references count="1">
          <reference field="3" count="10">
            <x v="8"/>
            <x v="9"/>
            <x v="11"/>
            <x v="21"/>
            <x v="23"/>
            <x v="24"/>
            <x v="26"/>
            <x v="27"/>
            <x v="29"/>
            <x v="32"/>
          </reference>
        </references>
      </pivotArea>
    </format>
    <format dxfId="6">
      <pivotArea dataOnly="0" labelOnly="1" fieldPosition="0">
        <references count="1">
          <reference field="3" count="10">
            <x v="8"/>
            <x v="9"/>
            <x v="11"/>
            <x v="21"/>
            <x v="23"/>
            <x v="24"/>
            <x v="26"/>
            <x v="27"/>
            <x v="29"/>
            <x v="32"/>
          </reference>
        </references>
      </pivotArea>
    </format>
  </formats>
  <chartFormats count="1">
    <chartFormat chart="17" format="0" series="1">
      <pivotArea type="data" outline="0" fieldPosition="0">
        <references count="1">
          <reference field="4294967294" count="1" selected="0">
            <x v="0"/>
          </reference>
        </references>
      </pivotArea>
    </chartFormat>
  </chartFormats>
  <pivotTableStyleInfo name="PivotStyleDark15"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D2:E13" firstHeaderRow="1" firstDataRow="1" firstDataCol="1"/>
  <pivotFields count="6">
    <pivotField axis="axisRow" showAll="0" measureFilter="1" sortType="ascending">
      <items count="57">
        <item x="51"/>
        <item x="25"/>
        <item x="35"/>
        <item x="55"/>
        <item x="22"/>
        <item x="3"/>
        <item x="13"/>
        <item x="12"/>
        <item x="34"/>
        <item x="39"/>
        <item x="6"/>
        <item x="10"/>
        <item x="52"/>
        <item x="44"/>
        <item x="36"/>
        <item x="32"/>
        <item x="7"/>
        <item x="14"/>
        <item x="37"/>
        <item x="31"/>
        <item x="4"/>
        <item x="5"/>
        <item x="17"/>
        <item x="40"/>
        <item x="2"/>
        <item x="29"/>
        <item x="19"/>
        <item x="54"/>
        <item x="26"/>
        <item x="46"/>
        <item x="18"/>
        <item x="49"/>
        <item x="45"/>
        <item x="38"/>
        <item x="1"/>
        <item x="41"/>
        <item x="24"/>
        <item x="0"/>
        <item x="15"/>
        <item x="28"/>
        <item x="30"/>
        <item x="8"/>
        <item x="43"/>
        <item x="33"/>
        <item x="23"/>
        <item x="48"/>
        <item x="16"/>
        <item x="11"/>
        <item x="27"/>
        <item x="21"/>
        <item x="53"/>
        <item x="42"/>
        <item x="9"/>
        <item x="20"/>
        <item x="47"/>
        <item x="50"/>
        <item t="default"/>
      </items>
      <autoSortScope>
        <pivotArea dataOnly="0" outline="0" fieldPosition="0">
          <references count="1">
            <reference field="4294967294" count="1" selected="0">
              <x v="0"/>
            </reference>
          </references>
        </pivotArea>
      </autoSortScope>
    </pivotField>
    <pivotField showAll="0"/>
    <pivotField dataField="1" showAll="0">
      <items count="42">
        <item x="39"/>
        <item x="35"/>
        <item x="37"/>
        <item x="38"/>
        <item x="32"/>
        <item x="36"/>
        <item x="33"/>
        <item x="24"/>
        <item x="28"/>
        <item x="30"/>
        <item x="29"/>
        <item x="31"/>
        <item x="18"/>
        <item x="34"/>
        <item x="26"/>
        <item x="19"/>
        <item x="27"/>
        <item x="23"/>
        <item x="20"/>
        <item x="16"/>
        <item x="25"/>
        <item x="17"/>
        <item x="22"/>
        <item x="21"/>
        <item x="11"/>
        <item x="14"/>
        <item x="13"/>
        <item x="15"/>
        <item x="8"/>
        <item x="12"/>
        <item x="6"/>
        <item x="5"/>
        <item x="7"/>
        <item x="10"/>
        <item x="3"/>
        <item x="9"/>
        <item x="4"/>
        <item x="2"/>
        <item x="1"/>
        <item x="0"/>
        <item x="40"/>
        <item t="default"/>
      </items>
    </pivotField>
    <pivotField numFmtId="164" showAll="0"/>
    <pivotField showAll="0"/>
    <pivotField numFmtId="9" showAll="0"/>
  </pivotFields>
  <rowFields count="1">
    <field x="0"/>
  </rowFields>
  <rowItems count="11">
    <i>
      <x v="10"/>
    </i>
    <i>
      <x v="21"/>
    </i>
    <i>
      <x v="16"/>
    </i>
    <i>
      <x v="11"/>
    </i>
    <i>
      <x v="5"/>
    </i>
    <i>
      <x v="52"/>
    </i>
    <i>
      <x v="20"/>
    </i>
    <i>
      <x v="24"/>
    </i>
    <i>
      <x v="34"/>
    </i>
    <i>
      <x v="37"/>
    </i>
    <i t="grand">
      <x/>
    </i>
  </rowItems>
  <colItems count="1">
    <i/>
  </colItems>
  <dataFields count="1">
    <dataField name="Sum of deaths" fld="2" baseField="0" baseItem="0"/>
  </dataFields>
  <formats count="9">
    <format dxfId="22">
      <pivotArea outline="0" collapsedLevelsAreSubtotals="1" fieldPosition="0"/>
    </format>
    <format dxfId="21">
      <pivotArea dataOnly="0" labelOnly="1" fieldPosition="0">
        <references count="1">
          <reference field="0" count="10">
            <x v="5"/>
            <x v="10"/>
            <x v="11"/>
            <x v="16"/>
            <x v="20"/>
            <x v="21"/>
            <x v="24"/>
            <x v="34"/>
            <x v="37"/>
            <x v="52"/>
          </reference>
        </references>
      </pivotArea>
    </format>
    <format dxfId="20">
      <pivotArea type="all" dataOnly="0" outline="0" fieldPosition="0"/>
    </format>
    <format dxfId="19">
      <pivotArea outline="0" collapsedLevelsAreSubtotals="1" fieldPosition="0"/>
    </format>
    <format dxfId="18">
      <pivotArea field="0" type="button" dataOnly="0" labelOnly="1" outline="0" axis="axisRow" fieldPosition="0"/>
    </format>
    <format dxfId="17">
      <pivotArea dataOnly="0" labelOnly="1" outline="0" axis="axisValues" fieldPosition="0"/>
    </format>
    <format dxfId="16">
      <pivotArea dataOnly="0" labelOnly="1" grandRow="1" outline="0" fieldPosition="0"/>
    </format>
    <format dxfId="15">
      <pivotArea collapsedLevelsAreSubtotals="1" fieldPosition="0">
        <references count="1">
          <reference field="0" count="10">
            <x v="5"/>
            <x v="10"/>
            <x v="11"/>
            <x v="16"/>
            <x v="20"/>
            <x v="21"/>
            <x v="24"/>
            <x v="34"/>
            <x v="37"/>
            <x v="52"/>
          </reference>
        </references>
      </pivotArea>
    </format>
    <format dxfId="14">
      <pivotArea dataOnly="0" labelOnly="1" fieldPosition="0">
        <references count="1">
          <reference field="0" count="10">
            <x v="5"/>
            <x v="10"/>
            <x v="11"/>
            <x v="16"/>
            <x v="20"/>
            <x v="21"/>
            <x v="24"/>
            <x v="34"/>
            <x v="37"/>
            <x v="52"/>
          </reference>
        </references>
      </pivotArea>
    </format>
  </formats>
  <chartFormats count="3">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Dark15"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28" name="PivotTable1"/>
  </pivotTables>
  <data>
    <tabular pivotCacheId="2">
      <items count="56">
        <i x="51" s="1"/>
        <i x="25" s="1"/>
        <i x="35" s="1"/>
        <i x="55" s="1"/>
        <i x="22" s="1"/>
        <i x="3" s="1"/>
        <i x="13" s="1"/>
        <i x="12" s="1"/>
        <i x="34" s="1"/>
        <i x="39" s="1"/>
        <i x="6" s="1"/>
        <i x="10" s="1"/>
        <i x="52" s="1"/>
        <i x="44" s="1"/>
        <i x="36" s="1"/>
        <i x="32" s="1"/>
        <i x="7" s="1"/>
        <i x="14" s="1"/>
        <i x="37" s="1"/>
        <i x="31" s="1"/>
        <i x="4" s="1"/>
        <i x="5" s="1"/>
        <i x="17" s="1"/>
        <i x="40" s="1"/>
        <i x="2" s="1"/>
        <i x="29" s="1"/>
        <i x="19" s="1"/>
        <i x="54" s="1"/>
        <i x="26" s="1"/>
        <i x="46" s="1"/>
        <i x="18" s="1"/>
        <i x="49" s="1"/>
        <i x="45" s="1"/>
        <i x="38" s="1"/>
        <i x="1" s="1"/>
        <i x="41" s="1"/>
        <i x="24" s="1"/>
        <i x="0" s="1"/>
        <i x="15" s="1"/>
        <i x="28" s="1"/>
        <i x="30" s="1"/>
        <i x="8" s="1"/>
        <i x="43" s="1"/>
        <i x="33" s="1"/>
        <i x="23" s="1"/>
        <i x="48" s="1"/>
        <i x="16" s="1"/>
        <i x="11" s="1"/>
        <i x="27" s="1"/>
        <i x="21" s="1"/>
        <i x="53" s="1"/>
        <i x="42" s="1"/>
        <i x="9" s="1"/>
        <i x="20" s="1"/>
        <i x="47" s="1"/>
        <i x="5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style="SlicerStyleLight3" rowHeight="241300"/>
</slicers>
</file>

<file path=xl/tables/table1.xml><?xml version="1.0" encoding="utf-8"?>
<table xmlns="http://schemas.openxmlformats.org/spreadsheetml/2006/main" id="1" name="Table_1" displayName="Table_1" ref="A1:G25">
  <tableColumns count="7">
    <tableColumn id="1" name="Date"/>
    <tableColumn id="2" name="Weight"/>
    <tableColumn id="3" name="BMI Low">
      <calculatedColumnFormula>IFERROR($L$4,"")</calculatedColumnFormula>
    </tableColumn>
    <tableColumn id="4" name="BMI Range">
      <calculatedColumnFormula>IFERROR($L$5-$L$4,"")</calculatedColumnFormula>
    </tableColumn>
    <tableColumn id="5" name="Target Low">
      <calculatedColumnFormula>IF(ISBLANK($I$4),"",$I$4)</calculatedColumnFormula>
    </tableColumn>
    <tableColumn id="6" name="Target Range">
      <calculatedColumnFormula>IF($I$5-$I$4=0,"",$I$5-$I$4)</calculatedColumnFormula>
    </tableColumn>
    <tableColumn id="7" name="Column1"/>
  </tableColumns>
  <tableStyleInfo name="Weight Detail-style" showFirstColumn="1" showLastColumn="1" showRowStripes="1" showColumnStripes="0"/>
</table>
</file>

<file path=xl/tables/table2.xml><?xml version="1.0" encoding="utf-8"?>
<table xmlns="http://schemas.openxmlformats.org/spreadsheetml/2006/main" id="2" name="Table_13" displayName="Table_13" ref="B4:G60">
  <autoFilter ref="B4:G60"/>
  <tableColumns count="6">
    <tableColumn id="1" name="state"/>
    <tableColumn id="2" name="positive"/>
    <tableColumn id="3" name="deaths"/>
    <tableColumn id="4" name="modified"/>
    <tableColumn id="5" name="total"/>
    <tableColumn id="6" name="pos %">
      <calculatedColumnFormula>'Q4.Covid-19'!$C5/'Q4.Covid-19'!$F5</calculatedColumnFormula>
    </tableColumn>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F19" sqref="F19"/>
    </sheetView>
  </sheetViews>
  <sheetFormatPr defaultColWidth="14.42578125" defaultRowHeight="15" customHeight="1"/>
  <cols>
    <col min="1" max="1" width="14.5703125" customWidth="1"/>
    <col min="2" max="2" width="13.7109375" customWidth="1"/>
    <col min="3" max="3" width="5.5703125" customWidth="1"/>
    <col min="4" max="5" width="16.5703125" customWidth="1"/>
    <col min="6" max="6" width="18" customWidth="1"/>
    <col min="7" max="26" width="8.7109375" customWidth="1"/>
  </cols>
  <sheetData>
    <row r="1" spans="1:26" ht="21.75" customHeight="1">
      <c r="A1" s="1" t="s">
        <v>0</v>
      </c>
    </row>
    <row r="2" spans="1:26" ht="14.25" customHeight="1"/>
    <row r="3" spans="1:26" ht="32.25" customHeight="1">
      <c r="A3" s="6" t="s">
        <v>2</v>
      </c>
      <c r="B3" s="7" t="s">
        <v>14</v>
      </c>
      <c r="D3" s="2" t="s">
        <v>1</v>
      </c>
      <c r="E3" s="3" t="s">
        <v>2</v>
      </c>
      <c r="F3" s="3" t="s">
        <v>3</v>
      </c>
      <c r="G3" s="4"/>
      <c r="H3" s="4"/>
      <c r="I3" s="4"/>
      <c r="J3" s="4"/>
      <c r="K3" s="4"/>
      <c r="L3" s="4"/>
      <c r="M3" s="4"/>
      <c r="N3" s="4"/>
      <c r="O3" s="4"/>
      <c r="P3" s="4"/>
      <c r="Q3" s="4"/>
      <c r="R3" s="4"/>
      <c r="S3" s="4"/>
      <c r="T3" s="4"/>
      <c r="U3" s="4"/>
      <c r="V3" s="4"/>
      <c r="W3" s="4"/>
      <c r="X3" s="4"/>
      <c r="Y3" s="4"/>
      <c r="Z3" s="4"/>
    </row>
    <row r="4" spans="1:26" ht="14.25" customHeight="1">
      <c r="A4" s="10">
        <v>0</v>
      </c>
      <c r="B4" s="9">
        <v>25</v>
      </c>
      <c r="D4" s="5" t="s">
        <v>4</v>
      </c>
      <c r="E4" s="59">
        <v>15</v>
      </c>
      <c r="F4" s="66">
        <f>LOOKUP(E4,A4:A9,B4:B9*E4)</f>
        <v>750</v>
      </c>
    </row>
    <row r="5" spans="1:26" ht="14.25" customHeight="1">
      <c r="A5" s="10">
        <v>10</v>
      </c>
      <c r="B5" s="9">
        <v>50</v>
      </c>
      <c r="D5" s="5" t="s">
        <v>5</v>
      </c>
      <c r="E5" s="59">
        <v>23</v>
      </c>
      <c r="F5" s="66">
        <f>LOOKUP(E5,A4:A9,B4:B9*E5)</f>
        <v>1725</v>
      </c>
    </row>
    <row r="6" spans="1:26" ht="14.25" customHeight="1">
      <c r="A6" s="10">
        <v>20</v>
      </c>
      <c r="B6" s="9">
        <v>75</v>
      </c>
      <c r="D6" s="5" t="s">
        <v>6</v>
      </c>
      <c r="E6" s="59">
        <v>41</v>
      </c>
      <c r="F6" s="66">
        <f>LOOKUP(E6,A4:A9,B4:B9*E6)</f>
        <v>5125</v>
      </c>
    </row>
    <row r="7" spans="1:26" ht="14.25" customHeight="1">
      <c r="A7" s="10">
        <v>30</v>
      </c>
      <c r="B7" s="9">
        <v>100</v>
      </c>
      <c r="D7" s="5" t="s">
        <v>7</v>
      </c>
      <c r="E7" s="59">
        <v>18</v>
      </c>
      <c r="F7" s="66">
        <f>LOOKUP(E7,A4:A9,B4:B9*E7)</f>
        <v>900</v>
      </c>
    </row>
    <row r="8" spans="1:26" ht="14.25" customHeight="1">
      <c r="A8" s="10">
        <v>40</v>
      </c>
      <c r="B8" s="9">
        <v>125</v>
      </c>
      <c r="D8" s="5" t="s">
        <v>8</v>
      </c>
      <c r="E8" s="59">
        <v>7</v>
      </c>
      <c r="F8" s="66">
        <f>LOOKUP(E8,A4:A9,B4:B9*E8)</f>
        <v>175</v>
      </c>
    </row>
    <row r="9" spans="1:26" ht="14.25" customHeight="1">
      <c r="A9" s="10">
        <v>50</v>
      </c>
      <c r="B9" s="9">
        <v>150</v>
      </c>
      <c r="D9" s="5" t="s">
        <v>9</v>
      </c>
      <c r="E9" s="59">
        <v>51</v>
      </c>
      <c r="F9" s="66">
        <f>LOOKUP(E9,A4:A9,B4:B9*E9)</f>
        <v>7650</v>
      </c>
    </row>
    <row r="10" spans="1:26" ht="14.25" customHeight="1">
      <c r="D10" s="5" t="s">
        <v>10</v>
      </c>
      <c r="E10" s="59">
        <v>22</v>
      </c>
      <c r="F10" s="66">
        <f>LOOKUP(E10,A4:A9,B4:B9*E10)</f>
        <v>1650</v>
      </c>
    </row>
    <row r="11" spans="1:26" ht="14.25" customHeight="1">
      <c r="D11" s="5" t="s">
        <v>11</v>
      </c>
      <c r="E11" s="59">
        <v>19</v>
      </c>
      <c r="F11" s="66">
        <f>LOOKUP(E11,A4:A9,B4:B9*E11)</f>
        <v>950</v>
      </c>
    </row>
    <row r="12" spans="1:26" ht="14.25" customHeight="1">
      <c r="D12" s="5" t="s">
        <v>12</v>
      </c>
      <c r="E12" s="59">
        <v>37</v>
      </c>
      <c r="F12" s="66">
        <f>LOOKUP(E12,A4:A9,B4:B9*E12)</f>
        <v>3700</v>
      </c>
    </row>
    <row r="13" spans="1:26" ht="14.25" customHeight="1">
      <c r="D13" s="5" t="s">
        <v>13</v>
      </c>
      <c r="E13" s="59">
        <v>34</v>
      </c>
      <c r="F13" s="66">
        <f>LOOKUP(E13,A4:A9,B4:B9*E13)</f>
        <v>3400</v>
      </c>
    </row>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3"/>
  <sheetViews>
    <sheetView workbookViewId="0">
      <selection activeCell="D22" sqref="D22"/>
    </sheetView>
  </sheetViews>
  <sheetFormatPr defaultRowHeight="15"/>
  <cols>
    <col min="2" max="2" width="13.140625" customWidth="1"/>
    <col min="5" max="5" width="21.7109375" customWidth="1"/>
  </cols>
  <sheetData>
    <row r="2" spans="1:5">
      <c r="A2" s="71" t="s">
        <v>147</v>
      </c>
      <c r="B2" s="71" t="s">
        <v>154</v>
      </c>
      <c r="D2" s="71" t="s">
        <v>147</v>
      </c>
      <c r="E2" s="71" t="s">
        <v>153</v>
      </c>
    </row>
    <row r="3" spans="1:5">
      <c r="A3" s="70" t="s">
        <v>8</v>
      </c>
      <c r="B3" s="73">
        <v>175</v>
      </c>
      <c r="D3" s="75">
        <v>175</v>
      </c>
      <c r="E3" s="73">
        <v>7</v>
      </c>
    </row>
    <row r="4" spans="1:5">
      <c r="A4" s="70" t="s">
        <v>4</v>
      </c>
      <c r="B4" s="73">
        <v>750</v>
      </c>
      <c r="D4" s="75">
        <v>750</v>
      </c>
      <c r="E4" s="73">
        <v>15</v>
      </c>
    </row>
    <row r="5" spans="1:5">
      <c r="A5" s="70" t="s">
        <v>7</v>
      </c>
      <c r="B5" s="73">
        <v>900</v>
      </c>
      <c r="D5" s="75">
        <v>900</v>
      </c>
      <c r="E5" s="73">
        <v>18</v>
      </c>
    </row>
    <row r="6" spans="1:5">
      <c r="A6" s="70" t="s">
        <v>11</v>
      </c>
      <c r="B6" s="73">
        <v>950</v>
      </c>
      <c r="D6" s="75">
        <v>950</v>
      </c>
      <c r="E6" s="73">
        <v>19</v>
      </c>
    </row>
    <row r="7" spans="1:5">
      <c r="A7" s="70" t="s">
        <v>10</v>
      </c>
      <c r="B7" s="73">
        <v>1650</v>
      </c>
      <c r="D7" s="75">
        <v>1650</v>
      </c>
      <c r="E7" s="73">
        <v>22</v>
      </c>
    </row>
    <row r="8" spans="1:5">
      <c r="A8" s="70" t="s">
        <v>5</v>
      </c>
      <c r="B8" s="73">
        <v>1725</v>
      </c>
      <c r="D8" s="75">
        <v>1725</v>
      </c>
      <c r="E8" s="73">
        <v>23</v>
      </c>
    </row>
    <row r="9" spans="1:5">
      <c r="A9" s="70" t="s">
        <v>13</v>
      </c>
      <c r="B9" s="73">
        <v>3400</v>
      </c>
      <c r="D9" s="75">
        <v>3400</v>
      </c>
      <c r="E9" s="73">
        <v>34</v>
      </c>
    </row>
    <row r="10" spans="1:5">
      <c r="A10" s="70" t="s">
        <v>12</v>
      </c>
      <c r="B10" s="73">
        <v>3700</v>
      </c>
      <c r="D10" s="75">
        <v>3700</v>
      </c>
      <c r="E10" s="73">
        <v>37</v>
      </c>
    </row>
    <row r="11" spans="1:5">
      <c r="A11" s="70" t="s">
        <v>6</v>
      </c>
      <c r="B11" s="73">
        <v>5125</v>
      </c>
      <c r="D11" s="75">
        <v>5125</v>
      </c>
      <c r="E11" s="73">
        <v>41</v>
      </c>
    </row>
    <row r="12" spans="1:5">
      <c r="A12" s="70" t="s">
        <v>9</v>
      </c>
      <c r="B12" s="73">
        <v>7650</v>
      </c>
      <c r="D12" s="75">
        <v>7650</v>
      </c>
      <c r="E12" s="73">
        <v>51</v>
      </c>
    </row>
    <row r="13" spans="1:5">
      <c r="A13" s="72" t="s">
        <v>148</v>
      </c>
      <c r="B13" s="74">
        <v>26025</v>
      </c>
      <c r="D13" s="72" t="s">
        <v>148</v>
      </c>
      <c r="E13" s="74">
        <v>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K21:Z32"/>
  <sheetViews>
    <sheetView showGridLines="0" topLeftCell="A9" workbookViewId="0">
      <selection activeCell="U17" sqref="U17"/>
    </sheetView>
  </sheetViews>
  <sheetFormatPr defaultRowHeight="15"/>
  <cols>
    <col min="1" max="1" width="14.140625" bestFit="1" customWidth="1"/>
    <col min="2" max="2" width="13.140625" bestFit="1" customWidth="1"/>
    <col min="4" max="4" width="13.140625" customWidth="1"/>
    <col min="5" max="5" width="20.28515625" customWidth="1"/>
    <col min="6" max="8" width="4" customWidth="1"/>
    <col min="9" max="14" width="5" customWidth="1"/>
    <col min="15" max="15" width="11.28515625" bestFit="1" customWidth="1"/>
  </cols>
  <sheetData>
    <row r="21" spans="11:26">
      <c r="K21" s="67"/>
    </row>
    <row r="31" spans="11:26" ht="15.75" thickBot="1"/>
    <row r="32" spans="11:26" ht="15.75" thickBot="1">
      <c r="Z32" s="6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999"/>
  <sheetViews>
    <sheetView topLeftCell="A8" workbookViewId="0">
      <selection activeCell="J24" sqref="J24"/>
    </sheetView>
  </sheetViews>
  <sheetFormatPr defaultColWidth="14.42578125" defaultRowHeight="15" customHeight="1"/>
  <cols>
    <col min="1" max="1" width="15.28515625" customWidth="1"/>
    <col min="2" max="3" width="8.7109375" customWidth="1"/>
    <col min="4" max="4" width="7.28515625" customWidth="1"/>
    <col min="5" max="5" width="8" customWidth="1"/>
    <col min="6" max="7" width="7.140625" customWidth="1"/>
    <col min="8" max="26" width="8.7109375" customWidth="1"/>
  </cols>
  <sheetData>
    <row r="2" spans="1:26">
      <c r="A2" s="39" t="s">
        <v>50</v>
      </c>
      <c r="B2" s="16"/>
      <c r="C2" s="16"/>
      <c r="D2" s="16"/>
      <c r="E2" s="16"/>
      <c r="F2" s="16"/>
      <c r="G2" s="16"/>
      <c r="H2" s="16"/>
      <c r="I2" s="16"/>
      <c r="J2" s="16"/>
      <c r="K2" s="16"/>
      <c r="L2" s="16"/>
      <c r="M2" s="16"/>
      <c r="N2" s="16"/>
      <c r="O2" s="16"/>
      <c r="P2" s="16"/>
      <c r="Q2" s="16"/>
      <c r="R2" s="16"/>
      <c r="S2" s="16"/>
      <c r="T2" s="16"/>
      <c r="U2" s="16"/>
      <c r="V2" s="16"/>
      <c r="W2" s="16"/>
      <c r="X2" s="16"/>
      <c r="Y2" s="16"/>
      <c r="Z2" s="16"/>
    </row>
    <row r="4" spans="1:26">
      <c r="A4" s="16" t="s">
        <v>49</v>
      </c>
      <c r="B4" s="16"/>
      <c r="C4" s="16"/>
      <c r="D4" s="16"/>
      <c r="E4" s="16"/>
      <c r="F4" s="16"/>
      <c r="G4" s="16"/>
      <c r="H4" s="16"/>
      <c r="I4" s="16"/>
      <c r="J4" s="16"/>
      <c r="K4" s="16"/>
      <c r="L4" s="16"/>
      <c r="M4" s="16"/>
      <c r="N4" s="16"/>
      <c r="O4" s="16"/>
      <c r="P4" s="16"/>
      <c r="Q4" s="16"/>
      <c r="R4" s="16"/>
      <c r="S4" s="16"/>
      <c r="T4" s="16"/>
      <c r="U4" s="16"/>
      <c r="V4" s="16"/>
      <c r="W4" s="16"/>
      <c r="X4" s="16"/>
      <c r="Y4" s="16"/>
      <c r="Z4" s="16"/>
    </row>
    <row r="6" spans="1:26">
      <c r="A6" s="16" t="s">
        <v>48</v>
      </c>
    </row>
    <row r="7" spans="1:26">
      <c r="A7" s="16" t="s">
        <v>33</v>
      </c>
      <c r="B7" s="38">
        <f>12*5+10</f>
        <v>70</v>
      </c>
    </row>
    <row r="9" spans="1:26">
      <c r="A9" s="16" t="s">
        <v>47</v>
      </c>
    </row>
    <row r="10" spans="1:26">
      <c r="A10" s="16" t="s">
        <v>32</v>
      </c>
    </row>
    <row r="11" spans="1:26">
      <c r="A11" s="16" t="s">
        <v>30</v>
      </c>
      <c r="B11" s="38">
        <v>175</v>
      </c>
    </row>
    <row r="12" spans="1:26">
      <c r="A12" s="16" t="s">
        <v>29</v>
      </c>
      <c r="B12" s="38">
        <v>185</v>
      </c>
    </row>
    <row r="14" spans="1:26">
      <c r="A14" s="16" t="s">
        <v>46</v>
      </c>
    </row>
    <row r="15" spans="1:26" ht="30.75" thickBot="1">
      <c r="A15" s="37" t="s">
        <v>40</v>
      </c>
      <c r="B15" s="37" t="s">
        <v>39</v>
      </c>
      <c r="C15" s="37" t="s">
        <v>38</v>
      </c>
      <c r="D15" s="37" t="s">
        <v>37</v>
      </c>
      <c r="E15" s="37" t="s">
        <v>36</v>
      </c>
      <c r="F15" s="36" t="s">
        <v>35</v>
      </c>
      <c r="G15" s="35"/>
    </row>
    <row r="16" spans="1:26" ht="15.75" thickTop="1">
      <c r="A16" s="34">
        <v>40787</v>
      </c>
      <c r="B16" s="33">
        <v>215</v>
      </c>
      <c r="C16" s="32">
        <v>136</v>
      </c>
      <c r="D16" s="32">
        <v>36</v>
      </c>
      <c r="E16" s="32">
        <v>175</v>
      </c>
      <c r="F16" s="31">
        <v>10</v>
      </c>
      <c r="G16" s="31"/>
    </row>
    <row r="17" spans="1:7">
      <c r="A17" s="30">
        <v>40788</v>
      </c>
      <c r="B17" s="29">
        <v>214</v>
      </c>
      <c r="C17" s="11"/>
      <c r="D17" s="11"/>
      <c r="E17" s="11"/>
      <c r="F17" s="11"/>
      <c r="G17" s="11"/>
    </row>
    <row r="19" spans="1:7">
      <c r="A19" s="16" t="s">
        <v>45</v>
      </c>
    </row>
    <row r="20" spans="1:7" ht="15.75" customHeight="1">
      <c r="A20" s="16" t="s">
        <v>44</v>
      </c>
    </row>
    <row r="21" spans="1:7" ht="15.75" customHeight="1">
      <c r="A21" s="16" t="s">
        <v>43</v>
      </c>
    </row>
    <row r="22" spans="1:7" ht="15.75" customHeight="1">
      <c r="A22" s="16" t="s">
        <v>42</v>
      </c>
    </row>
    <row r="23" spans="1:7" ht="15.75" customHeight="1">
      <c r="A23" s="16" t="s">
        <v>41</v>
      </c>
    </row>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61"/>
  <sheetViews>
    <sheetView showGridLines="0" topLeftCell="A2" workbookViewId="0">
      <selection activeCell="N6" sqref="N6"/>
    </sheetView>
  </sheetViews>
  <sheetFormatPr defaultColWidth="14.42578125" defaultRowHeight="15" customHeight="1"/>
  <cols>
    <col min="1" max="1" width="12" customWidth="1"/>
    <col min="2" max="2" width="13" customWidth="1"/>
    <col min="3" max="3" width="6.7109375" customWidth="1"/>
    <col min="4" max="4" width="8.5703125" customWidth="1"/>
    <col min="5" max="6" width="8.7109375" customWidth="1"/>
    <col min="7" max="7" width="3.28515625" customWidth="1"/>
    <col min="8" max="8" width="14.5703125" customWidth="1"/>
    <col min="9" max="9" width="9.7109375" customWidth="1"/>
    <col min="10" max="10" width="2.85546875" customWidth="1"/>
    <col min="11" max="11" width="17.5703125" customWidth="1"/>
    <col min="12" max="12" width="9.7109375" customWidth="1"/>
    <col min="13" max="26" width="8.7109375" customWidth="1"/>
  </cols>
  <sheetData>
    <row r="1" spans="1:26" ht="30" customHeight="1">
      <c r="A1" s="28" t="s">
        <v>40</v>
      </c>
      <c r="B1" s="28" t="s">
        <v>39</v>
      </c>
      <c r="C1" s="28" t="s">
        <v>38</v>
      </c>
      <c r="D1" s="28" t="s">
        <v>37</v>
      </c>
      <c r="E1" s="28" t="s">
        <v>36</v>
      </c>
      <c r="F1" s="28" t="s">
        <v>35</v>
      </c>
      <c r="G1" t="s">
        <v>155</v>
      </c>
      <c r="I1" s="11" t="s">
        <v>34</v>
      </c>
    </row>
    <row r="2" spans="1:26">
      <c r="A2" s="27">
        <v>44927</v>
      </c>
      <c r="B2" s="26">
        <v>140</v>
      </c>
      <c r="C2" s="11">
        <f>IFERROR($L$4,"")</f>
        <v>107</v>
      </c>
      <c r="D2" s="11">
        <f>IFERROR($L$5-$L$4,"")</f>
        <v>28</v>
      </c>
      <c r="E2" s="11">
        <f>IF(ISBLANK($I$4),"",$I$4)</f>
        <v>115</v>
      </c>
      <c r="F2" s="11">
        <f>IF($I$5-$I$4=0,"",$I$5-$I$4)</f>
        <v>20</v>
      </c>
      <c r="H2" s="16" t="s">
        <v>33</v>
      </c>
      <c r="I2" s="25">
        <v>63</v>
      </c>
    </row>
    <row r="3" spans="1:26">
      <c r="A3" s="27">
        <v>44928</v>
      </c>
      <c r="B3" s="26">
        <v>138</v>
      </c>
      <c r="C3" s="11">
        <f t="shared" ref="C3:C18" si="0">IFERROR($L$4,"")</f>
        <v>107</v>
      </c>
      <c r="D3" s="11">
        <f t="shared" ref="D3:D18" si="1">IFERROR($L$5-$L$4,"")</f>
        <v>28</v>
      </c>
      <c r="E3" s="11">
        <f t="shared" ref="E3:E18" si="2">IF(ISBLANK($I$4),"",$I$4)</f>
        <v>115</v>
      </c>
      <c r="F3" s="11">
        <f t="shared" ref="F3:F18" si="3">IF($I$5-$I$4=0,"",$I$5-$I$4)</f>
        <v>20</v>
      </c>
      <c r="H3" s="16" t="s">
        <v>32</v>
      </c>
      <c r="I3" s="11" t="str">
        <f>IF(ISNUMBER(I2),TRUNC(I2/12)&amp;" ft"&amp;" "&amp;I2-TRUNC(I2/12)*12&amp;" in","")</f>
        <v>5 ft 3 in</v>
      </c>
      <c r="K3" s="16" t="s">
        <v>31</v>
      </c>
    </row>
    <row r="4" spans="1:26">
      <c r="A4" s="27">
        <v>44929</v>
      </c>
      <c r="B4" s="26">
        <v>136</v>
      </c>
      <c r="C4" s="11">
        <f t="shared" si="0"/>
        <v>107</v>
      </c>
      <c r="D4" s="11">
        <f t="shared" si="1"/>
        <v>28</v>
      </c>
      <c r="E4" s="11">
        <f t="shared" si="2"/>
        <v>115</v>
      </c>
      <c r="F4" s="11">
        <f t="shared" si="3"/>
        <v>20</v>
      </c>
      <c r="H4" s="11" t="s">
        <v>30</v>
      </c>
      <c r="I4" s="25">
        <v>115</v>
      </c>
      <c r="K4" s="11" t="s">
        <v>30</v>
      </c>
      <c r="L4" s="11">
        <f t="array" ref="L4">IF(AND(ISNUMBER(I2),I2&gt;58),INDEX(BMI,MATCH(I2,BMIList,0)+1,1),"")</f>
        <v>107</v>
      </c>
    </row>
    <row r="5" spans="1:26">
      <c r="A5" s="27">
        <v>44930</v>
      </c>
      <c r="B5" s="26">
        <v>134</v>
      </c>
      <c r="C5" s="11">
        <f t="shared" si="0"/>
        <v>107</v>
      </c>
      <c r="D5" s="11">
        <f t="shared" si="1"/>
        <v>28</v>
      </c>
      <c r="E5" s="11">
        <f t="shared" si="2"/>
        <v>115</v>
      </c>
      <c r="F5" s="11">
        <f t="shared" si="3"/>
        <v>20</v>
      </c>
      <c r="H5" s="11" t="s">
        <v>29</v>
      </c>
      <c r="I5" s="25">
        <v>135</v>
      </c>
      <c r="K5" s="11" t="s">
        <v>29</v>
      </c>
      <c r="L5" s="11">
        <f t="array" ref="L5">IF(AND(ISNUMBER(I2),I2&gt;58),INDEX(BMI,MATCH(I2,BMIList,0)+1,6),"")</f>
        <v>135</v>
      </c>
    </row>
    <row r="6" spans="1:26">
      <c r="A6" s="27">
        <v>44931</v>
      </c>
      <c r="B6" s="26">
        <v>132</v>
      </c>
      <c r="C6" s="11">
        <f t="shared" si="0"/>
        <v>107</v>
      </c>
      <c r="D6" s="11">
        <f t="shared" si="1"/>
        <v>28</v>
      </c>
      <c r="E6" s="11">
        <f t="shared" si="2"/>
        <v>115</v>
      </c>
      <c r="F6" s="11">
        <f t="shared" si="3"/>
        <v>20</v>
      </c>
    </row>
    <row r="7" spans="1:26">
      <c r="A7" s="27">
        <v>44932</v>
      </c>
      <c r="B7" s="26">
        <v>130</v>
      </c>
      <c r="C7" s="11">
        <f t="shared" si="0"/>
        <v>107</v>
      </c>
      <c r="D7" s="11">
        <f t="shared" si="1"/>
        <v>28</v>
      </c>
      <c r="E7" s="11">
        <f t="shared" si="2"/>
        <v>115</v>
      </c>
      <c r="F7" s="11">
        <f t="shared" si="3"/>
        <v>20</v>
      </c>
      <c r="H7" s="16" t="s">
        <v>28</v>
      </c>
      <c r="I7" s="16">
        <f t="array" ref="I7">IF(ISNUMBER(B2),INDEX(B:B,COUNT(B:B)+1,),"")</f>
        <v>115</v>
      </c>
      <c r="K7" s="16" t="s">
        <v>28</v>
      </c>
      <c r="L7" s="16">
        <f>IF(ISNUMBER(I7),I7,"")</f>
        <v>115</v>
      </c>
    </row>
    <row r="8" spans="1:26">
      <c r="A8" s="27">
        <v>44933</v>
      </c>
      <c r="B8" s="26">
        <v>128</v>
      </c>
      <c r="C8" s="11">
        <f t="shared" si="0"/>
        <v>107</v>
      </c>
      <c r="D8" s="11">
        <f t="shared" si="1"/>
        <v>28</v>
      </c>
      <c r="E8" s="11">
        <f t="shared" si="2"/>
        <v>115</v>
      </c>
      <c r="F8" s="11">
        <f t="shared" si="3"/>
        <v>20</v>
      </c>
      <c r="H8" s="16" t="s">
        <v>27</v>
      </c>
      <c r="I8" s="16">
        <f>IF($B$2=0,"",$B$2)</f>
        <v>140</v>
      </c>
      <c r="K8" s="16" t="s">
        <v>26</v>
      </c>
      <c r="L8" s="16">
        <f t="array" ref="L8">IF(ISNUMBER(L7),INDEX(B:B,COUNT(B:B),),"Please enter all data in Yellow (Height, Target Min and Max)")</f>
        <v>115</v>
      </c>
      <c r="M8" s="16"/>
      <c r="N8" s="16"/>
      <c r="O8" s="16"/>
      <c r="P8" s="16"/>
      <c r="Q8" s="16"/>
      <c r="R8" s="16"/>
      <c r="S8" s="16"/>
      <c r="T8" s="16"/>
      <c r="U8" s="16"/>
      <c r="V8" s="16"/>
      <c r="W8" s="16"/>
      <c r="X8" s="16"/>
      <c r="Y8" s="16"/>
      <c r="Z8" s="16"/>
    </row>
    <row r="9" spans="1:26">
      <c r="A9" s="27">
        <v>44934</v>
      </c>
      <c r="B9" s="26">
        <v>126</v>
      </c>
      <c r="C9" s="11">
        <f t="shared" si="0"/>
        <v>107</v>
      </c>
      <c r="D9" s="11">
        <f t="shared" si="1"/>
        <v>28</v>
      </c>
      <c r="E9" s="11">
        <f t="shared" si="2"/>
        <v>115</v>
      </c>
      <c r="F9" s="11">
        <f t="shared" si="3"/>
        <v>20</v>
      </c>
      <c r="H9" s="16" t="s">
        <v>25</v>
      </c>
      <c r="I9" s="16">
        <f>IFERROR(I7-I8,"")</f>
        <v>-25</v>
      </c>
      <c r="K9" s="16" t="s">
        <v>25</v>
      </c>
      <c r="L9" s="16">
        <f>IFERROR(L7-L8,"Please Put Weights in B2 and B3 to calculate this metric")</f>
        <v>0</v>
      </c>
      <c r="M9" s="16"/>
      <c r="N9" s="16"/>
      <c r="O9" s="16"/>
      <c r="P9" s="16"/>
      <c r="Q9" s="16"/>
      <c r="R9" s="16"/>
      <c r="S9" s="16"/>
      <c r="T9" s="16"/>
      <c r="U9" s="16"/>
      <c r="V9" s="16"/>
      <c r="W9" s="16"/>
      <c r="X9" s="16"/>
      <c r="Y9" s="16"/>
      <c r="Z9" s="16"/>
    </row>
    <row r="10" spans="1:26">
      <c r="A10" s="27">
        <v>44935</v>
      </c>
      <c r="B10" s="26">
        <v>125</v>
      </c>
      <c r="C10" s="11">
        <f t="shared" si="0"/>
        <v>107</v>
      </c>
      <c r="D10" s="11">
        <f t="shared" si="1"/>
        <v>28</v>
      </c>
      <c r="E10" s="11">
        <f t="shared" si="2"/>
        <v>115</v>
      </c>
      <c r="F10" s="11">
        <f t="shared" si="3"/>
        <v>20</v>
      </c>
    </row>
    <row r="11" spans="1:26">
      <c r="A11" s="27">
        <v>44936</v>
      </c>
      <c r="B11" s="26">
        <v>124</v>
      </c>
      <c r="C11" s="11">
        <f t="shared" si="0"/>
        <v>107</v>
      </c>
      <c r="D11" s="11">
        <f t="shared" si="1"/>
        <v>28</v>
      </c>
      <c r="E11" s="11">
        <f t="shared" si="2"/>
        <v>115</v>
      </c>
      <c r="F11" s="11">
        <f t="shared" si="3"/>
        <v>20</v>
      </c>
    </row>
    <row r="12" spans="1:26">
      <c r="A12" s="27">
        <v>44937</v>
      </c>
      <c r="B12" s="26">
        <v>122</v>
      </c>
      <c r="C12" s="11">
        <f t="shared" si="0"/>
        <v>107</v>
      </c>
      <c r="D12" s="11">
        <f t="shared" si="1"/>
        <v>28</v>
      </c>
      <c r="E12" s="11">
        <f t="shared" si="2"/>
        <v>115</v>
      </c>
      <c r="F12" s="11">
        <f t="shared" si="3"/>
        <v>20</v>
      </c>
    </row>
    <row r="13" spans="1:26">
      <c r="A13" s="27">
        <v>44938</v>
      </c>
      <c r="B13" s="26">
        <v>121</v>
      </c>
      <c r="C13" s="11">
        <f t="shared" si="0"/>
        <v>107</v>
      </c>
      <c r="D13" s="11">
        <f t="shared" si="1"/>
        <v>28</v>
      </c>
      <c r="E13" s="11">
        <f t="shared" si="2"/>
        <v>115</v>
      </c>
      <c r="F13" s="11">
        <f t="shared" si="3"/>
        <v>20</v>
      </c>
    </row>
    <row r="14" spans="1:26">
      <c r="A14" s="27">
        <v>44939</v>
      </c>
      <c r="B14" s="26">
        <v>120</v>
      </c>
      <c r="C14" s="11">
        <f t="shared" si="0"/>
        <v>107</v>
      </c>
      <c r="D14" s="11">
        <f t="shared" si="1"/>
        <v>28</v>
      </c>
      <c r="E14" s="11">
        <f t="shared" si="2"/>
        <v>115</v>
      </c>
      <c r="F14" s="11">
        <f t="shared" si="3"/>
        <v>20</v>
      </c>
    </row>
    <row r="15" spans="1:26">
      <c r="A15" s="27">
        <v>44940</v>
      </c>
      <c r="B15" s="26">
        <v>119</v>
      </c>
      <c r="C15" s="11">
        <f t="shared" si="0"/>
        <v>107</v>
      </c>
      <c r="D15" s="11">
        <f t="shared" si="1"/>
        <v>28</v>
      </c>
      <c r="E15" s="11">
        <f t="shared" si="2"/>
        <v>115</v>
      </c>
      <c r="F15" s="11">
        <f t="shared" si="3"/>
        <v>20</v>
      </c>
    </row>
    <row r="16" spans="1:26">
      <c r="A16" s="27">
        <v>44941</v>
      </c>
      <c r="B16" s="26">
        <v>118</v>
      </c>
      <c r="C16" s="11">
        <f t="shared" si="0"/>
        <v>107</v>
      </c>
      <c r="D16" s="11">
        <f t="shared" si="1"/>
        <v>28</v>
      </c>
      <c r="E16" s="11">
        <f t="shared" si="2"/>
        <v>115</v>
      </c>
      <c r="F16" s="11">
        <f t="shared" si="3"/>
        <v>20</v>
      </c>
    </row>
    <row r="17" spans="1:6">
      <c r="A17" s="27">
        <v>44942</v>
      </c>
      <c r="B17" s="26">
        <v>117</v>
      </c>
      <c r="C17" s="11">
        <f t="shared" si="0"/>
        <v>107</v>
      </c>
      <c r="D17" s="11">
        <f t="shared" si="1"/>
        <v>28</v>
      </c>
      <c r="E17" s="11">
        <f t="shared" si="2"/>
        <v>115</v>
      </c>
      <c r="F17" s="11">
        <f t="shared" si="3"/>
        <v>20</v>
      </c>
    </row>
    <row r="18" spans="1:6">
      <c r="A18" s="27">
        <v>44943</v>
      </c>
      <c r="B18" s="26">
        <v>116</v>
      </c>
      <c r="C18" s="11">
        <f t="shared" si="0"/>
        <v>107</v>
      </c>
      <c r="D18" s="11">
        <f t="shared" si="1"/>
        <v>28</v>
      </c>
      <c r="E18" s="11">
        <f t="shared" si="2"/>
        <v>115</v>
      </c>
      <c r="F18" s="11">
        <f t="shared" si="3"/>
        <v>20</v>
      </c>
    </row>
    <row r="19" spans="1:6">
      <c r="A19" s="27">
        <v>44944</v>
      </c>
      <c r="B19" s="26">
        <v>116</v>
      </c>
      <c r="C19" s="11">
        <f t="shared" ref="C19:C25" si="4">IFERROR($L$4,"")</f>
        <v>107</v>
      </c>
      <c r="D19" s="11">
        <f t="shared" ref="D19:D25" si="5">IFERROR($L$5-$L$4,"")</f>
        <v>28</v>
      </c>
      <c r="E19" s="11">
        <f t="shared" ref="E19:E25" si="6">IF(ISBLANK($I$4),"",$I$4)</f>
        <v>115</v>
      </c>
      <c r="F19" s="11">
        <f t="shared" ref="F19:F25" si="7">IF($I$5-$I$4=0,"",$I$5-$I$4)</f>
        <v>20</v>
      </c>
    </row>
    <row r="20" spans="1:6">
      <c r="A20" s="27">
        <v>44945</v>
      </c>
      <c r="B20" s="26">
        <v>116</v>
      </c>
      <c r="C20" s="11">
        <f t="shared" si="4"/>
        <v>107</v>
      </c>
      <c r="D20" s="11">
        <f t="shared" si="5"/>
        <v>28</v>
      </c>
      <c r="E20" s="11">
        <f t="shared" si="6"/>
        <v>115</v>
      </c>
      <c r="F20" s="11">
        <f t="shared" si="7"/>
        <v>20</v>
      </c>
    </row>
    <row r="21" spans="1:6" ht="15.75" customHeight="1">
      <c r="A21" s="27">
        <v>44946</v>
      </c>
      <c r="B21" s="26">
        <v>116</v>
      </c>
      <c r="C21" s="11">
        <f t="shared" si="4"/>
        <v>107</v>
      </c>
      <c r="D21" s="11">
        <f t="shared" si="5"/>
        <v>28</v>
      </c>
      <c r="E21" s="11">
        <f t="shared" si="6"/>
        <v>115</v>
      </c>
      <c r="F21" s="11">
        <f t="shared" si="7"/>
        <v>20</v>
      </c>
    </row>
    <row r="22" spans="1:6" ht="15.75" customHeight="1">
      <c r="A22" s="27">
        <v>44947</v>
      </c>
      <c r="B22" s="26">
        <v>115</v>
      </c>
      <c r="C22" s="11">
        <f t="shared" si="4"/>
        <v>107</v>
      </c>
      <c r="D22" s="11">
        <f t="shared" si="5"/>
        <v>28</v>
      </c>
      <c r="E22" s="11">
        <f t="shared" si="6"/>
        <v>115</v>
      </c>
      <c r="F22" s="11">
        <f t="shared" si="7"/>
        <v>20</v>
      </c>
    </row>
    <row r="23" spans="1:6" ht="15.75" customHeight="1">
      <c r="A23" s="27">
        <v>44948</v>
      </c>
      <c r="B23" s="26">
        <v>115</v>
      </c>
      <c r="C23" s="11">
        <f t="shared" si="4"/>
        <v>107</v>
      </c>
      <c r="D23" s="11">
        <f t="shared" si="5"/>
        <v>28</v>
      </c>
      <c r="E23" s="11">
        <f t="shared" si="6"/>
        <v>115</v>
      </c>
      <c r="F23" s="11">
        <f t="shared" si="7"/>
        <v>20</v>
      </c>
    </row>
    <row r="24" spans="1:6" ht="15.75" customHeight="1">
      <c r="A24" s="27">
        <v>44949</v>
      </c>
      <c r="B24" s="26">
        <v>115</v>
      </c>
      <c r="C24" s="11">
        <f t="shared" si="4"/>
        <v>107</v>
      </c>
      <c r="D24" s="11">
        <f t="shared" si="5"/>
        <v>28</v>
      </c>
      <c r="E24" s="11">
        <f t="shared" si="6"/>
        <v>115</v>
      </c>
      <c r="F24" s="11">
        <f t="shared" si="7"/>
        <v>20</v>
      </c>
    </row>
    <row r="25" spans="1:6" ht="15.75" customHeight="1">
      <c r="A25" s="27">
        <v>44950</v>
      </c>
      <c r="B25" s="26">
        <v>115</v>
      </c>
      <c r="C25" s="11">
        <f t="shared" si="4"/>
        <v>107</v>
      </c>
      <c r="D25" s="11">
        <f t="shared" si="5"/>
        <v>28</v>
      </c>
      <c r="E25" s="11">
        <f t="shared" si="6"/>
        <v>115</v>
      </c>
      <c r="F25" s="11">
        <f t="shared" si="7"/>
        <v>20</v>
      </c>
    </row>
    <row r="26" spans="1:6" ht="15.75" customHeight="1">
      <c r="C26" s="11"/>
      <c r="D26" s="11"/>
      <c r="E26" s="11"/>
      <c r="F26" s="11"/>
    </row>
    <row r="27" spans="1:6" ht="15.75" customHeight="1">
      <c r="C27" s="11"/>
      <c r="D27" s="11"/>
      <c r="E27" s="11"/>
      <c r="F27" s="11"/>
    </row>
    <row r="28" spans="1:6" ht="15.75" customHeight="1">
      <c r="C28" s="11"/>
      <c r="D28" s="11"/>
      <c r="E28" s="11"/>
      <c r="F28" s="11"/>
    </row>
    <row r="29" spans="1:6" ht="15.75" customHeight="1">
      <c r="C29" s="11"/>
      <c r="D29" s="11"/>
      <c r="E29" s="11"/>
      <c r="F29" s="11"/>
    </row>
    <row r="30" spans="1:6" ht="15.75" customHeight="1">
      <c r="C30" s="11"/>
      <c r="D30" s="11"/>
      <c r="E30" s="11"/>
      <c r="F30" s="11"/>
    </row>
    <row r="31" spans="1:6" ht="15.75" customHeight="1">
      <c r="C31" s="11"/>
      <c r="D31" s="11"/>
      <c r="E31" s="11"/>
      <c r="F31" s="11"/>
    </row>
    <row r="32" spans="1:6" ht="15.75" customHeight="1">
      <c r="C32" s="11"/>
      <c r="D32" s="11"/>
      <c r="E32" s="11"/>
      <c r="F32" s="11"/>
    </row>
    <row r="33" spans="3:6" ht="15.75" customHeight="1">
      <c r="C33" s="11"/>
      <c r="D33" s="11"/>
      <c r="E33" s="11"/>
      <c r="F33" s="11"/>
    </row>
    <row r="34" spans="3:6" ht="15.75" customHeight="1">
      <c r="C34" s="11"/>
      <c r="D34" s="11"/>
      <c r="E34" s="11"/>
      <c r="F34" s="11"/>
    </row>
    <row r="35" spans="3:6" ht="15.75" customHeight="1">
      <c r="C35" s="11"/>
      <c r="D35" s="11"/>
      <c r="E35" s="11"/>
      <c r="F35" s="11"/>
    </row>
    <row r="36" spans="3:6" ht="15.75" customHeight="1">
      <c r="C36" s="11"/>
      <c r="D36" s="11"/>
      <c r="E36" s="11"/>
      <c r="F36" s="11"/>
    </row>
    <row r="37" spans="3:6" ht="15.75" customHeight="1">
      <c r="C37" s="11"/>
      <c r="D37" s="11"/>
      <c r="E37" s="11"/>
      <c r="F37" s="11"/>
    </row>
    <row r="38" spans="3:6" ht="15.75" customHeight="1">
      <c r="C38" s="11"/>
      <c r="D38" s="11"/>
      <c r="E38" s="11"/>
      <c r="F38" s="11"/>
    </row>
    <row r="39" spans="3:6" ht="15.75" customHeight="1">
      <c r="C39" s="11"/>
      <c r="D39" s="11"/>
      <c r="E39" s="11"/>
      <c r="F39" s="11"/>
    </row>
    <row r="40" spans="3:6" ht="15.75" customHeight="1">
      <c r="C40" s="11"/>
      <c r="D40" s="11"/>
      <c r="E40" s="11"/>
      <c r="F40" s="11"/>
    </row>
    <row r="41" spans="3:6" ht="15.75" customHeight="1">
      <c r="C41" s="11"/>
      <c r="D41" s="11"/>
      <c r="E41" s="11"/>
      <c r="F41" s="11"/>
    </row>
    <row r="42" spans="3:6" ht="15.75" customHeight="1">
      <c r="C42" s="11"/>
      <c r="D42" s="11"/>
      <c r="E42" s="11"/>
      <c r="F42" s="11"/>
    </row>
    <row r="43" spans="3:6" ht="15.75" customHeight="1">
      <c r="C43" s="11"/>
      <c r="D43" s="11"/>
      <c r="E43" s="11"/>
      <c r="F43" s="11"/>
    </row>
    <row r="44" spans="3:6" ht="15.75" customHeight="1">
      <c r="C44" s="11"/>
      <c r="D44" s="11"/>
      <c r="E44" s="11"/>
      <c r="F44" s="11"/>
    </row>
    <row r="45" spans="3:6" ht="15.75" customHeight="1">
      <c r="C45" s="11"/>
      <c r="D45" s="11"/>
      <c r="E45" s="11"/>
      <c r="F45" s="11"/>
    </row>
    <row r="46" spans="3:6" ht="15.75" customHeight="1">
      <c r="C46" s="11"/>
      <c r="D46" s="11"/>
      <c r="E46" s="11"/>
      <c r="F46" s="11"/>
    </row>
    <row r="47" spans="3:6" ht="15.75" customHeight="1">
      <c r="C47" s="11"/>
      <c r="D47" s="11"/>
      <c r="E47" s="11"/>
      <c r="F47" s="11"/>
    </row>
    <row r="48" spans="3:6" ht="15.75" customHeight="1">
      <c r="C48" s="11"/>
      <c r="D48" s="11"/>
      <c r="E48" s="11"/>
      <c r="F48" s="11"/>
    </row>
    <row r="49" spans="1:6" ht="15.75" customHeight="1">
      <c r="C49" s="11"/>
      <c r="D49" s="11"/>
      <c r="E49" s="11"/>
      <c r="F49" s="11"/>
    </row>
    <row r="50" spans="1:6" ht="15.75" customHeight="1">
      <c r="C50" s="11"/>
      <c r="D50" s="11"/>
      <c r="E50" s="11"/>
      <c r="F50" s="11"/>
    </row>
    <row r="51" spans="1:6" ht="15.75" customHeight="1">
      <c r="C51" s="11"/>
      <c r="D51" s="11"/>
      <c r="E51" s="11"/>
      <c r="F51" s="11"/>
    </row>
    <row r="52" spans="1:6" ht="15.75" customHeight="1">
      <c r="C52" s="11"/>
      <c r="D52" s="11"/>
      <c r="E52" s="11"/>
      <c r="F52" s="11"/>
    </row>
    <row r="53" spans="1:6" ht="15.75" customHeight="1">
      <c r="C53" s="11"/>
      <c r="D53" s="11"/>
      <c r="E53" s="11"/>
      <c r="F53" s="11"/>
    </row>
    <row r="54" spans="1:6" ht="15.75" customHeight="1">
      <c r="C54" s="11"/>
      <c r="D54" s="11"/>
      <c r="E54" s="11"/>
      <c r="F54" s="11"/>
    </row>
    <row r="55" spans="1:6" ht="15.75" customHeight="1">
      <c r="C55" s="11"/>
      <c r="D55" s="11"/>
      <c r="E55" s="11"/>
      <c r="F55" s="11"/>
    </row>
    <row r="56" spans="1:6" ht="15.75" customHeight="1">
      <c r="C56" s="11"/>
      <c r="D56" s="11"/>
      <c r="E56" s="11"/>
      <c r="F56" s="11"/>
    </row>
    <row r="57" spans="1:6" ht="15.75" customHeight="1">
      <c r="C57" s="11"/>
      <c r="D57" s="11"/>
      <c r="E57" s="11"/>
      <c r="F57" s="11"/>
    </row>
    <row r="58" spans="1:6" ht="15.75" customHeight="1">
      <c r="C58" s="11"/>
      <c r="D58" s="11"/>
      <c r="E58" s="11"/>
      <c r="F58" s="11"/>
    </row>
    <row r="59" spans="1:6" ht="15.75" customHeight="1">
      <c r="C59" s="11"/>
      <c r="D59" s="11"/>
      <c r="E59" s="11"/>
      <c r="F59" s="11"/>
    </row>
    <row r="60" spans="1:6" ht="15.75" customHeight="1">
      <c r="C60" s="11"/>
      <c r="D60" s="11"/>
      <c r="E60" s="11"/>
      <c r="F60" s="11"/>
    </row>
    <row r="61" spans="1:6" ht="15.75" customHeight="1">
      <c r="C61" s="11"/>
      <c r="D61" s="11"/>
      <c r="E61" s="11"/>
      <c r="F61" s="11"/>
    </row>
    <row r="62" spans="1:6" ht="15.75" customHeight="1">
      <c r="C62" s="11"/>
      <c r="D62" s="11"/>
      <c r="E62" s="11"/>
      <c r="F62" s="11"/>
    </row>
    <row r="63" spans="1:6" ht="15.75" customHeight="1">
      <c r="C63" s="11"/>
      <c r="D63" s="11"/>
      <c r="E63" s="11"/>
      <c r="F63" s="11"/>
    </row>
    <row r="64" spans="1:6" ht="15.75" customHeight="1">
      <c r="A64" s="11"/>
      <c r="B64" s="11"/>
      <c r="C64" s="11"/>
      <c r="D64" s="11"/>
    </row>
    <row r="65" spans="1:6" ht="15.75" customHeight="1">
      <c r="A65" s="11"/>
      <c r="B65" s="11"/>
      <c r="C65" s="11"/>
      <c r="D65" s="11"/>
      <c r="E65" s="11"/>
      <c r="F65" s="11"/>
    </row>
    <row r="66" spans="1:6" ht="15.75" customHeight="1">
      <c r="A66" s="11"/>
      <c r="B66" s="11"/>
      <c r="C66" s="11"/>
      <c r="D66" s="11"/>
      <c r="E66" s="11"/>
      <c r="F66" s="11"/>
    </row>
    <row r="67" spans="1:6" ht="15.75" customHeight="1">
      <c r="A67" s="11"/>
      <c r="B67" s="11"/>
      <c r="C67" s="11"/>
      <c r="D67" s="11"/>
      <c r="E67" s="11"/>
      <c r="F67" s="11"/>
    </row>
    <row r="68" spans="1:6" ht="15.75" customHeight="1">
      <c r="A68" s="11"/>
      <c r="B68" s="11"/>
      <c r="C68" s="11"/>
      <c r="D68" s="11"/>
      <c r="E68" s="11"/>
      <c r="F68" s="11"/>
    </row>
    <row r="69" spans="1:6" ht="15.75" customHeight="1">
      <c r="A69" s="11"/>
      <c r="B69" s="11"/>
      <c r="C69" s="11"/>
      <c r="D69" s="11"/>
      <c r="E69" s="11"/>
      <c r="F69" s="11"/>
    </row>
    <row r="70" spans="1:6" ht="15.75" customHeight="1">
      <c r="A70" s="11"/>
      <c r="B70" s="11"/>
      <c r="C70" s="11"/>
      <c r="D70" s="11"/>
      <c r="E70" s="11"/>
      <c r="F70" s="11"/>
    </row>
    <row r="71" spans="1:6" ht="15.75" customHeight="1">
      <c r="A71" s="11"/>
      <c r="B71" s="11"/>
      <c r="C71" s="11"/>
      <c r="D71" s="11"/>
      <c r="E71" s="11"/>
      <c r="F71" s="11"/>
    </row>
    <row r="72" spans="1:6" ht="15.75" customHeight="1">
      <c r="A72" s="11"/>
      <c r="B72" s="11"/>
      <c r="C72" s="11"/>
      <c r="D72" s="11"/>
      <c r="E72" s="11"/>
      <c r="F72" s="11"/>
    </row>
    <row r="73" spans="1:6" ht="15.75" customHeight="1">
      <c r="A73" s="11"/>
      <c r="B73" s="11"/>
      <c r="C73" s="11"/>
      <c r="D73" s="11"/>
      <c r="E73" s="11"/>
      <c r="F73" s="11"/>
    </row>
    <row r="74" spans="1:6" ht="15.75" customHeight="1">
      <c r="A74" s="11"/>
      <c r="B74" s="11"/>
      <c r="C74" s="11"/>
      <c r="D74" s="11"/>
      <c r="E74" s="11"/>
      <c r="F74" s="11"/>
    </row>
    <row r="75" spans="1:6" ht="15.75" customHeight="1">
      <c r="A75" s="11"/>
      <c r="B75" s="11"/>
      <c r="C75" s="11"/>
      <c r="D75" s="11"/>
      <c r="E75" s="11"/>
      <c r="F75" s="11"/>
    </row>
    <row r="76" spans="1:6" ht="15.75" customHeight="1">
      <c r="A76" s="11"/>
      <c r="B76" s="11"/>
      <c r="C76" s="11"/>
      <c r="D76" s="11"/>
      <c r="E76" s="11"/>
      <c r="F76" s="11"/>
    </row>
    <row r="77" spans="1:6" ht="15.75" customHeight="1">
      <c r="A77" s="11"/>
      <c r="B77" s="11"/>
      <c r="C77" s="11"/>
      <c r="D77" s="11"/>
      <c r="E77" s="11"/>
      <c r="F77" s="11"/>
    </row>
    <row r="78" spans="1:6" ht="15.75" customHeight="1">
      <c r="A78" s="11"/>
      <c r="B78" s="11"/>
      <c r="C78" s="11"/>
      <c r="D78" s="11"/>
      <c r="E78" s="11"/>
      <c r="F78" s="11"/>
    </row>
    <row r="79" spans="1:6" ht="15.75" customHeight="1">
      <c r="A79" s="11"/>
      <c r="B79" s="11"/>
      <c r="C79" s="11"/>
      <c r="D79" s="11"/>
      <c r="E79" s="24"/>
      <c r="F79" s="11"/>
    </row>
    <row r="80" spans="1:6" ht="15.75" customHeight="1">
      <c r="A80" s="11"/>
      <c r="B80" s="11"/>
      <c r="C80" s="11"/>
      <c r="D80" s="11"/>
      <c r="E80" s="11"/>
      <c r="F80" s="11"/>
    </row>
    <row r="81" spans="1:6" ht="15.75" customHeight="1">
      <c r="A81" s="11"/>
      <c r="B81" s="11"/>
      <c r="C81" s="11"/>
      <c r="D81" s="11"/>
      <c r="E81" s="11"/>
      <c r="F81" s="11"/>
    </row>
    <row r="82" spans="1:6" ht="15.75" customHeight="1">
      <c r="A82" s="11"/>
      <c r="B82" s="11"/>
      <c r="C82" s="11"/>
      <c r="D82" s="11"/>
      <c r="E82" s="11"/>
      <c r="F82" s="11"/>
    </row>
    <row r="83" spans="1:6" ht="15.75" customHeight="1">
      <c r="A83" s="11"/>
      <c r="B83" s="11"/>
      <c r="C83" s="11"/>
      <c r="D83" s="11"/>
      <c r="E83" s="11"/>
      <c r="F83" s="11"/>
    </row>
    <row r="84" spans="1:6" ht="15.75" customHeight="1">
      <c r="A84" s="11"/>
      <c r="B84" s="11"/>
      <c r="C84" s="11"/>
      <c r="D84" s="11"/>
      <c r="E84" s="11"/>
      <c r="F84" s="11"/>
    </row>
    <row r="85" spans="1:6" ht="15.75" customHeight="1">
      <c r="A85" s="23"/>
      <c r="B85" s="11"/>
      <c r="C85" s="11"/>
      <c r="D85" s="11"/>
      <c r="E85" s="11"/>
      <c r="F85" s="11"/>
    </row>
    <row r="86" spans="1:6" ht="15.75" customHeight="1">
      <c r="A86" s="11"/>
      <c r="B86" s="11"/>
      <c r="C86" s="11"/>
      <c r="D86" s="11"/>
      <c r="E86" s="11"/>
      <c r="F86" s="11"/>
    </row>
    <row r="87" spans="1:6" ht="15.75" customHeight="1">
      <c r="A87" s="11"/>
      <c r="B87" s="11"/>
      <c r="C87" s="11"/>
      <c r="D87" s="11"/>
      <c r="E87" s="11"/>
      <c r="F87" s="11"/>
    </row>
    <row r="88" spans="1:6" ht="15.75" customHeight="1">
      <c r="A88" s="11"/>
      <c r="B88" s="11"/>
      <c r="C88" s="11"/>
      <c r="D88" s="11"/>
      <c r="E88" s="11"/>
      <c r="F88" s="11"/>
    </row>
    <row r="89" spans="1:6" ht="15.75" customHeight="1">
      <c r="A89" s="11"/>
      <c r="B89" s="11"/>
      <c r="C89" s="11"/>
      <c r="D89" s="11"/>
      <c r="E89" s="11"/>
      <c r="F89" s="11"/>
    </row>
    <row r="90" spans="1:6" ht="15.75" customHeight="1">
      <c r="A90" s="11"/>
      <c r="B90" s="11"/>
      <c r="C90" s="11"/>
      <c r="D90" s="11"/>
      <c r="E90" s="11"/>
      <c r="F90" s="11"/>
    </row>
    <row r="91" spans="1:6" ht="15.75" customHeight="1">
      <c r="A91" s="11"/>
      <c r="B91" s="11"/>
      <c r="C91" s="11"/>
      <c r="D91" s="11"/>
      <c r="E91" s="11"/>
      <c r="F91" s="11"/>
    </row>
    <row r="92" spans="1:6" ht="15.75" customHeight="1">
      <c r="A92" s="11"/>
      <c r="B92" s="11"/>
      <c r="C92" s="11"/>
      <c r="D92" s="11"/>
      <c r="E92" s="11"/>
      <c r="F92" s="11"/>
    </row>
    <row r="93" spans="1:6" ht="15.75" customHeight="1">
      <c r="A93" s="11"/>
      <c r="B93" s="11"/>
      <c r="C93" s="11"/>
      <c r="D93" s="11"/>
      <c r="E93" s="11"/>
      <c r="F93" s="11"/>
    </row>
    <row r="94" spans="1:6" ht="15.75" customHeight="1">
      <c r="A94" s="11"/>
      <c r="B94" s="11"/>
      <c r="C94" s="11"/>
      <c r="D94" s="11"/>
      <c r="E94" s="11"/>
      <c r="F94" s="11"/>
    </row>
    <row r="95" spans="1:6" ht="15.75" customHeight="1">
      <c r="A95" s="11"/>
      <c r="B95" s="11"/>
      <c r="C95" s="11"/>
      <c r="D95" s="11"/>
      <c r="E95" s="11"/>
      <c r="F95" s="11"/>
    </row>
    <row r="96" spans="1:6" ht="15.75" customHeight="1">
      <c r="A96" s="11"/>
      <c r="B96" s="11"/>
      <c r="C96" s="11"/>
      <c r="D96" s="11"/>
      <c r="E96" s="11"/>
      <c r="F96" s="11"/>
    </row>
    <row r="97" spans="1:6" ht="15.75" customHeight="1">
      <c r="A97" s="11"/>
      <c r="B97" s="11"/>
      <c r="C97" s="11"/>
      <c r="D97" s="11"/>
      <c r="E97" s="11"/>
      <c r="F97" s="11"/>
    </row>
    <row r="98" spans="1:6" ht="15.75" customHeight="1">
      <c r="A98" s="11"/>
      <c r="B98" s="11"/>
      <c r="C98" s="11"/>
      <c r="D98" s="11"/>
      <c r="E98" s="11"/>
      <c r="F98" s="11"/>
    </row>
    <row r="99" spans="1:6" ht="15.75" customHeight="1">
      <c r="A99" s="11"/>
      <c r="B99" s="11"/>
      <c r="C99" s="11"/>
      <c r="D99" s="11"/>
      <c r="E99" s="11"/>
      <c r="F99" s="11"/>
    </row>
    <row r="100" spans="1:6" ht="15.75" customHeight="1">
      <c r="A100" s="11"/>
      <c r="B100" s="11"/>
      <c r="C100" s="11"/>
      <c r="D100" s="11"/>
      <c r="E100" s="11"/>
      <c r="F100" s="11"/>
    </row>
    <row r="101" spans="1:6" ht="15.75" customHeight="1">
      <c r="A101" s="11"/>
      <c r="B101" s="11"/>
      <c r="C101" s="11"/>
      <c r="D101" s="11"/>
      <c r="E101" s="11"/>
      <c r="F101" s="11"/>
    </row>
    <row r="102" spans="1:6" ht="15.75" customHeight="1">
      <c r="A102" s="11"/>
      <c r="B102" s="11"/>
      <c r="C102" s="11"/>
      <c r="D102" s="11"/>
      <c r="E102" s="11"/>
      <c r="F102" s="11"/>
    </row>
    <row r="103" spans="1:6" ht="15.75" customHeight="1">
      <c r="A103" s="11"/>
      <c r="B103" s="11"/>
      <c r="C103" s="11"/>
      <c r="D103" s="11"/>
      <c r="E103" s="11"/>
      <c r="F103" s="11"/>
    </row>
    <row r="104" spans="1:6" ht="15.75" customHeight="1">
      <c r="A104" s="11"/>
      <c r="B104" s="11"/>
      <c r="C104" s="11"/>
      <c r="D104" s="11"/>
      <c r="E104" s="11"/>
      <c r="F104" s="11"/>
    </row>
    <row r="105" spans="1:6" ht="15.75" customHeight="1">
      <c r="A105" s="11"/>
      <c r="B105" s="11"/>
      <c r="C105" s="11"/>
      <c r="D105" s="11"/>
      <c r="E105" s="11"/>
      <c r="F105" s="11"/>
    </row>
    <row r="106" spans="1:6" ht="15.75" customHeight="1">
      <c r="A106" s="11"/>
      <c r="B106" s="11"/>
      <c r="C106" s="11"/>
      <c r="D106" s="11"/>
      <c r="E106" s="11"/>
      <c r="F106" s="11"/>
    </row>
    <row r="107" spans="1:6" ht="15.75" customHeight="1">
      <c r="A107" s="11"/>
      <c r="B107" s="11"/>
      <c r="C107" s="11"/>
      <c r="D107" s="11"/>
      <c r="E107" s="11"/>
      <c r="F107" s="11"/>
    </row>
    <row r="108" spans="1:6" ht="15.75" customHeight="1">
      <c r="A108" s="11"/>
      <c r="B108" s="11"/>
      <c r="C108" s="11"/>
      <c r="D108" s="11"/>
      <c r="E108" s="11"/>
      <c r="F108" s="11"/>
    </row>
    <row r="109" spans="1:6" ht="15.75" customHeight="1">
      <c r="A109" s="11"/>
      <c r="B109" s="11"/>
      <c r="C109" s="11"/>
      <c r="D109" s="11"/>
      <c r="E109" s="11"/>
      <c r="F109" s="11"/>
    </row>
    <row r="110" spans="1:6" ht="15.75" customHeight="1">
      <c r="A110" s="11"/>
      <c r="B110" s="11"/>
      <c r="C110" s="11"/>
      <c r="D110" s="11"/>
      <c r="E110" s="11"/>
      <c r="F110" s="11"/>
    </row>
    <row r="111" spans="1:6" ht="15.75" customHeight="1">
      <c r="A111" s="11"/>
      <c r="B111" s="11"/>
      <c r="C111" s="11"/>
      <c r="D111" s="11"/>
      <c r="E111" s="11"/>
      <c r="F111" s="11"/>
    </row>
    <row r="112" spans="1:6" ht="15.75" customHeight="1">
      <c r="A112" s="11"/>
      <c r="B112" s="11"/>
      <c r="C112" s="11"/>
      <c r="D112" s="11"/>
      <c r="E112" s="11"/>
      <c r="F112" s="11"/>
    </row>
    <row r="113" spans="1:6" ht="15.75" customHeight="1">
      <c r="A113" s="11"/>
      <c r="B113" s="11"/>
      <c r="C113" s="11"/>
      <c r="D113" s="11"/>
      <c r="E113" s="11"/>
      <c r="F113" s="11"/>
    </row>
    <row r="114" spans="1:6" ht="15.75" customHeight="1">
      <c r="A114" s="11"/>
      <c r="B114" s="11"/>
      <c r="C114" s="11"/>
      <c r="D114" s="11"/>
      <c r="E114" s="11"/>
      <c r="F114" s="11"/>
    </row>
    <row r="115" spans="1:6" ht="15.75" customHeight="1">
      <c r="A115" s="11"/>
      <c r="B115" s="11"/>
      <c r="C115" s="11"/>
      <c r="D115" s="11"/>
      <c r="E115" s="11"/>
      <c r="F115" s="11"/>
    </row>
    <row r="116" spans="1:6" ht="15.75" customHeight="1">
      <c r="A116" s="11"/>
      <c r="B116" s="11"/>
      <c r="C116" s="11"/>
      <c r="D116" s="11"/>
      <c r="E116" s="11"/>
      <c r="F116" s="11"/>
    </row>
    <row r="117" spans="1:6" ht="15.75" customHeight="1">
      <c r="A117" s="11"/>
      <c r="B117" s="11"/>
      <c r="C117" s="11"/>
      <c r="D117" s="11"/>
      <c r="E117" s="11"/>
      <c r="F117" s="11"/>
    </row>
    <row r="118" spans="1:6" ht="15.75" customHeight="1">
      <c r="A118" s="11"/>
      <c r="B118" s="11"/>
      <c r="C118" s="11"/>
      <c r="D118" s="11"/>
      <c r="E118" s="11"/>
      <c r="F118" s="11"/>
    </row>
    <row r="119" spans="1:6" ht="15.75" customHeight="1">
      <c r="A119" s="11"/>
      <c r="B119" s="11"/>
      <c r="C119" s="11"/>
      <c r="D119" s="11"/>
      <c r="E119" s="11"/>
      <c r="F119" s="11"/>
    </row>
    <row r="120" spans="1:6" ht="15.75" customHeight="1">
      <c r="A120" s="11"/>
      <c r="B120" s="11"/>
      <c r="C120" s="11"/>
      <c r="D120" s="11"/>
      <c r="E120" s="11"/>
      <c r="F120" s="11"/>
    </row>
    <row r="121" spans="1:6" ht="15.75" customHeight="1">
      <c r="A121" s="11"/>
      <c r="B121" s="11"/>
      <c r="C121" s="11"/>
      <c r="D121" s="11"/>
      <c r="E121" s="11"/>
      <c r="F121" s="11"/>
    </row>
    <row r="122" spans="1:6" ht="15.75" customHeight="1">
      <c r="A122" s="11"/>
      <c r="B122" s="11"/>
      <c r="C122" s="11"/>
      <c r="D122" s="11"/>
      <c r="E122" s="11"/>
      <c r="F122" s="11"/>
    </row>
    <row r="123" spans="1:6" ht="15.75" customHeight="1">
      <c r="A123" s="11"/>
      <c r="B123" s="11"/>
      <c r="C123" s="11"/>
      <c r="D123" s="11"/>
      <c r="E123" s="11"/>
      <c r="F123" s="11"/>
    </row>
    <row r="124" spans="1:6" ht="15.75" customHeight="1">
      <c r="A124" s="11"/>
      <c r="B124" s="11"/>
      <c r="C124" s="11"/>
      <c r="D124" s="11"/>
      <c r="E124" s="11"/>
      <c r="F124" s="11"/>
    </row>
    <row r="125" spans="1:6" ht="15.75" customHeight="1">
      <c r="A125" s="11"/>
      <c r="B125" s="11"/>
      <c r="C125" s="11"/>
      <c r="D125" s="11"/>
      <c r="E125" s="11"/>
      <c r="F125" s="11"/>
    </row>
    <row r="126" spans="1:6" ht="15.75" customHeight="1">
      <c r="A126" s="11"/>
      <c r="B126" s="11"/>
      <c r="C126" s="11"/>
      <c r="D126" s="11"/>
      <c r="E126" s="11"/>
      <c r="F126" s="11"/>
    </row>
    <row r="127" spans="1:6" ht="15.75" customHeight="1">
      <c r="A127" s="11"/>
      <c r="B127" s="11"/>
      <c r="C127" s="11"/>
      <c r="D127" s="11"/>
      <c r="E127" s="11"/>
      <c r="F127" s="11"/>
    </row>
    <row r="128" spans="1:6" ht="15.75" customHeight="1">
      <c r="A128" s="11"/>
      <c r="B128" s="11"/>
      <c r="C128" s="11"/>
      <c r="D128" s="11"/>
      <c r="E128" s="11"/>
      <c r="F128" s="11"/>
    </row>
    <row r="129" spans="1:6" ht="15.75" customHeight="1">
      <c r="A129" s="11"/>
      <c r="B129" s="11"/>
      <c r="C129" s="11"/>
      <c r="D129" s="11"/>
      <c r="E129" s="11"/>
      <c r="F129" s="11"/>
    </row>
    <row r="130" spans="1:6" ht="15.75" customHeight="1">
      <c r="A130" s="11"/>
      <c r="B130" s="11"/>
      <c r="C130" s="11"/>
      <c r="D130" s="11"/>
      <c r="E130" s="11"/>
      <c r="F130" s="11"/>
    </row>
    <row r="131" spans="1:6" ht="15.75" customHeight="1">
      <c r="A131" s="11"/>
      <c r="B131" s="11"/>
      <c r="C131" s="11"/>
      <c r="D131" s="11"/>
      <c r="E131" s="11"/>
      <c r="F131" s="11"/>
    </row>
    <row r="132" spans="1:6" ht="15.75" customHeight="1">
      <c r="A132" s="11"/>
      <c r="B132" s="11"/>
      <c r="C132" s="11"/>
      <c r="D132" s="11"/>
      <c r="E132" s="11"/>
      <c r="F132" s="11"/>
    </row>
    <row r="133" spans="1:6" ht="15.75" customHeight="1">
      <c r="A133" s="11"/>
      <c r="B133" s="11"/>
      <c r="C133" s="11"/>
      <c r="D133" s="11"/>
      <c r="E133" s="11"/>
      <c r="F133" s="11"/>
    </row>
    <row r="134" spans="1:6" ht="15.75" customHeight="1">
      <c r="A134" s="11"/>
      <c r="B134" s="11"/>
      <c r="C134" s="11"/>
      <c r="D134" s="11"/>
      <c r="E134" s="11"/>
      <c r="F134" s="11"/>
    </row>
    <row r="135" spans="1:6" ht="15.75" customHeight="1">
      <c r="A135" s="11"/>
      <c r="B135" s="11"/>
      <c r="C135" s="11"/>
      <c r="D135" s="11"/>
      <c r="E135" s="11"/>
      <c r="F135" s="11"/>
    </row>
    <row r="136" spans="1:6" ht="15.75" customHeight="1">
      <c r="A136" s="11"/>
      <c r="B136" s="11"/>
      <c r="C136" s="11"/>
      <c r="D136" s="11"/>
      <c r="E136" s="11"/>
      <c r="F136" s="11"/>
    </row>
    <row r="137" spans="1:6" ht="15.75" customHeight="1">
      <c r="A137" s="11"/>
      <c r="B137" s="11"/>
      <c r="C137" s="11"/>
      <c r="D137" s="11"/>
      <c r="E137" s="11"/>
      <c r="F137" s="11"/>
    </row>
    <row r="138" spans="1:6" ht="15.75" customHeight="1">
      <c r="A138" s="11"/>
      <c r="B138" s="11"/>
      <c r="C138" s="11"/>
      <c r="D138" s="11"/>
      <c r="E138" s="11"/>
      <c r="F138" s="11"/>
    </row>
    <row r="139" spans="1:6" ht="15.75" customHeight="1">
      <c r="A139" s="11"/>
      <c r="B139" s="11"/>
      <c r="C139" s="11"/>
      <c r="D139" s="11"/>
      <c r="E139" s="11"/>
      <c r="F139" s="11"/>
    </row>
    <row r="140" spans="1:6" ht="15.75" customHeight="1">
      <c r="A140" s="11"/>
      <c r="B140" s="11"/>
      <c r="C140" s="11"/>
      <c r="D140" s="11"/>
      <c r="E140" s="11"/>
      <c r="F140" s="11"/>
    </row>
    <row r="141" spans="1:6" ht="15.75" customHeight="1">
      <c r="A141" s="11"/>
      <c r="B141" s="11"/>
      <c r="C141" s="11"/>
      <c r="D141" s="11"/>
      <c r="E141" s="11"/>
      <c r="F141" s="11"/>
    </row>
    <row r="142" spans="1:6" ht="15.75" customHeight="1">
      <c r="A142" s="11"/>
      <c r="B142" s="11"/>
      <c r="C142" s="11"/>
      <c r="D142" s="11"/>
      <c r="E142" s="11"/>
      <c r="F142" s="11"/>
    </row>
    <row r="143" spans="1:6" ht="15.75" customHeight="1">
      <c r="A143" s="11"/>
      <c r="B143" s="11"/>
      <c r="C143" s="11"/>
      <c r="D143" s="11"/>
      <c r="E143" s="11"/>
      <c r="F143" s="11"/>
    </row>
    <row r="144" spans="1:6" ht="15.75" customHeight="1">
      <c r="A144" s="11"/>
      <c r="B144" s="11"/>
      <c r="C144" s="11"/>
      <c r="D144" s="11"/>
      <c r="E144" s="11"/>
      <c r="F144" s="11"/>
    </row>
    <row r="145" spans="1:6" ht="15.75" customHeight="1">
      <c r="A145" s="11"/>
      <c r="B145" s="11"/>
      <c r="C145" s="11"/>
      <c r="D145" s="11"/>
      <c r="E145" s="11"/>
      <c r="F145" s="11"/>
    </row>
    <row r="146" spans="1:6" ht="15.75" customHeight="1">
      <c r="A146" s="11"/>
      <c r="B146" s="11"/>
      <c r="C146" s="11"/>
      <c r="D146" s="11"/>
      <c r="E146" s="11"/>
      <c r="F146" s="11"/>
    </row>
    <row r="147" spans="1:6" ht="15.75" customHeight="1">
      <c r="A147" s="11"/>
      <c r="B147" s="11"/>
      <c r="C147" s="11"/>
      <c r="D147" s="11"/>
      <c r="E147" s="11"/>
      <c r="F147" s="11"/>
    </row>
    <row r="148" spans="1:6" ht="15.75" customHeight="1">
      <c r="A148" s="11"/>
      <c r="B148" s="11"/>
      <c r="C148" s="11"/>
      <c r="D148" s="11"/>
      <c r="E148" s="11"/>
      <c r="F148" s="11"/>
    </row>
    <row r="149" spans="1:6" ht="15.75" customHeight="1">
      <c r="A149" s="11"/>
      <c r="B149" s="11"/>
      <c r="C149" s="11"/>
      <c r="D149" s="11"/>
      <c r="E149" s="11"/>
      <c r="F149" s="11"/>
    </row>
    <row r="150" spans="1:6" ht="15.75" customHeight="1">
      <c r="A150" s="11"/>
      <c r="B150" s="11"/>
      <c r="C150" s="11"/>
      <c r="D150" s="11"/>
      <c r="E150" s="11"/>
      <c r="F150" s="11"/>
    </row>
    <row r="151" spans="1:6" ht="15.75" customHeight="1">
      <c r="A151" s="11"/>
      <c r="B151" s="11"/>
      <c r="C151" s="11"/>
      <c r="D151" s="11"/>
      <c r="E151" s="11"/>
      <c r="F151" s="11"/>
    </row>
    <row r="152" spans="1:6" ht="15.75" customHeight="1">
      <c r="A152" s="11"/>
      <c r="B152" s="11"/>
      <c r="C152" s="11"/>
      <c r="D152" s="11"/>
      <c r="E152" s="11"/>
      <c r="F152" s="11"/>
    </row>
    <row r="153" spans="1:6" ht="15.75" customHeight="1">
      <c r="A153" s="11"/>
      <c r="B153" s="11"/>
      <c r="C153" s="11"/>
      <c r="D153" s="11"/>
      <c r="E153" s="11"/>
      <c r="F153" s="11"/>
    </row>
    <row r="154" spans="1:6" ht="15.75" customHeight="1">
      <c r="A154" s="11"/>
      <c r="B154" s="11"/>
      <c r="C154" s="11"/>
      <c r="D154" s="11"/>
      <c r="E154" s="11"/>
      <c r="F154" s="11"/>
    </row>
    <row r="155" spans="1:6" ht="15.75" customHeight="1">
      <c r="A155" s="11"/>
      <c r="B155" s="11"/>
      <c r="C155" s="11"/>
      <c r="D155" s="11"/>
      <c r="E155" s="11"/>
      <c r="F155" s="11"/>
    </row>
    <row r="156" spans="1:6" ht="15.75" customHeight="1">
      <c r="A156" s="11"/>
      <c r="B156" s="11"/>
      <c r="C156" s="11"/>
      <c r="D156" s="11"/>
      <c r="E156" s="11"/>
      <c r="F156" s="11"/>
    </row>
    <row r="157" spans="1:6" ht="15.75" customHeight="1">
      <c r="A157" s="11"/>
      <c r="B157" s="11"/>
      <c r="C157" s="11"/>
      <c r="D157" s="11"/>
      <c r="E157" s="11"/>
      <c r="F157" s="11"/>
    </row>
    <row r="158" spans="1:6" ht="15.75" customHeight="1">
      <c r="A158" s="11"/>
      <c r="B158" s="11"/>
      <c r="C158" s="11"/>
      <c r="D158" s="11"/>
      <c r="E158" s="11"/>
      <c r="F158" s="11"/>
    </row>
    <row r="159" spans="1:6" ht="15.75" customHeight="1">
      <c r="A159" s="11"/>
      <c r="B159" s="11"/>
      <c r="C159" s="11"/>
      <c r="D159" s="11"/>
      <c r="E159" s="11"/>
      <c r="F159" s="11"/>
    </row>
    <row r="160" spans="1:6" ht="15.75" customHeight="1">
      <c r="A160" s="11"/>
      <c r="B160" s="11"/>
      <c r="C160" s="11"/>
      <c r="D160" s="11"/>
      <c r="E160" s="11"/>
      <c r="F160" s="11"/>
    </row>
    <row r="161" spans="1:6" ht="15.75" customHeight="1">
      <c r="A161" s="11"/>
      <c r="B161" s="11"/>
      <c r="C161" s="11"/>
      <c r="D161" s="11"/>
      <c r="E161" s="11"/>
      <c r="F161" s="11"/>
    </row>
    <row r="162" spans="1:6" ht="15.75" customHeight="1">
      <c r="A162" s="11"/>
      <c r="B162" s="11"/>
      <c r="C162" s="11"/>
      <c r="D162" s="11"/>
      <c r="E162" s="11"/>
      <c r="F162" s="11"/>
    </row>
    <row r="163" spans="1:6" ht="15.75" customHeight="1">
      <c r="A163" s="11"/>
      <c r="B163" s="11"/>
      <c r="C163" s="11"/>
      <c r="D163" s="11"/>
      <c r="E163" s="11"/>
      <c r="F163" s="11"/>
    </row>
    <row r="164" spans="1:6" ht="15.75" customHeight="1">
      <c r="A164" s="11"/>
      <c r="B164" s="11"/>
      <c r="C164" s="11"/>
      <c r="D164" s="11"/>
      <c r="E164" s="11"/>
      <c r="F164" s="11"/>
    </row>
    <row r="165" spans="1:6" ht="15.75" customHeight="1">
      <c r="A165" s="11"/>
      <c r="B165" s="11"/>
      <c r="C165" s="11"/>
      <c r="D165" s="11"/>
      <c r="E165" s="11"/>
      <c r="F165" s="11"/>
    </row>
    <row r="166" spans="1:6" ht="15.75" customHeight="1">
      <c r="A166" s="11"/>
      <c r="B166" s="11"/>
      <c r="C166" s="11"/>
      <c r="D166" s="11"/>
      <c r="E166" s="11"/>
      <c r="F166" s="11"/>
    </row>
    <row r="167" spans="1:6" ht="15.75" customHeight="1">
      <c r="A167" s="11"/>
      <c r="B167" s="11"/>
      <c r="C167" s="11"/>
      <c r="D167" s="11"/>
      <c r="E167" s="11"/>
      <c r="F167" s="11"/>
    </row>
    <row r="168" spans="1:6" ht="15.75" customHeight="1">
      <c r="A168" s="11"/>
      <c r="B168" s="11"/>
      <c r="C168" s="11"/>
      <c r="D168" s="11"/>
      <c r="E168" s="11"/>
      <c r="F168" s="11"/>
    </row>
    <row r="169" spans="1:6" ht="15.75" customHeight="1">
      <c r="A169" s="11"/>
      <c r="B169" s="11"/>
      <c r="C169" s="11"/>
      <c r="D169" s="11"/>
      <c r="E169" s="11"/>
      <c r="F169" s="11"/>
    </row>
    <row r="170" spans="1:6" ht="15.75" customHeight="1">
      <c r="A170" s="11"/>
      <c r="B170" s="11"/>
      <c r="C170" s="11"/>
      <c r="D170" s="11"/>
      <c r="E170" s="11"/>
      <c r="F170" s="11"/>
    </row>
    <row r="171" spans="1:6" ht="15.75" customHeight="1">
      <c r="A171" s="11"/>
      <c r="B171" s="11"/>
      <c r="C171" s="11"/>
      <c r="D171" s="11"/>
      <c r="E171" s="11"/>
      <c r="F171" s="11"/>
    </row>
    <row r="172" spans="1:6" ht="15.75" customHeight="1">
      <c r="A172" s="11"/>
      <c r="B172" s="11"/>
      <c r="C172" s="11"/>
      <c r="D172" s="11"/>
      <c r="E172" s="11"/>
      <c r="F172" s="11"/>
    </row>
    <row r="173" spans="1:6" ht="15.75" customHeight="1">
      <c r="A173" s="11"/>
      <c r="B173" s="11"/>
      <c r="C173" s="11"/>
      <c r="D173" s="11"/>
      <c r="E173" s="11"/>
      <c r="F173" s="11"/>
    </row>
    <row r="174" spans="1:6" ht="15.75" customHeight="1">
      <c r="A174" s="11"/>
      <c r="B174" s="11"/>
      <c r="C174" s="11"/>
      <c r="D174" s="11"/>
      <c r="E174" s="11"/>
      <c r="F174" s="11"/>
    </row>
    <row r="175" spans="1:6" ht="15.75" customHeight="1">
      <c r="A175" s="11"/>
      <c r="B175" s="11"/>
      <c r="C175" s="11"/>
      <c r="D175" s="11"/>
      <c r="E175" s="11"/>
      <c r="F175" s="11"/>
    </row>
    <row r="176" spans="1:6" ht="15.75" customHeight="1">
      <c r="A176" s="11"/>
      <c r="B176" s="11"/>
      <c r="C176" s="11"/>
      <c r="D176" s="11"/>
      <c r="E176" s="11"/>
      <c r="F176" s="11"/>
    </row>
    <row r="177" spans="1:6" ht="15.75" customHeight="1">
      <c r="A177" s="11"/>
      <c r="B177" s="11"/>
      <c r="C177" s="11"/>
      <c r="D177" s="11"/>
      <c r="E177" s="11"/>
      <c r="F177" s="11"/>
    </row>
    <row r="178" spans="1:6" ht="15.75" customHeight="1">
      <c r="A178" s="11"/>
      <c r="B178" s="11"/>
      <c r="C178" s="11"/>
      <c r="D178" s="11"/>
      <c r="E178" s="11"/>
      <c r="F178" s="11"/>
    </row>
    <row r="179" spans="1:6" ht="15.75" customHeight="1">
      <c r="A179" s="11"/>
      <c r="B179" s="11"/>
      <c r="C179" s="11"/>
      <c r="D179" s="11"/>
      <c r="E179" s="11"/>
      <c r="F179" s="11"/>
    </row>
    <row r="180" spans="1:6" ht="15.75" customHeight="1">
      <c r="A180" s="11"/>
      <c r="B180" s="11"/>
      <c r="C180" s="11"/>
      <c r="D180" s="11"/>
      <c r="E180" s="11"/>
      <c r="F180" s="11"/>
    </row>
    <row r="181" spans="1:6" ht="15.75" customHeight="1">
      <c r="A181" s="11"/>
      <c r="B181" s="11"/>
      <c r="C181" s="11"/>
      <c r="D181" s="11"/>
      <c r="E181" s="11"/>
      <c r="F181" s="11"/>
    </row>
    <row r="182" spans="1:6" ht="15.75" customHeight="1">
      <c r="A182" s="11"/>
      <c r="B182" s="11"/>
      <c r="C182" s="11"/>
      <c r="D182" s="11"/>
      <c r="E182" s="11"/>
      <c r="F182" s="11"/>
    </row>
    <row r="183" spans="1:6" ht="15.75" customHeight="1">
      <c r="A183" s="11"/>
      <c r="B183" s="11"/>
      <c r="C183" s="11"/>
      <c r="D183" s="11"/>
      <c r="E183" s="11"/>
      <c r="F183" s="11"/>
    </row>
    <row r="184" spans="1:6" ht="15.75" customHeight="1">
      <c r="A184" s="11"/>
      <c r="B184" s="11"/>
      <c r="C184" s="11"/>
      <c r="D184" s="11"/>
      <c r="E184" s="11"/>
      <c r="F184" s="11"/>
    </row>
    <row r="185" spans="1:6" ht="15.75" customHeight="1">
      <c r="A185" s="11"/>
      <c r="B185" s="11"/>
      <c r="C185" s="11"/>
      <c r="D185" s="11"/>
      <c r="E185" s="11"/>
      <c r="F185" s="11"/>
    </row>
    <row r="186" spans="1:6" ht="15.75" customHeight="1">
      <c r="A186" s="11"/>
      <c r="B186" s="11"/>
      <c r="C186" s="11"/>
      <c r="D186" s="11"/>
      <c r="E186" s="11"/>
      <c r="F186" s="11"/>
    </row>
    <row r="187" spans="1:6" ht="15.75" customHeight="1">
      <c r="A187" s="11"/>
      <c r="B187" s="11"/>
      <c r="C187" s="11"/>
      <c r="D187" s="11"/>
      <c r="E187" s="11"/>
      <c r="F187" s="11"/>
    </row>
    <row r="188" spans="1:6" ht="15.75" customHeight="1">
      <c r="A188" s="11"/>
      <c r="B188" s="11"/>
      <c r="C188" s="11"/>
      <c r="D188" s="11"/>
      <c r="E188" s="11"/>
      <c r="F188" s="11"/>
    </row>
    <row r="189" spans="1:6" ht="15.75" customHeight="1">
      <c r="A189" s="11"/>
      <c r="B189" s="11"/>
      <c r="C189" s="11"/>
      <c r="D189" s="11"/>
      <c r="E189" s="11"/>
      <c r="F189" s="11"/>
    </row>
    <row r="190" spans="1:6" ht="15.75" customHeight="1">
      <c r="A190" s="11"/>
      <c r="B190" s="11"/>
      <c r="C190" s="11"/>
      <c r="D190" s="11"/>
      <c r="E190" s="11"/>
      <c r="F190" s="11"/>
    </row>
    <row r="191" spans="1:6" ht="15.75" customHeight="1">
      <c r="A191" s="11"/>
      <c r="B191" s="11"/>
      <c r="C191" s="11"/>
      <c r="D191" s="11"/>
      <c r="E191" s="11"/>
      <c r="F191" s="11"/>
    </row>
    <row r="192" spans="1:6" ht="15.75" customHeight="1">
      <c r="A192" s="11"/>
      <c r="B192" s="11"/>
      <c r="C192" s="11"/>
      <c r="D192" s="11"/>
      <c r="E192" s="11"/>
      <c r="F192" s="11"/>
    </row>
    <row r="193" spans="1:6" ht="15.75" customHeight="1">
      <c r="A193" s="11"/>
      <c r="B193" s="11"/>
      <c r="C193" s="11"/>
      <c r="D193" s="11"/>
      <c r="E193" s="11"/>
      <c r="F193" s="11"/>
    </row>
    <row r="194" spans="1:6" ht="15.75" customHeight="1">
      <c r="A194" s="11"/>
      <c r="B194" s="11"/>
      <c r="C194" s="11"/>
      <c r="D194" s="11"/>
      <c r="E194" s="11"/>
      <c r="F194" s="11"/>
    </row>
    <row r="195" spans="1:6" ht="15.75" customHeight="1">
      <c r="A195" s="11"/>
      <c r="B195" s="11"/>
      <c r="C195" s="11"/>
      <c r="D195" s="11"/>
      <c r="E195" s="11"/>
      <c r="F195" s="11"/>
    </row>
    <row r="196" spans="1:6" ht="15.75" customHeight="1">
      <c r="A196" s="11"/>
      <c r="B196" s="11"/>
      <c r="C196" s="11"/>
      <c r="D196" s="11"/>
      <c r="E196" s="11"/>
      <c r="F196" s="11"/>
    </row>
    <row r="197" spans="1:6" ht="15.75" customHeight="1">
      <c r="A197" s="11"/>
      <c r="B197" s="11"/>
      <c r="C197" s="11"/>
      <c r="D197" s="11"/>
      <c r="E197" s="11"/>
      <c r="F197" s="11"/>
    </row>
    <row r="198" spans="1:6" ht="15.75" customHeight="1">
      <c r="A198" s="11"/>
      <c r="B198" s="11"/>
      <c r="C198" s="11"/>
      <c r="D198" s="11"/>
      <c r="E198" s="11"/>
      <c r="F198" s="11"/>
    </row>
    <row r="199" spans="1:6" ht="15.75" customHeight="1">
      <c r="A199" s="11"/>
      <c r="B199" s="11"/>
      <c r="C199" s="11"/>
      <c r="D199" s="11"/>
      <c r="E199" s="11"/>
      <c r="F199" s="11"/>
    </row>
    <row r="200" spans="1:6" ht="15.75" customHeight="1">
      <c r="A200" s="11"/>
      <c r="B200" s="11"/>
      <c r="C200" s="11"/>
      <c r="D200" s="11"/>
      <c r="E200" s="11"/>
      <c r="F200" s="11"/>
    </row>
    <row r="201" spans="1:6" ht="15.75" customHeight="1">
      <c r="A201" s="11"/>
      <c r="B201" s="11"/>
      <c r="C201" s="11"/>
      <c r="D201" s="11"/>
      <c r="E201" s="11"/>
      <c r="F201" s="11"/>
    </row>
    <row r="202" spans="1:6" ht="15.75" customHeight="1">
      <c r="A202" s="11"/>
      <c r="B202" s="11"/>
      <c r="C202" s="11"/>
      <c r="D202" s="11"/>
      <c r="E202" s="11"/>
      <c r="F202" s="11"/>
    </row>
    <row r="203" spans="1:6" ht="15.75" customHeight="1">
      <c r="A203" s="11"/>
      <c r="B203" s="11"/>
      <c r="C203" s="11"/>
      <c r="D203" s="11"/>
      <c r="E203" s="11"/>
      <c r="F203" s="11"/>
    </row>
    <row r="204" spans="1:6" ht="15.75" customHeight="1">
      <c r="A204" s="11"/>
      <c r="B204" s="11"/>
      <c r="C204" s="11"/>
      <c r="D204" s="11"/>
      <c r="E204" s="11"/>
      <c r="F204" s="11"/>
    </row>
    <row r="205" spans="1:6" ht="15.75" customHeight="1">
      <c r="A205" s="11"/>
      <c r="B205" s="11"/>
      <c r="C205" s="11"/>
      <c r="D205" s="11"/>
      <c r="E205" s="11"/>
      <c r="F205" s="11"/>
    </row>
    <row r="206" spans="1:6" ht="15.75" customHeight="1">
      <c r="A206" s="11"/>
      <c r="B206" s="11"/>
      <c r="C206" s="11"/>
      <c r="D206" s="11"/>
      <c r="E206" s="11"/>
      <c r="F206" s="11"/>
    </row>
    <row r="207" spans="1:6" ht="15.75" customHeight="1">
      <c r="A207" s="11"/>
      <c r="B207" s="11"/>
      <c r="C207" s="11"/>
      <c r="D207" s="11"/>
      <c r="E207" s="11"/>
      <c r="F207" s="11"/>
    </row>
    <row r="208" spans="1:6" ht="15.75" customHeight="1">
      <c r="A208" s="11"/>
      <c r="B208" s="11"/>
      <c r="C208" s="11"/>
      <c r="D208" s="11"/>
      <c r="E208" s="11"/>
      <c r="F208" s="11"/>
    </row>
    <row r="209" spans="1:6" ht="15.75" customHeight="1">
      <c r="A209" s="11"/>
      <c r="B209" s="11"/>
      <c r="C209" s="11"/>
      <c r="D209" s="11"/>
      <c r="E209" s="11"/>
      <c r="F209" s="11"/>
    </row>
    <row r="210" spans="1:6" ht="15.75" customHeight="1">
      <c r="A210" s="11"/>
      <c r="B210" s="11"/>
      <c r="C210" s="11"/>
      <c r="D210" s="11"/>
      <c r="E210" s="11"/>
      <c r="F210" s="11"/>
    </row>
    <row r="211" spans="1:6" ht="15.75" customHeight="1">
      <c r="A211" s="11"/>
      <c r="B211" s="11"/>
      <c r="C211" s="11"/>
      <c r="D211" s="11"/>
      <c r="E211" s="11"/>
      <c r="F211" s="11"/>
    </row>
    <row r="212" spans="1:6" ht="15.75" customHeight="1">
      <c r="A212" s="11"/>
      <c r="B212" s="11"/>
      <c r="C212" s="11"/>
      <c r="D212" s="11"/>
      <c r="E212" s="11"/>
      <c r="F212" s="11"/>
    </row>
    <row r="213" spans="1:6" ht="15.75" customHeight="1">
      <c r="A213" s="11"/>
      <c r="B213" s="11"/>
      <c r="C213" s="11"/>
      <c r="D213" s="11"/>
      <c r="E213" s="11"/>
      <c r="F213" s="11"/>
    </row>
    <row r="214" spans="1:6" ht="15.75" customHeight="1">
      <c r="A214" s="11"/>
      <c r="B214" s="11"/>
      <c r="C214" s="11"/>
      <c r="D214" s="11"/>
      <c r="E214" s="11"/>
      <c r="F214" s="11"/>
    </row>
    <row r="215" spans="1:6" ht="15.75" customHeight="1">
      <c r="A215" s="11"/>
      <c r="B215" s="11"/>
      <c r="C215" s="11"/>
      <c r="D215" s="11"/>
      <c r="E215" s="11"/>
      <c r="F215" s="11"/>
    </row>
    <row r="216" spans="1:6" ht="15.75" customHeight="1">
      <c r="A216" s="11"/>
      <c r="B216" s="11"/>
      <c r="C216" s="11"/>
      <c r="D216" s="11"/>
      <c r="E216" s="11"/>
      <c r="F216" s="11"/>
    </row>
    <row r="217" spans="1:6" ht="15.75" customHeight="1">
      <c r="A217" s="11"/>
      <c r="B217" s="11"/>
      <c r="C217" s="11"/>
      <c r="D217" s="11"/>
      <c r="E217" s="11"/>
      <c r="F217" s="11"/>
    </row>
    <row r="218" spans="1:6" ht="15.75" customHeight="1">
      <c r="A218" s="11"/>
      <c r="B218" s="11"/>
      <c r="C218" s="11"/>
      <c r="D218" s="11"/>
      <c r="E218" s="11"/>
      <c r="F218" s="11"/>
    </row>
    <row r="219" spans="1:6" ht="15.75" customHeight="1">
      <c r="A219" s="11"/>
      <c r="B219" s="11"/>
      <c r="C219" s="11"/>
      <c r="D219" s="11"/>
      <c r="E219" s="11"/>
      <c r="F219" s="11"/>
    </row>
    <row r="220" spans="1:6" ht="15.75" customHeight="1">
      <c r="A220" s="11"/>
      <c r="B220" s="11"/>
      <c r="C220" s="11"/>
      <c r="D220" s="11"/>
      <c r="E220" s="11"/>
      <c r="F220" s="11"/>
    </row>
    <row r="221" spans="1:6" ht="15.75" customHeight="1">
      <c r="A221" s="11"/>
      <c r="B221" s="11"/>
      <c r="C221" s="11"/>
      <c r="D221" s="11"/>
      <c r="E221" s="11"/>
      <c r="F221" s="11"/>
    </row>
    <row r="222" spans="1:6" ht="15.75" customHeight="1">
      <c r="A222" s="11"/>
      <c r="B222" s="11"/>
      <c r="C222" s="11"/>
      <c r="D222" s="11"/>
      <c r="E222" s="11"/>
      <c r="F222" s="11"/>
    </row>
    <row r="223" spans="1:6" ht="15.75" customHeight="1">
      <c r="A223" s="11"/>
      <c r="B223" s="11"/>
      <c r="C223" s="11"/>
      <c r="D223" s="11"/>
      <c r="E223" s="11"/>
      <c r="F223" s="11"/>
    </row>
    <row r="224" spans="1:6" ht="15.75" customHeight="1">
      <c r="A224" s="11"/>
      <c r="B224" s="11"/>
      <c r="C224" s="11"/>
      <c r="D224" s="11"/>
      <c r="E224" s="11"/>
      <c r="F224" s="11"/>
    </row>
    <row r="225" spans="1:6" ht="15.75" customHeight="1">
      <c r="A225" s="11"/>
      <c r="B225" s="11"/>
      <c r="C225" s="11"/>
      <c r="D225" s="11"/>
      <c r="E225" s="11"/>
      <c r="F225" s="11"/>
    </row>
    <row r="226" spans="1:6" ht="15.75" customHeight="1">
      <c r="A226" s="11"/>
      <c r="B226" s="11"/>
      <c r="C226" s="11"/>
      <c r="D226" s="11"/>
      <c r="E226" s="11"/>
      <c r="F226" s="11"/>
    </row>
    <row r="227" spans="1:6" ht="15.75" customHeight="1">
      <c r="A227" s="11"/>
      <c r="B227" s="11"/>
      <c r="C227" s="11"/>
      <c r="D227" s="11"/>
      <c r="E227" s="11"/>
      <c r="F227" s="11"/>
    </row>
    <row r="228" spans="1:6" ht="15.75" customHeight="1">
      <c r="A228" s="11"/>
      <c r="B228" s="11"/>
      <c r="C228" s="11"/>
      <c r="D228" s="11"/>
      <c r="E228" s="11"/>
      <c r="F228" s="11"/>
    </row>
    <row r="229" spans="1:6" ht="15.75" customHeight="1">
      <c r="A229" s="11"/>
      <c r="B229" s="11"/>
      <c r="C229" s="11"/>
      <c r="D229" s="11"/>
      <c r="E229" s="11"/>
      <c r="F229" s="11"/>
    </row>
    <row r="230" spans="1:6" ht="15.75" customHeight="1">
      <c r="A230" s="11"/>
      <c r="B230" s="11"/>
      <c r="C230" s="11"/>
      <c r="D230" s="11"/>
      <c r="E230" s="11"/>
      <c r="F230" s="11"/>
    </row>
    <row r="231" spans="1:6" ht="15.75" customHeight="1">
      <c r="A231" s="11"/>
      <c r="B231" s="11"/>
      <c r="C231" s="11"/>
      <c r="D231" s="11"/>
      <c r="E231" s="11"/>
      <c r="F231" s="11"/>
    </row>
    <row r="232" spans="1:6" ht="15.75" customHeight="1">
      <c r="A232" s="11"/>
      <c r="B232" s="11"/>
      <c r="C232" s="11"/>
      <c r="D232" s="11"/>
      <c r="E232" s="11"/>
      <c r="F232" s="11"/>
    </row>
    <row r="233" spans="1:6" ht="15.75" customHeight="1">
      <c r="A233" s="11"/>
      <c r="B233" s="11"/>
      <c r="C233" s="11"/>
      <c r="D233" s="11"/>
      <c r="E233" s="11"/>
      <c r="F233" s="11"/>
    </row>
    <row r="234" spans="1:6" ht="15.75" customHeight="1">
      <c r="A234" s="11"/>
      <c r="B234" s="11"/>
      <c r="C234" s="11"/>
      <c r="D234" s="11"/>
      <c r="E234" s="11"/>
      <c r="F234" s="11"/>
    </row>
    <row r="235" spans="1:6" ht="15.75" customHeight="1">
      <c r="A235" s="11"/>
      <c r="B235" s="11"/>
      <c r="C235" s="11"/>
      <c r="D235" s="11"/>
      <c r="E235" s="11"/>
      <c r="F235" s="11"/>
    </row>
    <row r="236" spans="1:6" ht="15.75" customHeight="1">
      <c r="A236" s="11"/>
      <c r="B236" s="11"/>
      <c r="C236" s="11"/>
      <c r="D236" s="11"/>
      <c r="E236" s="11"/>
      <c r="F236" s="11"/>
    </row>
    <row r="237" spans="1:6" ht="15.75" customHeight="1">
      <c r="A237" s="11"/>
      <c r="B237" s="11"/>
      <c r="C237" s="11"/>
      <c r="D237" s="11"/>
      <c r="E237" s="11"/>
      <c r="F237" s="11"/>
    </row>
    <row r="238" spans="1:6" ht="15.75" customHeight="1">
      <c r="A238" s="11"/>
      <c r="B238" s="11"/>
      <c r="C238" s="11"/>
      <c r="D238" s="11"/>
      <c r="E238" s="11"/>
      <c r="F238" s="11"/>
    </row>
    <row r="239" spans="1:6" ht="15.75" customHeight="1">
      <c r="A239" s="11"/>
      <c r="B239" s="11"/>
      <c r="C239" s="11"/>
      <c r="D239" s="11"/>
      <c r="E239" s="11"/>
      <c r="F239" s="11"/>
    </row>
    <row r="240" spans="1:6" ht="15.75" customHeight="1">
      <c r="A240" s="11"/>
      <c r="B240" s="11"/>
      <c r="C240" s="11"/>
      <c r="D240" s="11"/>
      <c r="E240" s="11"/>
      <c r="F240" s="11"/>
    </row>
    <row r="241" spans="1:6" ht="15.75" customHeight="1">
      <c r="A241" s="11"/>
      <c r="B241" s="11"/>
      <c r="C241" s="11"/>
      <c r="D241" s="11"/>
      <c r="E241" s="11"/>
      <c r="F241" s="11"/>
    </row>
    <row r="242" spans="1:6" ht="15.75" customHeight="1">
      <c r="A242" s="11"/>
      <c r="B242" s="11"/>
      <c r="C242" s="11"/>
      <c r="D242" s="11"/>
      <c r="E242" s="11"/>
      <c r="F242" s="11"/>
    </row>
    <row r="243" spans="1:6" ht="15.75" customHeight="1">
      <c r="A243" s="11"/>
      <c r="B243" s="11"/>
      <c r="C243" s="11"/>
      <c r="D243" s="11"/>
      <c r="E243" s="11"/>
      <c r="F243" s="11"/>
    </row>
    <row r="244" spans="1:6" ht="15.75" customHeight="1">
      <c r="A244" s="11"/>
      <c r="B244" s="11"/>
      <c r="C244" s="11"/>
      <c r="D244" s="11"/>
      <c r="E244" s="11"/>
      <c r="F244" s="11"/>
    </row>
    <row r="245" spans="1:6" ht="15.75" customHeight="1">
      <c r="A245" s="11"/>
      <c r="B245" s="11"/>
      <c r="C245" s="11"/>
      <c r="D245" s="11"/>
      <c r="E245" s="11"/>
      <c r="F245" s="11"/>
    </row>
    <row r="246" spans="1:6" ht="15.75" customHeight="1">
      <c r="A246" s="11"/>
      <c r="B246" s="11"/>
      <c r="C246" s="11"/>
      <c r="D246" s="11"/>
      <c r="E246" s="11"/>
      <c r="F246" s="11"/>
    </row>
    <row r="247" spans="1:6" ht="15.75" customHeight="1">
      <c r="A247" s="11"/>
      <c r="B247" s="11"/>
      <c r="C247" s="11"/>
      <c r="D247" s="11"/>
      <c r="E247" s="11"/>
      <c r="F247" s="11"/>
    </row>
    <row r="248" spans="1:6" ht="15.75" customHeight="1">
      <c r="A248" s="11"/>
      <c r="B248" s="11"/>
      <c r="C248" s="11"/>
      <c r="D248" s="11"/>
      <c r="E248" s="11"/>
      <c r="F248" s="11"/>
    </row>
    <row r="249" spans="1:6" ht="15.75" customHeight="1">
      <c r="A249" s="11"/>
      <c r="B249" s="11"/>
      <c r="C249" s="11"/>
      <c r="D249" s="11"/>
      <c r="E249" s="11"/>
      <c r="F249" s="11"/>
    </row>
    <row r="250" spans="1:6" ht="15.75" customHeight="1">
      <c r="A250" s="11"/>
      <c r="B250" s="11"/>
      <c r="C250" s="11"/>
      <c r="D250" s="11"/>
      <c r="E250" s="11"/>
      <c r="F250" s="11"/>
    </row>
    <row r="251" spans="1:6" ht="15.75" customHeight="1">
      <c r="A251" s="11"/>
      <c r="B251" s="11"/>
      <c r="C251" s="11"/>
      <c r="D251" s="11"/>
      <c r="E251" s="11"/>
      <c r="F251" s="11"/>
    </row>
    <row r="252" spans="1:6" ht="15.75" customHeight="1">
      <c r="A252" s="11"/>
      <c r="B252" s="11"/>
      <c r="C252" s="11"/>
      <c r="D252" s="11"/>
      <c r="E252" s="11"/>
      <c r="F252" s="11"/>
    </row>
    <row r="253" spans="1:6" ht="15.75" customHeight="1">
      <c r="A253" s="11"/>
      <c r="B253" s="11"/>
      <c r="C253" s="11"/>
      <c r="D253" s="11"/>
      <c r="E253" s="11"/>
      <c r="F253" s="11"/>
    </row>
    <row r="254" spans="1:6" ht="15.75" customHeight="1">
      <c r="A254" s="11"/>
      <c r="B254" s="11"/>
      <c r="C254" s="11"/>
      <c r="D254" s="11"/>
      <c r="E254" s="11"/>
      <c r="F254" s="11"/>
    </row>
    <row r="255" spans="1:6" ht="15.75" customHeight="1">
      <c r="A255" s="11"/>
      <c r="B255" s="11"/>
      <c r="C255" s="11"/>
      <c r="D255" s="11"/>
      <c r="E255" s="11"/>
      <c r="F255" s="11"/>
    </row>
    <row r="256" spans="1:6" ht="15.75" customHeight="1">
      <c r="A256" s="11"/>
      <c r="B256" s="11"/>
      <c r="C256" s="11"/>
      <c r="D256" s="11"/>
      <c r="E256" s="11"/>
      <c r="F256" s="11"/>
    </row>
    <row r="257" spans="1:6" ht="15.75" customHeight="1">
      <c r="A257" s="11"/>
      <c r="B257" s="11"/>
      <c r="C257" s="11"/>
      <c r="D257" s="11"/>
      <c r="E257" s="11"/>
      <c r="F257" s="11"/>
    </row>
    <row r="258" spans="1:6" ht="15.75" customHeight="1">
      <c r="A258" s="11"/>
      <c r="B258" s="11"/>
      <c r="C258" s="11"/>
      <c r="D258" s="11"/>
      <c r="E258" s="11"/>
      <c r="F258" s="11"/>
    </row>
    <row r="259" spans="1:6" ht="15.75" customHeight="1">
      <c r="A259" s="11"/>
      <c r="B259" s="11"/>
      <c r="C259" s="11"/>
      <c r="D259" s="11"/>
      <c r="E259" s="11"/>
      <c r="F259" s="11"/>
    </row>
    <row r="260" spans="1:6" ht="15.75" customHeight="1">
      <c r="A260" s="11"/>
      <c r="B260" s="11"/>
      <c r="C260" s="11"/>
      <c r="D260" s="11"/>
      <c r="E260" s="11"/>
      <c r="F260" s="11"/>
    </row>
    <row r="261" spans="1:6" ht="15.75" customHeight="1">
      <c r="A261" s="11"/>
      <c r="B261" s="11"/>
      <c r="C261" s="11"/>
      <c r="D261" s="11"/>
      <c r="E261" s="11"/>
      <c r="F261" s="11"/>
    </row>
    <row r="262" spans="1:6" ht="15.75" customHeight="1">
      <c r="A262" s="11"/>
      <c r="B262" s="11"/>
      <c r="C262" s="11"/>
      <c r="D262" s="11"/>
      <c r="E262" s="11"/>
      <c r="F262" s="11"/>
    </row>
    <row r="263" spans="1:6" ht="15.75" customHeight="1">
      <c r="A263" s="11"/>
      <c r="B263" s="11"/>
      <c r="C263" s="11"/>
      <c r="D263" s="11"/>
      <c r="E263" s="11"/>
      <c r="F263" s="11"/>
    </row>
    <row r="264" spans="1:6" ht="15.75" customHeight="1">
      <c r="A264" s="11"/>
      <c r="B264" s="11"/>
      <c r="C264" s="11"/>
      <c r="D264" s="11"/>
      <c r="E264" s="11"/>
      <c r="F264" s="11"/>
    </row>
    <row r="265" spans="1:6" ht="15.75" customHeight="1">
      <c r="A265" s="11"/>
      <c r="B265" s="11"/>
      <c r="C265" s="11"/>
      <c r="D265" s="11"/>
      <c r="E265" s="11"/>
      <c r="F265" s="11"/>
    </row>
    <row r="266" spans="1:6" ht="15.75" customHeight="1">
      <c r="A266" s="11"/>
      <c r="B266" s="11"/>
      <c r="C266" s="11"/>
      <c r="D266" s="11"/>
      <c r="E266" s="11"/>
      <c r="F266" s="11"/>
    </row>
    <row r="267" spans="1:6" ht="15.75" customHeight="1">
      <c r="A267" s="11"/>
      <c r="B267" s="11"/>
      <c r="C267" s="11"/>
      <c r="D267" s="11"/>
      <c r="E267" s="11"/>
      <c r="F267" s="11"/>
    </row>
    <row r="268" spans="1:6" ht="15.75" customHeight="1">
      <c r="A268" s="11"/>
      <c r="B268" s="11"/>
      <c r="C268" s="11"/>
      <c r="D268" s="11"/>
      <c r="E268" s="11"/>
      <c r="F268" s="11"/>
    </row>
    <row r="269" spans="1:6" ht="15.75" customHeight="1">
      <c r="A269" s="11"/>
      <c r="B269" s="11"/>
      <c r="C269" s="11"/>
      <c r="D269" s="11"/>
      <c r="E269" s="11"/>
      <c r="F269" s="11"/>
    </row>
    <row r="270" spans="1:6" ht="15.75" customHeight="1">
      <c r="A270" s="11"/>
      <c r="B270" s="11"/>
      <c r="C270" s="11"/>
      <c r="D270" s="11"/>
      <c r="E270" s="11"/>
      <c r="F270" s="11"/>
    </row>
    <row r="271" spans="1:6" ht="15.75" customHeight="1">
      <c r="A271" s="11"/>
      <c r="B271" s="11"/>
      <c r="C271" s="11"/>
      <c r="D271" s="11"/>
      <c r="E271" s="11"/>
      <c r="F271" s="11"/>
    </row>
    <row r="272" spans="1:6" ht="15.75" customHeight="1">
      <c r="A272" s="11"/>
      <c r="B272" s="11"/>
      <c r="C272" s="11"/>
      <c r="D272" s="11"/>
      <c r="E272" s="11"/>
      <c r="F272" s="11"/>
    </row>
    <row r="273" spans="1:6" ht="15.75" customHeight="1">
      <c r="A273" s="11"/>
      <c r="B273" s="11"/>
      <c r="C273" s="11"/>
      <c r="D273" s="11"/>
      <c r="E273" s="11"/>
      <c r="F273" s="11"/>
    </row>
    <row r="274" spans="1:6" ht="15.75" customHeight="1">
      <c r="A274" s="11"/>
      <c r="B274" s="11"/>
      <c r="C274" s="11"/>
      <c r="D274" s="11"/>
      <c r="E274" s="11"/>
      <c r="F274" s="11"/>
    </row>
    <row r="275" spans="1:6" ht="15.75" customHeight="1">
      <c r="A275" s="11"/>
      <c r="B275" s="11"/>
      <c r="C275" s="11"/>
      <c r="D275" s="11"/>
      <c r="E275" s="11"/>
      <c r="F275" s="11"/>
    </row>
    <row r="276" spans="1:6" ht="15.75" customHeight="1">
      <c r="A276" s="11"/>
      <c r="B276" s="11"/>
      <c r="C276" s="11"/>
      <c r="D276" s="11"/>
      <c r="E276" s="11"/>
      <c r="F276" s="11"/>
    </row>
    <row r="277" spans="1:6" ht="15.75" customHeight="1">
      <c r="A277" s="11"/>
      <c r="B277" s="11"/>
      <c r="C277" s="11"/>
      <c r="D277" s="11"/>
      <c r="E277" s="11"/>
      <c r="F277" s="11"/>
    </row>
    <row r="278" spans="1:6" ht="15.75" customHeight="1">
      <c r="A278" s="11"/>
      <c r="B278" s="11"/>
      <c r="C278" s="11"/>
      <c r="D278" s="11"/>
      <c r="E278" s="11"/>
      <c r="F278" s="11"/>
    </row>
    <row r="279" spans="1:6" ht="15.75" customHeight="1">
      <c r="A279" s="11"/>
      <c r="B279" s="11"/>
      <c r="C279" s="11"/>
      <c r="D279" s="11"/>
      <c r="E279" s="11"/>
      <c r="F279" s="11"/>
    </row>
    <row r="280" spans="1:6" ht="15.75" customHeight="1">
      <c r="A280" s="11"/>
      <c r="B280" s="11"/>
      <c r="C280" s="11"/>
      <c r="D280" s="11"/>
      <c r="E280" s="11"/>
      <c r="F280" s="11"/>
    </row>
    <row r="281" spans="1:6" ht="15.75" customHeight="1">
      <c r="A281" s="11"/>
      <c r="B281" s="11"/>
      <c r="C281" s="11"/>
      <c r="D281" s="11"/>
      <c r="E281" s="11"/>
      <c r="F281" s="11"/>
    </row>
    <row r="282" spans="1:6" ht="15.75" customHeight="1">
      <c r="A282" s="11"/>
      <c r="B282" s="11"/>
      <c r="C282" s="11"/>
      <c r="D282" s="11"/>
      <c r="E282" s="11"/>
      <c r="F282" s="11"/>
    </row>
    <row r="283" spans="1:6" ht="15.75" customHeight="1">
      <c r="A283" s="11"/>
      <c r="B283" s="11"/>
      <c r="C283" s="11"/>
      <c r="D283" s="11"/>
      <c r="E283" s="11"/>
      <c r="F283" s="11"/>
    </row>
    <row r="284" spans="1:6" ht="15.75" customHeight="1">
      <c r="A284" s="11"/>
      <c r="B284" s="11"/>
      <c r="C284" s="11"/>
      <c r="D284" s="11"/>
      <c r="E284" s="11"/>
      <c r="F284" s="11"/>
    </row>
    <row r="285" spans="1:6" ht="15.75" customHeight="1">
      <c r="A285" s="11"/>
      <c r="B285" s="11"/>
      <c r="C285" s="11"/>
      <c r="D285" s="11"/>
      <c r="E285" s="11"/>
      <c r="F285" s="11"/>
    </row>
    <row r="286" spans="1:6" ht="15.75" customHeight="1">
      <c r="A286" s="11"/>
      <c r="B286" s="11"/>
      <c r="C286" s="11"/>
      <c r="D286" s="11"/>
      <c r="E286" s="11"/>
      <c r="F286" s="11"/>
    </row>
    <row r="287" spans="1:6" ht="15.75" customHeight="1">
      <c r="A287" s="11"/>
      <c r="B287" s="11"/>
      <c r="C287" s="11"/>
      <c r="D287" s="11"/>
      <c r="E287" s="11"/>
      <c r="F287" s="11"/>
    </row>
    <row r="288" spans="1:6" ht="15.75" customHeight="1">
      <c r="A288" s="11"/>
      <c r="B288" s="11"/>
      <c r="C288" s="11"/>
      <c r="D288" s="11"/>
      <c r="E288" s="11"/>
      <c r="F288" s="11"/>
    </row>
    <row r="289" spans="1:6" ht="15.75" customHeight="1">
      <c r="A289" s="11"/>
      <c r="B289" s="11"/>
      <c r="C289" s="11"/>
      <c r="D289" s="11"/>
      <c r="E289" s="11"/>
      <c r="F289" s="11"/>
    </row>
    <row r="290" spans="1:6" ht="15.75" customHeight="1">
      <c r="A290" s="11"/>
      <c r="B290" s="11"/>
      <c r="C290" s="11"/>
      <c r="D290" s="11"/>
      <c r="E290" s="11"/>
      <c r="F290" s="11"/>
    </row>
    <row r="291" spans="1:6" ht="15.75" customHeight="1">
      <c r="A291" s="11"/>
      <c r="B291" s="11"/>
      <c r="C291" s="11"/>
      <c r="D291" s="11"/>
      <c r="E291" s="11"/>
      <c r="F291" s="11"/>
    </row>
    <row r="292" spans="1:6" ht="15.75" customHeight="1">
      <c r="A292" s="11"/>
      <c r="B292" s="11"/>
      <c r="C292" s="11"/>
      <c r="D292" s="11"/>
      <c r="E292" s="11"/>
      <c r="F292" s="11"/>
    </row>
    <row r="293" spans="1:6" ht="15.75" customHeight="1">
      <c r="A293" s="11"/>
      <c r="B293" s="11"/>
      <c r="C293" s="11"/>
      <c r="D293" s="11"/>
      <c r="E293" s="11"/>
      <c r="F293" s="11"/>
    </row>
    <row r="294" spans="1:6" ht="15.75" customHeight="1">
      <c r="A294" s="11"/>
      <c r="B294" s="11"/>
      <c r="C294" s="11"/>
      <c r="D294" s="11"/>
      <c r="E294" s="11"/>
      <c r="F294" s="11"/>
    </row>
    <row r="295" spans="1:6" ht="15.75" customHeight="1">
      <c r="A295" s="11"/>
      <c r="B295" s="11"/>
      <c r="C295" s="11"/>
      <c r="D295" s="11"/>
      <c r="E295" s="11"/>
      <c r="F295" s="11"/>
    </row>
    <row r="296" spans="1:6" ht="15.75" customHeight="1">
      <c r="A296" s="11"/>
      <c r="B296" s="11"/>
      <c r="C296" s="11"/>
      <c r="D296" s="11"/>
      <c r="E296" s="11"/>
      <c r="F296" s="11"/>
    </row>
    <row r="297" spans="1:6" ht="15.75" customHeight="1">
      <c r="A297" s="11"/>
      <c r="B297" s="11"/>
      <c r="C297" s="11"/>
      <c r="D297" s="11"/>
      <c r="E297" s="11"/>
      <c r="F297" s="11"/>
    </row>
    <row r="298" spans="1:6" ht="15.75" customHeight="1">
      <c r="A298" s="11"/>
      <c r="B298" s="11"/>
      <c r="C298" s="11"/>
      <c r="D298" s="11"/>
      <c r="E298" s="11"/>
      <c r="F298" s="11"/>
    </row>
    <row r="299" spans="1:6" ht="15.75" customHeight="1">
      <c r="A299" s="11"/>
      <c r="B299" s="11"/>
      <c r="C299" s="11"/>
      <c r="D299" s="11"/>
      <c r="E299" s="11"/>
      <c r="F299" s="11"/>
    </row>
    <row r="300" spans="1:6" ht="15.75" customHeight="1">
      <c r="A300" s="11"/>
      <c r="B300" s="11"/>
      <c r="C300" s="11"/>
      <c r="D300" s="11"/>
      <c r="E300" s="11"/>
      <c r="F300" s="11"/>
    </row>
    <row r="301" spans="1:6" ht="15.75" customHeight="1">
      <c r="A301" s="11"/>
      <c r="B301" s="11"/>
      <c r="C301" s="11"/>
      <c r="D301" s="11"/>
      <c r="E301" s="11"/>
      <c r="F301" s="11"/>
    </row>
    <row r="302" spans="1:6" ht="15.75" customHeight="1">
      <c r="A302" s="11"/>
      <c r="B302" s="11"/>
      <c r="C302" s="11"/>
      <c r="D302" s="11"/>
      <c r="E302" s="11"/>
      <c r="F302" s="11"/>
    </row>
    <row r="303" spans="1:6" ht="15.75" customHeight="1">
      <c r="A303" s="11"/>
      <c r="B303" s="11"/>
      <c r="C303" s="11"/>
      <c r="D303" s="11"/>
      <c r="E303" s="11"/>
      <c r="F303" s="11"/>
    </row>
    <row r="304" spans="1:6" ht="15.75" customHeight="1">
      <c r="A304" s="11"/>
      <c r="B304" s="11"/>
      <c r="C304" s="11"/>
      <c r="D304" s="11"/>
      <c r="E304" s="11"/>
      <c r="F304" s="11"/>
    </row>
    <row r="305" spans="1:6" ht="15.75" customHeight="1">
      <c r="A305" s="11"/>
      <c r="B305" s="11"/>
      <c r="C305" s="11"/>
      <c r="D305" s="11"/>
      <c r="E305" s="11"/>
      <c r="F305" s="11"/>
    </row>
    <row r="306" spans="1:6" ht="15.75" customHeight="1">
      <c r="A306" s="11"/>
      <c r="B306" s="11"/>
      <c r="C306" s="11"/>
      <c r="D306" s="11"/>
      <c r="E306" s="11"/>
      <c r="F306" s="11"/>
    </row>
    <row r="307" spans="1:6" ht="15.75" customHeight="1">
      <c r="A307" s="11"/>
      <c r="B307" s="11"/>
      <c r="C307" s="11"/>
      <c r="D307" s="11"/>
      <c r="E307" s="11"/>
      <c r="F307" s="11"/>
    </row>
    <row r="308" spans="1:6" ht="15.75" customHeight="1">
      <c r="A308" s="11"/>
      <c r="B308" s="11"/>
      <c r="C308" s="11"/>
      <c r="D308" s="11"/>
      <c r="E308" s="11"/>
      <c r="F308" s="11"/>
    </row>
    <row r="309" spans="1:6" ht="15.75" customHeight="1">
      <c r="A309" s="11"/>
      <c r="B309" s="11"/>
      <c r="C309" s="11"/>
      <c r="D309" s="11"/>
      <c r="E309" s="11"/>
      <c r="F309" s="11"/>
    </row>
    <row r="310" spans="1:6" ht="15.75" customHeight="1">
      <c r="A310" s="11"/>
      <c r="B310" s="11"/>
      <c r="C310" s="11"/>
      <c r="D310" s="11"/>
      <c r="E310" s="11"/>
      <c r="F310" s="11"/>
    </row>
    <row r="311" spans="1:6" ht="15.75" customHeight="1">
      <c r="A311" s="11"/>
      <c r="B311" s="11"/>
      <c r="C311" s="11"/>
      <c r="D311" s="11"/>
      <c r="E311" s="11"/>
      <c r="F311" s="11"/>
    </row>
    <row r="312" spans="1:6" ht="15.75" customHeight="1">
      <c r="A312" s="11"/>
      <c r="B312" s="11"/>
      <c r="C312" s="11"/>
      <c r="D312" s="11"/>
      <c r="E312" s="11"/>
      <c r="F312" s="11"/>
    </row>
    <row r="313" spans="1:6" ht="15.75" customHeight="1">
      <c r="A313" s="11"/>
      <c r="B313" s="11"/>
      <c r="C313" s="11"/>
      <c r="D313" s="11"/>
      <c r="E313" s="11"/>
      <c r="F313" s="11"/>
    </row>
    <row r="314" spans="1:6" ht="15.75" customHeight="1">
      <c r="A314" s="11"/>
      <c r="B314" s="11"/>
      <c r="C314" s="11"/>
      <c r="D314" s="11"/>
      <c r="E314" s="11"/>
      <c r="F314" s="11"/>
    </row>
    <row r="315" spans="1:6" ht="15.75" customHeight="1">
      <c r="A315" s="11"/>
      <c r="B315" s="11"/>
      <c r="C315" s="11"/>
      <c r="D315" s="11"/>
      <c r="E315" s="11"/>
      <c r="F315" s="11"/>
    </row>
    <row r="316" spans="1:6" ht="15.75" customHeight="1">
      <c r="A316" s="11"/>
      <c r="B316" s="11"/>
      <c r="C316" s="11"/>
      <c r="D316" s="11"/>
      <c r="E316" s="11"/>
      <c r="F316" s="11"/>
    </row>
    <row r="317" spans="1:6" ht="15.75" customHeight="1">
      <c r="A317" s="11"/>
      <c r="B317" s="11"/>
      <c r="C317" s="11"/>
      <c r="D317" s="11"/>
      <c r="E317" s="11"/>
      <c r="F317" s="11"/>
    </row>
    <row r="318" spans="1:6" ht="15.75" customHeight="1">
      <c r="A318" s="11"/>
      <c r="B318" s="11"/>
      <c r="C318" s="11"/>
      <c r="D318" s="11"/>
      <c r="E318" s="11"/>
      <c r="F318" s="11"/>
    </row>
    <row r="319" spans="1:6" ht="15.75" customHeight="1">
      <c r="A319" s="11"/>
      <c r="B319" s="11"/>
      <c r="C319" s="11"/>
      <c r="D319" s="11"/>
      <c r="E319" s="11"/>
      <c r="F319" s="11"/>
    </row>
    <row r="320" spans="1:6" ht="15.75" customHeight="1">
      <c r="A320" s="11"/>
      <c r="B320" s="11"/>
      <c r="C320" s="11"/>
      <c r="D320" s="11"/>
      <c r="E320" s="11"/>
      <c r="F320" s="11"/>
    </row>
    <row r="321" spans="1:6" ht="15.75" customHeight="1">
      <c r="A321" s="11"/>
      <c r="B321" s="11"/>
      <c r="C321" s="11"/>
      <c r="D321" s="11"/>
      <c r="E321" s="11"/>
      <c r="F321" s="11"/>
    </row>
    <row r="322" spans="1:6" ht="15.75" customHeight="1">
      <c r="A322" s="11"/>
      <c r="B322" s="11"/>
      <c r="C322" s="11"/>
      <c r="D322" s="11"/>
      <c r="E322" s="11"/>
      <c r="F322" s="11"/>
    </row>
    <row r="323" spans="1:6" ht="15.75" customHeight="1">
      <c r="A323" s="11"/>
      <c r="B323" s="11"/>
      <c r="C323" s="11"/>
      <c r="D323" s="11"/>
      <c r="E323" s="11"/>
      <c r="F323" s="11"/>
    </row>
    <row r="324" spans="1:6" ht="15.75" customHeight="1">
      <c r="A324" s="11"/>
      <c r="B324" s="11"/>
      <c r="C324" s="11"/>
      <c r="D324" s="11"/>
      <c r="E324" s="11"/>
      <c r="F324" s="11"/>
    </row>
    <row r="325" spans="1:6" ht="15.75" customHeight="1">
      <c r="A325" s="11"/>
      <c r="B325" s="11"/>
      <c r="C325" s="11"/>
      <c r="D325" s="11"/>
      <c r="E325" s="11"/>
      <c r="F325" s="11"/>
    </row>
    <row r="326" spans="1:6" ht="15.75" customHeight="1">
      <c r="A326" s="11"/>
      <c r="B326" s="11"/>
      <c r="C326" s="11"/>
      <c r="D326" s="11"/>
      <c r="E326" s="11"/>
      <c r="F326" s="11"/>
    </row>
    <row r="327" spans="1:6" ht="15.75" customHeight="1">
      <c r="A327" s="11"/>
      <c r="B327" s="11"/>
      <c r="C327" s="11"/>
      <c r="D327" s="11"/>
      <c r="E327" s="11"/>
      <c r="F327" s="11"/>
    </row>
    <row r="328" spans="1:6" ht="15.75" customHeight="1">
      <c r="A328" s="11"/>
      <c r="B328" s="11"/>
      <c r="C328" s="11"/>
      <c r="D328" s="11"/>
      <c r="E328" s="11"/>
      <c r="F328" s="11"/>
    </row>
    <row r="329" spans="1:6" ht="15.75" customHeight="1">
      <c r="A329" s="11"/>
      <c r="B329" s="11"/>
      <c r="C329" s="11"/>
      <c r="D329" s="11"/>
      <c r="E329" s="11"/>
      <c r="F329" s="11"/>
    </row>
    <row r="330" spans="1:6" ht="15.75" customHeight="1">
      <c r="A330" s="11"/>
      <c r="B330" s="11"/>
      <c r="C330" s="11"/>
      <c r="D330" s="11"/>
      <c r="E330" s="11"/>
      <c r="F330" s="11"/>
    </row>
    <row r="331" spans="1:6" ht="15.75" customHeight="1">
      <c r="A331" s="11"/>
      <c r="B331" s="11"/>
      <c r="C331" s="11"/>
      <c r="D331" s="11"/>
      <c r="E331" s="11"/>
      <c r="F331" s="11"/>
    </row>
    <row r="332" spans="1:6" ht="15.75" customHeight="1">
      <c r="A332" s="11"/>
      <c r="B332" s="11"/>
      <c r="C332" s="11"/>
      <c r="D332" s="11"/>
      <c r="E332" s="11"/>
      <c r="F332" s="11"/>
    </row>
    <row r="333" spans="1:6" ht="15.75" customHeight="1">
      <c r="A333" s="11"/>
      <c r="B333" s="11"/>
      <c r="C333" s="11"/>
      <c r="D333" s="11"/>
      <c r="E333" s="11"/>
      <c r="F333" s="11"/>
    </row>
    <row r="334" spans="1:6" ht="15.75" customHeight="1">
      <c r="A334" s="11"/>
      <c r="B334" s="11"/>
      <c r="C334" s="11"/>
      <c r="D334" s="11"/>
      <c r="E334" s="11"/>
      <c r="F334" s="11"/>
    </row>
    <row r="335" spans="1:6" ht="15.75" customHeight="1">
      <c r="A335" s="11"/>
      <c r="B335" s="11"/>
      <c r="C335" s="11"/>
      <c r="D335" s="11"/>
      <c r="E335" s="11"/>
      <c r="F335" s="11"/>
    </row>
    <row r="336" spans="1:6" ht="15.75" customHeight="1">
      <c r="A336" s="11"/>
      <c r="B336" s="11"/>
      <c r="C336" s="11"/>
      <c r="D336" s="11"/>
      <c r="E336" s="11"/>
      <c r="F336" s="11"/>
    </row>
    <row r="337" spans="1:6" ht="15.75" customHeight="1">
      <c r="A337" s="11"/>
      <c r="B337" s="11"/>
      <c r="C337" s="11"/>
      <c r="D337" s="11"/>
      <c r="E337" s="11"/>
      <c r="F337" s="11"/>
    </row>
    <row r="338" spans="1:6" ht="15.75" customHeight="1">
      <c r="A338" s="11"/>
      <c r="B338" s="11"/>
      <c r="C338" s="11"/>
      <c r="D338" s="11"/>
      <c r="E338" s="11"/>
      <c r="F338" s="11"/>
    </row>
    <row r="339" spans="1:6" ht="15.75" customHeight="1">
      <c r="A339" s="11"/>
      <c r="B339" s="11"/>
      <c r="C339" s="11"/>
      <c r="D339" s="11"/>
      <c r="E339" s="11"/>
      <c r="F339" s="11"/>
    </row>
    <row r="340" spans="1:6" ht="15.75" customHeight="1">
      <c r="A340" s="11"/>
      <c r="B340" s="11"/>
      <c r="C340" s="11"/>
      <c r="D340" s="11"/>
      <c r="E340" s="11"/>
      <c r="F340" s="11"/>
    </row>
    <row r="341" spans="1:6" ht="15.75" customHeight="1">
      <c r="A341" s="11"/>
      <c r="B341" s="11"/>
      <c r="C341" s="11"/>
      <c r="D341" s="11"/>
      <c r="E341" s="11"/>
      <c r="F341" s="11"/>
    </row>
    <row r="342" spans="1:6" ht="15.75" customHeight="1">
      <c r="A342" s="11"/>
      <c r="B342" s="11"/>
      <c r="C342" s="11"/>
      <c r="D342" s="11"/>
      <c r="E342" s="11"/>
      <c r="F342" s="11"/>
    </row>
    <row r="343" spans="1:6" ht="15.75" customHeight="1">
      <c r="A343" s="11"/>
      <c r="B343" s="11"/>
      <c r="C343" s="11"/>
      <c r="D343" s="11"/>
      <c r="E343" s="11"/>
      <c r="F343" s="11"/>
    </row>
    <row r="344" spans="1:6" ht="15.75" customHeight="1">
      <c r="A344" s="11"/>
      <c r="B344" s="11"/>
      <c r="C344" s="11"/>
      <c r="D344" s="11"/>
      <c r="E344" s="11"/>
      <c r="F344" s="11"/>
    </row>
    <row r="345" spans="1:6" ht="15.75" customHeight="1">
      <c r="A345" s="11"/>
      <c r="B345" s="11"/>
      <c r="C345" s="11"/>
      <c r="D345" s="11"/>
      <c r="E345" s="11"/>
      <c r="F345" s="11"/>
    </row>
    <row r="346" spans="1:6" ht="15.75" customHeight="1">
      <c r="A346" s="11"/>
      <c r="B346" s="11"/>
      <c r="C346" s="11"/>
      <c r="D346" s="11"/>
      <c r="E346" s="11"/>
      <c r="F346" s="11"/>
    </row>
    <row r="347" spans="1:6" ht="15.75" customHeight="1">
      <c r="A347" s="11"/>
      <c r="B347" s="11"/>
      <c r="C347" s="11"/>
      <c r="D347" s="11"/>
      <c r="E347" s="11"/>
      <c r="F347" s="11"/>
    </row>
    <row r="348" spans="1:6" ht="15.75" customHeight="1">
      <c r="A348" s="11"/>
      <c r="B348" s="11"/>
      <c r="C348" s="11"/>
      <c r="D348" s="11"/>
      <c r="E348" s="11"/>
      <c r="F348" s="11"/>
    </row>
    <row r="349" spans="1:6" ht="15.75" customHeight="1">
      <c r="A349" s="11"/>
      <c r="B349" s="11"/>
      <c r="C349" s="11"/>
      <c r="D349" s="11"/>
      <c r="E349" s="11"/>
      <c r="F349" s="11"/>
    </row>
    <row r="350" spans="1:6" ht="15.75" customHeight="1">
      <c r="A350" s="11"/>
      <c r="B350" s="11"/>
      <c r="C350" s="11"/>
      <c r="D350" s="11"/>
      <c r="E350" s="11"/>
      <c r="F350" s="11"/>
    </row>
    <row r="351" spans="1:6" ht="15.75" customHeight="1">
      <c r="A351" s="11"/>
      <c r="B351" s="11"/>
      <c r="C351" s="11"/>
      <c r="D351" s="11"/>
      <c r="E351" s="11"/>
      <c r="F351" s="11"/>
    </row>
    <row r="352" spans="1:6" ht="15.75" customHeight="1">
      <c r="A352" s="11"/>
      <c r="B352" s="11"/>
      <c r="C352" s="11"/>
      <c r="D352" s="11"/>
      <c r="E352" s="11"/>
      <c r="F352" s="11"/>
    </row>
    <row r="353" spans="1:6" ht="15.75" customHeight="1">
      <c r="A353" s="11"/>
      <c r="B353" s="11"/>
      <c r="C353" s="11"/>
      <c r="D353" s="11"/>
      <c r="E353" s="11"/>
      <c r="F353" s="11"/>
    </row>
    <row r="354" spans="1:6" ht="15.75" customHeight="1">
      <c r="A354" s="11"/>
      <c r="B354" s="11"/>
      <c r="C354" s="11"/>
      <c r="D354" s="11"/>
      <c r="E354" s="11"/>
      <c r="F354" s="11"/>
    </row>
    <row r="355" spans="1:6" ht="15.75" customHeight="1">
      <c r="A355" s="11"/>
      <c r="B355" s="11"/>
      <c r="C355" s="11"/>
      <c r="D355" s="11"/>
      <c r="E355" s="11"/>
      <c r="F355" s="11"/>
    </row>
    <row r="356" spans="1:6" ht="15.75" customHeight="1">
      <c r="A356" s="11"/>
      <c r="B356" s="11"/>
      <c r="C356" s="11"/>
      <c r="D356" s="11"/>
      <c r="E356" s="11"/>
      <c r="F356" s="11"/>
    </row>
    <row r="357" spans="1:6" ht="15.75" customHeight="1">
      <c r="A357" s="11"/>
      <c r="B357" s="11"/>
      <c r="C357" s="11"/>
      <c r="D357" s="11"/>
      <c r="E357" s="11"/>
      <c r="F357" s="11"/>
    </row>
    <row r="358" spans="1:6" ht="15.75" customHeight="1">
      <c r="A358" s="11"/>
      <c r="B358" s="11"/>
      <c r="C358" s="11"/>
      <c r="D358" s="11"/>
      <c r="E358" s="11"/>
      <c r="F358" s="11"/>
    </row>
    <row r="359" spans="1:6" ht="15.75" customHeight="1">
      <c r="A359" s="11"/>
      <c r="B359" s="11"/>
      <c r="C359" s="11"/>
      <c r="D359" s="11"/>
      <c r="E359" s="11"/>
      <c r="F359" s="11"/>
    </row>
    <row r="360" spans="1:6" ht="15.75" customHeight="1">
      <c r="A360" s="11"/>
      <c r="B360" s="11"/>
      <c r="C360" s="11"/>
      <c r="D360" s="11"/>
      <c r="E360" s="11"/>
      <c r="F360" s="11"/>
    </row>
    <row r="361" spans="1:6" ht="15.75" customHeight="1">
      <c r="A361" s="11"/>
      <c r="B361" s="11"/>
      <c r="C361" s="11"/>
      <c r="D361" s="11"/>
      <c r="E361" s="11"/>
      <c r="F361" s="11"/>
    </row>
    <row r="362" spans="1:6" ht="15.75" customHeight="1">
      <c r="A362" s="11"/>
      <c r="B362" s="11"/>
      <c r="C362" s="11"/>
      <c r="D362" s="11"/>
      <c r="E362" s="11"/>
      <c r="F362" s="11"/>
    </row>
    <row r="363" spans="1:6" ht="15.75" customHeight="1">
      <c r="A363" s="11"/>
      <c r="B363" s="11"/>
      <c r="C363" s="11"/>
      <c r="D363" s="11"/>
      <c r="E363" s="11"/>
      <c r="F363" s="11"/>
    </row>
    <row r="364" spans="1:6" ht="15.75" customHeight="1">
      <c r="A364" s="11"/>
      <c r="B364" s="11"/>
      <c r="C364" s="11"/>
      <c r="D364" s="11"/>
      <c r="E364" s="11"/>
      <c r="F364" s="11"/>
    </row>
    <row r="365" spans="1:6" ht="15.75" customHeight="1">
      <c r="A365" s="11"/>
      <c r="B365" s="11"/>
      <c r="C365" s="11"/>
      <c r="D365" s="11"/>
      <c r="E365" s="11"/>
      <c r="F365" s="11"/>
    </row>
    <row r="366" spans="1:6" ht="15.75" customHeight="1">
      <c r="A366" s="11"/>
      <c r="B366" s="11"/>
      <c r="C366" s="11"/>
      <c r="D366" s="11"/>
      <c r="E366" s="11"/>
      <c r="F366" s="11"/>
    </row>
    <row r="367" spans="1:6" ht="15.75" customHeight="1">
      <c r="A367" s="11"/>
      <c r="B367" s="11"/>
      <c r="C367" s="11"/>
      <c r="D367" s="11"/>
      <c r="E367" s="11"/>
      <c r="F367" s="11"/>
    </row>
    <row r="368" spans="1:6" ht="15.75" customHeight="1">
      <c r="A368" s="11"/>
      <c r="B368" s="11"/>
      <c r="C368" s="11"/>
      <c r="D368" s="11"/>
      <c r="E368" s="11"/>
      <c r="F368" s="11"/>
    </row>
    <row r="369" spans="1:6" ht="15.75" customHeight="1">
      <c r="A369" s="11"/>
      <c r="B369" s="11"/>
      <c r="C369" s="11"/>
      <c r="D369" s="11"/>
      <c r="E369" s="11"/>
      <c r="F369" s="11"/>
    </row>
    <row r="370" spans="1:6" ht="15.75" customHeight="1">
      <c r="A370" s="11"/>
      <c r="B370" s="11"/>
      <c r="C370" s="11"/>
      <c r="D370" s="11"/>
      <c r="E370" s="11"/>
      <c r="F370" s="11"/>
    </row>
    <row r="371" spans="1:6" ht="15.75" customHeight="1">
      <c r="A371" s="11"/>
      <c r="B371" s="11"/>
      <c r="C371" s="11"/>
      <c r="D371" s="11"/>
      <c r="E371" s="11"/>
      <c r="F371" s="11"/>
    </row>
    <row r="372" spans="1:6" ht="15.75" customHeight="1">
      <c r="A372" s="11"/>
      <c r="B372" s="11"/>
      <c r="C372" s="11"/>
      <c r="D372" s="11"/>
      <c r="E372" s="11"/>
      <c r="F372" s="11"/>
    </row>
    <row r="373" spans="1:6" ht="15.75" customHeight="1">
      <c r="A373" s="11"/>
      <c r="B373" s="11"/>
      <c r="C373" s="11"/>
      <c r="D373" s="11"/>
      <c r="E373" s="11"/>
      <c r="F373" s="11"/>
    </row>
    <row r="374" spans="1:6" ht="15.75" customHeight="1">
      <c r="A374" s="11"/>
      <c r="B374" s="11"/>
      <c r="C374" s="11"/>
      <c r="D374" s="11"/>
      <c r="E374" s="11"/>
      <c r="F374" s="11"/>
    </row>
    <row r="375" spans="1:6" ht="15.75" customHeight="1">
      <c r="A375" s="11"/>
      <c r="B375" s="11"/>
      <c r="C375" s="11"/>
      <c r="D375" s="11"/>
      <c r="E375" s="11"/>
      <c r="F375" s="11"/>
    </row>
    <row r="376" spans="1:6" ht="15.75" customHeight="1">
      <c r="A376" s="11"/>
      <c r="B376" s="11"/>
      <c r="C376" s="11"/>
      <c r="D376" s="11"/>
      <c r="E376" s="11"/>
      <c r="F376" s="11"/>
    </row>
    <row r="377" spans="1:6" ht="15.75" customHeight="1">
      <c r="A377" s="11"/>
      <c r="B377" s="11"/>
      <c r="C377" s="11"/>
      <c r="D377" s="11"/>
      <c r="E377" s="11"/>
      <c r="F377" s="11"/>
    </row>
    <row r="378" spans="1:6" ht="15.75" customHeight="1">
      <c r="A378" s="11"/>
      <c r="B378" s="11"/>
      <c r="C378" s="11"/>
      <c r="D378" s="11"/>
      <c r="E378" s="11"/>
      <c r="F378" s="11"/>
    </row>
    <row r="379" spans="1:6" ht="15.75" customHeight="1">
      <c r="A379" s="11"/>
      <c r="B379" s="11"/>
      <c r="C379" s="11"/>
      <c r="D379" s="11"/>
      <c r="E379" s="11"/>
      <c r="F379" s="11"/>
    </row>
    <row r="380" spans="1:6" ht="15.75" customHeight="1">
      <c r="A380" s="11"/>
      <c r="B380" s="11"/>
      <c r="C380" s="11"/>
      <c r="D380" s="11"/>
      <c r="E380" s="11"/>
      <c r="F380" s="11"/>
    </row>
    <row r="381" spans="1:6" ht="15.75" customHeight="1">
      <c r="A381" s="11"/>
      <c r="B381" s="11"/>
      <c r="C381" s="11"/>
      <c r="D381" s="11"/>
      <c r="E381" s="11"/>
      <c r="F381" s="11"/>
    </row>
    <row r="382" spans="1:6" ht="15.75" customHeight="1">
      <c r="A382" s="11"/>
      <c r="B382" s="11"/>
      <c r="C382" s="11"/>
      <c r="D382" s="11"/>
      <c r="E382" s="11"/>
      <c r="F382" s="11"/>
    </row>
    <row r="383" spans="1:6" ht="15.75" customHeight="1">
      <c r="A383" s="11"/>
      <c r="B383" s="11"/>
      <c r="C383" s="11"/>
      <c r="D383" s="11"/>
      <c r="E383" s="11"/>
      <c r="F383" s="11"/>
    </row>
    <row r="384" spans="1:6" ht="15.75" customHeight="1">
      <c r="A384" s="11"/>
      <c r="B384" s="11"/>
      <c r="C384" s="11"/>
      <c r="D384" s="11"/>
      <c r="E384" s="11"/>
      <c r="F384" s="11"/>
    </row>
    <row r="385" spans="1:6" ht="15.75" customHeight="1">
      <c r="A385" s="11"/>
      <c r="B385" s="11"/>
      <c r="C385" s="11"/>
      <c r="D385" s="11"/>
      <c r="E385" s="11"/>
      <c r="F385" s="11"/>
    </row>
    <row r="386" spans="1:6" ht="15.75" customHeight="1">
      <c r="A386" s="11"/>
      <c r="B386" s="11"/>
      <c r="C386" s="11"/>
      <c r="D386" s="11"/>
      <c r="E386" s="11"/>
      <c r="F386" s="11"/>
    </row>
    <row r="387" spans="1:6" ht="15.75" customHeight="1">
      <c r="A387" s="11"/>
      <c r="B387" s="11"/>
      <c r="C387" s="11"/>
      <c r="D387" s="11"/>
      <c r="E387" s="11"/>
      <c r="F387" s="11"/>
    </row>
    <row r="388" spans="1:6" ht="15.75" customHeight="1">
      <c r="A388" s="11"/>
      <c r="B388" s="11"/>
      <c r="C388" s="11"/>
      <c r="D388" s="11"/>
      <c r="E388" s="11"/>
      <c r="F388" s="11"/>
    </row>
    <row r="389" spans="1:6" ht="15.75" customHeight="1">
      <c r="A389" s="11"/>
      <c r="B389" s="11"/>
      <c r="C389" s="11"/>
      <c r="D389" s="11"/>
      <c r="E389" s="11"/>
      <c r="F389" s="11"/>
    </row>
    <row r="390" spans="1:6" ht="15.75" customHeight="1">
      <c r="A390" s="11"/>
      <c r="B390" s="11"/>
      <c r="C390" s="11"/>
      <c r="D390" s="11"/>
      <c r="E390" s="11"/>
      <c r="F390" s="11"/>
    </row>
    <row r="391" spans="1:6" ht="15.75" customHeight="1">
      <c r="A391" s="11"/>
      <c r="B391" s="11"/>
      <c r="C391" s="11"/>
      <c r="D391" s="11"/>
      <c r="E391" s="11"/>
      <c r="F391" s="11"/>
    </row>
    <row r="392" spans="1:6" ht="15.75" customHeight="1">
      <c r="A392" s="11"/>
      <c r="B392" s="11"/>
      <c r="C392" s="11"/>
      <c r="D392" s="11"/>
      <c r="E392" s="11"/>
      <c r="F392" s="11"/>
    </row>
    <row r="393" spans="1:6" ht="15.75" customHeight="1">
      <c r="A393" s="11"/>
      <c r="B393" s="11"/>
      <c r="C393" s="11"/>
      <c r="D393" s="11"/>
      <c r="E393" s="11"/>
      <c r="F393" s="11"/>
    </row>
    <row r="394" spans="1:6" ht="15.75" customHeight="1">
      <c r="A394" s="11"/>
      <c r="B394" s="11"/>
      <c r="C394" s="11"/>
      <c r="D394" s="11"/>
      <c r="E394" s="11"/>
      <c r="F394" s="11"/>
    </row>
    <row r="395" spans="1:6" ht="15.75" customHeight="1">
      <c r="A395" s="11"/>
      <c r="B395" s="11"/>
      <c r="C395" s="11"/>
      <c r="D395" s="11"/>
      <c r="E395" s="11"/>
      <c r="F395" s="11"/>
    </row>
    <row r="396" spans="1:6" ht="15.75" customHeight="1">
      <c r="A396" s="11"/>
      <c r="B396" s="11"/>
      <c r="C396" s="11"/>
      <c r="D396" s="11"/>
      <c r="E396" s="11"/>
      <c r="F396" s="11"/>
    </row>
    <row r="397" spans="1:6" ht="15.75" customHeight="1">
      <c r="A397" s="11"/>
      <c r="B397" s="11"/>
      <c r="C397" s="11"/>
      <c r="D397" s="11"/>
      <c r="E397" s="11"/>
      <c r="F397" s="11"/>
    </row>
    <row r="398" spans="1:6" ht="15.75" customHeight="1">
      <c r="A398" s="11"/>
      <c r="B398" s="11"/>
      <c r="C398" s="11"/>
      <c r="D398" s="11"/>
      <c r="E398" s="11"/>
      <c r="F398" s="11"/>
    </row>
    <row r="399" spans="1:6" ht="15.75" customHeight="1">
      <c r="A399" s="11"/>
      <c r="B399" s="11"/>
      <c r="C399" s="11"/>
      <c r="D399" s="11"/>
      <c r="E399" s="11"/>
      <c r="F399" s="11"/>
    </row>
    <row r="400" spans="1:6" ht="15.75" customHeight="1">
      <c r="A400" s="11"/>
      <c r="B400" s="11"/>
      <c r="C400" s="11"/>
      <c r="D400" s="11"/>
      <c r="E400" s="11"/>
      <c r="F400" s="11"/>
    </row>
    <row r="401" spans="1:6" ht="15.75" customHeight="1">
      <c r="A401" s="11"/>
      <c r="B401" s="11"/>
      <c r="C401" s="11"/>
      <c r="D401" s="11"/>
      <c r="E401" s="11"/>
      <c r="F401" s="11"/>
    </row>
    <row r="402" spans="1:6" ht="15.75" customHeight="1">
      <c r="A402" s="11"/>
      <c r="B402" s="11"/>
      <c r="C402" s="11"/>
      <c r="D402" s="11"/>
      <c r="E402" s="11"/>
      <c r="F402" s="11"/>
    </row>
    <row r="403" spans="1:6" ht="15.75" customHeight="1">
      <c r="A403" s="11"/>
      <c r="B403" s="11"/>
      <c r="C403" s="11"/>
      <c r="D403" s="11"/>
      <c r="E403" s="11"/>
      <c r="F403" s="11"/>
    </row>
    <row r="404" spans="1:6" ht="15.75" customHeight="1">
      <c r="A404" s="11"/>
      <c r="B404" s="11"/>
      <c r="C404" s="11"/>
      <c r="D404" s="11"/>
      <c r="E404" s="11"/>
      <c r="F404" s="11"/>
    </row>
    <row r="405" spans="1:6" ht="15.75" customHeight="1">
      <c r="A405" s="11"/>
      <c r="B405" s="11"/>
      <c r="C405" s="11"/>
      <c r="D405" s="11"/>
      <c r="E405" s="11"/>
      <c r="F405" s="11"/>
    </row>
    <row r="406" spans="1:6" ht="15.75" customHeight="1">
      <c r="A406" s="11"/>
      <c r="B406" s="11"/>
      <c r="C406" s="11"/>
      <c r="D406" s="11"/>
      <c r="E406" s="11"/>
      <c r="F406" s="11"/>
    </row>
    <row r="407" spans="1:6" ht="15.75" customHeight="1">
      <c r="A407" s="11"/>
      <c r="B407" s="11"/>
      <c r="C407" s="11"/>
      <c r="D407" s="11"/>
      <c r="E407" s="11"/>
      <c r="F407" s="11"/>
    </row>
    <row r="408" spans="1:6" ht="15.75" customHeight="1">
      <c r="A408" s="11"/>
      <c r="B408" s="11"/>
      <c r="C408" s="11"/>
      <c r="D408" s="11"/>
      <c r="E408" s="11"/>
      <c r="F408" s="11"/>
    </row>
    <row r="409" spans="1:6" ht="15.75" customHeight="1">
      <c r="A409" s="11"/>
      <c r="B409" s="11"/>
      <c r="C409" s="11"/>
      <c r="D409" s="11"/>
      <c r="E409" s="11"/>
      <c r="F409" s="11"/>
    </row>
    <row r="410" spans="1:6" ht="15.75" customHeight="1">
      <c r="A410" s="11"/>
      <c r="B410" s="11"/>
      <c r="C410" s="11"/>
      <c r="D410" s="11"/>
      <c r="E410" s="11"/>
      <c r="F410" s="11"/>
    </row>
    <row r="411" spans="1:6" ht="15.75" customHeight="1">
      <c r="A411" s="11"/>
      <c r="B411" s="11"/>
      <c r="C411" s="11"/>
      <c r="D411" s="11"/>
      <c r="E411" s="11"/>
      <c r="F411" s="11"/>
    </row>
    <row r="412" spans="1:6" ht="15.75" customHeight="1">
      <c r="A412" s="11"/>
      <c r="B412" s="11"/>
      <c r="C412" s="11"/>
      <c r="D412" s="11"/>
      <c r="E412" s="11"/>
      <c r="F412" s="11"/>
    </row>
    <row r="413" spans="1:6" ht="15.75" customHeight="1">
      <c r="A413" s="11"/>
      <c r="B413" s="11"/>
      <c r="C413" s="11"/>
      <c r="D413" s="11"/>
      <c r="E413" s="11"/>
      <c r="F413" s="11"/>
    </row>
    <row r="414" spans="1:6" ht="15.75" customHeight="1">
      <c r="A414" s="11"/>
      <c r="B414" s="11"/>
      <c r="C414" s="11"/>
      <c r="D414" s="11"/>
      <c r="E414" s="11"/>
      <c r="F414" s="11"/>
    </row>
    <row r="415" spans="1:6" ht="15.75" customHeight="1">
      <c r="A415" s="11"/>
      <c r="B415" s="11"/>
      <c r="C415" s="11"/>
      <c r="D415" s="11"/>
      <c r="E415" s="11"/>
      <c r="F415" s="11"/>
    </row>
    <row r="416" spans="1:6" ht="15.75" customHeight="1">
      <c r="A416" s="11"/>
      <c r="B416" s="11"/>
      <c r="C416" s="11"/>
      <c r="D416" s="11"/>
      <c r="E416" s="11"/>
      <c r="F416" s="11"/>
    </row>
    <row r="417" spans="1:6" ht="15.75" customHeight="1">
      <c r="A417" s="11"/>
      <c r="B417" s="11"/>
      <c r="C417" s="11"/>
      <c r="D417" s="11"/>
      <c r="E417" s="11"/>
      <c r="F417" s="11"/>
    </row>
    <row r="418" spans="1:6" ht="15.75" customHeight="1">
      <c r="A418" s="11"/>
      <c r="B418" s="11"/>
      <c r="C418" s="11"/>
      <c r="D418" s="11"/>
      <c r="E418" s="11"/>
      <c r="F418" s="11"/>
    </row>
    <row r="419" spans="1:6" ht="15.75" customHeight="1">
      <c r="A419" s="11"/>
      <c r="B419" s="11"/>
      <c r="C419" s="11"/>
      <c r="D419" s="11"/>
      <c r="E419" s="11"/>
      <c r="F419" s="11"/>
    </row>
    <row r="420" spans="1:6" ht="15.75" customHeight="1">
      <c r="A420" s="11"/>
      <c r="B420" s="11"/>
      <c r="C420" s="11"/>
      <c r="D420" s="11"/>
      <c r="E420" s="11"/>
      <c r="F420" s="11"/>
    </row>
    <row r="421" spans="1:6" ht="15.75" customHeight="1">
      <c r="A421" s="11"/>
      <c r="B421" s="11"/>
      <c r="C421" s="11"/>
      <c r="D421" s="11"/>
      <c r="E421" s="11"/>
      <c r="F421" s="11"/>
    </row>
    <row r="422" spans="1:6" ht="15.75" customHeight="1">
      <c r="A422" s="11"/>
      <c r="B422" s="11"/>
      <c r="C422" s="11"/>
      <c r="D422" s="11"/>
      <c r="E422" s="11"/>
      <c r="F422" s="11"/>
    </row>
    <row r="423" spans="1:6" ht="15.75" customHeight="1">
      <c r="A423" s="11"/>
      <c r="B423" s="11"/>
      <c r="C423" s="11"/>
      <c r="D423" s="11"/>
      <c r="E423" s="11"/>
      <c r="F423" s="11"/>
    </row>
    <row r="424" spans="1:6" ht="15.75" customHeight="1">
      <c r="A424" s="11"/>
      <c r="B424" s="11"/>
      <c r="C424" s="11"/>
      <c r="D424" s="11"/>
      <c r="E424" s="11"/>
      <c r="F424" s="11"/>
    </row>
    <row r="425" spans="1:6" ht="15.75" customHeight="1">
      <c r="A425" s="11"/>
      <c r="B425" s="11"/>
      <c r="C425" s="11"/>
      <c r="D425" s="11"/>
      <c r="E425" s="11"/>
      <c r="F425" s="11"/>
    </row>
    <row r="426" spans="1:6" ht="15.75" customHeight="1">
      <c r="A426" s="11"/>
      <c r="B426" s="11"/>
      <c r="C426" s="11"/>
      <c r="D426" s="11"/>
      <c r="E426" s="11"/>
      <c r="F426" s="11"/>
    </row>
    <row r="427" spans="1:6" ht="15.75" customHeight="1">
      <c r="A427" s="11"/>
      <c r="B427" s="11"/>
      <c r="C427" s="11"/>
      <c r="D427" s="11"/>
      <c r="E427" s="11"/>
      <c r="F427" s="11"/>
    </row>
    <row r="428" spans="1:6" ht="15.75" customHeight="1">
      <c r="A428" s="11"/>
      <c r="B428" s="11"/>
      <c r="C428" s="11"/>
      <c r="D428" s="11"/>
      <c r="E428" s="11"/>
      <c r="F428" s="11"/>
    </row>
    <row r="429" spans="1:6" ht="15.75" customHeight="1">
      <c r="A429" s="11"/>
      <c r="B429" s="11"/>
      <c r="C429" s="11"/>
      <c r="D429" s="11"/>
      <c r="E429" s="11"/>
      <c r="F429" s="11"/>
    </row>
    <row r="430" spans="1:6" ht="15.75" customHeight="1">
      <c r="A430" s="11"/>
      <c r="B430" s="11"/>
      <c r="C430" s="11"/>
      <c r="D430" s="11"/>
      <c r="E430" s="11"/>
      <c r="F430" s="11"/>
    </row>
    <row r="431" spans="1:6" ht="15.75" customHeight="1">
      <c r="A431" s="11"/>
      <c r="B431" s="11"/>
      <c r="C431" s="11"/>
      <c r="D431" s="11"/>
      <c r="E431" s="11"/>
      <c r="F431" s="11"/>
    </row>
    <row r="432" spans="1:6" ht="15.75" customHeight="1">
      <c r="A432" s="11"/>
      <c r="B432" s="11"/>
      <c r="C432" s="11"/>
      <c r="D432" s="11"/>
      <c r="E432" s="11"/>
      <c r="F432" s="11"/>
    </row>
    <row r="433" spans="1:6" ht="15.75" customHeight="1">
      <c r="A433" s="11"/>
      <c r="B433" s="11"/>
      <c r="C433" s="11"/>
      <c r="D433" s="11"/>
      <c r="E433" s="11"/>
      <c r="F433" s="11"/>
    </row>
    <row r="434" spans="1:6" ht="15.75" customHeight="1">
      <c r="A434" s="11"/>
      <c r="B434" s="11"/>
      <c r="C434" s="11"/>
      <c r="D434" s="11"/>
      <c r="E434" s="11"/>
      <c r="F434" s="11"/>
    </row>
    <row r="435" spans="1:6" ht="15.75" customHeight="1">
      <c r="A435" s="11"/>
      <c r="B435" s="11"/>
      <c r="C435" s="11"/>
      <c r="D435" s="11"/>
      <c r="E435" s="11"/>
      <c r="F435" s="11"/>
    </row>
    <row r="436" spans="1:6" ht="15.75" customHeight="1">
      <c r="A436" s="11"/>
      <c r="B436" s="11"/>
      <c r="C436" s="11"/>
      <c r="D436" s="11"/>
      <c r="E436" s="11"/>
      <c r="F436" s="11"/>
    </row>
    <row r="437" spans="1:6" ht="15.75" customHeight="1">
      <c r="A437" s="11"/>
      <c r="B437" s="11"/>
      <c r="C437" s="11"/>
      <c r="D437" s="11"/>
      <c r="E437" s="11"/>
      <c r="F437" s="11"/>
    </row>
    <row r="438" spans="1:6" ht="15.75" customHeight="1">
      <c r="A438" s="11"/>
      <c r="B438" s="11"/>
      <c r="C438" s="11"/>
      <c r="D438" s="11"/>
      <c r="E438" s="11"/>
      <c r="F438" s="11"/>
    </row>
    <row r="439" spans="1:6" ht="15.75" customHeight="1">
      <c r="A439" s="11"/>
      <c r="B439" s="11"/>
      <c r="C439" s="11"/>
      <c r="D439" s="11"/>
      <c r="E439" s="11"/>
      <c r="F439" s="11"/>
    </row>
    <row r="440" spans="1:6" ht="15.75" customHeight="1">
      <c r="A440" s="11"/>
      <c r="B440" s="11"/>
      <c r="C440" s="11"/>
      <c r="D440" s="11"/>
      <c r="E440" s="11"/>
      <c r="F440" s="11"/>
    </row>
    <row r="441" spans="1:6" ht="15.75" customHeight="1">
      <c r="A441" s="11"/>
      <c r="B441" s="11"/>
      <c r="C441" s="11"/>
      <c r="D441" s="11"/>
      <c r="E441" s="11"/>
      <c r="F441" s="11"/>
    </row>
    <row r="442" spans="1:6" ht="15.75" customHeight="1">
      <c r="A442" s="11"/>
      <c r="B442" s="11"/>
      <c r="C442" s="11"/>
      <c r="D442" s="11"/>
      <c r="E442" s="11"/>
      <c r="F442" s="11"/>
    </row>
    <row r="443" spans="1:6" ht="15.75" customHeight="1">
      <c r="A443" s="11"/>
      <c r="B443" s="11"/>
      <c r="C443" s="11"/>
      <c r="D443" s="11"/>
      <c r="E443" s="11"/>
      <c r="F443" s="11"/>
    </row>
    <row r="444" spans="1:6" ht="15.75" customHeight="1">
      <c r="A444" s="11"/>
      <c r="B444" s="11"/>
      <c r="C444" s="11"/>
      <c r="D444" s="11"/>
      <c r="E444" s="11"/>
      <c r="F444" s="11"/>
    </row>
    <row r="445" spans="1:6" ht="15.75" customHeight="1">
      <c r="A445" s="11"/>
      <c r="B445" s="11"/>
      <c r="C445" s="11"/>
      <c r="D445" s="11"/>
      <c r="E445" s="11"/>
      <c r="F445" s="11"/>
    </row>
    <row r="446" spans="1:6" ht="15.75" customHeight="1">
      <c r="A446" s="11"/>
      <c r="B446" s="11"/>
      <c r="C446" s="11"/>
      <c r="D446" s="11"/>
      <c r="E446" s="11"/>
      <c r="F446" s="11"/>
    </row>
    <row r="447" spans="1:6" ht="15.75" customHeight="1">
      <c r="A447" s="11"/>
      <c r="B447" s="11"/>
      <c r="C447" s="11"/>
      <c r="D447" s="11"/>
      <c r="E447" s="11"/>
      <c r="F447" s="11"/>
    </row>
    <row r="448" spans="1:6" ht="15.75" customHeight="1">
      <c r="A448" s="11"/>
      <c r="B448" s="11"/>
      <c r="C448" s="11"/>
      <c r="D448" s="11"/>
      <c r="E448" s="11"/>
      <c r="F448" s="11"/>
    </row>
    <row r="449" spans="1:6" ht="15.75" customHeight="1">
      <c r="A449" s="11"/>
      <c r="B449" s="11"/>
      <c r="C449" s="11"/>
      <c r="D449" s="11"/>
      <c r="E449" s="11"/>
      <c r="F449" s="11"/>
    </row>
    <row r="450" spans="1:6" ht="15.75" customHeight="1">
      <c r="A450" s="11"/>
      <c r="B450" s="11"/>
      <c r="C450" s="11"/>
      <c r="D450" s="11"/>
      <c r="E450" s="11"/>
      <c r="F450" s="11"/>
    </row>
    <row r="451" spans="1:6" ht="15.75" customHeight="1">
      <c r="A451" s="11"/>
      <c r="B451" s="11"/>
      <c r="C451" s="11"/>
      <c r="D451" s="11"/>
      <c r="E451" s="11"/>
      <c r="F451" s="11"/>
    </row>
    <row r="452" spans="1:6" ht="15.75" customHeight="1">
      <c r="A452" s="11"/>
      <c r="B452" s="11"/>
      <c r="C452" s="11"/>
      <c r="D452" s="11"/>
      <c r="E452" s="11"/>
      <c r="F452" s="11"/>
    </row>
    <row r="453" spans="1:6" ht="15.75" customHeight="1">
      <c r="A453" s="11"/>
      <c r="B453" s="11"/>
      <c r="C453" s="11"/>
      <c r="D453" s="11"/>
      <c r="E453" s="11"/>
      <c r="F453" s="11"/>
    </row>
    <row r="454" spans="1:6" ht="15.75" customHeight="1">
      <c r="A454" s="11"/>
      <c r="B454" s="11"/>
      <c r="C454" s="11"/>
      <c r="D454" s="11"/>
      <c r="E454" s="11"/>
      <c r="F454" s="11"/>
    </row>
    <row r="455" spans="1:6" ht="15.75" customHeight="1">
      <c r="A455" s="11"/>
      <c r="B455" s="11"/>
      <c r="C455" s="11"/>
      <c r="D455" s="11"/>
      <c r="E455" s="11"/>
      <c r="F455" s="11"/>
    </row>
    <row r="456" spans="1:6" ht="15.75" customHeight="1">
      <c r="A456" s="11"/>
      <c r="B456" s="11"/>
      <c r="C456" s="11"/>
      <c r="D456" s="11"/>
      <c r="E456" s="11"/>
      <c r="F456" s="11"/>
    </row>
    <row r="457" spans="1:6" ht="15.75" customHeight="1">
      <c r="A457" s="11"/>
      <c r="B457" s="11"/>
      <c r="C457" s="11"/>
      <c r="D457" s="11"/>
      <c r="E457" s="11"/>
      <c r="F457" s="11"/>
    </row>
    <row r="458" spans="1:6" ht="15.75" customHeight="1">
      <c r="A458" s="11"/>
      <c r="B458" s="11"/>
      <c r="C458" s="11"/>
      <c r="D458" s="11"/>
      <c r="E458" s="11"/>
      <c r="F458" s="11"/>
    </row>
    <row r="459" spans="1:6" ht="15.75" customHeight="1">
      <c r="A459" s="11"/>
      <c r="B459" s="11"/>
      <c r="C459" s="11"/>
      <c r="D459" s="11"/>
      <c r="E459" s="11"/>
      <c r="F459" s="11"/>
    </row>
    <row r="460" spans="1:6" ht="15.75" customHeight="1">
      <c r="A460" s="11"/>
      <c r="B460" s="11"/>
      <c r="C460" s="11"/>
      <c r="D460" s="11"/>
      <c r="E460" s="11"/>
      <c r="F460" s="11"/>
    </row>
    <row r="461" spans="1:6" ht="15.75" customHeight="1">
      <c r="A461" s="11"/>
      <c r="B461" s="11"/>
      <c r="C461" s="11"/>
      <c r="D461" s="11"/>
      <c r="E461" s="11"/>
      <c r="F461" s="11"/>
    </row>
    <row r="462" spans="1:6" ht="15.75" customHeight="1">
      <c r="A462" s="11"/>
      <c r="B462" s="11"/>
      <c r="C462" s="11"/>
      <c r="D462" s="11"/>
      <c r="E462" s="11"/>
      <c r="F462" s="11"/>
    </row>
    <row r="463" spans="1:6" ht="15.75" customHeight="1">
      <c r="A463" s="11"/>
      <c r="B463" s="11"/>
      <c r="C463" s="11"/>
      <c r="D463" s="11"/>
      <c r="E463" s="11"/>
      <c r="F463" s="11"/>
    </row>
    <row r="464" spans="1:6" ht="15.75" customHeight="1">
      <c r="A464" s="11"/>
      <c r="B464" s="11"/>
      <c r="C464" s="11"/>
      <c r="D464" s="11"/>
      <c r="E464" s="11"/>
      <c r="F464" s="11"/>
    </row>
    <row r="465" spans="1:6" ht="15.75" customHeight="1">
      <c r="A465" s="11"/>
      <c r="B465" s="11"/>
      <c r="C465" s="11"/>
      <c r="D465" s="11"/>
      <c r="E465" s="11"/>
      <c r="F465" s="11"/>
    </row>
    <row r="466" spans="1:6" ht="15.75" customHeight="1">
      <c r="A466" s="11"/>
      <c r="B466" s="11"/>
      <c r="C466" s="11"/>
      <c r="D466" s="11"/>
      <c r="E466" s="11"/>
      <c r="F466" s="11"/>
    </row>
    <row r="467" spans="1:6" ht="15.75" customHeight="1">
      <c r="A467" s="11"/>
      <c r="B467" s="11"/>
      <c r="C467" s="11"/>
      <c r="D467" s="11"/>
      <c r="E467" s="11"/>
      <c r="F467" s="11"/>
    </row>
    <row r="468" spans="1:6" ht="15.75" customHeight="1">
      <c r="A468" s="11"/>
      <c r="B468" s="11"/>
      <c r="C468" s="11"/>
      <c r="D468" s="11"/>
      <c r="E468" s="11"/>
      <c r="F468" s="11"/>
    </row>
    <row r="469" spans="1:6" ht="15.75" customHeight="1">
      <c r="A469" s="11"/>
      <c r="B469" s="11"/>
      <c r="C469" s="11"/>
      <c r="D469" s="11"/>
      <c r="E469" s="11"/>
      <c r="F469" s="11"/>
    </row>
    <row r="470" spans="1:6" ht="15.75" customHeight="1">
      <c r="A470" s="11"/>
      <c r="B470" s="11"/>
      <c r="C470" s="11"/>
      <c r="D470" s="11"/>
      <c r="E470" s="11"/>
      <c r="F470" s="11"/>
    </row>
    <row r="471" spans="1:6" ht="15.75" customHeight="1">
      <c r="A471" s="11"/>
      <c r="B471" s="11"/>
      <c r="C471" s="11"/>
      <c r="D471" s="11"/>
      <c r="E471" s="11"/>
      <c r="F471" s="11"/>
    </row>
    <row r="472" spans="1:6" ht="15.75" customHeight="1">
      <c r="A472" s="11"/>
      <c r="B472" s="11"/>
      <c r="C472" s="11"/>
      <c r="D472" s="11"/>
      <c r="E472" s="11"/>
      <c r="F472" s="11"/>
    </row>
    <row r="473" spans="1:6" ht="15.75" customHeight="1">
      <c r="A473" s="11"/>
      <c r="B473" s="11"/>
      <c r="C473" s="11"/>
      <c r="D473" s="11"/>
      <c r="E473" s="11"/>
      <c r="F473" s="11"/>
    </row>
    <row r="474" spans="1:6" ht="15.75" customHeight="1">
      <c r="A474" s="11"/>
      <c r="B474" s="11"/>
      <c r="C474" s="11"/>
      <c r="D474" s="11"/>
      <c r="E474" s="11"/>
      <c r="F474" s="11"/>
    </row>
    <row r="475" spans="1:6" ht="15.75" customHeight="1">
      <c r="A475" s="11"/>
      <c r="B475" s="11"/>
      <c r="C475" s="11"/>
      <c r="D475" s="11"/>
      <c r="E475" s="11"/>
      <c r="F475" s="11"/>
    </row>
    <row r="476" spans="1:6" ht="15.75" customHeight="1">
      <c r="A476" s="11"/>
      <c r="B476" s="11"/>
      <c r="C476" s="11"/>
      <c r="D476" s="11"/>
      <c r="E476" s="11"/>
      <c r="F476" s="11"/>
    </row>
    <row r="477" spans="1:6" ht="15.75" customHeight="1">
      <c r="A477" s="11"/>
      <c r="B477" s="11"/>
      <c r="C477" s="11"/>
      <c r="D477" s="11"/>
      <c r="E477" s="11"/>
      <c r="F477" s="11"/>
    </row>
    <row r="478" spans="1:6" ht="15.75" customHeight="1">
      <c r="A478" s="11"/>
      <c r="B478" s="11"/>
      <c r="C478" s="11"/>
      <c r="D478" s="11"/>
      <c r="E478" s="11"/>
      <c r="F478" s="11"/>
    </row>
    <row r="479" spans="1:6" ht="15.75" customHeight="1">
      <c r="A479" s="11"/>
      <c r="B479" s="11"/>
      <c r="C479" s="11"/>
      <c r="D479" s="11"/>
      <c r="E479" s="11"/>
      <c r="F479" s="11"/>
    </row>
    <row r="480" spans="1:6" ht="15.75" customHeight="1">
      <c r="A480" s="11"/>
      <c r="B480" s="11"/>
      <c r="C480" s="11"/>
      <c r="D480" s="11"/>
      <c r="E480" s="11"/>
      <c r="F480" s="11"/>
    </row>
    <row r="481" spans="1:6" ht="15.75" customHeight="1">
      <c r="A481" s="11"/>
      <c r="B481" s="11"/>
      <c r="C481" s="11"/>
      <c r="D481" s="11"/>
      <c r="E481" s="11"/>
      <c r="F481" s="11"/>
    </row>
    <row r="482" spans="1:6" ht="15.75" customHeight="1">
      <c r="A482" s="11"/>
      <c r="B482" s="11"/>
      <c r="C482" s="11"/>
      <c r="D482" s="11"/>
      <c r="E482" s="11"/>
      <c r="F482" s="11"/>
    </row>
    <row r="483" spans="1:6" ht="15.75" customHeight="1">
      <c r="A483" s="11"/>
      <c r="B483" s="11"/>
      <c r="C483" s="11"/>
      <c r="D483" s="11"/>
      <c r="E483" s="11"/>
      <c r="F483" s="11"/>
    </row>
    <row r="484" spans="1:6" ht="15.75" customHeight="1">
      <c r="A484" s="11"/>
      <c r="B484" s="11"/>
      <c r="C484" s="11"/>
      <c r="D484" s="11"/>
      <c r="E484" s="11"/>
      <c r="F484" s="11"/>
    </row>
    <row r="485" spans="1:6" ht="15.75" customHeight="1">
      <c r="A485" s="11"/>
      <c r="B485" s="11"/>
      <c r="C485" s="11"/>
      <c r="D485" s="11"/>
      <c r="E485" s="11"/>
      <c r="F485" s="11"/>
    </row>
    <row r="486" spans="1:6" ht="15.75" customHeight="1">
      <c r="A486" s="11"/>
      <c r="B486" s="11"/>
      <c r="C486" s="11"/>
      <c r="D486" s="11"/>
      <c r="E486" s="11"/>
      <c r="F486" s="11"/>
    </row>
    <row r="487" spans="1:6" ht="15.75" customHeight="1">
      <c r="A487" s="11"/>
      <c r="B487" s="11"/>
      <c r="C487" s="11"/>
      <c r="D487" s="11"/>
      <c r="E487" s="11"/>
      <c r="F487" s="11"/>
    </row>
    <row r="488" spans="1:6" ht="15.75" customHeight="1">
      <c r="A488" s="11"/>
      <c r="B488" s="11"/>
      <c r="C488" s="11"/>
      <c r="D488" s="11"/>
      <c r="E488" s="11"/>
      <c r="F488" s="11"/>
    </row>
    <row r="489" spans="1:6" ht="15.75" customHeight="1">
      <c r="A489" s="11"/>
      <c r="B489" s="11"/>
      <c r="C489" s="11"/>
      <c r="D489" s="11"/>
      <c r="E489" s="11"/>
      <c r="F489" s="11"/>
    </row>
    <row r="490" spans="1:6" ht="15.75" customHeight="1">
      <c r="A490" s="11"/>
      <c r="B490" s="11"/>
      <c r="C490" s="11"/>
      <c r="D490" s="11"/>
      <c r="E490" s="11"/>
      <c r="F490" s="11"/>
    </row>
    <row r="491" spans="1:6" ht="15.75" customHeight="1">
      <c r="A491" s="11"/>
      <c r="B491" s="11"/>
      <c r="C491" s="11"/>
      <c r="D491" s="11"/>
      <c r="E491" s="11"/>
      <c r="F491" s="11"/>
    </row>
    <row r="492" spans="1:6" ht="15.75" customHeight="1">
      <c r="A492" s="11"/>
      <c r="B492" s="11"/>
      <c r="C492" s="11"/>
      <c r="D492" s="11"/>
      <c r="E492" s="11"/>
      <c r="F492" s="11"/>
    </row>
    <row r="493" spans="1:6" ht="15.75" customHeight="1">
      <c r="A493" s="11"/>
      <c r="B493" s="11"/>
      <c r="C493" s="11"/>
      <c r="D493" s="11"/>
      <c r="E493" s="11"/>
      <c r="F493" s="11"/>
    </row>
    <row r="494" spans="1:6" ht="15.75" customHeight="1">
      <c r="A494" s="11"/>
      <c r="B494" s="11"/>
      <c r="C494" s="11"/>
      <c r="D494" s="11"/>
      <c r="E494" s="11"/>
      <c r="F494" s="11"/>
    </row>
    <row r="495" spans="1:6" ht="15.75" customHeight="1">
      <c r="A495" s="11"/>
      <c r="B495" s="11"/>
      <c r="C495" s="11"/>
      <c r="D495" s="11"/>
      <c r="E495" s="11"/>
      <c r="F495" s="11"/>
    </row>
    <row r="496" spans="1:6" ht="15.75" customHeight="1">
      <c r="A496" s="11"/>
      <c r="B496" s="11"/>
      <c r="C496" s="11"/>
      <c r="D496" s="11"/>
      <c r="E496" s="11"/>
      <c r="F496" s="11"/>
    </row>
    <row r="497" spans="1:6" ht="15.75" customHeight="1">
      <c r="A497" s="11"/>
      <c r="B497" s="11"/>
      <c r="C497" s="11"/>
      <c r="D497" s="11"/>
      <c r="E497" s="11"/>
      <c r="F497" s="11"/>
    </row>
    <row r="498" spans="1:6" ht="15.75" customHeight="1">
      <c r="A498" s="11"/>
      <c r="B498" s="11"/>
      <c r="C498" s="11"/>
      <c r="D498" s="11"/>
      <c r="E498" s="11"/>
      <c r="F498" s="11"/>
    </row>
    <row r="499" spans="1:6" ht="15.75" customHeight="1">
      <c r="A499" s="11"/>
      <c r="B499" s="11"/>
      <c r="C499" s="11"/>
      <c r="D499" s="11"/>
      <c r="E499" s="11"/>
      <c r="F499" s="11"/>
    </row>
    <row r="500" spans="1:6" ht="15.75" customHeight="1">
      <c r="A500" s="11"/>
      <c r="B500" s="11"/>
      <c r="C500" s="11"/>
      <c r="D500" s="11"/>
      <c r="E500" s="11"/>
      <c r="F500" s="11"/>
    </row>
    <row r="501" spans="1:6" ht="15.75" customHeight="1">
      <c r="A501" s="11"/>
      <c r="B501" s="11"/>
      <c r="C501" s="11"/>
      <c r="D501" s="11"/>
      <c r="E501" s="11"/>
      <c r="F501" s="11"/>
    </row>
    <row r="502" spans="1:6" ht="15.75" customHeight="1">
      <c r="A502" s="11"/>
      <c r="B502" s="11"/>
      <c r="C502" s="11"/>
      <c r="D502" s="11"/>
      <c r="E502" s="11"/>
      <c r="F502" s="11"/>
    </row>
    <row r="503" spans="1:6" ht="15.75" customHeight="1">
      <c r="A503" s="11"/>
      <c r="B503" s="11"/>
      <c r="C503" s="11"/>
      <c r="D503" s="11"/>
      <c r="E503" s="11"/>
      <c r="F503" s="11"/>
    </row>
    <row r="504" spans="1:6" ht="15.75" customHeight="1">
      <c r="A504" s="11"/>
      <c r="B504" s="11"/>
      <c r="C504" s="11"/>
      <c r="D504" s="11"/>
      <c r="E504" s="11"/>
      <c r="F504" s="11"/>
    </row>
    <row r="505" spans="1:6" ht="15.75" customHeight="1">
      <c r="A505" s="11"/>
      <c r="B505" s="11"/>
      <c r="C505" s="11"/>
      <c r="D505" s="11"/>
      <c r="E505" s="11"/>
      <c r="F505" s="11"/>
    </row>
    <row r="506" spans="1:6" ht="15.75" customHeight="1">
      <c r="A506" s="11"/>
      <c r="B506" s="11"/>
      <c r="C506" s="11"/>
      <c r="D506" s="11"/>
      <c r="E506" s="11"/>
      <c r="F506" s="11"/>
    </row>
    <row r="507" spans="1:6" ht="15.75" customHeight="1">
      <c r="A507" s="11"/>
      <c r="B507" s="11"/>
      <c r="C507" s="11"/>
      <c r="D507" s="11"/>
      <c r="E507" s="11"/>
      <c r="F507" s="11"/>
    </row>
    <row r="508" spans="1:6" ht="15.75" customHeight="1">
      <c r="A508" s="11"/>
      <c r="B508" s="11"/>
      <c r="C508" s="11"/>
      <c r="D508" s="11"/>
      <c r="E508" s="11"/>
      <c r="F508" s="11"/>
    </row>
    <row r="509" spans="1:6" ht="15.75" customHeight="1">
      <c r="A509" s="11"/>
      <c r="B509" s="11"/>
      <c r="C509" s="11"/>
      <c r="D509" s="11"/>
      <c r="E509" s="11"/>
      <c r="F509" s="11"/>
    </row>
    <row r="510" spans="1:6" ht="15.75" customHeight="1">
      <c r="A510" s="11"/>
      <c r="B510" s="11"/>
      <c r="C510" s="11"/>
      <c r="D510" s="11"/>
      <c r="E510" s="11"/>
      <c r="F510" s="11"/>
    </row>
    <row r="511" spans="1:6" ht="15.75" customHeight="1">
      <c r="A511" s="11"/>
      <c r="B511" s="11"/>
      <c r="C511" s="11"/>
      <c r="D511" s="11"/>
      <c r="E511" s="11"/>
      <c r="F511" s="11"/>
    </row>
    <row r="512" spans="1:6" ht="15.75" customHeight="1">
      <c r="A512" s="11"/>
      <c r="B512" s="11"/>
      <c r="C512" s="11"/>
      <c r="D512" s="11"/>
      <c r="E512" s="11"/>
      <c r="F512" s="11"/>
    </row>
    <row r="513" spans="1:6" ht="15.75" customHeight="1">
      <c r="A513" s="11"/>
      <c r="B513" s="11"/>
      <c r="C513" s="11"/>
      <c r="D513" s="11"/>
      <c r="E513" s="11"/>
      <c r="F513" s="11"/>
    </row>
    <row r="514" spans="1:6" ht="15.75" customHeight="1">
      <c r="A514" s="11"/>
      <c r="B514" s="11"/>
      <c r="C514" s="11"/>
      <c r="D514" s="11"/>
      <c r="E514" s="11"/>
      <c r="F514" s="11"/>
    </row>
    <row r="515" spans="1:6" ht="15.75" customHeight="1">
      <c r="A515" s="11"/>
      <c r="B515" s="11"/>
      <c r="C515" s="11"/>
      <c r="D515" s="11"/>
      <c r="E515" s="11"/>
      <c r="F515" s="11"/>
    </row>
    <row r="516" spans="1:6" ht="15.75" customHeight="1">
      <c r="A516" s="11"/>
      <c r="B516" s="11"/>
      <c r="C516" s="11"/>
      <c r="D516" s="11"/>
      <c r="E516" s="11"/>
      <c r="F516" s="11"/>
    </row>
    <row r="517" spans="1:6" ht="15.75" customHeight="1">
      <c r="A517" s="11"/>
      <c r="B517" s="11"/>
      <c r="C517" s="11"/>
      <c r="D517" s="11"/>
      <c r="E517" s="11"/>
      <c r="F517" s="11"/>
    </row>
    <row r="518" spans="1:6" ht="15.75" customHeight="1">
      <c r="A518" s="11"/>
      <c r="B518" s="11"/>
      <c r="C518" s="11"/>
      <c r="D518" s="11"/>
      <c r="E518" s="11"/>
      <c r="F518" s="11"/>
    </row>
    <row r="519" spans="1:6" ht="15.75" customHeight="1">
      <c r="A519" s="11"/>
      <c r="B519" s="11"/>
      <c r="C519" s="11"/>
      <c r="D519" s="11"/>
      <c r="E519" s="11"/>
      <c r="F519" s="11"/>
    </row>
    <row r="520" spans="1:6" ht="15.75" customHeight="1">
      <c r="A520" s="11"/>
      <c r="B520" s="11"/>
      <c r="C520" s="11"/>
      <c r="D520" s="11"/>
      <c r="E520" s="11"/>
      <c r="F520" s="11"/>
    </row>
    <row r="521" spans="1:6" ht="15.75" customHeight="1">
      <c r="A521" s="11"/>
      <c r="B521" s="11"/>
      <c r="C521" s="11"/>
      <c r="D521" s="11"/>
      <c r="E521" s="11"/>
      <c r="F521" s="11"/>
    </row>
    <row r="522" spans="1:6" ht="15.75" customHeight="1">
      <c r="A522" s="11"/>
      <c r="B522" s="11"/>
      <c r="C522" s="11"/>
      <c r="D522" s="11"/>
      <c r="E522" s="11"/>
      <c r="F522" s="11"/>
    </row>
    <row r="523" spans="1:6" ht="15.75" customHeight="1">
      <c r="A523" s="11"/>
      <c r="B523" s="11"/>
      <c r="C523" s="11"/>
      <c r="D523" s="11"/>
      <c r="E523" s="11"/>
      <c r="F523" s="11"/>
    </row>
    <row r="524" spans="1:6" ht="15.75" customHeight="1">
      <c r="A524" s="11"/>
      <c r="B524" s="11"/>
      <c r="C524" s="11"/>
      <c r="D524" s="11"/>
      <c r="E524" s="11"/>
      <c r="F524" s="11"/>
    </row>
    <row r="525" spans="1:6" ht="15.75" customHeight="1">
      <c r="A525" s="11"/>
      <c r="B525" s="11"/>
      <c r="C525" s="11"/>
      <c r="D525" s="11"/>
      <c r="E525" s="11"/>
      <c r="F525" s="11"/>
    </row>
    <row r="526" spans="1:6" ht="15.75" customHeight="1">
      <c r="A526" s="11"/>
      <c r="B526" s="11"/>
      <c r="C526" s="11"/>
      <c r="D526" s="11"/>
      <c r="E526" s="11"/>
      <c r="F526" s="11"/>
    </row>
    <row r="527" spans="1:6" ht="15.75" customHeight="1">
      <c r="A527" s="11"/>
      <c r="B527" s="11"/>
      <c r="C527" s="11"/>
      <c r="D527" s="11"/>
      <c r="E527" s="11"/>
      <c r="F527" s="11"/>
    </row>
    <row r="528" spans="1:6" ht="15.75" customHeight="1">
      <c r="A528" s="11"/>
      <c r="B528" s="11"/>
      <c r="C528" s="11"/>
      <c r="D528" s="11"/>
      <c r="E528" s="11"/>
      <c r="F528" s="11"/>
    </row>
    <row r="529" spans="1:6" ht="15.75" customHeight="1">
      <c r="A529" s="11"/>
      <c r="B529" s="11"/>
      <c r="C529" s="11"/>
      <c r="D529" s="11"/>
      <c r="E529" s="11"/>
      <c r="F529" s="11"/>
    </row>
    <row r="530" spans="1:6" ht="15.75" customHeight="1">
      <c r="A530" s="11"/>
      <c r="B530" s="11"/>
      <c r="C530" s="11"/>
      <c r="D530" s="11"/>
      <c r="E530" s="11"/>
      <c r="F530" s="11"/>
    </row>
    <row r="531" spans="1:6" ht="15.75" customHeight="1">
      <c r="A531" s="11"/>
      <c r="B531" s="11"/>
      <c r="C531" s="11"/>
      <c r="D531" s="11"/>
      <c r="E531" s="11"/>
      <c r="F531" s="11"/>
    </row>
    <row r="532" spans="1:6" ht="15.75" customHeight="1">
      <c r="A532" s="11"/>
      <c r="B532" s="11"/>
      <c r="C532" s="11"/>
      <c r="D532" s="11"/>
      <c r="E532" s="11"/>
      <c r="F532" s="11"/>
    </row>
    <row r="533" spans="1:6" ht="15.75" customHeight="1">
      <c r="A533" s="11"/>
      <c r="B533" s="11"/>
      <c r="C533" s="11"/>
      <c r="D533" s="11"/>
      <c r="E533" s="11"/>
      <c r="F533" s="11"/>
    </row>
    <row r="534" spans="1:6" ht="15.75" customHeight="1">
      <c r="A534" s="11"/>
      <c r="B534" s="11"/>
      <c r="C534" s="11"/>
      <c r="D534" s="11"/>
      <c r="E534" s="11"/>
      <c r="F534" s="11"/>
    </row>
    <row r="535" spans="1:6" ht="15.75" customHeight="1">
      <c r="A535" s="11"/>
      <c r="B535" s="11"/>
      <c r="C535" s="11"/>
      <c r="D535" s="11"/>
      <c r="E535" s="11"/>
      <c r="F535" s="11"/>
    </row>
    <row r="536" spans="1:6" ht="15.75" customHeight="1">
      <c r="A536" s="11"/>
      <c r="B536" s="11"/>
      <c r="C536" s="11"/>
      <c r="D536" s="11"/>
      <c r="E536" s="11"/>
      <c r="F536" s="11"/>
    </row>
    <row r="537" spans="1:6" ht="15.75" customHeight="1">
      <c r="A537" s="11"/>
      <c r="B537" s="11"/>
      <c r="C537" s="11"/>
      <c r="D537" s="11"/>
      <c r="E537" s="11"/>
      <c r="F537" s="11"/>
    </row>
    <row r="538" spans="1:6" ht="15.75" customHeight="1">
      <c r="A538" s="11"/>
      <c r="B538" s="11"/>
      <c r="C538" s="11"/>
      <c r="D538" s="11"/>
      <c r="E538" s="11"/>
      <c r="F538" s="11"/>
    </row>
    <row r="539" spans="1:6" ht="15.75" customHeight="1">
      <c r="A539" s="11"/>
      <c r="B539" s="11"/>
      <c r="C539" s="11"/>
      <c r="D539" s="11"/>
      <c r="E539" s="11"/>
      <c r="F539" s="11"/>
    </row>
    <row r="540" spans="1:6" ht="15.75" customHeight="1">
      <c r="A540" s="11"/>
      <c r="B540" s="11"/>
      <c r="C540" s="11"/>
      <c r="D540" s="11"/>
      <c r="E540" s="11"/>
      <c r="F540" s="11"/>
    </row>
    <row r="541" spans="1:6" ht="15.75" customHeight="1">
      <c r="A541" s="11"/>
      <c r="B541" s="11"/>
      <c r="C541" s="11"/>
      <c r="D541" s="11"/>
      <c r="E541" s="11"/>
      <c r="F541" s="11"/>
    </row>
    <row r="542" spans="1:6" ht="15.75" customHeight="1">
      <c r="A542" s="11"/>
      <c r="B542" s="11"/>
      <c r="C542" s="11"/>
      <c r="D542" s="11"/>
      <c r="E542" s="11"/>
      <c r="F542" s="11"/>
    </row>
    <row r="543" spans="1:6" ht="15.75" customHeight="1">
      <c r="A543" s="11"/>
      <c r="B543" s="11"/>
      <c r="C543" s="11"/>
      <c r="D543" s="11"/>
      <c r="E543" s="11"/>
      <c r="F543" s="11"/>
    </row>
    <row r="544" spans="1:6" ht="15.75" customHeight="1">
      <c r="A544" s="11"/>
      <c r="B544" s="11"/>
      <c r="C544" s="11"/>
      <c r="D544" s="11"/>
      <c r="E544" s="11"/>
      <c r="F544" s="11"/>
    </row>
    <row r="545" spans="1:6" ht="15.75" customHeight="1">
      <c r="A545" s="11"/>
      <c r="B545" s="11"/>
      <c r="C545" s="11"/>
      <c r="D545" s="11"/>
      <c r="E545" s="11"/>
      <c r="F545" s="11"/>
    </row>
    <row r="546" spans="1:6" ht="15.75" customHeight="1">
      <c r="A546" s="11"/>
      <c r="B546" s="11"/>
      <c r="C546" s="11"/>
      <c r="D546" s="11"/>
      <c r="E546" s="11"/>
      <c r="F546" s="11"/>
    </row>
    <row r="547" spans="1:6" ht="15.75" customHeight="1">
      <c r="A547" s="11"/>
      <c r="B547" s="11"/>
      <c r="C547" s="11"/>
      <c r="D547" s="11"/>
      <c r="E547" s="11"/>
      <c r="F547" s="11"/>
    </row>
    <row r="548" spans="1:6" ht="15.75" customHeight="1">
      <c r="A548" s="11"/>
      <c r="B548" s="11"/>
      <c r="C548" s="11"/>
      <c r="D548" s="11"/>
      <c r="E548" s="11"/>
      <c r="F548" s="11"/>
    </row>
    <row r="549" spans="1:6" ht="15.75" customHeight="1">
      <c r="A549" s="11"/>
      <c r="B549" s="11"/>
      <c r="C549" s="11"/>
      <c r="D549" s="11"/>
      <c r="E549" s="11"/>
      <c r="F549" s="11"/>
    </row>
    <row r="550" spans="1:6" ht="15.75" customHeight="1">
      <c r="A550" s="11"/>
      <c r="B550" s="11"/>
      <c r="C550" s="11"/>
      <c r="D550" s="11"/>
      <c r="E550" s="11"/>
      <c r="F550" s="11"/>
    </row>
    <row r="551" spans="1:6" ht="15.75" customHeight="1">
      <c r="A551" s="11"/>
      <c r="B551" s="11"/>
      <c r="C551" s="11"/>
      <c r="D551" s="11"/>
      <c r="E551" s="11"/>
      <c r="F551" s="11"/>
    </row>
    <row r="552" spans="1:6" ht="15.75" customHeight="1">
      <c r="A552" s="11"/>
      <c r="B552" s="11"/>
      <c r="C552" s="11"/>
      <c r="D552" s="11"/>
      <c r="E552" s="11"/>
      <c r="F552" s="11"/>
    </row>
    <row r="553" spans="1:6" ht="15.75" customHeight="1">
      <c r="A553" s="11"/>
      <c r="B553" s="11"/>
      <c r="C553" s="11"/>
      <c r="D553" s="11"/>
      <c r="E553" s="11"/>
      <c r="F553" s="11"/>
    </row>
    <row r="554" spans="1:6" ht="15.75" customHeight="1">
      <c r="A554" s="11"/>
      <c r="B554" s="11"/>
      <c r="C554" s="11"/>
      <c r="D554" s="11"/>
      <c r="E554" s="11"/>
      <c r="F554" s="11"/>
    </row>
    <row r="555" spans="1:6" ht="15.75" customHeight="1">
      <c r="A555" s="11"/>
      <c r="B555" s="11"/>
      <c r="C555" s="11"/>
      <c r="D555" s="11"/>
      <c r="E555" s="11"/>
      <c r="F555" s="11"/>
    </row>
    <row r="556" spans="1:6" ht="15.75" customHeight="1">
      <c r="A556" s="11"/>
      <c r="B556" s="11"/>
      <c r="C556" s="11"/>
      <c r="D556" s="11"/>
      <c r="E556" s="11"/>
      <c r="F556" s="11"/>
    </row>
    <row r="557" spans="1:6" ht="15.75" customHeight="1">
      <c r="A557" s="11"/>
      <c r="B557" s="11"/>
      <c r="C557" s="11"/>
      <c r="D557" s="11"/>
      <c r="E557" s="11"/>
      <c r="F557" s="11"/>
    </row>
    <row r="558" spans="1:6" ht="15.75" customHeight="1">
      <c r="A558" s="11"/>
      <c r="B558" s="11"/>
      <c r="C558" s="11"/>
      <c r="D558" s="11"/>
      <c r="E558" s="11"/>
      <c r="F558" s="11"/>
    </row>
    <row r="559" spans="1:6" ht="15.75" customHeight="1">
      <c r="A559" s="11"/>
      <c r="B559" s="11"/>
      <c r="C559" s="11"/>
      <c r="D559" s="11"/>
      <c r="E559" s="11"/>
      <c r="F559" s="11"/>
    </row>
    <row r="560" spans="1:6" ht="15.75" customHeight="1">
      <c r="A560" s="11"/>
      <c r="B560" s="11"/>
      <c r="C560" s="11"/>
      <c r="D560" s="11"/>
      <c r="E560" s="11"/>
      <c r="F560" s="11"/>
    </row>
    <row r="561" spans="1:6" ht="15.75" customHeight="1">
      <c r="A561" s="11"/>
      <c r="B561" s="11"/>
      <c r="C561" s="11"/>
      <c r="D561" s="11"/>
      <c r="E561" s="11"/>
      <c r="F561" s="11"/>
    </row>
    <row r="562" spans="1:6" ht="15.75" customHeight="1">
      <c r="A562" s="11"/>
      <c r="B562" s="11"/>
      <c r="C562" s="11"/>
      <c r="D562" s="11"/>
      <c r="E562" s="11"/>
      <c r="F562" s="11"/>
    </row>
    <row r="563" spans="1:6" ht="15.75" customHeight="1">
      <c r="A563" s="11"/>
      <c r="B563" s="11"/>
      <c r="C563" s="11"/>
      <c r="D563" s="11"/>
      <c r="E563" s="11"/>
      <c r="F563" s="11"/>
    </row>
    <row r="564" spans="1:6" ht="15.75" customHeight="1">
      <c r="A564" s="11"/>
      <c r="B564" s="11"/>
      <c r="C564" s="11"/>
      <c r="D564" s="11"/>
      <c r="E564" s="11"/>
      <c r="F564" s="11"/>
    </row>
    <row r="565" spans="1:6" ht="15.75" customHeight="1">
      <c r="A565" s="11"/>
      <c r="B565" s="11"/>
      <c r="C565" s="11"/>
      <c r="D565" s="11"/>
      <c r="E565" s="11"/>
      <c r="F565" s="11"/>
    </row>
    <row r="566" spans="1:6" ht="15.75" customHeight="1">
      <c r="A566" s="11"/>
      <c r="B566" s="11"/>
      <c r="C566" s="11"/>
      <c r="D566" s="11"/>
      <c r="E566" s="11"/>
      <c r="F566" s="11"/>
    </row>
    <row r="567" spans="1:6" ht="15.75" customHeight="1">
      <c r="A567" s="11"/>
      <c r="B567" s="11"/>
      <c r="C567" s="11"/>
      <c r="D567" s="11"/>
      <c r="E567" s="11"/>
      <c r="F567" s="11"/>
    </row>
    <row r="568" spans="1:6" ht="15.75" customHeight="1">
      <c r="A568" s="11"/>
      <c r="B568" s="11"/>
      <c r="C568" s="11"/>
      <c r="D568" s="11"/>
      <c r="E568" s="11"/>
      <c r="F568" s="11"/>
    </row>
    <row r="569" spans="1:6" ht="15.75" customHeight="1">
      <c r="A569" s="11"/>
      <c r="B569" s="11"/>
      <c r="C569" s="11"/>
      <c r="D569" s="11"/>
      <c r="E569" s="11"/>
      <c r="F569" s="11"/>
    </row>
    <row r="570" spans="1:6" ht="15.75" customHeight="1">
      <c r="A570" s="11"/>
      <c r="B570" s="11"/>
      <c r="C570" s="11"/>
      <c r="D570" s="11"/>
      <c r="E570" s="11"/>
      <c r="F570" s="11"/>
    </row>
    <row r="571" spans="1:6" ht="15.75" customHeight="1">
      <c r="A571" s="11"/>
      <c r="B571" s="11"/>
      <c r="C571" s="11"/>
      <c r="D571" s="11"/>
      <c r="E571" s="11"/>
      <c r="F571" s="11"/>
    </row>
    <row r="572" spans="1:6" ht="15.75" customHeight="1">
      <c r="A572" s="11"/>
      <c r="B572" s="11"/>
      <c r="C572" s="11"/>
      <c r="D572" s="11"/>
      <c r="E572" s="11"/>
      <c r="F572" s="11"/>
    </row>
    <row r="573" spans="1:6" ht="15.75" customHeight="1">
      <c r="A573" s="11"/>
      <c r="B573" s="11"/>
      <c r="C573" s="11"/>
      <c r="D573" s="11"/>
      <c r="E573" s="11"/>
      <c r="F573" s="11"/>
    </row>
    <row r="574" spans="1:6" ht="15.75" customHeight="1">
      <c r="A574" s="11"/>
      <c r="B574" s="11"/>
      <c r="C574" s="11"/>
      <c r="D574" s="11"/>
      <c r="E574" s="11"/>
      <c r="F574" s="11"/>
    </row>
    <row r="575" spans="1:6" ht="15.75" customHeight="1">
      <c r="A575" s="11"/>
      <c r="B575" s="11"/>
      <c r="C575" s="11"/>
      <c r="D575" s="11"/>
      <c r="E575" s="11"/>
      <c r="F575" s="11"/>
    </row>
    <row r="576" spans="1:6" ht="15.75" customHeight="1">
      <c r="A576" s="11"/>
      <c r="B576" s="11"/>
      <c r="C576" s="11"/>
      <c r="D576" s="11"/>
      <c r="E576" s="11"/>
      <c r="F576" s="11"/>
    </row>
    <row r="577" spans="1:6" ht="15.75" customHeight="1">
      <c r="A577" s="11"/>
      <c r="B577" s="11"/>
      <c r="C577" s="11"/>
      <c r="D577" s="11"/>
      <c r="E577" s="11"/>
      <c r="F577" s="11"/>
    </row>
    <row r="578" spans="1:6" ht="15.75" customHeight="1">
      <c r="A578" s="11"/>
      <c r="B578" s="11"/>
      <c r="C578" s="11"/>
      <c r="D578" s="11"/>
      <c r="E578" s="11"/>
      <c r="F578" s="11"/>
    </row>
    <row r="579" spans="1:6" ht="15.75" customHeight="1">
      <c r="A579" s="11"/>
      <c r="B579" s="11"/>
      <c r="C579" s="11"/>
      <c r="D579" s="11"/>
      <c r="E579" s="11"/>
      <c r="F579" s="11"/>
    </row>
    <row r="580" spans="1:6" ht="15.75" customHeight="1">
      <c r="A580" s="11"/>
      <c r="B580" s="11"/>
      <c r="C580" s="11"/>
      <c r="D580" s="11"/>
      <c r="E580" s="11"/>
      <c r="F580" s="11"/>
    </row>
    <row r="581" spans="1:6" ht="15.75" customHeight="1">
      <c r="A581" s="11"/>
      <c r="B581" s="11"/>
      <c r="C581" s="11"/>
      <c r="D581" s="11"/>
      <c r="E581" s="11"/>
      <c r="F581" s="11"/>
    </row>
    <row r="582" spans="1:6" ht="15.75" customHeight="1">
      <c r="A582" s="11"/>
      <c r="B582" s="11"/>
      <c r="C582" s="11"/>
      <c r="D582" s="11"/>
      <c r="E582" s="11"/>
      <c r="F582" s="11"/>
    </row>
    <row r="583" spans="1:6" ht="15.75" customHeight="1">
      <c r="A583" s="11"/>
      <c r="B583" s="11"/>
      <c r="C583" s="11"/>
      <c r="D583" s="11"/>
      <c r="E583" s="11"/>
      <c r="F583" s="11"/>
    </row>
    <row r="584" spans="1:6" ht="15.75" customHeight="1">
      <c r="A584" s="11"/>
      <c r="B584" s="11"/>
      <c r="C584" s="11"/>
      <c r="D584" s="11"/>
      <c r="E584" s="11"/>
      <c r="F584" s="11"/>
    </row>
    <row r="585" spans="1:6" ht="15.75" customHeight="1">
      <c r="A585" s="11"/>
      <c r="B585" s="11"/>
      <c r="C585" s="11"/>
      <c r="D585" s="11"/>
      <c r="E585" s="11"/>
      <c r="F585" s="11"/>
    </row>
    <row r="586" spans="1:6" ht="15.75" customHeight="1">
      <c r="A586" s="11"/>
      <c r="B586" s="11"/>
      <c r="C586" s="11"/>
      <c r="D586" s="11"/>
      <c r="E586" s="11"/>
      <c r="F586" s="11"/>
    </row>
    <row r="587" spans="1:6" ht="15.75" customHeight="1">
      <c r="A587" s="11"/>
      <c r="B587" s="11"/>
      <c r="C587" s="11"/>
      <c r="D587" s="11"/>
      <c r="E587" s="11"/>
      <c r="F587" s="11"/>
    </row>
    <row r="588" spans="1:6" ht="15.75" customHeight="1">
      <c r="A588" s="11"/>
      <c r="B588" s="11"/>
      <c r="C588" s="11"/>
      <c r="D588" s="11"/>
      <c r="E588" s="11"/>
      <c r="F588" s="11"/>
    </row>
    <row r="589" spans="1:6" ht="15.75" customHeight="1">
      <c r="A589" s="11"/>
      <c r="B589" s="11"/>
      <c r="C589" s="11"/>
      <c r="D589" s="11"/>
      <c r="E589" s="11"/>
      <c r="F589" s="11"/>
    </row>
    <row r="590" spans="1:6" ht="15.75" customHeight="1">
      <c r="A590" s="11"/>
      <c r="B590" s="11"/>
      <c r="C590" s="11"/>
      <c r="D590" s="11"/>
      <c r="E590" s="11"/>
      <c r="F590" s="11"/>
    </row>
    <row r="591" spans="1:6" ht="15.75" customHeight="1">
      <c r="A591" s="11"/>
      <c r="B591" s="11"/>
      <c r="C591" s="11"/>
      <c r="D591" s="11"/>
      <c r="E591" s="11"/>
      <c r="F591" s="11"/>
    </row>
    <row r="592" spans="1:6" ht="15.75" customHeight="1">
      <c r="A592" s="11"/>
      <c r="B592" s="11"/>
      <c r="C592" s="11"/>
      <c r="D592" s="11"/>
      <c r="E592" s="11"/>
      <c r="F592" s="11"/>
    </row>
    <row r="593" spans="1:6" ht="15.75" customHeight="1">
      <c r="A593" s="11"/>
      <c r="B593" s="11"/>
      <c r="C593" s="11"/>
      <c r="D593" s="11"/>
      <c r="E593" s="11"/>
      <c r="F593" s="11"/>
    </row>
    <row r="594" spans="1:6" ht="15.75" customHeight="1">
      <c r="A594" s="11"/>
      <c r="B594" s="11"/>
      <c r="C594" s="11"/>
      <c r="D594" s="11"/>
      <c r="E594" s="11"/>
      <c r="F594" s="11"/>
    </row>
    <row r="595" spans="1:6" ht="15.75" customHeight="1">
      <c r="A595" s="11"/>
      <c r="B595" s="11"/>
      <c r="C595" s="11"/>
      <c r="D595" s="11"/>
      <c r="E595" s="11"/>
      <c r="F595" s="11"/>
    </row>
    <row r="596" spans="1:6" ht="15.75" customHeight="1">
      <c r="A596" s="11"/>
      <c r="B596" s="11"/>
      <c r="C596" s="11"/>
      <c r="D596" s="11"/>
      <c r="E596" s="11"/>
      <c r="F596" s="11"/>
    </row>
    <row r="597" spans="1:6" ht="15.75" customHeight="1">
      <c r="A597" s="11"/>
      <c r="B597" s="11"/>
      <c r="C597" s="11"/>
      <c r="D597" s="11"/>
      <c r="E597" s="11"/>
      <c r="F597" s="11"/>
    </row>
    <row r="598" spans="1:6" ht="15.75" customHeight="1">
      <c r="A598" s="11"/>
      <c r="B598" s="11"/>
      <c r="C598" s="11"/>
      <c r="D598" s="11"/>
      <c r="E598" s="11"/>
      <c r="F598" s="11"/>
    </row>
    <row r="599" spans="1:6" ht="15.75" customHeight="1">
      <c r="A599" s="11"/>
      <c r="B599" s="11"/>
      <c r="C599" s="11"/>
      <c r="D599" s="11"/>
      <c r="E599" s="11"/>
      <c r="F599" s="11"/>
    </row>
    <row r="600" spans="1:6" ht="15.75" customHeight="1">
      <c r="A600" s="11"/>
      <c r="B600" s="11"/>
      <c r="C600" s="11"/>
      <c r="D600" s="11"/>
      <c r="E600" s="11"/>
      <c r="F600" s="11"/>
    </row>
    <row r="601" spans="1:6" ht="15.75" customHeight="1">
      <c r="A601" s="11"/>
      <c r="B601" s="11"/>
      <c r="C601" s="11"/>
      <c r="D601" s="11"/>
      <c r="E601" s="11"/>
      <c r="F601" s="11"/>
    </row>
    <row r="602" spans="1:6" ht="15.75" customHeight="1">
      <c r="A602" s="11"/>
      <c r="B602" s="11"/>
      <c r="C602" s="11"/>
      <c r="D602" s="11"/>
      <c r="E602" s="11"/>
      <c r="F602" s="11"/>
    </row>
    <row r="603" spans="1:6" ht="15.75" customHeight="1">
      <c r="A603" s="11"/>
      <c r="B603" s="11"/>
      <c r="C603" s="11"/>
      <c r="D603" s="11"/>
      <c r="E603" s="11"/>
      <c r="F603" s="11"/>
    </row>
    <row r="604" spans="1:6" ht="15.75" customHeight="1">
      <c r="A604" s="11"/>
      <c r="B604" s="11"/>
      <c r="C604" s="11"/>
      <c r="D604" s="11"/>
      <c r="E604" s="11"/>
      <c r="F604" s="11"/>
    </row>
    <row r="605" spans="1:6" ht="15.75" customHeight="1">
      <c r="A605" s="11"/>
      <c r="B605" s="11"/>
      <c r="C605" s="11"/>
      <c r="D605" s="11"/>
      <c r="E605" s="11"/>
      <c r="F605" s="11"/>
    </row>
    <row r="606" spans="1:6" ht="15.75" customHeight="1">
      <c r="A606" s="11"/>
      <c r="B606" s="11"/>
      <c r="C606" s="11"/>
      <c r="D606" s="11"/>
      <c r="E606" s="11"/>
      <c r="F606" s="11"/>
    </row>
    <row r="607" spans="1:6" ht="15.75" customHeight="1">
      <c r="A607" s="11"/>
      <c r="B607" s="11"/>
      <c r="C607" s="11"/>
      <c r="D607" s="11"/>
      <c r="E607" s="11"/>
      <c r="F607" s="11"/>
    </row>
    <row r="608" spans="1:6" ht="15.75" customHeight="1">
      <c r="A608" s="11"/>
      <c r="B608" s="11"/>
      <c r="C608" s="11"/>
      <c r="D608" s="11"/>
      <c r="E608" s="11"/>
      <c r="F608" s="11"/>
    </row>
    <row r="609" spans="1:6" ht="15.75" customHeight="1">
      <c r="A609" s="11"/>
      <c r="B609" s="11"/>
      <c r="C609" s="11"/>
      <c r="D609" s="11"/>
      <c r="E609" s="11"/>
      <c r="F609" s="11"/>
    </row>
    <row r="610" spans="1:6" ht="15.75" customHeight="1">
      <c r="A610" s="11"/>
      <c r="B610" s="11"/>
      <c r="C610" s="11"/>
      <c r="D610" s="11"/>
      <c r="E610" s="11"/>
      <c r="F610" s="11"/>
    </row>
    <row r="611" spans="1:6" ht="15.75" customHeight="1">
      <c r="A611" s="11"/>
      <c r="B611" s="11"/>
      <c r="C611" s="11"/>
      <c r="D611" s="11"/>
      <c r="E611" s="11"/>
      <c r="F611" s="11"/>
    </row>
    <row r="612" spans="1:6" ht="15.75" customHeight="1">
      <c r="A612" s="11"/>
      <c r="B612" s="11"/>
      <c r="C612" s="11"/>
      <c r="D612" s="11"/>
      <c r="E612" s="11"/>
      <c r="F612" s="11"/>
    </row>
    <row r="613" spans="1:6" ht="15.75" customHeight="1">
      <c r="A613" s="11"/>
      <c r="B613" s="11"/>
      <c r="C613" s="11"/>
      <c r="D613" s="11"/>
      <c r="E613" s="11"/>
      <c r="F613" s="11"/>
    </row>
    <row r="614" spans="1:6" ht="15.75" customHeight="1">
      <c r="A614" s="11"/>
      <c r="B614" s="11"/>
      <c r="C614" s="11"/>
      <c r="D614" s="11"/>
      <c r="E614" s="11"/>
      <c r="F614" s="11"/>
    </row>
    <row r="615" spans="1:6" ht="15.75" customHeight="1">
      <c r="A615" s="11"/>
      <c r="B615" s="11"/>
      <c r="C615" s="11"/>
      <c r="D615" s="11"/>
      <c r="E615" s="11"/>
      <c r="F615" s="11"/>
    </row>
    <row r="616" spans="1:6" ht="15.75" customHeight="1">
      <c r="A616" s="11"/>
      <c r="B616" s="11"/>
      <c r="C616" s="11"/>
      <c r="D616" s="11"/>
      <c r="E616" s="11"/>
      <c r="F616" s="11"/>
    </row>
    <row r="617" spans="1:6" ht="15.75" customHeight="1">
      <c r="A617" s="11"/>
      <c r="B617" s="11"/>
      <c r="C617" s="11"/>
      <c r="D617" s="11"/>
      <c r="E617" s="11"/>
      <c r="F617" s="11"/>
    </row>
    <row r="618" spans="1:6" ht="15.75" customHeight="1">
      <c r="A618" s="11"/>
      <c r="B618" s="11"/>
      <c r="C618" s="11"/>
      <c r="D618" s="11"/>
      <c r="E618" s="11"/>
      <c r="F618" s="11"/>
    </row>
    <row r="619" spans="1:6" ht="15.75" customHeight="1">
      <c r="A619" s="11"/>
      <c r="B619" s="11"/>
      <c r="C619" s="11"/>
      <c r="D619" s="11"/>
      <c r="E619" s="11"/>
      <c r="F619" s="11"/>
    </row>
    <row r="620" spans="1:6" ht="15.75" customHeight="1">
      <c r="A620" s="11"/>
      <c r="B620" s="11"/>
      <c r="C620" s="11"/>
      <c r="D620" s="11"/>
      <c r="E620" s="11"/>
      <c r="F620" s="11"/>
    </row>
    <row r="621" spans="1:6" ht="15.75" customHeight="1">
      <c r="A621" s="11"/>
      <c r="B621" s="11"/>
      <c r="C621" s="11"/>
      <c r="D621" s="11"/>
      <c r="E621" s="11"/>
      <c r="F621" s="11"/>
    </row>
    <row r="622" spans="1:6" ht="15.75" customHeight="1">
      <c r="A622" s="11"/>
      <c r="B622" s="11"/>
      <c r="C622" s="11"/>
      <c r="D622" s="11"/>
      <c r="E622" s="11"/>
      <c r="F622" s="11"/>
    </row>
    <row r="623" spans="1:6" ht="15.75" customHeight="1">
      <c r="A623" s="11"/>
      <c r="B623" s="11"/>
      <c r="C623" s="11"/>
      <c r="D623" s="11"/>
      <c r="E623" s="11"/>
      <c r="F623" s="11"/>
    </row>
    <row r="624" spans="1:6" ht="15.75" customHeight="1">
      <c r="A624" s="11"/>
      <c r="B624" s="11"/>
      <c r="C624" s="11"/>
      <c r="D624" s="11"/>
      <c r="E624" s="11"/>
      <c r="F624" s="11"/>
    </row>
    <row r="625" spans="1:6" ht="15.75" customHeight="1">
      <c r="A625" s="11"/>
      <c r="B625" s="11"/>
      <c r="C625" s="11"/>
      <c r="D625" s="11"/>
      <c r="E625" s="11"/>
      <c r="F625" s="11"/>
    </row>
    <row r="626" spans="1:6" ht="15.75" customHeight="1">
      <c r="A626" s="11"/>
      <c r="B626" s="11"/>
      <c r="C626" s="11"/>
      <c r="D626" s="11"/>
      <c r="E626" s="11"/>
      <c r="F626" s="11"/>
    </row>
    <row r="627" spans="1:6" ht="15.75" customHeight="1">
      <c r="A627" s="11"/>
      <c r="B627" s="11"/>
      <c r="C627" s="11"/>
      <c r="D627" s="11"/>
      <c r="E627" s="11"/>
      <c r="F627" s="11"/>
    </row>
    <row r="628" spans="1:6" ht="15.75" customHeight="1">
      <c r="A628" s="11"/>
      <c r="B628" s="11"/>
      <c r="C628" s="11"/>
      <c r="D628" s="11"/>
      <c r="E628" s="11"/>
      <c r="F628" s="11"/>
    </row>
    <row r="629" spans="1:6" ht="15.75" customHeight="1">
      <c r="A629" s="11"/>
      <c r="B629" s="11"/>
      <c r="C629" s="11"/>
      <c r="D629" s="11"/>
      <c r="E629" s="11"/>
      <c r="F629" s="11"/>
    </row>
    <row r="630" spans="1:6" ht="15.75" customHeight="1">
      <c r="A630" s="11"/>
      <c r="B630" s="11"/>
      <c r="C630" s="11"/>
      <c r="D630" s="11"/>
      <c r="E630" s="11"/>
      <c r="F630" s="11"/>
    </row>
    <row r="631" spans="1:6" ht="15.75" customHeight="1">
      <c r="A631" s="11"/>
      <c r="B631" s="11"/>
      <c r="C631" s="11"/>
      <c r="D631" s="11"/>
      <c r="E631" s="11"/>
      <c r="F631" s="11"/>
    </row>
    <row r="632" spans="1:6" ht="15.75" customHeight="1">
      <c r="A632" s="11"/>
      <c r="B632" s="11"/>
      <c r="C632" s="11"/>
      <c r="D632" s="11"/>
      <c r="E632" s="11"/>
      <c r="F632" s="11"/>
    </row>
    <row r="633" spans="1:6" ht="15.75" customHeight="1">
      <c r="A633" s="11"/>
      <c r="B633" s="11"/>
      <c r="C633" s="11"/>
      <c r="D633" s="11"/>
      <c r="E633" s="11"/>
      <c r="F633" s="11"/>
    </row>
    <row r="634" spans="1:6" ht="15.75" customHeight="1">
      <c r="A634" s="11"/>
      <c r="B634" s="11"/>
      <c r="C634" s="11"/>
      <c r="D634" s="11"/>
      <c r="E634" s="11"/>
      <c r="F634" s="11"/>
    </row>
    <row r="635" spans="1:6" ht="15.75" customHeight="1">
      <c r="A635" s="11"/>
      <c r="B635" s="11"/>
      <c r="C635" s="11"/>
      <c r="D635" s="11"/>
      <c r="E635" s="11"/>
      <c r="F635" s="11"/>
    </row>
    <row r="636" spans="1:6" ht="15.75" customHeight="1">
      <c r="A636" s="11"/>
      <c r="B636" s="11"/>
      <c r="C636" s="11"/>
      <c r="D636" s="11"/>
      <c r="E636" s="11"/>
      <c r="F636" s="11"/>
    </row>
    <row r="637" spans="1:6" ht="15.75" customHeight="1">
      <c r="A637" s="11"/>
      <c r="B637" s="11"/>
      <c r="C637" s="11"/>
      <c r="D637" s="11"/>
      <c r="E637" s="11"/>
      <c r="F637" s="11"/>
    </row>
    <row r="638" spans="1:6" ht="15.75" customHeight="1">
      <c r="A638" s="11"/>
      <c r="B638" s="11"/>
      <c r="C638" s="11"/>
      <c r="D638" s="11"/>
      <c r="E638" s="11"/>
      <c r="F638" s="11"/>
    </row>
    <row r="639" spans="1:6" ht="15.75" customHeight="1">
      <c r="A639" s="11"/>
      <c r="B639" s="11"/>
      <c r="C639" s="11"/>
      <c r="D639" s="11"/>
      <c r="E639" s="11"/>
      <c r="F639" s="11"/>
    </row>
    <row r="640" spans="1:6" ht="15.75" customHeight="1">
      <c r="A640" s="11"/>
      <c r="B640" s="11"/>
      <c r="C640" s="11"/>
      <c r="D640" s="11"/>
      <c r="E640" s="11"/>
      <c r="F640" s="11"/>
    </row>
    <row r="641" spans="1:6" ht="15.75" customHeight="1">
      <c r="A641" s="11"/>
      <c r="B641" s="11"/>
      <c r="C641" s="11"/>
      <c r="D641" s="11"/>
      <c r="E641" s="11"/>
      <c r="F641" s="11"/>
    </row>
    <row r="642" spans="1:6" ht="15.75" customHeight="1">
      <c r="A642" s="11"/>
      <c r="B642" s="11"/>
      <c r="C642" s="11"/>
      <c r="D642" s="11"/>
      <c r="E642" s="11"/>
      <c r="F642" s="11"/>
    </row>
    <row r="643" spans="1:6" ht="15.75" customHeight="1">
      <c r="A643" s="11"/>
      <c r="B643" s="11"/>
      <c r="C643" s="11"/>
      <c r="D643" s="11"/>
      <c r="E643" s="11"/>
      <c r="F643" s="11"/>
    </row>
    <row r="644" spans="1:6" ht="15.75" customHeight="1">
      <c r="A644" s="11"/>
      <c r="B644" s="11"/>
      <c r="C644" s="11"/>
      <c r="D644" s="11"/>
      <c r="E644" s="11"/>
      <c r="F644" s="11"/>
    </row>
    <row r="645" spans="1:6" ht="15.75" customHeight="1">
      <c r="A645" s="11"/>
      <c r="B645" s="11"/>
      <c r="C645" s="11"/>
      <c r="D645" s="11"/>
      <c r="E645" s="11"/>
      <c r="F645" s="11"/>
    </row>
    <row r="646" spans="1:6" ht="15.75" customHeight="1">
      <c r="A646" s="11"/>
      <c r="B646" s="11"/>
      <c r="C646" s="11"/>
      <c r="D646" s="11"/>
      <c r="E646" s="11"/>
      <c r="F646" s="11"/>
    </row>
    <row r="647" spans="1:6" ht="15.75" customHeight="1">
      <c r="A647" s="11"/>
      <c r="B647" s="11"/>
      <c r="C647" s="11"/>
      <c r="D647" s="11"/>
      <c r="E647" s="11"/>
      <c r="F647" s="11"/>
    </row>
    <row r="648" spans="1:6" ht="15.75" customHeight="1">
      <c r="A648" s="11"/>
      <c r="B648" s="11"/>
      <c r="C648" s="11"/>
      <c r="D648" s="11"/>
      <c r="E648" s="11"/>
      <c r="F648" s="11"/>
    </row>
    <row r="649" spans="1:6" ht="15.75" customHeight="1">
      <c r="A649" s="11"/>
      <c r="B649" s="11"/>
      <c r="C649" s="11"/>
      <c r="D649" s="11"/>
      <c r="E649" s="11"/>
      <c r="F649" s="11"/>
    </row>
    <row r="650" spans="1:6" ht="15.75" customHeight="1">
      <c r="A650" s="11"/>
      <c r="B650" s="11"/>
      <c r="C650" s="11"/>
      <c r="D650" s="11"/>
      <c r="E650" s="11"/>
      <c r="F650" s="11"/>
    </row>
    <row r="651" spans="1:6" ht="15.75" customHeight="1">
      <c r="A651" s="11"/>
      <c r="B651" s="11"/>
      <c r="C651" s="11"/>
      <c r="D651" s="11"/>
      <c r="E651" s="11"/>
      <c r="F651" s="11"/>
    </row>
    <row r="652" spans="1:6" ht="15.75" customHeight="1">
      <c r="A652" s="11"/>
      <c r="B652" s="11"/>
      <c r="C652" s="11"/>
      <c r="D652" s="11"/>
      <c r="E652" s="11"/>
      <c r="F652" s="11"/>
    </row>
    <row r="653" spans="1:6" ht="15.75" customHeight="1">
      <c r="A653" s="11"/>
      <c r="B653" s="11"/>
      <c r="C653" s="11"/>
      <c r="D653" s="11"/>
      <c r="E653" s="11"/>
      <c r="F653" s="11"/>
    </row>
    <row r="654" spans="1:6" ht="15.75" customHeight="1">
      <c r="A654" s="11"/>
      <c r="B654" s="11"/>
      <c r="C654" s="11"/>
      <c r="D654" s="11"/>
      <c r="E654" s="11"/>
      <c r="F654" s="11"/>
    </row>
    <row r="655" spans="1:6" ht="15.75" customHeight="1">
      <c r="A655" s="11"/>
      <c r="B655" s="11"/>
      <c r="C655" s="11"/>
      <c r="D655" s="11"/>
      <c r="E655" s="11"/>
      <c r="F655" s="11"/>
    </row>
    <row r="656" spans="1:6" ht="15.75" customHeight="1">
      <c r="A656" s="11"/>
      <c r="B656" s="11"/>
      <c r="C656" s="11"/>
      <c r="D656" s="11"/>
      <c r="E656" s="11"/>
      <c r="F656" s="11"/>
    </row>
    <row r="657" spans="1:6" ht="15.75" customHeight="1">
      <c r="A657" s="11"/>
      <c r="B657" s="11"/>
      <c r="C657" s="11"/>
      <c r="D657" s="11"/>
      <c r="E657" s="11"/>
      <c r="F657" s="11"/>
    </row>
    <row r="658" spans="1:6" ht="15.75" customHeight="1">
      <c r="A658" s="11"/>
      <c r="B658" s="11"/>
      <c r="C658" s="11"/>
      <c r="D658" s="11"/>
      <c r="E658" s="11"/>
      <c r="F658" s="11"/>
    </row>
    <row r="659" spans="1:6" ht="15.75" customHeight="1">
      <c r="A659" s="11"/>
      <c r="B659" s="11"/>
      <c r="C659" s="11"/>
      <c r="D659" s="11"/>
      <c r="E659" s="11"/>
      <c r="F659" s="11"/>
    </row>
    <row r="660" spans="1:6" ht="15.75" customHeight="1">
      <c r="A660" s="11"/>
      <c r="B660" s="11"/>
      <c r="C660" s="11"/>
      <c r="D660" s="11"/>
      <c r="E660" s="11"/>
      <c r="F660" s="11"/>
    </row>
    <row r="661" spans="1:6" ht="15.75" customHeight="1">
      <c r="A661" s="11"/>
      <c r="B661" s="11"/>
      <c r="C661" s="11"/>
      <c r="D661" s="11"/>
      <c r="E661" s="11"/>
      <c r="F661" s="11"/>
    </row>
    <row r="662" spans="1:6" ht="15.75" customHeight="1">
      <c r="A662" s="11"/>
      <c r="B662" s="11"/>
      <c r="C662" s="11"/>
      <c r="D662" s="11"/>
      <c r="E662" s="11"/>
      <c r="F662" s="11"/>
    </row>
    <row r="663" spans="1:6" ht="15.75" customHeight="1">
      <c r="A663" s="11"/>
      <c r="B663" s="11"/>
      <c r="C663" s="11"/>
      <c r="D663" s="11"/>
      <c r="E663" s="11"/>
      <c r="F663" s="11"/>
    </row>
    <row r="664" spans="1:6" ht="15.75" customHeight="1">
      <c r="A664" s="11"/>
      <c r="B664" s="11"/>
      <c r="C664" s="11"/>
      <c r="D664" s="11"/>
      <c r="E664" s="11"/>
      <c r="F664" s="11"/>
    </row>
    <row r="665" spans="1:6" ht="15.75" customHeight="1">
      <c r="A665" s="11"/>
      <c r="B665" s="11"/>
      <c r="C665" s="11"/>
      <c r="D665" s="11"/>
      <c r="E665" s="11"/>
      <c r="F665" s="11"/>
    </row>
    <row r="666" spans="1:6" ht="15.75" customHeight="1">
      <c r="A666" s="11"/>
      <c r="B666" s="11"/>
      <c r="C666" s="11"/>
      <c r="D666" s="11"/>
      <c r="E666" s="11"/>
      <c r="F666" s="11"/>
    </row>
    <row r="667" spans="1:6" ht="15.75" customHeight="1">
      <c r="A667" s="11"/>
      <c r="B667" s="11"/>
      <c r="C667" s="11"/>
      <c r="D667" s="11"/>
      <c r="E667" s="11"/>
      <c r="F667" s="11"/>
    </row>
    <row r="668" spans="1:6" ht="15.75" customHeight="1">
      <c r="A668" s="11"/>
      <c r="B668" s="11"/>
      <c r="C668" s="11"/>
      <c r="D668" s="11"/>
      <c r="E668" s="11"/>
      <c r="F668" s="11"/>
    </row>
    <row r="669" spans="1:6" ht="15.75" customHeight="1">
      <c r="A669" s="11"/>
      <c r="B669" s="11"/>
      <c r="C669" s="11"/>
      <c r="D669" s="11"/>
      <c r="E669" s="11"/>
      <c r="F669" s="11"/>
    </row>
    <row r="670" spans="1:6" ht="15.75" customHeight="1">
      <c r="A670" s="11"/>
      <c r="B670" s="11"/>
      <c r="C670" s="11"/>
      <c r="D670" s="11"/>
      <c r="E670" s="11"/>
      <c r="F670" s="11"/>
    </row>
    <row r="671" spans="1:6" ht="15.75" customHeight="1">
      <c r="A671" s="11"/>
      <c r="B671" s="11"/>
      <c r="C671" s="11"/>
      <c r="D671" s="11"/>
      <c r="E671" s="11"/>
      <c r="F671" s="11"/>
    </row>
    <row r="672" spans="1:6" ht="15.75" customHeight="1">
      <c r="A672" s="11"/>
      <c r="B672" s="11"/>
      <c r="C672" s="11"/>
      <c r="D672" s="11"/>
      <c r="E672" s="11"/>
      <c r="F672" s="11"/>
    </row>
    <row r="673" spans="1:6" ht="15.75" customHeight="1">
      <c r="A673" s="11"/>
      <c r="B673" s="11"/>
      <c r="C673" s="11"/>
      <c r="D673" s="11"/>
      <c r="E673" s="11"/>
      <c r="F673" s="11"/>
    </row>
    <row r="674" spans="1:6" ht="15.75" customHeight="1">
      <c r="A674" s="11"/>
      <c r="B674" s="11"/>
      <c r="C674" s="11"/>
      <c r="D674" s="11"/>
      <c r="E674" s="11"/>
      <c r="F674" s="11"/>
    </row>
    <row r="675" spans="1:6" ht="15.75" customHeight="1">
      <c r="A675" s="11"/>
      <c r="B675" s="11"/>
      <c r="C675" s="11"/>
      <c r="D675" s="11"/>
      <c r="E675" s="11"/>
      <c r="F675" s="11"/>
    </row>
    <row r="676" spans="1:6" ht="15.75" customHeight="1">
      <c r="A676" s="11"/>
      <c r="B676" s="11"/>
      <c r="C676" s="11"/>
      <c r="D676" s="11"/>
      <c r="E676" s="11"/>
      <c r="F676" s="11"/>
    </row>
    <row r="677" spans="1:6" ht="15.75" customHeight="1">
      <c r="A677" s="11"/>
      <c r="B677" s="11"/>
      <c r="C677" s="11"/>
      <c r="D677" s="11"/>
      <c r="E677" s="11"/>
      <c r="F677" s="11"/>
    </row>
    <row r="678" spans="1:6" ht="15.75" customHeight="1">
      <c r="A678" s="11"/>
      <c r="B678" s="11"/>
      <c r="C678" s="11"/>
      <c r="D678" s="11"/>
      <c r="E678" s="11"/>
      <c r="F678" s="11"/>
    </row>
    <row r="679" spans="1:6" ht="15.75" customHeight="1">
      <c r="A679" s="11"/>
      <c r="B679" s="11"/>
      <c r="C679" s="11"/>
      <c r="D679" s="11"/>
      <c r="E679" s="11"/>
      <c r="F679" s="11"/>
    </row>
    <row r="680" spans="1:6" ht="15.75" customHeight="1">
      <c r="A680" s="11"/>
      <c r="B680" s="11"/>
      <c r="C680" s="11"/>
      <c r="D680" s="11"/>
      <c r="E680" s="11"/>
      <c r="F680" s="11"/>
    </row>
    <row r="681" spans="1:6" ht="15.75" customHeight="1">
      <c r="A681" s="11"/>
      <c r="B681" s="11"/>
      <c r="C681" s="11"/>
      <c r="D681" s="11"/>
      <c r="E681" s="11"/>
      <c r="F681" s="11"/>
    </row>
    <row r="682" spans="1:6" ht="15.75" customHeight="1">
      <c r="A682" s="11"/>
      <c r="B682" s="11"/>
      <c r="C682" s="11"/>
      <c r="D682" s="11"/>
      <c r="E682" s="11"/>
      <c r="F682" s="11"/>
    </row>
    <row r="683" spans="1:6" ht="15.75" customHeight="1">
      <c r="A683" s="11"/>
      <c r="B683" s="11"/>
      <c r="C683" s="11"/>
      <c r="D683" s="11"/>
      <c r="E683" s="11"/>
      <c r="F683" s="11"/>
    </row>
    <row r="684" spans="1:6" ht="15.75" customHeight="1">
      <c r="A684" s="11"/>
      <c r="B684" s="11"/>
      <c r="C684" s="11"/>
      <c r="D684" s="11"/>
      <c r="E684" s="11"/>
      <c r="F684" s="11"/>
    </row>
    <row r="685" spans="1:6" ht="15.75" customHeight="1">
      <c r="A685" s="11"/>
      <c r="B685" s="11"/>
      <c r="C685" s="11"/>
      <c r="D685" s="11"/>
      <c r="E685" s="11"/>
      <c r="F685" s="11"/>
    </row>
    <row r="686" spans="1:6" ht="15.75" customHeight="1">
      <c r="A686" s="11"/>
      <c r="B686" s="11"/>
      <c r="C686" s="11"/>
      <c r="D686" s="11"/>
      <c r="E686" s="11"/>
      <c r="F686" s="11"/>
    </row>
    <row r="687" spans="1:6" ht="15.75" customHeight="1">
      <c r="A687" s="11"/>
      <c r="B687" s="11"/>
      <c r="C687" s="11"/>
      <c r="D687" s="11"/>
      <c r="E687" s="11"/>
      <c r="F687" s="11"/>
    </row>
    <row r="688" spans="1:6" ht="15.75" customHeight="1">
      <c r="A688" s="11"/>
      <c r="B688" s="11"/>
      <c r="C688" s="11"/>
      <c r="D688" s="11"/>
      <c r="E688" s="11"/>
      <c r="F688" s="11"/>
    </row>
    <row r="689" spans="1:6" ht="15.75" customHeight="1">
      <c r="A689" s="11"/>
      <c r="B689" s="11"/>
      <c r="C689" s="11"/>
      <c r="D689" s="11"/>
      <c r="E689" s="11"/>
      <c r="F689" s="11"/>
    </row>
    <row r="690" spans="1:6" ht="15.75" customHeight="1">
      <c r="A690" s="11"/>
      <c r="B690" s="11"/>
      <c r="C690" s="11"/>
      <c r="D690" s="11"/>
      <c r="E690" s="11"/>
      <c r="F690" s="11"/>
    </row>
    <row r="691" spans="1:6" ht="15.75" customHeight="1">
      <c r="A691" s="11"/>
      <c r="B691" s="11"/>
      <c r="C691" s="11"/>
      <c r="D691" s="11"/>
      <c r="E691" s="11"/>
      <c r="F691" s="11"/>
    </row>
    <row r="692" spans="1:6" ht="15.75" customHeight="1">
      <c r="A692" s="11"/>
      <c r="B692" s="11"/>
      <c r="C692" s="11"/>
      <c r="D692" s="11"/>
      <c r="E692" s="11"/>
      <c r="F692" s="11"/>
    </row>
    <row r="693" spans="1:6" ht="15.75" customHeight="1">
      <c r="A693" s="11"/>
      <c r="B693" s="11"/>
      <c r="C693" s="11"/>
      <c r="D693" s="11"/>
      <c r="E693" s="11"/>
      <c r="F693" s="11"/>
    </row>
    <row r="694" spans="1:6" ht="15.75" customHeight="1">
      <c r="A694" s="11"/>
      <c r="B694" s="11"/>
      <c r="C694" s="11"/>
      <c r="D694" s="11"/>
      <c r="E694" s="11"/>
      <c r="F694" s="11"/>
    </row>
    <row r="695" spans="1:6" ht="15.75" customHeight="1">
      <c r="A695" s="11"/>
      <c r="B695" s="11"/>
      <c r="C695" s="11"/>
      <c r="D695" s="11"/>
      <c r="E695" s="11"/>
      <c r="F695" s="11"/>
    </row>
    <row r="696" spans="1:6" ht="15.75" customHeight="1">
      <c r="A696" s="11"/>
      <c r="B696" s="11"/>
      <c r="C696" s="11"/>
      <c r="D696" s="11"/>
      <c r="E696" s="11"/>
      <c r="F696" s="11"/>
    </row>
    <row r="697" spans="1:6" ht="15.75" customHeight="1">
      <c r="A697" s="11"/>
      <c r="B697" s="11"/>
      <c r="C697" s="11"/>
      <c r="D697" s="11"/>
      <c r="E697" s="11"/>
      <c r="F697" s="11"/>
    </row>
    <row r="698" spans="1:6" ht="15.75" customHeight="1">
      <c r="A698" s="11"/>
      <c r="B698" s="11"/>
      <c r="C698" s="11"/>
      <c r="D698" s="11"/>
      <c r="E698" s="11"/>
      <c r="F698" s="11"/>
    </row>
    <row r="699" spans="1:6" ht="15.75" customHeight="1">
      <c r="A699" s="11"/>
      <c r="B699" s="11"/>
      <c r="C699" s="11"/>
      <c r="D699" s="11"/>
      <c r="E699" s="11"/>
      <c r="F699" s="11"/>
    </row>
    <row r="700" spans="1:6" ht="15.75" customHeight="1">
      <c r="A700" s="11"/>
      <c r="B700" s="11"/>
      <c r="C700" s="11"/>
      <c r="D700" s="11"/>
      <c r="E700" s="11"/>
      <c r="F700" s="11"/>
    </row>
    <row r="701" spans="1:6" ht="15.75" customHeight="1">
      <c r="A701" s="11"/>
      <c r="B701" s="11"/>
      <c r="C701" s="11"/>
      <c r="D701" s="11"/>
      <c r="E701" s="11"/>
      <c r="F701" s="11"/>
    </row>
    <row r="702" spans="1:6" ht="15.75" customHeight="1">
      <c r="A702" s="11"/>
      <c r="B702" s="11"/>
      <c r="C702" s="11"/>
      <c r="D702" s="11"/>
      <c r="E702" s="11"/>
      <c r="F702" s="11"/>
    </row>
    <row r="703" spans="1:6" ht="15.75" customHeight="1">
      <c r="A703" s="11"/>
      <c r="B703" s="11"/>
      <c r="C703" s="11"/>
      <c r="D703" s="11"/>
      <c r="E703" s="11"/>
      <c r="F703" s="11"/>
    </row>
    <row r="704" spans="1:6" ht="15.75" customHeight="1">
      <c r="A704" s="11"/>
      <c r="B704" s="11"/>
      <c r="C704" s="11"/>
      <c r="D704" s="11"/>
      <c r="E704" s="11"/>
      <c r="F704" s="11"/>
    </row>
    <row r="705" spans="1:6" ht="15.75" customHeight="1">
      <c r="A705" s="11"/>
      <c r="B705" s="11"/>
      <c r="C705" s="11"/>
      <c r="D705" s="11"/>
      <c r="E705" s="11"/>
      <c r="F705" s="11"/>
    </row>
    <row r="706" spans="1:6" ht="15.75" customHeight="1">
      <c r="A706" s="11"/>
      <c r="B706" s="11"/>
      <c r="C706" s="11"/>
      <c r="D706" s="11"/>
      <c r="E706" s="11"/>
      <c r="F706" s="11"/>
    </row>
    <row r="707" spans="1:6" ht="15.75" customHeight="1">
      <c r="A707" s="11"/>
      <c r="B707" s="11"/>
      <c r="C707" s="11"/>
      <c r="D707" s="11"/>
      <c r="E707" s="11"/>
      <c r="F707" s="11"/>
    </row>
    <row r="708" spans="1:6" ht="15.75" customHeight="1">
      <c r="A708" s="11"/>
      <c r="B708" s="11"/>
      <c r="C708" s="11"/>
      <c r="D708" s="11"/>
      <c r="E708" s="11"/>
      <c r="F708" s="11"/>
    </row>
    <row r="709" spans="1:6" ht="15.75" customHeight="1">
      <c r="A709" s="11"/>
      <c r="B709" s="11"/>
      <c r="C709" s="11"/>
      <c r="D709" s="11"/>
      <c r="E709" s="11"/>
      <c r="F709" s="11"/>
    </row>
    <row r="710" spans="1:6" ht="15.75" customHeight="1">
      <c r="A710" s="11"/>
      <c r="B710" s="11"/>
      <c r="C710" s="11"/>
      <c r="D710" s="11"/>
      <c r="E710" s="11"/>
      <c r="F710" s="11"/>
    </row>
    <row r="711" spans="1:6" ht="15.75" customHeight="1">
      <c r="A711" s="11"/>
      <c r="B711" s="11"/>
      <c r="C711" s="11"/>
      <c r="D711" s="11"/>
      <c r="E711" s="11"/>
      <c r="F711" s="11"/>
    </row>
    <row r="712" spans="1:6" ht="15.75" customHeight="1">
      <c r="A712" s="11"/>
      <c r="B712" s="11"/>
      <c r="C712" s="11"/>
      <c r="D712" s="11"/>
      <c r="E712" s="11"/>
      <c r="F712" s="11"/>
    </row>
    <row r="713" spans="1:6" ht="15.75" customHeight="1">
      <c r="A713" s="11"/>
      <c r="B713" s="11"/>
      <c r="C713" s="11"/>
      <c r="D713" s="11"/>
      <c r="E713" s="11"/>
      <c r="F713" s="11"/>
    </row>
    <row r="714" spans="1:6" ht="15.75" customHeight="1">
      <c r="A714" s="11"/>
      <c r="B714" s="11"/>
      <c r="C714" s="11"/>
      <c r="D714" s="11"/>
      <c r="E714" s="11"/>
      <c r="F714" s="11"/>
    </row>
    <row r="715" spans="1:6" ht="15.75" customHeight="1">
      <c r="A715" s="11"/>
      <c r="B715" s="11"/>
      <c r="C715" s="11"/>
      <c r="D715" s="11"/>
      <c r="E715" s="11"/>
      <c r="F715" s="11"/>
    </row>
    <row r="716" spans="1:6" ht="15.75" customHeight="1">
      <c r="A716" s="11"/>
      <c r="B716" s="11"/>
      <c r="C716" s="11"/>
      <c r="D716" s="11"/>
      <c r="E716" s="11"/>
      <c r="F716" s="11"/>
    </row>
    <row r="717" spans="1:6" ht="15.75" customHeight="1">
      <c r="A717" s="11"/>
      <c r="B717" s="11"/>
      <c r="C717" s="11"/>
      <c r="D717" s="11"/>
      <c r="E717" s="11"/>
      <c r="F717" s="11"/>
    </row>
    <row r="718" spans="1:6" ht="15.75" customHeight="1">
      <c r="A718" s="11"/>
      <c r="B718" s="11"/>
      <c r="C718" s="11"/>
      <c r="D718" s="11"/>
      <c r="E718" s="11"/>
      <c r="F718" s="11"/>
    </row>
    <row r="719" spans="1:6" ht="15.75" customHeight="1">
      <c r="A719" s="11"/>
      <c r="B719" s="11"/>
      <c r="C719" s="11"/>
      <c r="D719" s="11"/>
      <c r="E719" s="11"/>
      <c r="F719" s="11"/>
    </row>
    <row r="720" spans="1:6" ht="15.75" customHeight="1">
      <c r="A720" s="11"/>
      <c r="B720" s="11"/>
      <c r="C720" s="11"/>
      <c r="D720" s="11"/>
      <c r="E720" s="11"/>
      <c r="F720" s="11"/>
    </row>
    <row r="721" spans="1:6" ht="15.75" customHeight="1">
      <c r="A721" s="11"/>
      <c r="B721" s="11"/>
      <c r="C721" s="11"/>
      <c r="D721" s="11"/>
      <c r="E721" s="11"/>
      <c r="F721" s="11"/>
    </row>
    <row r="722" spans="1:6" ht="15.75" customHeight="1">
      <c r="A722" s="11"/>
      <c r="B722" s="11"/>
      <c r="C722" s="11"/>
      <c r="D722" s="11"/>
      <c r="E722" s="11"/>
      <c r="F722" s="11"/>
    </row>
    <row r="723" spans="1:6" ht="15.75" customHeight="1">
      <c r="A723" s="11"/>
      <c r="B723" s="11"/>
      <c r="C723" s="11"/>
      <c r="D723" s="11"/>
      <c r="E723" s="11"/>
      <c r="F723" s="11"/>
    </row>
    <row r="724" spans="1:6" ht="15.75" customHeight="1">
      <c r="A724" s="11"/>
      <c r="B724" s="11"/>
      <c r="C724" s="11"/>
      <c r="D724" s="11"/>
      <c r="E724" s="11"/>
      <c r="F724" s="11"/>
    </row>
    <row r="725" spans="1:6" ht="15.75" customHeight="1">
      <c r="A725" s="11"/>
      <c r="B725" s="11"/>
      <c r="C725" s="11"/>
      <c r="D725" s="11"/>
      <c r="E725" s="11"/>
      <c r="F725" s="11"/>
    </row>
    <row r="726" spans="1:6" ht="15.75" customHeight="1">
      <c r="A726" s="11"/>
      <c r="B726" s="11"/>
      <c r="C726" s="11"/>
      <c r="D726" s="11"/>
      <c r="E726" s="11"/>
      <c r="F726" s="11"/>
    </row>
    <row r="727" spans="1:6" ht="15.75" customHeight="1">
      <c r="A727" s="11"/>
      <c r="B727" s="11"/>
      <c r="C727" s="11"/>
      <c r="D727" s="11"/>
      <c r="E727" s="11"/>
      <c r="F727" s="11"/>
    </row>
    <row r="728" spans="1:6" ht="15.75" customHeight="1">
      <c r="A728" s="11"/>
      <c r="B728" s="11"/>
      <c r="C728" s="11"/>
      <c r="D728" s="11"/>
      <c r="E728" s="11"/>
      <c r="F728" s="11"/>
    </row>
    <row r="729" spans="1:6" ht="15.75" customHeight="1">
      <c r="A729" s="11"/>
      <c r="B729" s="11"/>
      <c r="C729" s="11"/>
      <c r="D729" s="11"/>
      <c r="E729" s="11"/>
      <c r="F729" s="11"/>
    </row>
    <row r="730" spans="1:6" ht="15.75" customHeight="1">
      <c r="A730" s="11"/>
      <c r="B730" s="11"/>
      <c r="C730" s="11"/>
      <c r="D730" s="11"/>
      <c r="E730" s="11"/>
      <c r="F730" s="11"/>
    </row>
    <row r="731" spans="1:6" ht="15.75" customHeight="1">
      <c r="A731" s="11"/>
      <c r="B731" s="11"/>
      <c r="C731" s="11"/>
      <c r="D731" s="11"/>
      <c r="E731" s="11"/>
      <c r="F731" s="11"/>
    </row>
    <row r="732" spans="1:6" ht="15.75" customHeight="1">
      <c r="A732" s="11"/>
      <c r="B732" s="11"/>
      <c r="C732" s="11"/>
      <c r="D732" s="11"/>
      <c r="E732" s="11"/>
      <c r="F732" s="11"/>
    </row>
    <row r="733" spans="1:6" ht="15.75" customHeight="1">
      <c r="A733" s="11"/>
      <c r="B733" s="11"/>
      <c r="C733" s="11"/>
      <c r="D733" s="11"/>
      <c r="E733" s="11"/>
      <c r="F733" s="11"/>
    </row>
    <row r="734" spans="1:6" ht="15.75" customHeight="1">
      <c r="A734" s="11"/>
      <c r="B734" s="11"/>
      <c r="C734" s="11"/>
      <c r="D734" s="11"/>
      <c r="E734" s="11"/>
      <c r="F734" s="11"/>
    </row>
    <row r="735" spans="1:6" ht="15.75" customHeight="1">
      <c r="A735" s="11"/>
      <c r="B735" s="11"/>
      <c r="C735" s="11"/>
      <c r="D735" s="11"/>
      <c r="E735" s="11"/>
      <c r="F735" s="11"/>
    </row>
    <row r="736" spans="1:6" ht="15.75" customHeight="1">
      <c r="A736" s="11"/>
      <c r="B736" s="11"/>
      <c r="C736" s="11"/>
      <c r="D736" s="11"/>
      <c r="E736" s="11"/>
      <c r="F736" s="11"/>
    </row>
    <row r="737" spans="1:6" ht="15.75" customHeight="1">
      <c r="A737" s="11"/>
      <c r="B737" s="11"/>
      <c r="C737" s="11"/>
      <c r="D737" s="11"/>
      <c r="E737" s="11"/>
      <c r="F737" s="11"/>
    </row>
    <row r="738" spans="1:6" ht="15.75" customHeight="1">
      <c r="A738" s="11"/>
      <c r="B738" s="11"/>
      <c r="C738" s="11"/>
      <c r="D738" s="11"/>
      <c r="E738" s="11"/>
      <c r="F738" s="11"/>
    </row>
    <row r="739" spans="1:6" ht="15.75" customHeight="1">
      <c r="A739" s="11"/>
      <c r="B739" s="11"/>
      <c r="C739" s="11"/>
      <c r="D739" s="11"/>
      <c r="E739" s="11"/>
      <c r="F739" s="11"/>
    </row>
    <row r="740" spans="1:6" ht="15.75" customHeight="1">
      <c r="A740" s="11"/>
      <c r="B740" s="11"/>
      <c r="C740" s="11"/>
      <c r="D740" s="11"/>
      <c r="E740" s="11"/>
      <c r="F740" s="11"/>
    </row>
    <row r="741" spans="1:6" ht="15.75" customHeight="1">
      <c r="A741" s="11"/>
      <c r="B741" s="11"/>
      <c r="C741" s="11"/>
      <c r="D741" s="11"/>
      <c r="E741" s="11"/>
      <c r="F741" s="11"/>
    </row>
    <row r="742" spans="1:6" ht="15.75" customHeight="1">
      <c r="A742" s="11"/>
      <c r="B742" s="11"/>
      <c r="C742" s="11"/>
      <c r="D742" s="11"/>
      <c r="E742" s="11"/>
      <c r="F742" s="11"/>
    </row>
    <row r="743" spans="1:6" ht="15.75" customHeight="1">
      <c r="A743" s="11"/>
      <c r="B743" s="11"/>
      <c r="C743" s="11"/>
      <c r="D743" s="11"/>
      <c r="E743" s="11"/>
      <c r="F743" s="11"/>
    </row>
    <row r="744" spans="1:6" ht="15.75" customHeight="1">
      <c r="A744" s="11"/>
      <c r="B744" s="11"/>
      <c r="C744" s="11"/>
      <c r="D744" s="11"/>
      <c r="E744" s="11"/>
      <c r="F744" s="11"/>
    </row>
    <row r="745" spans="1:6" ht="15.75" customHeight="1">
      <c r="A745" s="11"/>
      <c r="B745" s="11"/>
      <c r="C745" s="11"/>
      <c r="D745" s="11"/>
      <c r="E745" s="11"/>
      <c r="F745" s="11"/>
    </row>
    <row r="746" spans="1:6" ht="15.75" customHeight="1">
      <c r="A746" s="11"/>
      <c r="B746" s="11"/>
      <c r="C746" s="11"/>
      <c r="D746" s="11"/>
      <c r="E746" s="11"/>
      <c r="F746" s="11"/>
    </row>
    <row r="747" spans="1:6" ht="15.75" customHeight="1">
      <c r="A747" s="11"/>
      <c r="B747" s="11"/>
      <c r="C747" s="11"/>
      <c r="D747" s="11"/>
      <c r="E747" s="11"/>
      <c r="F747" s="11"/>
    </row>
    <row r="748" spans="1:6" ht="15.75" customHeight="1">
      <c r="A748" s="11"/>
      <c r="B748" s="11"/>
      <c r="C748" s="11"/>
      <c r="D748" s="11"/>
      <c r="E748" s="11"/>
      <c r="F748" s="11"/>
    </row>
    <row r="749" spans="1:6" ht="15.75" customHeight="1">
      <c r="A749" s="11"/>
      <c r="B749" s="11"/>
      <c r="C749" s="11"/>
      <c r="D749" s="11"/>
      <c r="E749" s="11"/>
      <c r="F749" s="11"/>
    </row>
    <row r="750" spans="1:6" ht="15.75" customHeight="1">
      <c r="A750" s="11"/>
      <c r="B750" s="11"/>
      <c r="C750" s="11"/>
      <c r="D750" s="11"/>
      <c r="E750" s="11"/>
      <c r="F750" s="11"/>
    </row>
    <row r="751" spans="1:6" ht="15.75" customHeight="1">
      <c r="A751" s="11"/>
      <c r="B751" s="11"/>
      <c r="C751" s="11"/>
      <c r="D751" s="11"/>
      <c r="E751" s="11"/>
      <c r="F751" s="11"/>
    </row>
    <row r="752" spans="1:6" ht="15.75" customHeight="1">
      <c r="A752" s="11"/>
      <c r="B752" s="11"/>
      <c r="C752" s="11"/>
      <c r="D752" s="11"/>
      <c r="E752" s="11"/>
      <c r="F752" s="11"/>
    </row>
    <row r="753" spans="1:6" ht="15.75" customHeight="1">
      <c r="A753" s="11"/>
      <c r="B753" s="11"/>
      <c r="C753" s="11"/>
      <c r="D753" s="11"/>
      <c r="E753" s="11"/>
      <c r="F753" s="11"/>
    </row>
    <row r="754" spans="1:6" ht="15.75" customHeight="1">
      <c r="A754" s="11"/>
      <c r="B754" s="11"/>
      <c r="C754" s="11"/>
      <c r="D754" s="11"/>
      <c r="E754" s="11"/>
      <c r="F754" s="11"/>
    </row>
    <row r="755" spans="1:6" ht="15.75" customHeight="1">
      <c r="A755" s="11"/>
      <c r="B755" s="11"/>
      <c r="C755" s="11"/>
      <c r="D755" s="11"/>
      <c r="E755" s="11"/>
      <c r="F755" s="11"/>
    </row>
    <row r="756" spans="1:6" ht="15.75" customHeight="1">
      <c r="A756" s="11"/>
      <c r="B756" s="11"/>
      <c r="C756" s="11"/>
      <c r="D756" s="11"/>
      <c r="E756" s="11"/>
      <c r="F756" s="11"/>
    </row>
    <row r="757" spans="1:6" ht="15.75" customHeight="1">
      <c r="A757" s="11"/>
      <c r="B757" s="11"/>
      <c r="C757" s="11"/>
      <c r="D757" s="11"/>
      <c r="E757" s="11"/>
      <c r="F757" s="11"/>
    </row>
    <row r="758" spans="1:6" ht="15.75" customHeight="1">
      <c r="A758" s="11"/>
      <c r="B758" s="11"/>
      <c r="C758" s="11"/>
      <c r="D758" s="11"/>
      <c r="E758" s="11"/>
      <c r="F758" s="11"/>
    </row>
    <row r="759" spans="1:6" ht="15.75" customHeight="1">
      <c r="A759" s="11"/>
      <c r="B759" s="11"/>
      <c r="C759" s="11"/>
      <c r="D759" s="11"/>
      <c r="E759" s="11"/>
      <c r="F759" s="11"/>
    </row>
    <row r="760" spans="1:6" ht="15.75" customHeight="1">
      <c r="A760" s="11"/>
      <c r="B760" s="11"/>
      <c r="C760" s="11"/>
      <c r="D760" s="11"/>
      <c r="E760" s="11"/>
      <c r="F760" s="11"/>
    </row>
    <row r="761" spans="1:6" ht="15.75" customHeight="1">
      <c r="A761" s="11"/>
      <c r="B761" s="11"/>
      <c r="C761" s="11"/>
      <c r="D761" s="11"/>
      <c r="E761" s="11"/>
      <c r="F761" s="11"/>
    </row>
    <row r="762" spans="1:6" ht="15.75" customHeight="1">
      <c r="A762" s="11"/>
      <c r="B762" s="11"/>
      <c r="C762" s="11"/>
      <c r="D762" s="11"/>
      <c r="E762" s="11"/>
      <c r="F762" s="11"/>
    </row>
    <row r="763" spans="1:6" ht="15.75" customHeight="1">
      <c r="A763" s="11"/>
      <c r="B763" s="11"/>
      <c r="C763" s="11"/>
      <c r="D763" s="11"/>
      <c r="E763" s="11"/>
      <c r="F763" s="11"/>
    </row>
    <row r="764" spans="1:6" ht="15.75" customHeight="1">
      <c r="A764" s="11"/>
      <c r="B764" s="11"/>
      <c r="C764" s="11"/>
      <c r="D764" s="11"/>
      <c r="E764" s="11"/>
      <c r="F764" s="11"/>
    </row>
    <row r="765" spans="1:6" ht="15.75" customHeight="1">
      <c r="A765" s="11"/>
      <c r="B765" s="11"/>
      <c r="C765" s="11"/>
      <c r="D765" s="11"/>
      <c r="E765" s="11"/>
      <c r="F765" s="11"/>
    </row>
    <row r="766" spans="1:6" ht="15.75" customHeight="1">
      <c r="A766" s="11"/>
      <c r="B766" s="11"/>
      <c r="C766" s="11"/>
      <c r="D766" s="11"/>
      <c r="E766" s="11"/>
      <c r="F766" s="11"/>
    </row>
    <row r="767" spans="1:6" ht="15.75" customHeight="1">
      <c r="A767" s="11"/>
      <c r="B767" s="11"/>
      <c r="C767" s="11"/>
      <c r="D767" s="11"/>
      <c r="E767" s="11"/>
      <c r="F767" s="11"/>
    </row>
    <row r="768" spans="1:6" ht="15.75" customHeight="1">
      <c r="A768" s="11"/>
      <c r="B768" s="11"/>
      <c r="C768" s="11"/>
      <c r="D768" s="11"/>
      <c r="E768" s="11"/>
      <c r="F768" s="11"/>
    </row>
    <row r="769" spans="1:6" ht="15.75" customHeight="1">
      <c r="A769" s="11"/>
      <c r="B769" s="11"/>
      <c r="C769" s="11"/>
      <c r="D769" s="11"/>
      <c r="E769" s="11"/>
      <c r="F769" s="11"/>
    </row>
    <row r="770" spans="1:6" ht="15.75" customHeight="1">
      <c r="A770" s="11"/>
      <c r="B770" s="11"/>
      <c r="C770" s="11"/>
      <c r="D770" s="11"/>
      <c r="E770" s="11"/>
      <c r="F770" s="11"/>
    </row>
    <row r="771" spans="1:6" ht="15.75" customHeight="1">
      <c r="A771" s="11"/>
      <c r="B771" s="11"/>
      <c r="C771" s="11"/>
      <c r="D771" s="11"/>
      <c r="E771" s="11"/>
      <c r="F771" s="11"/>
    </row>
    <row r="772" spans="1:6" ht="15.75" customHeight="1">
      <c r="A772" s="11"/>
      <c r="B772" s="11"/>
      <c r="C772" s="11"/>
      <c r="D772" s="11"/>
      <c r="E772" s="11"/>
      <c r="F772" s="11"/>
    </row>
    <row r="773" spans="1:6" ht="15.75" customHeight="1">
      <c r="A773" s="11"/>
      <c r="B773" s="11"/>
      <c r="C773" s="11"/>
      <c r="D773" s="11"/>
      <c r="E773" s="11"/>
      <c r="F773" s="11"/>
    </row>
    <row r="774" spans="1:6" ht="15.75" customHeight="1">
      <c r="A774" s="11"/>
      <c r="B774" s="11"/>
      <c r="C774" s="11"/>
      <c r="D774" s="11"/>
      <c r="E774" s="11"/>
      <c r="F774" s="11"/>
    </row>
    <row r="775" spans="1:6" ht="15.75" customHeight="1">
      <c r="A775" s="11"/>
      <c r="B775" s="11"/>
      <c r="C775" s="11"/>
      <c r="D775" s="11"/>
      <c r="E775" s="11"/>
      <c r="F775" s="11"/>
    </row>
    <row r="776" spans="1:6" ht="15.75" customHeight="1">
      <c r="A776" s="11"/>
      <c r="B776" s="11"/>
      <c r="C776" s="11"/>
      <c r="D776" s="11"/>
      <c r="E776" s="11"/>
      <c r="F776" s="11"/>
    </row>
    <row r="777" spans="1:6" ht="15.75" customHeight="1">
      <c r="A777" s="11"/>
      <c r="B777" s="11"/>
      <c r="C777" s="11"/>
      <c r="D777" s="11"/>
      <c r="E777" s="11"/>
      <c r="F777" s="11"/>
    </row>
    <row r="778" spans="1:6" ht="15.75" customHeight="1">
      <c r="A778" s="11"/>
      <c r="B778" s="11"/>
      <c r="C778" s="11"/>
      <c r="D778" s="11"/>
      <c r="E778" s="11"/>
      <c r="F778" s="11"/>
    </row>
    <row r="779" spans="1:6" ht="15.75" customHeight="1">
      <c r="A779" s="11"/>
      <c r="B779" s="11"/>
      <c r="C779" s="11"/>
      <c r="D779" s="11"/>
      <c r="E779" s="11"/>
      <c r="F779" s="11"/>
    </row>
    <row r="780" spans="1:6" ht="15.75" customHeight="1">
      <c r="A780" s="11"/>
      <c r="B780" s="11"/>
      <c r="C780" s="11"/>
      <c r="D780" s="11"/>
      <c r="E780" s="11"/>
      <c r="F780" s="11"/>
    </row>
    <row r="781" spans="1:6" ht="15.75" customHeight="1">
      <c r="A781" s="11"/>
      <c r="B781" s="11"/>
      <c r="C781" s="11"/>
      <c r="D781" s="11"/>
      <c r="E781" s="11"/>
      <c r="F781" s="11"/>
    </row>
    <row r="782" spans="1:6" ht="15.75" customHeight="1">
      <c r="A782" s="11"/>
      <c r="B782" s="11"/>
      <c r="C782" s="11"/>
      <c r="D782" s="11"/>
      <c r="E782" s="11"/>
      <c r="F782" s="11"/>
    </row>
    <row r="783" spans="1:6" ht="15.75" customHeight="1">
      <c r="A783" s="11"/>
      <c r="B783" s="11"/>
      <c r="C783" s="11"/>
      <c r="D783" s="11"/>
      <c r="E783" s="11"/>
      <c r="F783" s="11"/>
    </row>
    <row r="784" spans="1:6" ht="15.75" customHeight="1">
      <c r="A784" s="11"/>
      <c r="B784" s="11"/>
      <c r="C784" s="11"/>
      <c r="D784" s="11"/>
      <c r="E784" s="11"/>
      <c r="F784" s="11"/>
    </row>
    <row r="785" spans="1:6" ht="15.75" customHeight="1">
      <c r="A785" s="11"/>
      <c r="B785" s="11"/>
      <c r="C785" s="11"/>
      <c r="D785" s="11"/>
      <c r="E785" s="11"/>
      <c r="F785" s="11"/>
    </row>
    <row r="786" spans="1:6" ht="15.75" customHeight="1">
      <c r="A786" s="11"/>
      <c r="B786" s="11"/>
      <c r="C786" s="11"/>
      <c r="D786" s="11"/>
      <c r="E786" s="11"/>
      <c r="F786" s="11"/>
    </row>
    <row r="787" spans="1:6" ht="15.75" customHeight="1">
      <c r="A787" s="11"/>
      <c r="B787" s="11"/>
      <c r="C787" s="11"/>
      <c r="D787" s="11"/>
      <c r="E787" s="11"/>
      <c r="F787" s="11"/>
    </row>
    <row r="788" spans="1:6" ht="15.75" customHeight="1">
      <c r="A788" s="11"/>
      <c r="B788" s="11"/>
      <c r="C788" s="11"/>
      <c r="D788" s="11"/>
      <c r="E788" s="11"/>
      <c r="F788" s="11"/>
    </row>
    <row r="789" spans="1:6" ht="15.75" customHeight="1">
      <c r="A789" s="11"/>
      <c r="B789" s="11"/>
      <c r="C789" s="11"/>
      <c r="D789" s="11"/>
      <c r="E789" s="11"/>
      <c r="F789" s="11"/>
    </row>
    <row r="790" spans="1:6" ht="15.75" customHeight="1">
      <c r="A790" s="11"/>
      <c r="B790" s="11"/>
      <c r="C790" s="11"/>
      <c r="D790" s="11"/>
      <c r="E790" s="11"/>
      <c r="F790" s="11"/>
    </row>
    <row r="791" spans="1:6" ht="15.75" customHeight="1">
      <c r="A791" s="11"/>
      <c r="B791" s="11"/>
      <c r="C791" s="11"/>
      <c r="D791" s="11"/>
      <c r="E791" s="11"/>
      <c r="F791" s="11"/>
    </row>
    <row r="792" spans="1:6" ht="15.75" customHeight="1">
      <c r="A792" s="11"/>
      <c r="B792" s="11"/>
      <c r="C792" s="11"/>
      <c r="D792" s="11"/>
      <c r="E792" s="11"/>
      <c r="F792" s="11"/>
    </row>
    <row r="793" spans="1:6" ht="15.75" customHeight="1">
      <c r="A793" s="11"/>
      <c r="B793" s="11"/>
      <c r="C793" s="11"/>
      <c r="D793" s="11"/>
      <c r="E793" s="11"/>
      <c r="F793" s="11"/>
    </row>
    <row r="794" spans="1:6" ht="15.75" customHeight="1">
      <c r="A794" s="11"/>
      <c r="B794" s="11"/>
      <c r="C794" s="11"/>
      <c r="D794" s="11"/>
      <c r="E794" s="11"/>
      <c r="F794" s="11"/>
    </row>
    <row r="795" spans="1:6" ht="15.75" customHeight="1">
      <c r="A795" s="11"/>
      <c r="B795" s="11"/>
      <c r="C795" s="11"/>
      <c r="D795" s="11"/>
      <c r="E795" s="11"/>
      <c r="F795" s="11"/>
    </row>
    <row r="796" spans="1:6" ht="15.75" customHeight="1">
      <c r="A796" s="11"/>
      <c r="B796" s="11"/>
      <c r="C796" s="11"/>
      <c r="D796" s="11"/>
      <c r="E796" s="11"/>
      <c r="F796" s="11"/>
    </row>
    <row r="797" spans="1:6" ht="15.75" customHeight="1">
      <c r="A797" s="11"/>
      <c r="B797" s="11"/>
      <c r="C797" s="11"/>
      <c r="D797" s="11"/>
      <c r="E797" s="11"/>
      <c r="F797" s="11"/>
    </row>
    <row r="798" spans="1:6" ht="15.75" customHeight="1">
      <c r="A798" s="11"/>
      <c r="B798" s="11"/>
      <c r="C798" s="11"/>
      <c r="D798" s="11"/>
      <c r="E798" s="11"/>
      <c r="F798" s="11"/>
    </row>
    <row r="799" spans="1:6" ht="15.75" customHeight="1">
      <c r="A799" s="11"/>
      <c r="B799" s="11"/>
      <c r="C799" s="11"/>
      <c r="D799" s="11"/>
      <c r="E799" s="11"/>
      <c r="F799" s="11"/>
    </row>
    <row r="800" spans="1:6" ht="15.75" customHeight="1">
      <c r="A800" s="11"/>
      <c r="B800" s="11"/>
      <c r="C800" s="11"/>
      <c r="D800" s="11"/>
      <c r="E800" s="11"/>
      <c r="F800" s="11"/>
    </row>
    <row r="801" spans="1:6" ht="15.75" customHeight="1">
      <c r="A801" s="11"/>
      <c r="B801" s="11"/>
      <c r="C801" s="11"/>
      <c r="D801" s="11"/>
      <c r="E801" s="11"/>
      <c r="F801" s="11"/>
    </row>
    <row r="802" spans="1:6" ht="15.75" customHeight="1">
      <c r="A802" s="11"/>
      <c r="B802" s="11"/>
      <c r="C802" s="11"/>
      <c r="D802" s="11"/>
      <c r="E802" s="11"/>
      <c r="F802" s="11"/>
    </row>
    <row r="803" spans="1:6" ht="15.75" customHeight="1">
      <c r="A803" s="11"/>
      <c r="B803" s="11"/>
      <c r="C803" s="11"/>
      <c r="D803" s="11"/>
      <c r="E803" s="11"/>
      <c r="F803" s="11"/>
    </row>
    <row r="804" spans="1:6" ht="15.75" customHeight="1">
      <c r="A804" s="11"/>
      <c r="B804" s="11"/>
      <c r="C804" s="11"/>
      <c r="D804" s="11"/>
      <c r="E804" s="11"/>
      <c r="F804" s="11"/>
    </row>
    <row r="805" spans="1:6" ht="15.75" customHeight="1">
      <c r="A805" s="11"/>
      <c r="B805" s="11"/>
      <c r="C805" s="11"/>
      <c r="D805" s="11"/>
      <c r="E805" s="11"/>
      <c r="F805" s="11"/>
    </row>
    <row r="806" spans="1:6" ht="15.75" customHeight="1">
      <c r="A806" s="11"/>
      <c r="B806" s="11"/>
      <c r="C806" s="11"/>
      <c r="D806" s="11"/>
      <c r="E806" s="11"/>
      <c r="F806" s="11"/>
    </row>
    <row r="807" spans="1:6" ht="15.75" customHeight="1">
      <c r="A807" s="11"/>
      <c r="B807" s="11"/>
      <c r="C807" s="11"/>
      <c r="D807" s="11"/>
      <c r="E807" s="11"/>
      <c r="F807" s="11"/>
    </row>
    <row r="808" spans="1:6" ht="15.75" customHeight="1">
      <c r="A808" s="11"/>
      <c r="B808" s="11"/>
      <c r="C808" s="11"/>
      <c r="D808" s="11"/>
      <c r="E808" s="11"/>
      <c r="F808" s="11"/>
    </row>
    <row r="809" spans="1:6" ht="15.75" customHeight="1">
      <c r="A809" s="11"/>
      <c r="B809" s="11"/>
      <c r="C809" s="11"/>
      <c r="D809" s="11"/>
      <c r="E809" s="11"/>
      <c r="F809" s="11"/>
    </row>
    <row r="810" spans="1:6" ht="15.75" customHeight="1">
      <c r="A810" s="11"/>
      <c r="B810" s="11"/>
      <c r="C810" s="11"/>
      <c r="D810" s="11"/>
      <c r="E810" s="11"/>
      <c r="F810" s="11"/>
    </row>
    <row r="811" spans="1:6" ht="15.75" customHeight="1">
      <c r="A811" s="11"/>
      <c r="B811" s="11"/>
      <c r="C811" s="11"/>
      <c r="D811" s="11"/>
      <c r="E811" s="11"/>
      <c r="F811" s="11"/>
    </row>
    <row r="812" spans="1:6" ht="15.75" customHeight="1">
      <c r="A812" s="11"/>
      <c r="B812" s="11"/>
      <c r="C812" s="11"/>
      <c r="D812" s="11"/>
      <c r="E812" s="11"/>
      <c r="F812" s="11"/>
    </row>
    <row r="813" spans="1:6" ht="15.75" customHeight="1">
      <c r="A813" s="11"/>
      <c r="B813" s="11"/>
      <c r="C813" s="11"/>
      <c r="D813" s="11"/>
      <c r="E813" s="11"/>
      <c r="F813" s="11"/>
    </row>
    <row r="814" spans="1:6" ht="15.75" customHeight="1">
      <c r="A814" s="11"/>
      <c r="B814" s="11"/>
      <c r="C814" s="11"/>
      <c r="D814" s="11"/>
      <c r="E814" s="11"/>
      <c r="F814" s="11"/>
    </row>
    <row r="815" spans="1:6" ht="15.75" customHeight="1">
      <c r="A815" s="11"/>
      <c r="B815" s="11"/>
      <c r="C815" s="11"/>
      <c r="D815" s="11"/>
      <c r="E815" s="11"/>
      <c r="F815" s="11"/>
    </row>
    <row r="816" spans="1:6" ht="15.75" customHeight="1">
      <c r="A816" s="11"/>
      <c r="B816" s="11"/>
      <c r="C816" s="11"/>
      <c r="D816" s="11"/>
      <c r="E816" s="11"/>
      <c r="F816" s="11"/>
    </row>
    <row r="817" spans="1:6" ht="15.75" customHeight="1">
      <c r="A817" s="11"/>
      <c r="B817" s="11"/>
      <c r="C817" s="11"/>
      <c r="D817" s="11"/>
      <c r="E817" s="11"/>
      <c r="F817" s="11"/>
    </row>
    <row r="818" spans="1:6" ht="15.75" customHeight="1">
      <c r="A818" s="11"/>
      <c r="B818" s="11"/>
      <c r="C818" s="11"/>
      <c r="D818" s="11"/>
      <c r="E818" s="11"/>
      <c r="F818" s="11"/>
    </row>
    <row r="819" spans="1:6" ht="15.75" customHeight="1">
      <c r="A819" s="11"/>
      <c r="B819" s="11"/>
      <c r="C819" s="11"/>
      <c r="D819" s="11"/>
      <c r="E819" s="11"/>
      <c r="F819" s="11"/>
    </row>
    <row r="820" spans="1:6" ht="15.75" customHeight="1">
      <c r="A820" s="11"/>
      <c r="B820" s="11"/>
      <c r="C820" s="11"/>
      <c r="D820" s="11"/>
      <c r="E820" s="11"/>
      <c r="F820" s="11"/>
    </row>
    <row r="821" spans="1:6" ht="15.75" customHeight="1">
      <c r="A821" s="11"/>
      <c r="B821" s="11"/>
      <c r="C821" s="11"/>
      <c r="D821" s="11"/>
      <c r="E821" s="11"/>
      <c r="F821" s="11"/>
    </row>
    <row r="822" spans="1:6" ht="15.75" customHeight="1">
      <c r="A822" s="11"/>
      <c r="B822" s="11"/>
      <c r="C822" s="11"/>
      <c r="D822" s="11"/>
      <c r="E822" s="11"/>
      <c r="F822" s="11"/>
    </row>
    <row r="823" spans="1:6" ht="15.75" customHeight="1">
      <c r="A823" s="11"/>
      <c r="B823" s="11"/>
      <c r="C823" s="11"/>
      <c r="D823" s="11"/>
      <c r="E823" s="11"/>
      <c r="F823" s="11"/>
    </row>
    <row r="824" spans="1:6" ht="15.75" customHeight="1">
      <c r="A824" s="11"/>
      <c r="B824" s="11"/>
      <c r="C824" s="11"/>
      <c r="D824" s="11"/>
      <c r="E824" s="11"/>
      <c r="F824" s="11"/>
    </row>
    <row r="825" spans="1:6" ht="15.75" customHeight="1">
      <c r="A825" s="11"/>
      <c r="B825" s="11"/>
      <c r="C825" s="11"/>
      <c r="D825" s="11"/>
      <c r="E825" s="11"/>
      <c r="F825" s="11"/>
    </row>
    <row r="826" spans="1:6" ht="15.75" customHeight="1">
      <c r="A826" s="11"/>
      <c r="B826" s="11"/>
      <c r="C826" s="11"/>
      <c r="D826" s="11"/>
      <c r="E826" s="11"/>
      <c r="F826" s="11"/>
    </row>
    <row r="827" spans="1:6" ht="15.75" customHeight="1">
      <c r="A827" s="11"/>
      <c r="B827" s="11"/>
      <c r="C827" s="11"/>
      <c r="D827" s="11"/>
      <c r="E827" s="11"/>
      <c r="F827" s="11"/>
    </row>
    <row r="828" spans="1:6" ht="15.75" customHeight="1">
      <c r="A828" s="11"/>
      <c r="B828" s="11"/>
      <c r="C828" s="11"/>
      <c r="D828" s="11"/>
      <c r="E828" s="11"/>
      <c r="F828" s="11"/>
    </row>
    <row r="829" spans="1:6" ht="15.75" customHeight="1">
      <c r="A829" s="11"/>
      <c r="B829" s="11"/>
      <c r="C829" s="11"/>
      <c r="D829" s="11"/>
      <c r="E829" s="11"/>
      <c r="F829" s="11"/>
    </row>
    <row r="830" spans="1:6" ht="15.75" customHeight="1">
      <c r="A830" s="11"/>
      <c r="B830" s="11"/>
      <c r="C830" s="11"/>
      <c r="D830" s="11"/>
      <c r="E830" s="11"/>
      <c r="F830" s="11"/>
    </row>
    <row r="831" spans="1:6" ht="15.75" customHeight="1">
      <c r="A831" s="11"/>
      <c r="B831" s="11"/>
      <c r="C831" s="11"/>
      <c r="D831" s="11"/>
      <c r="E831" s="11"/>
      <c r="F831" s="11"/>
    </row>
    <row r="832" spans="1:6" ht="15.75" customHeight="1">
      <c r="A832" s="11"/>
      <c r="B832" s="11"/>
      <c r="C832" s="11"/>
      <c r="D832" s="11"/>
      <c r="E832" s="11"/>
      <c r="F832" s="11"/>
    </row>
    <row r="833" spans="1:6" ht="15.75" customHeight="1">
      <c r="A833" s="11"/>
      <c r="B833" s="11"/>
      <c r="C833" s="11"/>
      <c r="D833" s="11"/>
      <c r="E833" s="11"/>
      <c r="F833" s="11"/>
    </row>
    <row r="834" spans="1:6" ht="15.75" customHeight="1">
      <c r="A834" s="11"/>
      <c r="B834" s="11"/>
      <c r="C834" s="11"/>
      <c r="D834" s="11"/>
      <c r="E834" s="11"/>
      <c r="F834" s="11"/>
    </row>
    <row r="835" spans="1:6" ht="15.75" customHeight="1">
      <c r="A835" s="11"/>
      <c r="B835" s="11"/>
      <c r="C835" s="11"/>
      <c r="D835" s="11"/>
      <c r="E835" s="11"/>
      <c r="F835" s="11"/>
    </row>
    <row r="836" spans="1:6" ht="15.75" customHeight="1">
      <c r="A836" s="11"/>
      <c r="B836" s="11"/>
      <c r="C836" s="11"/>
      <c r="D836" s="11"/>
      <c r="E836" s="11"/>
      <c r="F836" s="11"/>
    </row>
    <row r="837" spans="1:6" ht="15.75" customHeight="1">
      <c r="A837" s="11"/>
      <c r="B837" s="11"/>
      <c r="C837" s="11"/>
      <c r="D837" s="11"/>
      <c r="E837" s="11"/>
      <c r="F837" s="11"/>
    </row>
    <row r="838" spans="1:6" ht="15.75" customHeight="1">
      <c r="A838" s="11"/>
      <c r="B838" s="11"/>
      <c r="C838" s="11"/>
      <c r="D838" s="11"/>
      <c r="E838" s="11"/>
      <c r="F838" s="11"/>
    </row>
    <row r="839" spans="1:6" ht="15.75" customHeight="1">
      <c r="A839" s="11"/>
      <c r="B839" s="11"/>
      <c r="C839" s="11"/>
      <c r="D839" s="11"/>
      <c r="E839" s="11"/>
      <c r="F839" s="11"/>
    </row>
    <row r="840" spans="1:6" ht="15.75" customHeight="1">
      <c r="A840" s="11"/>
      <c r="B840" s="11"/>
      <c r="C840" s="11"/>
      <c r="D840" s="11"/>
      <c r="E840" s="11"/>
      <c r="F840" s="11"/>
    </row>
    <row r="841" spans="1:6" ht="15.75" customHeight="1">
      <c r="A841" s="11"/>
      <c r="B841" s="11"/>
      <c r="C841" s="11"/>
      <c r="D841" s="11"/>
      <c r="E841" s="11"/>
      <c r="F841" s="11"/>
    </row>
    <row r="842" spans="1:6" ht="15.75" customHeight="1">
      <c r="A842" s="11"/>
      <c r="B842" s="11"/>
      <c r="C842" s="11"/>
      <c r="D842" s="11"/>
      <c r="E842" s="11"/>
      <c r="F842" s="11"/>
    </row>
    <row r="843" spans="1:6" ht="15.75" customHeight="1">
      <c r="A843" s="11"/>
      <c r="B843" s="11"/>
      <c r="C843" s="11"/>
      <c r="D843" s="11"/>
      <c r="E843" s="11"/>
      <c r="F843" s="11"/>
    </row>
    <row r="844" spans="1:6" ht="15.75" customHeight="1">
      <c r="A844" s="11"/>
      <c r="B844" s="11"/>
      <c r="C844" s="11"/>
      <c r="D844" s="11"/>
      <c r="E844" s="11"/>
      <c r="F844" s="11"/>
    </row>
    <row r="845" spans="1:6" ht="15.75" customHeight="1">
      <c r="A845" s="11"/>
      <c r="B845" s="11"/>
      <c r="C845" s="11"/>
      <c r="D845" s="11"/>
      <c r="E845" s="11"/>
      <c r="F845" s="11"/>
    </row>
    <row r="846" spans="1:6" ht="15.75" customHeight="1">
      <c r="A846" s="11"/>
      <c r="B846" s="11"/>
      <c r="C846" s="11"/>
      <c r="D846" s="11"/>
      <c r="E846" s="11"/>
      <c r="F846" s="11"/>
    </row>
    <row r="847" spans="1:6" ht="15.75" customHeight="1">
      <c r="A847" s="11"/>
      <c r="B847" s="11"/>
      <c r="C847" s="11"/>
      <c r="D847" s="11"/>
      <c r="E847" s="11"/>
      <c r="F847" s="11"/>
    </row>
    <row r="848" spans="1:6" ht="15.75" customHeight="1">
      <c r="A848" s="11"/>
      <c r="B848" s="11"/>
      <c r="C848" s="11"/>
      <c r="D848" s="11"/>
      <c r="E848" s="11"/>
      <c r="F848" s="11"/>
    </row>
    <row r="849" spans="1:6" ht="15.75" customHeight="1">
      <c r="A849" s="11"/>
      <c r="B849" s="11"/>
      <c r="C849" s="11"/>
      <c r="D849" s="11"/>
      <c r="E849" s="11"/>
      <c r="F849" s="11"/>
    </row>
    <row r="850" spans="1:6" ht="15.75" customHeight="1">
      <c r="A850" s="11"/>
      <c r="B850" s="11"/>
      <c r="C850" s="11"/>
      <c r="D850" s="11"/>
      <c r="E850" s="11"/>
      <c r="F850" s="11"/>
    </row>
    <row r="851" spans="1:6" ht="15.75" customHeight="1">
      <c r="A851" s="11"/>
      <c r="B851" s="11"/>
      <c r="C851" s="11"/>
      <c r="D851" s="11"/>
      <c r="E851" s="11"/>
      <c r="F851" s="11"/>
    </row>
    <row r="852" spans="1:6" ht="15.75" customHeight="1">
      <c r="A852" s="11"/>
      <c r="B852" s="11"/>
      <c r="C852" s="11"/>
      <c r="D852" s="11"/>
      <c r="E852" s="11"/>
      <c r="F852" s="11"/>
    </row>
    <row r="853" spans="1:6" ht="15.75" customHeight="1">
      <c r="A853" s="11"/>
      <c r="B853" s="11"/>
      <c r="C853" s="11"/>
      <c r="D853" s="11"/>
      <c r="E853" s="11"/>
      <c r="F853" s="11"/>
    </row>
    <row r="854" spans="1:6" ht="15.75" customHeight="1">
      <c r="A854" s="11"/>
      <c r="B854" s="11"/>
      <c r="C854" s="11"/>
      <c r="D854" s="11"/>
      <c r="E854" s="11"/>
      <c r="F854" s="11"/>
    </row>
    <row r="855" spans="1:6" ht="15.75" customHeight="1">
      <c r="A855" s="11"/>
      <c r="B855" s="11"/>
      <c r="C855" s="11"/>
      <c r="D855" s="11"/>
      <c r="E855" s="11"/>
      <c r="F855" s="11"/>
    </row>
    <row r="856" spans="1:6" ht="15.75" customHeight="1">
      <c r="A856" s="11"/>
      <c r="B856" s="11"/>
      <c r="C856" s="11"/>
      <c r="D856" s="11"/>
      <c r="E856" s="11"/>
      <c r="F856" s="11"/>
    </row>
    <row r="857" spans="1:6" ht="15.75" customHeight="1">
      <c r="A857" s="11"/>
      <c r="B857" s="11"/>
      <c r="C857" s="11"/>
      <c r="D857" s="11"/>
      <c r="E857" s="11"/>
      <c r="F857" s="11"/>
    </row>
    <row r="858" spans="1:6" ht="15.75" customHeight="1">
      <c r="A858" s="11"/>
      <c r="B858" s="11"/>
      <c r="C858" s="11"/>
      <c r="D858" s="11"/>
      <c r="E858" s="11"/>
      <c r="F858" s="11"/>
    </row>
    <row r="859" spans="1:6" ht="15.75" customHeight="1">
      <c r="A859" s="11"/>
      <c r="B859" s="11"/>
      <c r="C859" s="11"/>
      <c r="D859" s="11"/>
      <c r="E859" s="11"/>
      <c r="F859" s="11"/>
    </row>
    <row r="860" spans="1:6" ht="15.75" customHeight="1">
      <c r="A860" s="11"/>
      <c r="B860" s="11"/>
      <c r="C860" s="11"/>
      <c r="D860" s="11"/>
      <c r="E860" s="11"/>
      <c r="F860" s="11"/>
    </row>
    <row r="861" spans="1:6" ht="15.75" customHeight="1">
      <c r="A861" s="11"/>
      <c r="B861" s="11"/>
      <c r="C861" s="11"/>
      <c r="D861" s="11"/>
      <c r="E861" s="11"/>
      <c r="F861" s="11"/>
    </row>
    <row r="862" spans="1:6" ht="15.75" customHeight="1">
      <c r="A862" s="11"/>
      <c r="B862" s="11"/>
      <c r="C862" s="11"/>
      <c r="D862" s="11"/>
      <c r="E862" s="11"/>
      <c r="F862" s="11"/>
    </row>
    <row r="863" spans="1:6" ht="15.75" customHeight="1">
      <c r="A863" s="11"/>
      <c r="B863" s="11"/>
      <c r="C863" s="11"/>
      <c r="D863" s="11"/>
      <c r="E863" s="11"/>
      <c r="F863" s="11"/>
    </row>
    <row r="864" spans="1:6" ht="15.75" customHeight="1">
      <c r="A864" s="11"/>
      <c r="B864" s="11"/>
      <c r="C864" s="11"/>
      <c r="D864" s="11"/>
      <c r="E864" s="11"/>
      <c r="F864" s="11"/>
    </row>
    <row r="865" spans="1:6" ht="15.75" customHeight="1">
      <c r="A865" s="11"/>
      <c r="B865" s="11"/>
      <c r="C865" s="11"/>
      <c r="D865" s="11"/>
      <c r="E865" s="11"/>
      <c r="F865" s="11"/>
    </row>
    <row r="866" spans="1:6" ht="15.75" customHeight="1">
      <c r="A866" s="11"/>
      <c r="B866" s="11"/>
      <c r="C866" s="11"/>
      <c r="D866" s="11"/>
      <c r="E866" s="11"/>
      <c r="F866" s="11"/>
    </row>
    <row r="867" spans="1:6" ht="15.75" customHeight="1">
      <c r="A867" s="11"/>
      <c r="B867" s="11"/>
      <c r="C867" s="11"/>
      <c r="D867" s="11"/>
      <c r="E867" s="11"/>
      <c r="F867" s="11"/>
    </row>
    <row r="868" spans="1:6" ht="15.75" customHeight="1">
      <c r="A868" s="11"/>
      <c r="B868" s="11"/>
      <c r="C868" s="11"/>
      <c r="D868" s="11"/>
      <c r="E868" s="11"/>
      <c r="F868" s="11"/>
    </row>
    <row r="869" spans="1:6" ht="15.75" customHeight="1">
      <c r="A869" s="11"/>
      <c r="B869" s="11"/>
      <c r="C869" s="11"/>
      <c r="D869" s="11"/>
      <c r="E869" s="11"/>
      <c r="F869" s="11"/>
    </row>
    <row r="870" spans="1:6" ht="15.75" customHeight="1">
      <c r="A870" s="11"/>
      <c r="B870" s="11"/>
      <c r="C870" s="11"/>
      <c r="D870" s="11"/>
      <c r="E870" s="11"/>
      <c r="F870" s="11"/>
    </row>
    <row r="871" spans="1:6" ht="15.75" customHeight="1">
      <c r="A871" s="11"/>
      <c r="B871" s="11"/>
      <c r="C871" s="11"/>
      <c r="D871" s="11"/>
      <c r="E871" s="11"/>
      <c r="F871" s="11"/>
    </row>
    <row r="872" spans="1:6" ht="15.75" customHeight="1">
      <c r="A872" s="11"/>
      <c r="B872" s="11"/>
      <c r="C872" s="11"/>
      <c r="D872" s="11"/>
      <c r="E872" s="11"/>
      <c r="F872" s="11"/>
    </row>
    <row r="873" spans="1:6" ht="15.75" customHeight="1">
      <c r="A873" s="11"/>
      <c r="B873" s="11"/>
      <c r="C873" s="11"/>
      <c r="D873" s="11"/>
      <c r="E873" s="11"/>
      <c r="F873" s="11"/>
    </row>
    <row r="874" spans="1:6" ht="15.75" customHeight="1">
      <c r="A874" s="11"/>
      <c r="B874" s="11"/>
      <c r="C874" s="11"/>
      <c r="D874" s="11"/>
      <c r="E874" s="11"/>
      <c r="F874" s="11"/>
    </row>
    <row r="875" spans="1:6" ht="15.75" customHeight="1">
      <c r="A875" s="11"/>
      <c r="B875" s="11"/>
      <c r="C875" s="11"/>
      <c r="D875" s="11"/>
      <c r="E875" s="11"/>
      <c r="F875" s="11"/>
    </row>
    <row r="876" spans="1:6" ht="15.75" customHeight="1">
      <c r="A876" s="11"/>
      <c r="B876" s="11"/>
      <c r="C876" s="11"/>
      <c r="D876" s="11"/>
      <c r="E876" s="11"/>
      <c r="F876" s="11"/>
    </row>
    <row r="877" spans="1:6" ht="15.75" customHeight="1">
      <c r="A877" s="11"/>
      <c r="B877" s="11"/>
      <c r="C877" s="11"/>
      <c r="D877" s="11"/>
      <c r="E877" s="11"/>
      <c r="F877" s="11"/>
    </row>
    <row r="878" spans="1:6" ht="15.75" customHeight="1">
      <c r="A878" s="11"/>
      <c r="B878" s="11"/>
      <c r="C878" s="11"/>
      <c r="D878" s="11"/>
      <c r="E878" s="11"/>
      <c r="F878" s="11"/>
    </row>
    <row r="879" spans="1:6" ht="15.75" customHeight="1">
      <c r="A879" s="11"/>
      <c r="B879" s="11"/>
      <c r="C879" s="11"/>
      <c r="D879" s="11"/>
      <c r="E879" s="11"/>
      <c r="F879" s="11"/>
    </row>
    <row r="880" spans="1:6" ht="15.75" customHeight="1">
      <c r="A880" s="11"/>
      <c r="B880" s="11"/>
      <c r="C880" s="11"/>
      <c r="D880" s="11"/>
      <c r="E880" s="11"/>
      <c r="F880" s="11"/>
    </row>
    <row r="881" spans="1:6" ht="15.75" customHeight="1">
      <c r="A881" s="11"/>
      <c r="B881" s="11"/>
      <c r="C881" s="11"/>
      <c r="D881" s="11"/>
      <c r="E881" s="11"/>
      <c r="F881" s="11"/>
    </row>
    <row r="882" spans="1:6" ht="15.75" customHeight="1">
      <c r="A882" s="11"/>
      <c r="B882" s="11"/>
      <c r="C882" s="11"/>
      <c r="D882" s="11"/>
      <c r="E882" s="11"/>
      <c r="F882" s="11"/>
    </row>
    <row r="883" spans="1:6" ht="15.75" customHeight="1">
      <c r="A883" s="11"/>
      <c r="B883" s="11"/>
      <c r="C883" s="11"/>
      <c r="D883" s="11"/>
      <c r="E883" s="11"/>
      <c r="F883" s="11"/>
    </row>
    <row r="884" spans="1:6" ht="15.75" customHeight="1">
      <c r="A884" s="11"/>
      <c r="B884" s="11"/>
      <c r="C884" s="11"/>
      <c r="D884" s="11"/>
      <c r="E884" s="11"/>
      <c r="F884" s="11"/>
    </row>
    <row r="885" spans="1:6" ht="15.75" customHeight="1">
      <c r="A885" s="11"/>
      <c r="B885" s="11"/>
      <c r="C885" s="11"/>
      <c r="D885" s="11"/>
      <c r="E885" s="11"/>
      <c r="F885" s="11"/>
    </row>
    <row r="886" spans="1:6" ht="15.75" customHeight="1">
      <c r="A886" s="11"/>
      <c r="B886" s="11"/>
      <c r="C886" s="11"/>
      <c r="D886" s="11"/>
      <c r="E886" s="11"/>
      <c r="F886" s="11"/>
    </row>
    <row r="887" spans="1:6" ht="15.75" customHeight="1">
      <c r="A887" s="11"/>
      <c r="B887" s="11"/>
      <c r="C887" s="11"/>
      <c r="D887" s="11"/>
      <c r="E887" s="11"/>
      <c r="F887" s="11"/>
    </row>
    <row r="888" spans="1:6" ht="15.75" customHeight="1">
      <c r="A888" s="11"/>
      <c r="B888" s="11"/>
      <c r="C888" s="11"/>
      <c r="D888" s="11"/>
      <c r="E888" s="11"/>
      <c r="F888" s="11"/>
    </row>
    <row r="889" spans="1:6" ht="15.75" customHeight="1">
      <c r="A889" s="11"/>
      <c r="B889" s="11"/>
      <c r="C889" s="11"/>
      <c r="D889" s="11"/>
      <c r="E889" s="11"/>
      <c r="F889" s="11"/>
    </row>
    <row r="890" spans="1:6" ht="15.75" customHeight="1">
      <c r="A890" s="11"/>
      <c r="B890" s="11"/>
      <c r="C890" s="11"/>
      <c r="D890" s="11"/>
      <c r="E890" s="11"/>
      <c r="F890" s="11"/>
    </row>
    <row r="891" spans="1:6" ht="15.75" customHeight="1">
      <c r="A891" s="11"/>
      <c r="B891" s="11"/>
      <c r="C891" s="11"/>
      <c r="D891" s="11"/>
      <c r="E891" s="11"/>
      <c r="F891" s="11"/>
    </row>
    <row r="892" spans="1:6" ht="15.75" customHeight="1">
      <c r="A892" s="11"/>
      <c r="B892" s="11"/>
      <c r="C892" s="11"/>
      <c r="D892" s="11"/>
      <c r="E892" s="11"/>
      <c r="F892" s="11"/>
    </row>
    <row r="893" spans="1:6" ht="15.75" customHeight="1">
      <c r="A893" s="11"/>
      <c r="B893" s="11"/>
      <c r="C893" s="11"/>
      <c r="D893" s="11"/>
      <c r="E893" s="11"/>
      <c r="F893" s="11"/>
    </row>
    <row r="894" spans="1:6" ht="15.75" customHeight="1">
      <c r="A894" s="11"/>
      <c r="B894" s="11"/>
      <c r="C894" s="11"/>
      <c r="D894" s="11"/>
      <c r="E894" s="11"/>
      <c r="F894" s="11"/>
    </row>
    <row r="895" spans="1:6" ht="15.75" customHeight="1">
      <c r="A895" s="11"/>
      <c r="B895" s="11"/>
      <c r="C895" s="11"/>
      <c r="D895" s="11"/>
      <c r="E895" s="11"/>
      <c r="F895" s="11"/>
    </row>
    <row r="896" spans="1:6" ht="15.75" customHeight="1">
      <c r="A896" s="11"/>
      <c r="B896" s="11"/>
      <c r="C896" s="11"/>
      <c r="D896" s="11"/>
      <c r="E896" s="11"/>
      <c r="F896" s="11"/>
    </row>
    <row r="897" spans="1:6" ht="15.75" customHeight="1">
      <c r="A897" s="11"/>
      <c r="B897" s="11"/>
      <c r="C897" s="11"/>
      <c r="D897" s="11"/>
      <c r="E897" s="11"/>
      <c r="F897" s="11"/>
    </row>
    <row r="898" spans="1:6" ht="15.75" customHeight="1">
      <c r="A898" s="11"/>
      <c r="B898" s="11"/>
      <c r="C898" s="11"/>
      <c r="D898" s="11"/>
      <c r="E898" s="11"/>
      <c r="F898" s="11"/>
    </row>
    <row r="899" spans="1:6" ht="15.75" customHeight="1">
      <c r="A899" s="11"/>
      <c r="B899" s="11"/>
      <c r="C899" s="11"/>
      <c r="D899" s="11"/>
      <c r="E899" s="11"/>
      <c r="F899" s="11"/>
    </row>
    <row r="900" spans="1:6" ht="15.75" customHeight="1">
      <c r="A900" s="11"/>
      <c r="B900" s="11"/>
      <c r="C900" s="11"/>
      <c r="D900" s="11"/>
      <c r="E900" s="11"/>
      <c r="F900" s="11"/>
    </row>
    <row r="901" spans="1:6" ht="15.75" customHeight="1">
      <c r="A901" s="11"/>
      <c r="B901" s="11"/>
      <c r="C901" s="11"/>
      <c r="D901" s="11"/>
      <c r="E901" s="11"/>
      <c r="F901" s="11"/>
    </row>
    <row r="902" spans="1:6" ht="15.75" customHeight="1">
      <c r="A902" s="11"/>
      <c r="B902" s="11"/>
      <c r="C902" s="11"/>
      <c r="D902" s="11"/>
      <c r="E902" s="11"/>
      <c r="F902" s="11"/>
    </row>
    <row r="903" spans="1:6" ht="15.75" customHeight="1">
      <c r="A903" s="11"/>
      <c r="B903" s="11"/>
      <c r="C903" s="11"/>
      <c r="D903" s="11"/>
      <c r="E903" s="11"/>
      <c r="F903" s="11"/>
    </row>
    <row r="904" spans="1:6" ht="15.75" customHeight="1">
      <c r="A904" s="11"/>
      <c r="B904" s="11"/>
      <c r="C904" s="11"/>
      <c r="D904" s="11"/>
      <c r="E904" s="11"/>
      <c r="F904" s="11"/>
    </row>
    <row r="905" spans="1:6" ht="15.75" customHeight="1">
      <c r="A905" s="11"/>
      <c r="B905" s="11"/>
      <c r="C905" s="11"/>
      <c r="D905" s="11"/>
      <c r="E905" s="11"/>
      <c r="F905" s="11"/>
    </row>
    <row r="906" spans="1:6" ht="15.75" customHeight="1">
      <c r="A906" s="11"/>
      <c r="B906" s="11"/>
      <c r="C906" s="11"/>
      <c r="D906" s="11"/>
      <c r="E906" s="11"/>
      <c r="F906" s="11"/>
    </row>
    <row r="907" spans="1:6" ht="15.75" customHeight="1">
      <c r="A907" s="11"/>
      <c r="B907" s="11"/>
      <c r="C907" s="11"/>
      <c r="D907" s="11"/>
      <c r="E907" s="11"/>
      <c r="F907" s="11"/>
    </row>
    <row r="908" spans="1:6" ht="15.75" customHeight="1">
      <c r="A908" s="11"/>
      <c r="B908" s="11"/>
      <c r="C908" s="11"/>
      <c r="D908" s="11"/>
      <c r="E908" s="11"/>
      <c r="F908" s="11"/>
    </row>
    <row r="909" spans="1:6" ht="15.75" customHeight="1">
      <c r="A909" s="11"/>
      <c r="B909" s="11"/>
      <c r="C909" s="11"/>
      <c r="D909" s="11"/>
      <c r="E909" s="11"/>
      <c r="F909" s="11"/>
    </row>
    <row r="910" spans="1:6" ht="15.75" customHeight="1">
      <c r="A910" s="11"/>
      <c r="B910" s="11"/>
      <c r="C910" s="11"/>
      <c r="D910" s="11"/>
      <c r="E910" s="11"/>
      <c r="F910" s="11"/>
    </row>
    <row r="911" spans="1:6" ht="15.75" customHeight="1">
      <c r="A911" s="11"/>
      <c r="B911" s="11"/>
      <c r="C911" s="11"/>
      <c r="D911" s="11"/>
      <c r="E911" s="11"/>
      <c r="F911" s="11"/>
    </row>
    <row r="912" spans="1:6" ht="15.75" customHeight="1">
      <c r="A912" s="11"/>
      <c r="B912" s="11"/>
      <c r="C912" s="11"/>
      <c r="D912" s="11"/>
      <c r="E912" s="11"/>
      <c r="F912" s="11"/>
    </row>
    <row r="913" spans="1:6" ht="15.75" customHeight="1">
      <c r="A913" s="11"/>
      <c r="B913" s="11"/>
      <c r="C913" s="11"/>
      <c r="D913" s="11"/>
      <c r="E913" s="11"/>
      <c r="F913" s="11"/>
    </row>
    <row r="914" spans="1:6" ht="15.75" customHeight="1">
      <c r="A914" s="11"/>
      <c r="B914" s="11"/>
      <c r="C914" s="11"/>
      <c r="D914" s="11"/>
      <c r="E914" s="11"/>
      <c r="F914" s="11"/>
    </row>
    <row r="915" spans="1:6" ht="15.75" customHeight="1">
      <c r="A915" s="11"/>
      <c r="B915" s="11"/>
      <c r="C915" s="11"/>
      <c r="D915" s="11"/>
      <c r="E915" s="11"/>
      <c r="F915" s="11"/>
    </row>
    <row r="916" spans="1:6" ht="15.75" customHeight="1">
      <c r="A916" s="11"/>
      <c r="B916" s="11"/>
      <c r="C916" s="11"/>
      <c r="D916" s="11"/>
      <c r="E916" s="11"/>
      <c r="F916" s="11"/>
    </row>
    <row r="917" spans="1:6" ht="15.75" customHeight="1">
      <c r="A917" s="11"/>
      <c r="B917" s="11"/>
      <c r="C917" s="11"/>
      <c r="D917" s="11"/>
      <c r="E917" s="11"/>
      <c r="F917" s="11"/>
    </row>
    <row r="918" spans="1:6" ht="15.75" customHeight="1">
      <c r="A918" s="11"/>
      <c r="B918" s="11"/>
      <c r="C918" s="11"/>
      <c r="D918" s="11"/>
      <c r="E918" s="11"/>
      <c r="F918" s="11"/>
    </row>
    <row r="919" spans="1:6" ht="15.75" customHeight="1">
      <c r="A919" s="11"/>
      <c r="B919" s="11"/>
      <c r="C919" s="11"/>
      <c r="D919" s="11"/>
      <c r="E919" s="11"/>
      <c r="F919" s="11"/>
    </row>
    <row r="920" spans="1:6" ht="15.75" customHeight="1">
      <c r="A920" s="11"/>
      <c r="B920" s="11"/>
      <c r="C920" s="11"/>
      <c r="D920" s="11"/>
      <c r="E920" s="11"/>
      <c r="F920" s="11"/>
    </row>
    <row r="921" spans="1:6" ht="15.75" customHeight="1">
      <c r="A921" s="11"/>
      <c r="B921" s="11"/>
      <c r="C921" s="11"/>
      <c r="D921" s="11"/>
      <c r="E921" s="11"/>
      <c r="F921" s="11"/>
    </row>
    <row r="922" spans="1:6" ht="15.75" customHeight="1">
      <c r="A922" s="11"/>
      <c r="B922" s="11"/>
      <c r="C922" s="11"/>
      <c r="D922" s="11"/>
      <c r="E922" s="11"/>
      <c r="F922" s="11"/>
    </row>
    <row r="923" spans="1:6" ht="15.75" customHeight="1">
      <c r="A923" s="11"/>
      <c r="B923" s="11"/>
      <c r="C923" s="11"/>
      <c r="D923" s="11"/>
      <c r="E923" s="11"/>
      <c r="F923" s="11"/>
    </row>
    <row r="924" spans="1:6" ht="15.75" customHeight="1">
      <c r="A924" s="11"/>
      <c r="B924" s="11"/>
      <c r="C924" s="11"/>
      <c r="D924" s="11"/>
      <c r="E924" s="11"/>
      <c r="F924" s="11"/>
    </row>
    <row r="925" spans="1:6" ht="15.75" customHeight="1">
      <c r="A925" s="11"/>
      <c r="B925" s="11"/>
      <c r="C925" s="11"/>
      <c r="D925" s="11"/>
      <c r="E925" s="11"/>
      <c r="F925" s="11"/>
    </row>
    <row r="926" spans="1:6" ht="15.75" customHeight="1">
      <c r="A926" s="11"/>
      <c r="B926" s="11"/>
      <c r="C926" s="11"/>
      <c r="D926" s="11"/>
      <c r="E926" s="11"/>
      <c r="F926" s="11"/>
    </row>
    <row r="927" spans="1:6" ht="15.75" customHeight="1">
      <c r="A927" s="11"/>
      <c r="B927" s="11"/>
      <c r="C927" s="11"/>
      <c r="D927" s="11"/>
      <c r="E927" s="11"/>
      <c r="F927" s="11"/>
    </row>
    <row r="928" spans="1:6" ht="15.75" customHeight="1">
      <c r="A928" s="11"/>
      <c r="B928" s="11"/>
      <c r="C928" s="11"/>
      <c r="D928" s="11"/>
      <c r="E928" s="11"/>
      <c r="F928" s="11"/>
    </row>
    <row r="929" spans="1:6" ht="15.75" customHeight="1">
      <c r="A929" s="11"/>
      <c r="B929" s="11"/>
      <c r="C929" s="11"/>
      <c r="D929" s="11"/>
      <c r="E929" s="11"/>
      <c r="F929" s="11"/>
    </row>
    <row r="930" spans="1:6" ht="15.75" customHeight="1">
      <c r="A930" s="11"/>
      <c r="B930" s="11"/>
      <c r="C930" s="11"/>
      <c r="D930" s="11"/>
      <c r="E930" s="11"/>
      <c r="F930" s="11"/>
    </row>
    <row r="931" spans="1:6" ht="15.75" customHeight="1">
      <c r="A931" s="11"/>
      <c r="B931" s="11"/>
      <c r="C931" s="11"/>
      <c r="D931" s="11"/>
      <c r="E931" s="11"/>
      <c r="F931" s="11"/>
    </row>
    <row r="932" spans="1:6" ht="15.75" customHeight="1">
      <c r="A932" s="11"/>
      <c r="B932" s="11"/>
      <c r="C932" s="11"/>
      <c r="D932" s="11"/>
      <c r="E932" s="11"/>
      <c r="F932" s="11"/>
    </row>
    <row r="933" spans="1:6" ht="15.75" customHeight="1">
      <c r="A933" s="11"/>
      <c r="B933" s="11"/>
      <c r="C933" s="11"/>
      <c r="D933" s="11"/>
      <c r="E933" s="11"/>
      <c r="F933" s="11"/>
    </row>
    <row r="934" spans="1:6" ht="15.75" customHeight="1">
      <c r="A934" s="11"/>
      <c r="B934" s="11"/>
      <c r="C934" s="11"/>
      <c r="D934" s="11"/>
      <c r="E934" s="11"/>
      <c r="F934" s="11"/>
    </row>
    <row r="935" spans="1:6" ht="15.75" customHeight="1">
      <c r="A935" s="11"/>
      <c r="B935" s="11"/>
      <c r="C935" s="11"/>
      <c r="D935" s="11"/>
      <c r="E935" s="11"/>
      <c r="F935" s="11"/>
    </row>
    <row r="936" spans="1:6" ht="15.75" customHeight="1">
      <c r="A936" s="11"/>
      <c r="B936" s="11"/>
      <c r="C936" s="11"/>
      <c r="D936" s="11"/>
      <c r="E936" s="11"/>
      <c r="F936" s="11"/>
    </row>
    <row r="937" spans="1:6" ht="15.75" customHeight="1">
      <c r="A937" s="11"/>
      <c r="B937" s="11"/>
      <c r="C937" s="11"/>
      <c r="D937" s="11"/>
      <c r="E937" s="11"/>
      <c r="F937" s="11"/>
    </row>
    <row r="938" spans="1:6" ht="15.75" customHeight="1">
      <c r="A938" s="11"/>
      <c r="B938" s="11"/>
      <c r="C938" s="11"/>
      <c r="D938" s="11"/>
      <c r="E938" s="11"/>
      <c r="F938" s="11"/>
    </row>
    <row r="939" spans="1:6" ht="15.75" customHeight="1">
      <c r="A939" s="11"/>
      <c r="B939" s="11"/>
      <c r="C939" s="11"/>
      <c r="D939" s="11"/>
      <c r="E939" s="11"/>
      <c r="F939" s="11"/>
    </row>
    <row r="940" spans="1:6" ht="15.75" customHeight="1">
      <c r="A940" s="11"/>
      <c r="B940" s="11"/>
      <c r="C940" s="11"/>
      <c r="D940" s="11"/>
      <c r="E940" s="11"/>
      <c r="F940" s="11"/>
    </row>
    <row r="941" spans="1:6" ht="15.75" customHeight="1">
      <c r="A941" s="11"/>
      <c r="B941" s="11"/>
      <c r="C941" s="11"/>
      <c r="D941" s="11"/>
      <c r="E941" s="11"/>
      <c r="F941" s="11"/>
    </row>
    <row r="942" spans="1:6" ht="15.75" customHeight="1">
      <c r="A942" s="11"/>
      <c r="B942" s="11"/>
      <c r="C942" s="11"/>
      <c r="D942" s="11"/>
      <c r="E942" s="11"/>
      <c r="F942" s="11"/>
    </row>
    <row r="943" spans="1:6" ht="15.75" customHeight="1">
      <c r="A943" s="11"/>
      <c r="B943" s="11"/>
      <c r="C943" s="11"/>
      <c r="D943" s="11"/>
      <c r="E943" s="11"/>
      <c r="F943" s="11"/>
    </row>
    <row r="944" spans="1:6" ht="15.75" customHeight="1">
      <c r="A944" s="11"/>
      <c r="B944" s="11"/>
      <c r="C944" s="11"/>
      <c r="D944" s="11"/>
      <c r="E944" s="11"/>
      <c r="F944" s="11"/>
    </row>
    <row r="945" spans="1:6" ht="15.75" customHeight="1">
      <c r="A945" s="11"/>
      <c r="B945" s="11"/>
      <c r="C945" s="11"/>
      <c r="D945" s="11"/>
      <c r="E945" s="11"/>
      <c r="F945" s="11"/>
    </row>
    <row r="946" spans="1:6" ht="15.75" customHeight="1">
      <c r="A946" s="11"/>
      <c r="B946" s="11"/>
      <c r="C946" s="11"/>
      <c r="D946" s="11"/>
      <c r="E946" s="11"/>
      <c r="F946" s="11"/>
    </row>
    <row r="947" spans="1:6" ht="15.75" customHeight="1">
      <c r="A947" s="11"/>
      <c r="B947" s="11"/>
      <c r="C947" s="11"/>
      <c r="D947" s="11"/>
      <c r="E947" s="11"/>
      <c r="F947" s="11"/>
    </row>
    <row r="948" spans="1:6" ht="15.75" customHeight="1">
      <c r="A948" s="11"/>
      <c r="B948" s="11"/>
      <c r="C948" s="11"/>
      <c r="D948" s="11"/>
      <c r="E948" s="11"/>
      <c r="F948" s="11"/>
    </row>
    <row r="949" spans="1:6" ht="15.75" customHeight="1">
      <c r="A949" s="11"/>
      <c r="B949" s="11"/>
      <c r="C949" s="11"/>
      <c r="D949" s="11"/>
      <c r="E949" s="11"/>
      <c r="F949" s="11"/>
    </row>
    <row r="950" spans="1:6" ht="15.75" customHeight="1">
      <c r="A950" s="11"/>
      <c r="B950" s="11"/>
      <c r="C950" s="11"/>
      <c r="D950" s="11"/>
      <c r="E950" s="11"/>
      <c r="F950" s="11"/>
    </row>
    <row r="951" spans="1:6" ht="15.75" customHeight="1">
      <c r="A951" s="11"/>
      <c r="B951" s="11"/>
      <c r="C951" s="11"/>
      <c r="D951" s="11"/>
      <c r="E951" s="11"/>
      <c r="F951" s="11"/>
    </row>
    <row r="952" spans="1:6" ht="15.75" customHeight="1">
      <c r="A952" s="11"/>
      <c r="B952" s="11"/>
      <c r="C952" s="11"/>
      <c r="D952" s="11"/>
      <c r="E952" s="11"/>
      <c r="F952" s="11"/>
    </row>
    <row r="953" spans="1:6" ht="15.75" customHeight="1">
      <c r="A953" s="11"/>
      <c r="B953" s="11"/>
      <c r="C953" s="11"/>
      <c r="D953" s="11"/>
      <c r="E953" s="11"/>
      <c r="F953" s="11"/>
    </row>
    <row r="954" spans="1:6" ht="15.75" customHeight="1">
      <c r="A954" s="11"/>
      <c r="B954" s="11"/>
      <c r="C954" s="11"/>
      <c r="D954" s="11"/>
      <c r="E954" s="11"/>
      <c r="F954" s="11"/>
    </row>
    <row r="955" spans="1:6" ht="15.75" customHeight="1">
      <c r="A955" s="11"/>
      <c r="B955" s="11"/>
      <c r="C955" s="11"/>
      <c r="D955" s="11"/>
      <c r="E955" s="11"/>
      <c r="F955" s="11"/>
    </row>
    <row r="956" spans="1:6" ht="15.75" customHeight="1">
      <c r="A956" s="11"/>
      <c r="B956" s="11"/>
      <c r="C956" s="11"/>
      <c r="D956" s="11"/>
      <c r="E956" s="11"/>
      <c r="F956" s="11"/>
    </row>
    <row r="957" spans="1:6" ht="15.75" customHeight="1">
      <c r="A957" s="11"/>
      <c r="B957" s="11"/>
      <c r="C957" s="11"/>
      <c r="D957" s="11"/>
      <c r="E957" s="11"/>
      <c r="F957" s="11"/>
    </row>
    <row r="958" spans="1:6" ht="15.75" customHeight="1">
      <c r="A958" s="11"/>
      <c r="B958" s="11"/>
      <c r="C958" s="11"/>
      <c r="D958" s="11"/>
      <c r="E958" s="11"/>
      <c r="F958" s="11"/>
    </row>
    <row r="959" spans="1:6" ht="15.75" customHeight="1">
      <c r="A959" s="11"/>
      <c r="B959" s="11"/>
      <c r="C959" s="11"/>
      <c r="D959" s="11"/>
      <c r="E959" s="11"/>
      <c r="F959" s="11"/>
    </row>
    <row r="960" spans="1:6" ht="15.75" customHeight="1">
      <c r="A960" s="11"/>
      <c r="B960" s="11"/>
      <c r="C960" s="11"/>
      <c r="D960" s="11"/>
      <c r="E960" s="11"/>
      <c r="F960" s="11"/>
    </row>
    <row r="961" spans="1:6" ht="15.75" customHeight="1">
      <c r="A961" s="11"/>
      <c r="B961" s="11"/>
      <c r="C961" s="11"/>
      <c r="D961" s="11"/>
      <c r="E961" s="11"/>
      <c r="F961" s="11"/>
    </row>
    <row r="962" spans="1:6" ht="15.75" customHeight="1">
      <c r="A962" s="11"/>
      <c r="B962" s="11"/>
      <c r="C962" s="11"/>
      <c r="D962" s="11"/>
      <c r="E962" s="11"/>
      <c r="F962" s="11"/>
    </row>
    <row r="963" spans="1:6" ht="15.75" customHeight="1">
      <c r="A963" s="11"/>
      <c r="B963" s="11"/>
      <c r="C963" s="11"/>
      <c r="D963" s="11"/>
      <c r="E963" s="11"/>
      <c r="F963" s="11"/>
    </row>
    <row r="964" spans="1:6" ht="15.75" customHeight="1">
      <c r="A964" s="11"/>
      <c r="B964" s="11"/>
      <c r="C964" s="11"/>
      <c r="D964" s="11"/>
      <c r="E964" s="11"/>
      <c r="F964" s="11"/>
    </row>
    <row r="965" spans="1:6" ht="15.75" customHeight="1">
      <c r="A965" s="11"/>
      <c r="B965" s="11"/>
      <c r="C965" s="11"/>
      <c r="D965" s="11"/>
      <c r="E965" s="11"/>
      <c r="F965" s="11"/>
    </row>
    <row r="966" spans="1:6" ht="15.75" customHeight="1">
      <c r="A966" s="11"/>
      <c r="B966" s="11"/>
      <c r="C966" s="11"/>
      <c r="D966" s="11"/>
      <c r="E966" s="11"/>
      <c r="F966" s="11"/>
    </row>
    <row r="967" spans="1:6" ht="15.75" customHeight="1">
      <c r="A967" s="11"/>
      <c r="B967" s="11"/>
      <c r="C967" s="11"/>
      <c r="D967" s="11"/>
      <c r="E967" s="11"/>
      <c r="F967" s="11"/>
    </row>
    <row r="968" spans="1:6" ht="15.75" customHeight="1">
      <c r="A968" s="11"/>
      <c r="B968" s="11"/>
      <c r="C968" s="11"/>
      <c r="D968" s="11"/>
      <c r="E968" s="11"/>
      <c r="F968" s="11"/>
    </row>
    <row r="969" spans="1:6" ht="15.75" customHeight="1">
      <c r="A969" s="11"/>
      <c r="B969" s="11"/>
      <c r="C969" s="11"/>
      <c r="D969" s="11"/>
      <c r="E969" s="11"/>
      <c r="F969" s="11"/>
    </row>
    <row r="970" spans="1:6" ht="15.75" customHeight="1">
      <c r="A970" s="11"/>
      <c r="B970" s="11"/>
      <c r="C970" s="11"/>
      <c r="D970" s="11"/>
      <c r="E970" s="11"/>
      <c r="F970" s="11"/>
    </row>
    <row r="971" spans="1:6" ht="15.75" customHeight="1">
      <c r="A971" s="11"/>
      <c r="B971" s="11"/>
      <c r="C971" s="11"/>
      <c r="D971" s="11"/>
      <c r="E971" s="11"/>
      <c r="F971" s="11"/>
    </row>
    <row r="972" spans="1:6" ht="15.75" customHeight="1">
      <c r="A972" s="11"/>
      <c r="B972" s="11"/>
      <c r="C972" s="11"/>
      <c r="D972" s="11"/>
      <c r="E972" s="11"/>
      <c r="F972" s="11"/>
    </row>
    <row r="973" spans="1:6" ht="15.75" customHeight="1">
      <c r="A973" s="11"/>
      <c r="B973" s="11"/>
      <c r="C973" s="11"/>
      <c r="D973" s="11"/>
      <c r="E973" s="11"/>
      <c r="F973" s="11"/>
    </row>
    <row r="974" spans="1:6" ht="15.75" customHeight="1">
      <c r="A974" s="11"/>
      <c r="B974" s="11"/>
      <c r="C974" s="11"/>
      <c r="D974" s="11"/>
      <c r="E974" s="11"/>
      <c r="F974" s="11"/>
    </row>
    <row r="975" spans="1:6" ht="15.75" customHeight="1">
      <c r="A975" s="11"/>
      <c r="B975" s="11"/>
      <c r="C975" s="11"/>
      <c r="D975" s="11"/>
      <c r="E975" s="11"/>
      <c r="F975" s="11"/>
    </row>
    <row r="976" spans="1:6" ht="15.75" customHeight="1">
      <c r="A976" s="11"/>
      <c r="B976" s="11"/>
      <c r="C976" s="11"/>
      <c r="D976" s="11"/>
      <c r="E976" s="11"/>
      <c r="F976" s="11"/>
    </row>
    <row r="977" spans="1:6" ht="15.75" customHeight="1">
      <c r="A977" s="11"/>
      <c r="B977" s="11"/>
      <c r="C977" s="11"/>
      <c r="D977" s="11"/>
      <c r="E977" s="11"/>
      <c r="F977" s="11"/>
    </row>
    <row r="978" spans="1:6" ht="15.75" customHeight="1">
      <c r="A978" s="11"/>
      <c r="B978" s="11"/>
      <c r="C978" s="11"/>
      <c r="D978" s="11"/>
      <c r="E978" s="11"/>
      <c r="F978" s="11"/>
    </row>
    <row r="979" spans="1:6" ht="15.75" customHeight="1">
      <c r="A979" s="11"/>
      <c r="B979" s="11"/>
      <c r="C979" s="11"/>
      <c r="D979" s="11"/>
      <c r="E979" s="11"/>
      <c r="F979" s="11"/>
    </row>
    <row r="980" spans="1:6" ht="15.75" customHeight="1">
      <c r="A980" s="11"/>
      <c r="B980" s="11"/>
      <c r="C980" s="11"/>
      <c r="D980" s="11"/>
      <c r="E980" s="11"/>
      <c r="F980" s="11"/>
    </row>
    <row r="981" spans="1:6" ht="15.75" customHeight="1">
      <c r="A981" s="11"/>
      <c r="B981" s="11"/>
      <c r="C981" s="11"/>
      <c r="D981" s="11"/>
      <c r="E981" s="11"/>
      <c r="F981" s="11"/>
    </row>
    <row r="982" spans="1:6" ht="15.75" customHeight="1">
      <c r="A982" s="11"/>
      <c r="B982" s="11"/>
      <c r="C982" s="11"/>
      <c r="D982" s="11"/>
      <c r="E982" s="11"/>
      <c r="F982" s="11"/>
    </row>
    <row r="983" spans="1:6" ht="15.75" customHeight="1">
      <c r="A983" s="11"/>
      <c r="B983" s="11"/>
      <c r="C983" s="11"/>
      <c r="D983" s="11"/>
      <c r="E983" s="11"/>
      <c r="F983" s="11"/>
    </row>
    <row r="984" spans="1:6" ht="15.75" customHeight="1">
      <c r="A984" s="11"/>
      <c r="B984" s="11"/>
      <c r="C984" s="11"/>
      <c r="D984" s="11"/>
      <c r="E984" s="11"/>
      <c r="F984" s="11"/>
    </row>
    <row r="985" spans="1:6" ht="15.75" customHeight="1">
      <c r="A985" s="11"/>
      <c r="B985" s="11"/>
      <c r="C985" s="11"/>
      <c r="D985" s="11"/>
      <c r="E985" s="11"/>
      <c r="F985" s="11"/>
    </row>
    <row r="986" spans="1:6" ht="15.75" customHeight="1">
      <c r="A986" s="11"/>
      <c r="B986" s="11"/>
      <c r="C986" s="11"/>
      <c r="D986" s="11"/>
      <c r="E986" s="11"/>
      <c r="F986" s="11"/>
    </row>
    <row r="987" spans="1:6" ht="15.75" customHeight="1">
      <c r="A987" s="11"/>
      <c r="B987" s="11"/>
      <c r="C987" s="11"/>
      <c r="D987" s="11"/>
      <c r="E987" s="11"/>
      <c r="F987" s="11"/>
    </row>
    <row r="988" spans="1:6" ht="15.75" customHeight="1">
      <c r="A988" s="11"/>
      <c r="B988" s="11"/>
      <c r="C988" s="11"/>
      <c r="D988" s="11"/>
      <c r="E988" s="11"/>
      <c r="F988" s="11"/>
    </row>
    <row r="989" spans="1:6" ht="15.75" customHeight="1">
      <c r="A989" s="11"/>
      <c r="B989" s="11"/>
      <c r="C989" s="11"/>
      <c r="D989" s="11"/>
      <c r="E989" s="11"/>
      <c r="F989" s="11"/>
    </row>
    <row r="990" spans="1:6" ht="15.75" customHeight="1">
      <c r="A990" s="11"/>
      <c r="B990" s="11"/>
      <c r="C990" s="11"/>
      <c r="D990" s="11"/>
      <c r="E990" s="11"/>
      <c r="F990" s="11"/>
    </row>
    <row r="991" spans="1:6" ht="15.75" customHeight="1">
      <c r="A991" s="11"/>
      <c r="B991" s="11"/>
      <c r="C991" s="11"/>
      <c r="D991" s="11"/>
      <c r="E991" s="11"/>
      <c r="F991" s="11"/>
    </row>
    <row r="992" spans="1:6" ht="15.75" customHeight="1">
      <c r="A992" s="11"/>
      <c r="B992" s="11"/>
      <c r="C992" s="11"/>
      <c r="D992" s="11"/>
      <c r="E992" s="11"/>
      <c r="F992" s="11"/>
    </row>
    <row r="993" spans="1:6" ht="15.75" customHeight="1">
      <c r="A993" s="11"/>
      <c r="B993" s="11"/>
      <c r="C993" s="11"/>
      <c r="D993" s="11"/>
      <c r="E993" s="11"/>
      <c r="F993" s="11"/>
    </row>
    <row r="994" spans="1:6" ht="15.75" customHeight="1">
      <c r="A994" s="11"/>
      <c r="B994" s="11"/>
      <c r="C994" s="11"/>
      <c r="D994" s="11"/>
      <c r="E994" s="11"/>
      <c r="F994" s="11"/>
    </row>
    <row r="995" spans="1:6" ht="15.75" customHeight="1">
      <c r="A995" s="11"/>
      <c r="B995" s="11"/>
      <c r="C995" s="11"/>
      <c r="D995" s="11"/>
      <c r="E995" s="11"/>
      <c r="F995" s="11"/>
    </row>
    <row r="996" spans="1:6" ht="15.75" customHeight="1">
      <c r="A996" s="11"/>
      <c r="B996" s="11"/>
      <c r="C996" s="11"/>
      <c r="D996" s="11"/>
      <c r="E996" s="11"/>
      <c r="F996" s="11"/>
    </row>
    <row r="997" spans="1:6" ht="15.75" customHeight="1">
      <c r="A997" s="11"/>
      <c r="B997" s="11"/>
      <c r="C997" s="11"/>
      <c r="D997" s="11"/>
      <c r="E997" s="11"/>
      <c r="F997" s="11"/>
    </row>
    <row r="998" spans="1:6" ht="15.75" customHeight="1">
      <c r="A998" s="11"/>
      <c r="B998" s="11"/>
      <c r="C998" s="11"/>
      <c r="D998" s="11"/>
      <c r="E998" s="11"/>
      <c r="F998" s="11"/>
    </row>
    <row r="999" spans="1:6" ht="15.75" customHeight="1">
      <c r="A999" s="11"/>
      <c r="B999" s="11"/>
      <c r="C999" s="11"/>
      <c r="D999" s="11"/>
      <c r="E999" s="11"/>
      <c r="F999" s="11"/>
    </row>
    <row r="1000" spans="1:6" ht="15.75" customHeight="1">
      <c r="A1000" s="11"/>
      <c r="B1000" s="11"/>
      <c r="C1000" s="11"/>
      <c r="D1000" s="11"/>
      <c r="E1000" s="11"/>
      <c r="F1000" s="11"/>
    </row>
    <row r="1001" spans="1:6" ht="15" customHeight="1">
      <c r="A1001" s="11"/>
      <c r="B1001" s="11"/>
      <c r="C1001" s="11"/>
      <c r="D1001" s="11"/>
      <c r="E1001" s="11"/>
      <c r="F1001" s="11"/>
    </row>
    <row r="1002" spans="1:6" ht="15" customHeight="1">
      <c r="A1002" s="11"/>
      <c r="B1002" s="11"/>
      <c r="C1002" s="11"/>
      <c r="D1002" s="11"/>
      <c r="E1002" s="11"/>
      <c r="F1002" s="11"/>
    </row>
    <row r="1003" spans="1:6" ht="15" customHeight="1">
      <c r="A1003" s="11"/>
      <c r="B1003" s="11"/>
      <c r="C1003" s="11"/>
      <c r="D1003" s="11"/>
      <c r="E1003" s="11"/>
      <c r="F1003" s="11"/>
    </row>
    <row r="1004" spans="1:6" ht="15" customHeight="1">
      <c r="A1004" s="11"/>
      <c r="B1004" s="11"/>
      <c r="C1004" s="11"/>
      <c r="D1004" s="11"/>
      <c r="E1004" s="11"/>
      <c r="F1004" s="11"/>
    </row>
    <row r="1005" spans="1:6" ht="15" customHeight="1">
      <c r="A1005" s="11"/>
      <c r="B1005" s="11"/>
      <c r="C1005" s="11"/>
      <c r="D1005" s="11"/>
      <c r="E1005" s="11"/>
      <c r="F1005" s="11"/>
    </row>
    <row r="1006" spans="1:6" ht="15" customHeight="1">
      <c r="A1006" s="11"/>
      <c r="B1006" s="11"/>
      <c r="C1006" s="11"/>
      <c r="D1006" s="11"/>
      <c r="E1006" s="11"/>
      <c r="F1006" s="11"/>
    </row>
    <row r="1007" spans="1:6" ht="15" customHeight="1">
      <c r="A1007" s="11"/>
      <c r="B1007" s="11"/>
      <c r="C1007" s="11"/>
      <c r="D1007" s="11"/>
      <c r="E1007" s="11"/>
      <c r="F1007" s="11"/>
    </row>
    <row r="1008" spans="1:6" ht="15" customHeight="1">
      <c r="A1008" s="11"/>
      <c r="B1008" s="11"/>
      <c r="C1008" s="11"/>
      <c r="D1008" s="11"/>
      <c r="E1008" s="11"/>
      <c r="F1008" s="11"/>
    </row>
    <row r="1009" spans="1:6" ht="15" customHeight="1">
      <c r="A1009" s="11"/>
      <c r="B1009" s="11"/>
      <c r="C1009" s="11"/>
      <c r="D1009" s="11"/>
      <c r="E1009" s="11"/>
      <c r="F1009" s="11"/>
    </row>
    <row r="1010" spans="1:6" ht="15" customHeight="1">
      <c r="A1010" s="11"/>
      <c r="B1010" s="11"/>
      <c r="C1010" s="11"/>
      <c r="D1010" s="11"/>
      <c r="E1010" s="11"/>
      <c r="F1010" s="11"/>
    </row>
    <row r="1011" spans="1:6" ht="15" customHeight="1">
      <c r="A1011" s="11"/>
      <c r="B1011" s="11"/>
      <c r="C1011" s="11"/>
      <c r="D1011" s="11"/>
      <c r="E1011" s="11"/>
      <c r="F1011" s="11"/>
    </row>
    <row r="1012" spans="1:6" ht="15" customHeight="1">
      <c r="A1012" s="11"/>
      <c r="B1012" s="11"/>
      <c r="C1012" s="11"/>
      <c r="D1012" s="11"/>
      <c r="E1012" s="11"/>
      <c r="F1012" s="11"/>
    </row>
    <row r="1013" spans="1:6" ht="15" customHeight="1">
      <c r="A1013" s="11"/>
      <c r="B1013" s="11"/>
      <c r="C1013" s="11"/>
      <c r="D1013" s="11"/>
      <c r="E1013" s="11"/>
      <c r="F1013" s="11"/>
    </row>
    <row r="1014" spans="1:6" ht="15" customHeight="1">
      <c r="A1014" s="11"/>
      <c r="B1014" s="11"/>
      <c r="C1014" s="11"/>
      <c r="D1014" s="11"/>
      <c r="E1014" s="11"/>
      <c r="F1014" s="11"/>
    </row>
    <row r="1015" spans="1:6" ht="15" customHeight="1">
      <c r="A1015" s="11"/>
      <c r="B1015" s="11"/>
      <c r="C1015" s="11"/>
      <c r="D1015" s="11"/>
      <c r="E1015" s="11"/>
      <c r="F1015" s="11"/>
    </row>
    <row r="1016" spans="1:6" ht="15" customHeight="1">
      <c r="A1016" s="11"/>
      <c r="B1016" s="11"/>
      <c r="C1016" s="11"/>
      <c r="D1016" s="11"/>
      <c r="E1016" s="11"/>
      <c r="F1016" s="11"/>
    </row>
    <row r="1017" spans="1:6" ht="15" customHeight="1">
      <c r="A1017" s="11"/>
      <c r="B1017" s="11"/>
      <c r="C1017" s="11"/>
      <c r="D1017" s="11"/>
      <c r="E1017" s="11"/>
      <c r="F1017" s="11"/>
    </row>
    <row r="1018" spans="1:6" ht="15" customHeight="1">
      <c r="A1018" s="11"/>
      <c r="B1018" s="11"/>
      <c r="C1018" s="11"/>
      <c r="D1018" s="11"/>
      <c r="E1018" s="11"/>
      <c r="F1018" s="11"/>
    </row>
    <row r="1019" spans="1:6" ht="15" customHeight="1">
      <c r="A1019" s="11"/>
      <c r="B1019" s="11"/>
      <c r="C1019" s="11"/>
      <c r="D1019" s="11"/>
      <c r="E1019" s="11"/>
      <c r="F1019" s="11"/>
    </row>
    <row r="1020" spans="1:6" ht="15" customHeight="1">
      <c r="A1020" s="11"/>
      <c r="B1020" s="11"/>
      <c r="C1020" s="11"/>
      <c r="D1020" s="11"/>
      <c r="E1020" s="11"/>
      <c r="F1020" s="11"/>
    </row>
    <row r="1021" spans="1:6" ht="15" customHeight="1">
      <c r="A1021" s="11"/>
      <c r="B1021" s="11"/>
      <c r="C1021" s="11"/>
      <c r="D1021" s="11"/>
      <c r="E1021" s="11"/>
      <c r="F1021" s="11"/>
    </row>
    <row r="1022" spans="1:6" ht="15" customHeight="1">
      <c r="A1022" s="11"/>
      <c r="B1022" s="11"/>
      <c r="C1022" s="11"/>
      <c r="D1022" s="11"/>
      <c r="E1022" s="11"/>
      <c r="F1022" s="11"/>
    </row>
    <row r="1023" spans="1:6" ht="15" customHeight="1">
      <c r="A1023" s="11"/>
      <c r="B1023" s="11"/>
      <c r="C1023" s="11"/>
      <c r="D1023" s="11"/>
      <c r="E1023" s="11"/>
      <c r="F1023" s="11"/>
    </row>
    <row r="1024" spans="1:6" ht="15" customHeight="1">
      <c r="A1024" s="11"/>
      <c r="B1024" s="11"/>
      <c r="C1024" s="11"/>
      <c r="D1024" s="11"/>
      <c r="E1024" s="11"/>
      <c r="F1024" s="11"/>
    </row>
    <row r="1025" spans="1:6" ht="15" customHeight="1">
      <c r="A1025" s="11"/>
      <c r="B1025" s="11"/>
      <c r="C1025" s="11"/>
      <c r="D1025" s="11"/>
      <c r="E1025" s="11"/>
      <c r="F1025" s="11"/>
    </row>
    <row r="1026" spans="1:6" ht="15" customHeight="1">
      <c r="A1026" s="11"/>
      <c r="B1026" s="11"/>
      <c r="C1026" s="11"/>
      <c r="D1026" s="11"/>
      <c r="E1026" s="11"/>
      <c r="F1026" s="11"/>
    </row>
    <row r="1027" spans="1:6" ht="15" customHeight="1">
      <c r="A1027" s="11"/>
      <c r="B1027" s="11"/>
      <c r="C1027" s="11"/>
      <c r="D1027" s="11"/>
      <c r="E1027" s="11"/>
      <c r="F1027" s="11"/>
    </row>
    <row r="1028" spans="1:6" ht="15" customHeight="1">
      <c r="A1028" s="11"/>
      <c r="B1028" s="11"/>
      <c r="C1028" s="11"/>
      <c r="D1028" s="11"/>
      <c r="E1028" s="11"/>
      <c r="F1028" s="11"/>
    </row>
    <row r="1029" spans="1:6" ht="15" customHeight="1">
      <c r="A1029" s="11"/>
      <c r="B1029" s="11"/>
      <c r="C1029" s="11"/>
      <c r="D1029" s="11"/>
      <c r="E1029" s="11"/>
      <c r="F1029" s="11"/>
    </row>
    <row r="1030" spans="1:6" ht="15" customHeight="1">
      <c r="A1030" s="11"/>
      <c r="B1030" s="11"/>
      <c r="C1030" s="11"/>
      <c r="D1030" s="11"/>
      <c r="E1030" s="11"/>
      <c r="F1030" s="11"/>
    </row>
    <row r="1031" spans="1:6" ht="15" customHeight="1">
      <c r="A1031" s="11"/>
      <c r="B1031" s="11"/>
      <c r="C1031" s="11"/>
      <c r="D1031" s="11"/>
      <c r="E1031" s="11"/>
      <c r="F1031" s="11"/>
    </row>
    <row r="1032" spans="1:6" ht="15" customHeight="1">
      <c r="A1032" s="11"/>
      <c r="B1032" s="11"/>
      <c r="C1032" s="11"/>
      <c r="D1032" s="11"/>
      <c r="E1032" s="11"/>
      <c r="F1032" s="11"/>
    </row>
    <row r="1033" spans="1:6" ht="15" customHeight="1">
      <c r="A1033" s="11"/>
      <c r="B1033" s="11"/>
      <c r="C1033" s="11"/>
      <c r="D1033" s="11"/>
      <c r="E1033" s="11"/>
      <c r="F1033" s="11"/>
    </row>
    <row r="1034" spans="1:6" ht="15" customHeight="1">
      <c r="A1034" s="11"/>
      <c r="B1034" s="11"/>
      <c r="C1034" s="11"/>
      <c r="D1034" s="11"/>
      <c r="E1034" s="11"/>
      <c r="F1034" s="11"/>
    </row>
    <row r="1035" spans="1:6" ht="15" customHeight="1">
      <c r="A1035" s="11"/>
      <c r="B1035" s="11"/>
      <c r="C1035" s="11"/>
      <c r="D1035" s="11"/>
      <c r="E1035" s="11"/>
      <c r="F1035" s="11"/>
    </row>
    <row r="1036" spans="1:6" ht="15" customHeight="1">
      <c r="A1036" s="11"/>
      <c r="B1036" s="11"/>
      <c r="C1036" s="11"/>
      <c r="D1036" s="11"/>
      <c r="E1036" s="11"/>
      <c r="F1036" s="11"/>
    </row>
    <row r="1037" spans="1:6" ht="15" customHeight="1">
      <c r="A1037" s="11"/>
      <c r="B1037" s="11"/>
      <c r="C1037" s="11"/>
      <c r="D1037" s="11"/>
      <c r="E1037" s="11"/>
      <c r="F1037" s="11"/>
    </row>
    <row r="1038" spans="1:6" ht="15" customHeight="1">
      <c r="A1038" s="11"/>
      <c r="B1038" s="11"/>
      <c r="C1038" s="11"/>
      <c r="D1038" s="11"/>
      <c r="E1038" s="11"/>
      <c r="F1038" s="11"/>
    </row>
    <row r="1039" spans="1:6" ht="15" customHeight="1">
      <c r="A1039" s="11"/>
      <c r="B1039" s="11"/>
      <c r="C1039" s="11"/>
      <c r="D1039" s="11"/>
      <c r="E1039" s="11"/>
      <c r="F1039" s="11"/>
    </row>
    <row r="1040" spans="1:6" ht="15" customHeight="1">
      <c r="A1040" s="11"/>
      <c r="B1040" s="11"/>
      <c r="C1040" s="11"/>
      <c r="D1040" s="11"/>
      <c r="E1040" s="11"/>
      <c r="F1040" s="11"/>
    </row>
    <row r="1041" spans="1:6" ht="15" customHeight="1">
      <c r="A1041" s="11"/>
      <c r="B1041" s="11"/>
      <c r="C1041" s="11"/>
      <c r="D1041" s="11"/>
      <c r="E1041" s="11"/>
      <c r="F1041" s="11"/>
    </row>
    <row r="1042" spans="1:6" ht="15" customHeight="1">
      <c r="A1042" s="11"/>
      <c r="B1042" s="11"/>
      <c r="C1042" s="11"/>
      <c r="D1042" s="11"/>
      <c r="E1042" s="11"/>
      <c r="F1042" s="11"/>
    </row>
    <row r="1043" spans="1:6" ht="15" customHeight="1">
      <c r="A1043" s="11"/>
      <c r="B1043" s="11"/>
      <c r="C1043" s="11"/>
      <c r="D1043" s="11"/>
      <c r="E1043" s="11"/>
      <c r="F1043" s="11"/>
    </row>
    <row r="1044" spans="1:6" ht="15" customHeight="1">
      <c r="A1044" s="11"/>
      <c r="B1044" s="11"/>
      <c r="C1044" s="11"/>
      <c r="D1044" s="11"/>
      <c r="E1044" s="11"/>
      <c r="F1044" s="11"/>
    </row>
    <row r="1045" spans="1:6" ht="15" customHeight="1">
      <c r="A1045" s="11"/>
      <c r="B1045" s="11"/>
      <c r="C1045" s="11"/>
      <c r="D1045" s="11"/>
      <c r="E1045" s="11"/>
      <c r="F1045" s="11"/>
    </row>
    <row r="1046" spans="1:6" ht="15" customHeight="1">
      <c r="A1046" s="11"/>
      <c r="B1046" s="11"/>
      <c r="C1046" s="11"/>
      <c r="D1046" s="11"/>
      <c r="E1046" s="11"/>
      <c r="F1046" s="11"/>
    </row>
    <row r="1047" spans="1:6" ht="15" customHeight="1">
      <c r="A1047" s="11"/>
      <c r="B1047" s="11"/>
      <c r="C1047" s="11"/>
      <c r="D1047" s="11"/>
      <c r="E1047" s="11"/>
      <c r="F1047" s="11"/>
    </row>
    <row r="1048" spans="1:6" ht="15" customHeight="1">
      <c r="A1048" s="11"/>
      <c r="B1048" s="11"/>
      <c r="C1048" s="11"/>
      <c r="D1048" s="11"/>
      <c r="E1048" s="11"/>
      <c r="F1048" s="11"/>
    </row>
    <row r="1049" spans="1:6" ht="15" customHeight="1">
      <c r="A1049" s="11"/>
      <c r="B1049" s="11"/>
      <c r="C1049" s="11"/>
      <c r="D1049" s="11"/>
      <c r="E1049" s="11"/>
      <c r="F1049" s="11"/>
    </row>
    <row r="1050" spans="1:6" ht="15" customHeight="1">
      <c r="A1050" s="11"/>
      <c r="B1050" s="11"/>
      <c r="C1050" s="11"/>
      <c r="D1050" s="11"/>
      <c r="E1050" s="11"/>
      <c r="F1050" s="11"/>
    </row>
    <row r="1051" spans="1:6" ht="15" customHeight="1">
      <c r="A1051" s="11"/>
      <c r="B1051" s="11"/>
      <c r="C1051" s="11"/>
      <c r="D1051" s="11"/>
      <c r="E1051" s="11"/>
      <c r="F1051" s="11"/>
    </row>
    <row r="1052" spans="1:6" ht="15" customHeight="1">
      <c r="A1052" s="11"/>
      <c r="B1052" s="11"/>
      <c r="C1052" s="11"/>
      <c r="D1052" s="11"/>
      <c r="E1052" s="11"/>
      <c r="F1052" s="11"/>
    </row>
    <row r="1053" spans="1:6" ht="15" customHeight="1">
      <c r="A1053" s="11"/>
      <c r="B1053" s="11"/>
      <c r="C1053" s="11"/>
      <c r="D1053" s="11"/>
      <c r="E1053" s="11"/>
      <c r="F1053" s="11"/>
    </row>
    <row r="1054" spans="1:6" ht="15" customHeight="1">
      <c r="A1054" s="11"/>
      <c r="B1054" s="11"/>
      <c r="C1054" s="11"/>
      <c r="D1054" s="11"/>
      <c r="E1054" s="11"/>
      <c r="F1054" s="11"/>
    </row>
    <row r="1055" spans="1:6" ht="15" customHeight="1">
      <c r="A1055" s="11"/>
      <c r="B1055" s="11"/>
      <c r="C1055" s="11"/>
      <c r="D1055" s="11"/>
      <c r="E1055" s="11"/>
      <c r="F1055" s="11"/>
    </row>
    <row r="1056" spans="1:6" ht="15" customHeight="1">
      <c r="A1056" s="11"/>
      <c r="B1056" s="11"/>
      <c r="C1056" s="11"/>
      <c r="D1056" s="11"/>
      <c r="E1056" s="11"/>
      <c r="F1056" s="11"/>
    </row>
    <row r="1057" spans="1:6" ht="15" customHeight="1">
      <c r="A1057" s="11"/>
      <c r="B1057" s="11"/>
      <c r="C1057" s="11"/>
      <c r="D1057" s="11"/>
      <c r="E1057" s="11"/>
      <c r="F1057" s="11"/>
    </row>
    <row r="1058" spans="1:6" ht="15" customHeight="1">
      <c r="A1058" s="11"/>
      <c r="B1058" s="11"/>
      <c r="C1058" s="11"/>
      <c r="D1058" s="11"/>
      <c r="E1058" s="11"/>
      <c r="F1058" s="11"/>
    </row>
    <row r="1059" spans="1:6" ht="15" customHeight="1">
      <c r="A1059" s="11"/>
      <c r="B1059" s="11"/>
      <c r="C1059" s="11"/>
      <c r="D1059" s="11"/>
      <c r="E1059" s="11"/>
      <c r="F1059" s="11"/>
    </row>
    <row r="1060" spans="1:6" ht="15" customHeight="1">
      <c r="A1060" s="11"/>
      <c r="B1060" s="11"/>
      <c r="C1060" s="11"/>
      <c r="D1060" s="11"/>
      <c r="E1060" s="11"/>
      <c r="F1060" s="11"/>
    </row>
    <row r="1061" spans="1:6" ht="15" customHeight="1">
      <c r="A1061" s="11"/>
      <c r="B1061" s="11"/>
      <c r="C1061" s="11"/>
      <c r="D1061" s="11"/>
      <c r="E1061" s="11"/>
      <c r="F1061" s="11"/>
    </row>
  </sheetData>
  <conditionalFormatting sqref="L8:Z9">
    <cfRule type="expression" dxfId="23" priority="1" stopIfTrue="1">
      <formula>IF(ISNUMBER($L$8),FALSE,TRUE)</formula>
    </cfRule>
  </conditionalFormatting>
  <dataValidations count="1">
    <dataValidation type="decimal" allowBlank="1" showInputMessage="1" showErrorMessage="1" prompt="Must be whole number in Inches - Between 58 and 76" sqref="I2">
      <formula1>58</formula1>
      <formula2>76</formula2>
    </dataValidation>
  </dataValidations>
  <pageMargins left="0.7" right="0.7" top="0.75" bottom="0.75" header="0" footer="0"/>
  <pageSetup orientation="portrait"/>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00"/>
  <sheetViews>
    <sheetView topLeftCell="A2" workbookViewId="0"/>
  </sheetViews>
  <sheetFormatPr defaultColWidth="14.42578125" defaultRowHeight="15" customHeight="1"/>
  <cols>
    <col min="1" max="1" width="8.7109375" customWidth="1"/>
    <col min="2" max="2" width="19.42578125" customWidth="1"/>
    <col min="3" max="38" width="8.7109375" customWidth="1"/>
  </cols>
  <sheetData>
    <row r="1" spans="1:38" ht="15.75" thickBot="1">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row>
    <row r="2" spans="1:38">
      <c r="B2" s="22" t="s">
        <v>24</v>
      </c>
      <c r="C2" s="88" t="s">
        <v>23</v>
      </c>
      <c r="D2" s="89"/>
      <c r="E2" s="89"/>
      <c r="F2" s="89"/>
      <c r="G2" s="89"/>
      <c r="H2" s="89"/>
      <c r="I2" s="89"/>
      <c r="J2" s="89"/>
      <c r="K2" s="89"/>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90"/>
    </row>
    <row r="3" spans="1:38" ht="15.75" thickBot="1">
      <c r="C3" s="91"/>
      <c r="D3" s="92"/>
      <c r="E3" s="92"/>
      <c r="F3" s="92"/>
      <c r="G3" s="92"/>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3"/>
    </row>
    <row r="4" spans="1:38" ht="15" customHeight="1" thickBot="1">
      <c r="B4" s="21" t="s">
        <v>22</v>
      </c>
      <c r="C4" s="17" t="s">
        <v>21</v>
      </c>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19"/>
    </row>
    <row r="5" spans="1:38" ht="15.75" thickBot="1">
      <c r="B5" s="18" t="s">
        <v>20</v>
      </c>
      <c r="C5" s="17">
        <v>19</v>
      </c>
      <c r="D5" s="17">
        <v>20</v>
      </c>
      <c r="E5" s="17">
        <v>21</v>
      </c>
      <c r="F5" s="17">
        <v>22</v>
      </c>
      <c r="G5" s="17">
        <v>23</v>
      </c>
      <c r="H5" s="17">
        <v>24</v>
      </c>
      <c r="I5" s="17">
        <v>25</v>
      </c>
      <c r="J5" s="17">
        <v>26</v>
      </c>
      <c r="K5" s="17">
        <v>27</v>
      </c>
      <c r="L5" s="17">
        <v>28</v>
      </c>
      <c r="M5" s="17">
        <v>29</v>
      </c>
      <c r="N5" s="17">
        <v>30</v>
      </c>
      <c r="O5" s="17">
        <v>31</v>
      </c>
      <c r="P5" s="17">
        <v>32</v>
      </c>
      <c r="Q5" s="17">
        <v>33</v>
      </c>
      <c r="R5" s="17">
        <v>34</v>
      </c>
      <c r="S5" s="17">
        <v>35</v>
      </c>
      <c r="T5" s="17">
        <v>36</v>
      </c>
      <c r="U5" s="17">
        <v>37</v>
      </c>
      <c r="V5" s="17">
        <v>38</v>
      </c>
      <c r="W5" s="17">
        <v>39</v>
      </c>
      <c r="X5" s="17">
        <v>40</v>
      </c>
      <c r="Y5" s="17">
        <v>41</v>
      </c>
      <c r="Z5" s="17">
        <v>42</v>
      </c>
      <c r="AA5" s="17">
        <v>43</v>
      </c>
      <c r="AB5" s="17">
        <v>44</v>
      </c>
      <c r="AC5" s="17">
        <v>45</v>
      </c>
      <c r="AD5" s="17">
        <v>46</v>
      </c>
      <c r="AE5" s="17">
        <v>47</v>
      </c>
      <c r="AF5" s="17">
        <v>48</v>
      </c>
      <c r="AG5" s="17">
        <v>49</v>
      </c>
      <c r="AH5" s="17">
        <v>50</v>
      </c>
      <c r="AI5" s="17">
        <v>51</v>
      </c>
      <c r="AJ5" s="17">
        <v>52</v>
      </c>
      <c r="AK5" s="17">
        <v>53</v>
      </c>
      <c r="AL5" s="17">
        <v>54</v>
      </c>
    </row>
    <row r="6" spans="1:38" ht="15.75" thickBot="1">
      <c r="A6" s="16" t="str">
        <f t="shared" ref="A6:A24" si="0">TRUNC(B6/12)&amp;" FT"&amp;" "&amp;B6-TRUNC(B6/12)*12&amp;" in"</f>
        <v>4 FT 10 in</v>
      </c>
      <c r="B6" s="15">
        <v>58</v>
      </c>
      <c r="C6" s="14">
        <v>91</v>
      </c>
      <c r="D6" s="14">
        <v>96</v>
      </c>
      <c r="E6" s="14">
        <v>100</v>
      </c>
      <c r="F6" s="14">
        <v>105</v>
      </c>
      <c r="G6" s="14">
        <v>110</v>
      </c>
      <c r="H6" s="14">
        <v>115</v>
      </c>
      <c r="I6" s="13">
        <v>119</v>
      </c>
      <c r="J6" s="13">
        <v>124</v>
      </c>
      <c r="K6" s="13">
        <v>129</v>
      </c>
      <c r="L6" s="13">
        <v>134</v>
      </c>
      <c r="M6" s="13">
        <v>138</v>
      </c>
      <c r="N6" s="13">
        <v>143</v>
      </c>
      <c r="O6" s="12">
        <v>148</v>
      </c>
      <c r="P6" s="12">
        <v>153</v>
      </c>
      <c r="Q6" s="12">
        <v>158</v>
      </c>
      <c r="R6" s="12">
        <v>162</v>
      </c>
      <c r="S6" s="12">
        <v>167</v>
      </c>
      <c r="T6" s="12">
        <v>172</v>
      </c>
      <c r="U6" s="12">
        <v>177</v>
      </c>
      <c r="V6" s="12">
        <v>181</v>
      </c>
      <c r="W6" s="12">
        <v>186</v>
      </c>
      <c r="X6" s="12">
        <v>191</v>
      </c>
      <c r="Y6" s="12">
        <v>196</v>
      </c>
      <c r="Z6" s="12">
        <v>201</v>
      </c>
      <c r="AA6" s="12">
        <v>205</v>
      </c>
      <c r="AB6" s="12">
        <v>210</v>
      </c>
      <c r="AC6" s="12">
        <v>215</v>
      </c>
      <c r="AD6" s="12">
        <v>220</v>
      </c>
      <c r="AE6" s="12">
        <v>224</v>
      </c>
      <c r="AF6" s="12">
        <v>229</v>
      </c>
      <c r="AG6" s="12">
        <v>234</v>
      </c>
      <c r="AH6" s="12">
        <v>239</v>
      </c>
      <c r="AI6" s="12">
        <v>244</v>
      </c>
      <c r="AJ6" s="12">
        <v>248</v>
      </c>
      <c r="AK6" s="12">
        <v>253</v>
      </c>
      <c r="AL6" s="12">
        <v>258</v>
      </c>
    </row>
    <row r="7" spans="1:38" ht="15.75" thickBot="1">
      <c r="A7" s="16" t="str">
        <f t="shared" si="0"/>
        <v>4 FT 11 in</v>
      </c>
      <c r="B7" s="15">
        <v>59</v>
      </c>
      <c r="C7" s="14">
        <v>94</v>
      </c>
      <c r="D7" s="14">
        <v>99</v>
      </c>
      <c r="E7" s="14">
        <v>104</v>
      </c>
      <c r="F7" s="14">
        <v>109</v>
      </c>
      <c r="G7" s="14">
        <v>114</v>
      </c>
      <c r="H7" s="14">
        <v>119</v>
      </c>
      <c r="I7" s="13">
        <v>124</v>
      </c>
      <c r="J7" s="13">
        <v>128</v>
      </c>
      <c r="K7" s="13">
        <v>133</v>
      </c>
      <c r="L7" s="13">
        <v>138</v>
      </c>
      <c r="M7" s="13">
        <v>143</v>
      </c>
      <c r="N7" s="13">
        <v>148</v>
      </c>
      <c r="O7" s="12">
        <v>153</v>
      </c>
      <c r="P7" s="12">
        <v>158</v>
      </c>
      <c r="Q7" s="12">
        <v>163</v>
      </c>
      <c r="R7" s="12">
        <v>168</v>
      </c>
      <c r="S7" s="12">
        <v>173</v>
      </c>
      <c r="T7" s="12">
        <v>178</v>
      </c>
      <c r="U7" s="12">
        <v>183</v>
      </c>
      <c r="V7" s="12">
        <v>188</v>
      </c>
      <c r="W7" s="12">
        <v>193</v>
      </c>
      <c r="X7" s="12">
        <v>198</v>
      </c>
      <c r="Y7" s="12">
        <v>203</v>
      </c>
      <c r="Z7" s="12">
        <v>208</v>
      </c>
      <c r="AA7" s="12">
        <v>212</v>
      </c>
      <c r="AB7" s="12">
        <v>217</v>
      </c>
      <c r="AC7" s="12">
        <v>222</v>
      </c>
      <c r="AD7" s="12">
        <v>227</v>
      </c>
      <c r="AE7" s="12">
        <v>232</v>
      </c>
      <c r="AF7" s="12">
        <v>237</v>
      </c>
      <c r="AG7" s="12">
        <v>242</v>
      </c>
      <c r="AH7" s="12">
        <v>247</v>
      </c>
      <c r="AI7" s="12">
        <v>252</v>
      </c>
      <c r="AJ7" s="12">
        <v>257</v>
      </c>
      <c r="AK7" s="12">
        <v>262</v>
      </c>
      <c r="AL7" s="12">
        <v>267</v>
      </c>
    </row>
    <row r="8" spans="1:38" ht="15.75" thickBot="1">
      <c r="A8" s="16" t="str">
        <f t="shared" si="0"/>
        <v>5 FT 0 in</v>
      </c>
      <c r="B8" s="15">
        <v>60</v>
      </c>
      <c r="C8" s="14">
        <v>97</v>
      </c>
      <c r="D8" s="14">
        <v>102</v>
      </c>
      <c r="E8" s="14">
        <v>107</v>
      </c>
      <c r="F8" s="14">
        <v>112</v>
      </c>
      <c r="G8" s="14">
        <v>118</v>
      </c>
      <c r="H8" s="14">
        <v>123</v>
      </c>
      <c r="I8" s="13">
        <v>128</v>
      </c>
      <c r="J8" s="13">
        <v>133</v>
      </c>
      <c r="K8" s="13">
        <v>138</v>
      </c>
      <c r="L8" s="13">
        <v>143</v>
      </c>
      <c r="M8" s="13">
        <v>148</v>
      </c>
      <c r="N8" s="13">
        <v>153</v>
      </c>
      <c r="O8" s="12">
        <v>158</v>
      </c>
      <c r="P8" s="12">
        <v>163</v>
      </c>
      <c r="Q8" s="12">
        <v>168</v>
      </c>
      <c r="R8" s="12">
        <v>174</v>
      </c>
      <c r="S8" s="12">
        <v>179</v>
      </c>
      <c r="T8" s="12">
        <v>184</v>
      </c>
      <c r="U8" s="12">
        <v>189</v>
      </c>
      <c r="V8" s="12">
        <v>194</v>
      </c>
      <c r="W8" s="12">
        <v>199</v>
      </c>
      <c r="X8" s="12">
        <v>204</v>
      </c>
      <c r="Y8" s="12">
        <v>209</v>
      </c>
      <c r="Z8" s="12">
        <v>215</v>
      </c>
      <c r="AA8" s="12">
        <v>220</v>
      </c>
      <c r="AB8" s="12">
        <v>225</v>
      </c>
      <c r="AC8" s="12">
        <v>230</v>
      </c>
      <c r="AD8" s="12">
        <v>235</v>
      </c>
      <c r="AE8" s="12">
        <v>240</v>
      </c>
      <c r="AF8" s="12">
        <v>245</v>
      </c>
      <c r="AG8" s="12">
        <v>250</v>
      </c>
      <c r="AH8" s="12">
        <v>255</v>
      </c>
      <c r="AI8" s="12">
        <v>261</v>
      </c>
      <c r="AJ8" s="12">
        <v>266</v>
      </c>
      <c r="AK8" s="12">
        <v>271</v>
      </c>
      <c r="AL8" s="12">
        <v>276</v>
      </c>
    </row>
    <row r="9" spans="1:38" ht="15.75" thickBot="1">
      <c r="A9" s="16" t="str">
        <f t="shared" si="0"/>
        <v>5 FT 1 in</v>
      </c>
      <c r="B9" s="15">
        <v>61</v>
      </c>
      <c r="C9" s="14">
        <v>100</v>
      </c>
      <c r="D9" s="14">
        <v>106</v>
      </c>
      <c r="E9" s="14">
        <v>111</v>
      </c>
      <c r="F9" s="14">
        <v>116</v>
      </c>
      <c r="G9" s="14">
        <v>122</v>
      </c>
      <c r="H9" s="14">
        <v>127</v>
      </c>
      <c r="I9" s="13">
        <v>132</v>
      </c>
      <c r="J9" s="13">
        <v>137</v>
      </c>
      <c r="K9" s="13">
        <v>143</v>
      </c>
      <c r="L9" s="13">
        <v>148</v>
      </c>
      <c r="M9" s="13">
        <v>153</v>
      </c>
      <c r="N9" s="13">
        <v>158</v>
      </c>
      <c r="O9" s="12">
        <v>164</v>
      </c>
      <c r="P9" s="12">
        <v>169</v>
      </c>
      <c r="Q9" s="12">
        <v>174</v>
      </c>
      <c r="R9" s="12">
        <v>180</v>
      </c>
      <c r="S9" s="12">
        <v>185</v>
      </c>
      <c r="T9" s="12">
        <v>190</v>
      </c>
      <c r="U9" s="12">
        <v>195</v>
      </c>
      <c r="V9" s="12">
        <v>201</v>
      </c>
      <c r="W9" s="12">
        <v>206</v>
      </c>
      <c r="X9" s="12">
        <v>211</v>
      </c>
      <c r="Y9" s="12">
        <v>217</v>
      </c>
      <c r="Z9" s="12">
        <v>222</v>
      </c>
      <c r="AA9" s="12">
        <v>227</v>
      </c>
      <c r="AB9" s="12">
        <v>232</v>
      </c>
      <c r="AC9" s="12">
        <v>238</v>
      </c>
      <c r="AD9" s="12">
        <v>243</v>
      </c>
      <c r="AE9" s="12">
        <v>248</v>
      </c>
      <c r="AF9" s="12">
        <v>254</v>
      </c>
      <c r="AG9" s="12">
        <v>259</v>
      </c>
      <c r="AH9" s="12">
        <v>264</v>
      </c>
      <c r="AI9" s="12">
        <v>269</v>
      </c>
      <c r="AJ9" s="12">
        <v>275</v>
      </c>
      <c r="AK9" s="12">
        <v>280</v>
      </c>
      <c r="AL9" s="12">
        <v>285</v>
      </c>
    </row>
    <row r="10" spans="1:38" ht="15.75" thickBot="1">
      <c r="A10" s="16" t="str">
        <f t="shared" si="0"/>
        <v>5 FT 2 in</v>
      </c>
      <c r="B10" s="15">
        <v>62</v>
      </c>
      <c r="C10" s="14">
        <v>104</v>
      </c>
      <c r="D10" s="14">
        <v>109</v>
      </c>
      <c r="E10" s="14">
        <v>115</v>
      </c>
      <c r="F10" s="14">
        <v>120</v>
      </c>
      <c r="G10" s="14">
        <v>126</v>
      </c>
      <c r="H10" s="14">
        <v>131</v>
      </c>
      <c r="I10" s="13">
        <v>136</v>
      </c>
      <c r="J10" s="13">
        <v>142</v>
      </c>
      <c r="K10" s="13">
        <v>147</v>
      </c>
      <c r="L10" s="13">
        <v>153</v>
      </c>
      <c r="M10" s="13">
        <v>158</v>
      </c>
      <c r="N10" s="13">
        <v>164</v>
      </c>
      <c r="O10" s="12">
        <v>169</v>
      </c>
      <c r="P10" s="12">
        <v>175</v>
      </c>
      <c r="Q10" s="12">
        <v>180</v>
      </c>
      <c r="R10" s="12">
        <v>186</v>
      </c>
      <c r="S10" s="12">
        <v>191</v>
      </c>
      <c r="T10" s="12">
        <v>196</v>
      </c>
      <c r="U10" s="12">
        <v>202</v>
      </c>
      <c r="V10" s="12">
        <v>207</v>
      </c>
      <c r="W10" s="12">
        <v>213</v>
      </c>
      <c r="X10" s="12">
        <v>218</v>
      </c>
      <c r="Y10" s="12">
        <v>224</v>
      </c>
      <c r="Z10" s="12">
        <v>229</v>
      </c>
      <c r="AA10" s="12">
        <v>235</v>
      </c>
      <c r="AB10" s="12">
        <v>240</v>
      </c>
      <c r="AC10" s="12">
        <v>246</v>
      </c>
      <c r="AD10" s="12">
        <v>251</v>
      </c>
      <c r="AE10" s="12">
        <v>256</v>
      </c>
      <c r="AF10" s="12">
        <v>262</v>
      </c>
      <c r="AG10" s="12">
        <v>267</v>
      </c>
      <c r="AH10" s="12">
        <v>273</v>
      </c>
      <c r="AI10" s="12">
        <v>278</v>
      </c>
      <c r="AJ10" s="12">
        <v>284</v>
      </c>
      <c r="AK10" s="12">
        <v>289</v>
      </c>
      <c r="AL10" s="12">
        <v>295</v>
      </c>
    </row>
    <row r="11" spans="1:38" ht="15.75" thickBot="1">
      <c r="A11" s="16" t="str">
        <f t="shared" si="0"/>
        <v>5 FT 3 in</v>
      </c>
      <c r="B11" s="15">
        <v>63</v>
      </c>
      <c r="C11" s="14">
        <v>107</v>
      </c>
      <c r="D11" s="14">
        <v>113</v>
      </c>
      <c r="E11" s="14">
        <v>118</v>
      </c>
      <c r="F11" s="14">
        <v>124</v>
      </c>
      <c r="G11" s="14">
        <v>130</v>
      </c>
      <c r="H11" s="14">
        <v>135</v>
      </c>
      <c r="I11" s="13">
        <v>141</v>
      </c>
      <c r="J11" s="13">
        <v>146</v>
      </c>
      <c r="K11" s="13">
        <v>152</v>
      </c>
      <c r="L11" s="13">
        <v>158</v>
      </c>
      <c r="M11" s="13">
        <v>163</v>
      </c>
      <c r="N11" s="13">
        <v>169</v>
      </c>
      <c r="O11" s="12">
        <v>175</v>
      </c>
      <c r="P11" s="12">
        <v>180</v>
      </c>
      <c r="Q11" s="12">
        <v>186</v>
      </c>
      <c r="R11" s="12">
        <v>191</v>
      </c>
      <c r="S11" s="12">
        <v>197</v>
      </c>
      <c r="T11" s="12">
        <v>203</v>
      </c>
      <c r="U11" s="12">
        <v>208</v>
      </c>
      <c r="V11" s="12">
        <v>214</v>
      </c>
      <c r="W11" s="12">
        <v>220</v>
      </c>
      <c r="X11" s="12">
        <v>225</v>
      </c>
      <c r="Y11" s="12">
        <v>231</v>
      </c>
      <c r="Z11" s="12">
        <v>237</v>
      </c>
      <c r="AA11" s="12">
        <v>242</v>
      </c>
      <c r="AB11" s="12">
        <v>248</v>
      </c>
      <c r="AC11" s="12">
        <v>254</v>
      </c>
      <c r="AD11" s="12">
        <v>259</v>
      </c>
      <c r="AE11" s="12">
        <v>265</v>
      </c>
      <c r="AF11" s="12">
        <v>270</v>
      </c>
      <c r="AG11" s="12">
        <v>278</v>
      </c>
      <c r="AH11" s="12">
        <v>282</v>
      </c>
      <c r="AI11" s="12">
        <v>287</v>
      </c>
      <c r="AJ11" s="12">
        <v>293</v>
      </c>
      <c r="AK11" s="12">
        <v>299</v>
      </c>
      <c r="AL11" s="12">
        <v>304</v>
      </c>
    </row>
    <row r="12" spans="1:38" ht="15.75" thickBot="1">
      <c r="A12" s="16" t="str">
        <f t="shared" si="0"/>
        <v>5 FT 4 in</v>
      </c>
      <c r="B12" s="15">
        <v>64</v>
      </c>
      <c r="C12" s="14">
        <v>110</v>
      </c>
      <c r="D12" s="14">
        <v>116</v>
      </c>
      <c r="E12" s="14">
        <v>122</v>
      </c>
      <c r="F12" s="14">
        <v>128</v>
      </c>
      <c r="G12" s="14">
        <v>134</v>
      </c>
      <c r="H12" s="14">
        <v>140</v>
      </c>
      <c r="I12" s="13">
        <v>145</v>
      </c>
      <c r="J12" s="13">
        <v>151</v>
      </c>
      <c r="K12" s="13">
        <v>157</v>
      </c>
      <c r="L12" s="13">
        <v>163</v>
      </c>
      <c r="M12" s="13">
        <v>169</v>
      </c>
      <c r="N12" s="13">
        <v>174</v>
      </c>
      <c r="O12" s="12">
        <v>180</v>
      </c>
      <c r="P12" s="12">
        <v>186</v>
      </c>
      <c r="Q12" s="12">
        <v>192</v>
      </c>
      <c r="R12" s="12">
        <v>197</v>
      </c>
      <c r="S12" s="12">
        <v>204</v>
      </c>
      <c r="T12" s="12">
        <v>209</v>
      </c>
      <c r="U12" s="12">
        <v>215</v>
      </c>
      <c r="V12" s="12">
        <v>221</v>
      </c>
      <c r="W12" s="12">
        <v>227</v>
      </c>
      <c r="X12" s="12">
        <v>232</v>
      </c>
      <c r="Y12" s="12">
        <v>238</v>
      </c>
      <c r="Z12" s="12">
        <v>244</v>
      </c>
      <c r="AA12" s="12">
        <v>250</v>
      </c>
      <c r="AB12" s="12">
        <v>256</v>
      </c>
      <c r="AC12" s="12">
        <v>262</v>
      </c>
      <c r="AD12" s="12">
        <v>267</v>
      </c>
      <c r="AE12" s="12">
        <v>273</v>
      </c>
      <c r="AF12" s="12">
        <v>279</v>
      </c>
      <c r="AG12" s="12">
        <v>285</v>
      </c>
      <c r="AH12" s="12">
        <v>291</v>
      </c>
      <c r="AI12" s="12">
        <v>296</v>
      </c>
      <c r="AJ12" s="12">
        <v>302</v>
      </c>
      <c r="AK12" s="12">
        <v>308</v>
      </c>
      <c r="AL12" s="12">
        <v>314</v>
      </c>
    </row>
    <row r="13" spans="1:38" ht="15.75" thickBot="1">
      <c r="A13" s="16" t="str">
        <f t="shared" si="0"/>
        <v>5 FT 5 in</v>
      </c>
      <c r="B13" s="15">
        <v>65</v>
      </c>
      <c r="C13" s="14">
        <v>114</v>
      </c>
      <c r="D13" s="14">
        <v>120</v>
      </c>
      <c r="E13" s="14">
        <v>126</v>
      </c>
      <c r="F13" s="14">
        <v>132</v>
      </c>
      <c r="G13" s="14">
        <v>138</v>
      </c>
      <c r="H13" s="14">
        <v>144</v>
      </c>
      <c r="I13" s="13">
        <v>150</v>
      </c>
      <c r="J13" s="13">
        <v>156</v>
      </c>
      <c r="K13" s="13">
        <v>162</v>
      </c>
      <c r="L13" s="13">
        <v>168</v>
      </c>
      <c r="M13" s="13">
        <v>174</v>
      </c>
      <c r="N13" s="13">
        <v>180</v>
      </c>
      <c r="O13" s="12">
        <v>186</v>
      </c>
      <c r="P13" s="12">
        <v>192</v>
      </c>
      <c r="Q13" s="12">
        <v>198</v>
      </c>
      <c r="R13" s="12">
        <v>204</v>
      </c>
      <c r="S13" s="12">
        <v>210</v>
      </c>
      <c r="T13" s="12">
        <v>216</v>
      </c>
      <c r="U13" s="12">
        <v>222</v>
      </c>
      <c r="V13" s="12">
        <v>228</v>
      </c>
      <c r="W13" s="12">
        <v>234</v>
      </c>
      <c r="X13" s="12">
        <v>240</v>
      </c>
      <c r="Y13" s="12">
        <v>246</v>
      </c>
      <c r="Z13" s="12">
        <v>252</v>
      </c>
      <c r="AA13" s="12">
        <v>258</v>
      </c>
      <c r="AB13" s="12">
        <v>264</v>
      </c>
      <c r="AC13" s="12">
        <v>270</v>
      </c>
      <c r="AD13" s="12">
        <v>276</v>
      </c>
      <c r="AE13" s="12">
        <v>282</v>
      </c>
      <c r="AF13" s="12">
        <v>288</v>
      </c>
      <c r="AG13" s="12">
        <v>294</v>
      </c>
      <c r="AH13" s="12">
        <v>300</v>
      </c>
      <c r="AI13" s="12">
        <v>306</v>
      </c>
      <c r="AJ13" s="12">
        <v>312</v>
      </c>
      <c r="AK13" s="12">
        <v>318</v>
      </c>
      <c r="AL13" s="12">
        <v>324</v>
      </c>
    </row>
    <row r="14" spans="1:38" ht="15.75" thickBot="1">
      <c r="A14" s="16" t="str">
        <f t="shared" si="0"/>
        <v>5 FT 6 in</v>
      </c>
      <c r="B14" s="15">
        <v>66</v>
      </c>
      <c r="C14" s="14">
        <v>118</v>
      </c>
      <c r="D14" s="14">
        <v>124</v>
      </c>
      <c r="E14" s="14">
        <v>130</v>
      </c>
      <c r="F14" s="14">
        <v>136</v>
      </c>
      <c r="G14" s="14">
        <v>142</v>
      </c>
      <c r="H14" s="14">
        <v>148</v>
      </c>
      <c r="I14" s="13">
        <v>155</v>
      </c>
      <c r="J14" s="13">
        <v>161</v>
      </c>
      <c r="K14" s="13">
        <v>167</v>
      </c>
      <c r="L14" s="13">
        <v>173</v>
      </c>
      <c r="M14" s="13">
        <v>179</v>
      </c>
      <c r="N14" s="13">
        <v>186</v>
      </c>
      <c r="O14" s="12">
        <v>192</v>
      </c>
      <c r="P14" s="12">
        <v>198</v>
      </c>
      <c r="Q14" s="12">
        <v>204</v>
      </c>
      <c r="R14" s="12">
        <v>210</v>
      </c>
      <c r="S14" s="12">
        <v>216</v>
      </c>
      <c r="T14" s="12">
        <v>223</v>
      </c>
      <c r="U14" s="12">
        <v>229</v>
      </c>
      <c r="V14" s="12">
        <v>235</v>
      </c>
      <c r="W14" s="12">
        <v>241</v>
      </c>
      <c r="X14" s="12">
        <v>247</v>
      </c>
      <c r="Y14" s="12">
        <v>253</v>
      </c>
      <c r="Z14" s="12">
        <v>260</v>
      </c>
      <c r="AA14" s="12">
        <v>266</v>
      </c>
      <c r="AB14" s="12">
        <v>272</v>
      </c>
      <c r="AC14" s="12">
        <v>278</v>
      </c>
      <c r="AD14" s="12">
        <v>284</v>
      </c>
      <c r="AE14" s="12">
        <v>291</v>
      </c>
      <c r="AF14" s="12">
        <v>297</v>
      </c>
      <c r="AG14" s="12">
        <v>303</v>
      </c>
      <c r="AH14" s="12">
        <v>309</v>
      </c>
      <c r="AI14" s="12">
        <v>315</v>
      </c>
      <c r="AJ14" s="12">
        <v>322</v>
      </c>
      <c r="AK14" s="12">
        <v>328</v>
      </c>
      <c r="AL14" s="12">
        <v>334</v>
      </c>
    </row>
    <row r="15" spans="1:38" ht="15.75" thickBot="1">
      <c r="A15" s="16" t="str">
        <f t="shared" si="0"/>
        <v>5 FT 7 in</v>
      </c>
      <c r="B15" s="15">
        <v>67</v>
      </c>
      <c r="C15" s="14">
        <v>121</v>
      </c>
      <c r="D15" s="14">
        <v>127</v>
      </c>
      <c r="E15" s="14">
        <v>134</v>
      </c>
      <c r="F15" s="14">
        <v>140</v>
      </c>
      <c r="G15" s="14">
        <v>146</v>
      </c>
      <c r="H15" s="14">
        <v>153</v>
      </c>
      <c r="I15" s="13">
        <v>159</v>
      </c>
      <c r="J15" s="13">
        <v>166</v>
      </c>
      <c r="K15" s="13">
        <v>172</v>
      </c>
      <c r="L15" s="13">
        <v>178</v>
      </c>
      <c r="M15" s="13">
        <v>185</v>
      </c>
      <c r="N15" s="13">
        <v>191</v>
      </c>
      <c r="O15" s="12">
        <v>198</v>
      </c>
      <c r="P15" s="12">
        <v>204</v>
      </c>
      <c r="Q15" s="12">
        <v>211</v>
      </c>
      <c r="R15" s="12">
        <v>217</v>
      </c>
      <c r="S15" s="12">
        <v>223</v>
      </c>
      <c r="T15" s="12">
        <v>230</v>
      </c>
      <c r="U15" s="12">
        <v>236</v>
      </c>
      <c r="V15" s="12">
        <v>242</v>
      </c>
      <c r="W15" s="12">
        <v>249</v>
      </c>
      <c r="X15" s="12">
        <v>255</v>
      </c>
      <c r="Y15" s="12">
        <v>261</v>
      </c>
      <c r="Z15" s="12">
        <v>268</v>
      </c>
      <c r="AA15" s="12">
        <v>274</v>
      </c>
      <c r="AB15" s="12">
        <v>280</v>
      </c>
      <c r="AC15" s="12">
        <v>287</v>
      </c>
      <c r="AD15" s="12">
        <v>293</v>
      </c>
      <c r="AE15" s="12">
        <v>299</v>
      </c>
      <c r="AF15" s="12">
        <v>306</v>
      </c>
      <c r="AG15" s="12">
        <v>312</v>
      </c>
      <c r="AH15" s="12">
        <v>319</v>
      </c>
      <c r="AI15" s="12">
        <v>325</v>
      </c>
      <c r="AJ15" s="12">
        <v>331</v>
      </c>
      <c r="AK15" s="12">
        <v>338</v>
      </c>
      <c r="AL15" s="12">
        <v>344</v>
      </c>
    </row>
    <row r="16" spans="1:38" ht="15.75" thickBot="1">
      <c r="A16" s="16" t="str">
        <f t="shared" si="0"/>
        <v>5 FT 8 in</v>
      </c>
      <c r="B16" s="15">
        <v>68</v>
      </c>
      <c r="C16" s="14">
        <v>125</v>
      </c>
      <c r="D16" s="14">
        <v>131</v>
      </c>
      <c r="E16" s="14">
        <v>138</v>
      </c>
      <c r="F16" s="14">
        <v>144</v>
      </c>
      <c r="G16" s="14">
        <v>151</v>
      </c>
      <c r="H16" s="14">
        <v>158</v>
      </c>
      <c r="I16" s="13">
        <v>164</v>
      </c>
      <c r="J16" s="13">
        <v>171</v>
      </c>
      <c r="K16" s="13">
        <v>177</v>
      </c>
      <c r="L16" s="13">
        <v>184</v>
      </c>
      <c r="M16" s="13">
        <v>190</v>
      </c>
      <c r="N16" s="13">
        <v>197</v>
      </c>
      <c r="O16" s="12">
        <v>203</v>
      </c>
      <c r="P16" s="12">
        <v>210</v>
      </c>
      <c r="Q16" s="12">
        <v>216</v>
      </c>
      <c r="R16" s="12">
        <v>223</v>
      </c>
      <c r="S16" s="12">
        <v>230</v>
      </c>
      <c r="T16" s="12">
        <v>236</v>
      </c>
      <c r="U16" s="12">
        <v>243</v>
      </c>
      <c r="V16" s="12">
        <v>249</v>
      </c>
      <c r="W16" s="12">
        <v>256</v>
      </c>
      <c r="X16" s="12">
        <v>262</v>
      </c>
      <c r="Y16" s="12">
        <v>269</v>
      </c>
      <c r="Z16" s="12">
        <v>276</v>
      </c>
      <c r="AA16" s="12">
        <v>282</v>
      </c>
      <c r="AB16" s="12">
        <v>289</v>
      </c>
      <c r="AC16" s="12">
        <v>295</v>
      </c>
      <c r="AD16" s="12">
        <v>302</v>
      </c>
      <c r="AE16" s="12">
        <v>308</v>
      </c>
      <c r="AF16" s="12">
        <v>315</v>
      </c>
      <c r="AG16" s="12">
        <v>322</v>
      </c>
      <c r="AH16" s="12">
        <v>328</v>
      </c>
      <c r="AI16" s="12">
        <v>335</v>
      </c>
      <c r="AJ16" s="12">
        <v>341</v>
      </c>
      <c r="AK16" s="12">
        <v>348</v>
      </c>
      <c r="AL16" s="12">
        <v>354</v>
      </c>
    </row>
    <row r="17" spans="1:38" ht="15.75" thickBot="1">
      <c r="A17" s="16" t="str">
        <f t="shared" si="0"/>
        <v>5 FT 9 in</v>
      </c>
      <c r="B17" s="15">
        <v>69</v>
      </c>
      <c r="C17" s="14">
        <v>128</v>
      </c>
      <c r="D17" s="14">
        <v>135</v>
      </c>
      <c r="E17" s="14">
        <v>142</v>
      </c>
      <c r="F17" s="14">
        <v>149</v>
      </c>
      <c r="G17" s="14">
        <v>155</v>
      </c>
      <c r="H17" s="14">
        <v>162</v>
      </c>
      <c r="I17" s="13">
        <v>169</v>
      </c>
      <c r="J17" s="13">
        <v>176</v>
      </c>
      <c r="K17" s="13">
        <v>182</v>
      </c>
      <c r="L17" s="13">
        <v>189</v>
      </c>
      <c r="M17" s="13">
        <v>196</v>
      </c>
      <c r="N17" s="13">
        <v>203</v>
      </c>
      <c r="O17" s="12">
        <v>209</v>
      </c>
      <c r="P17" s="12">
        <v>216</v>
      </c>
      <c r="Q17" s="12">
        <v>223</v>
      </c>
      <c r="R17" s="12">
        <v>230</v>
      </c>
      <c r="S17" s="12">
        <v>236</v>
      </c>
      <c r="T17" s="12">
        <v>243</v>
      </c>
      <c r="U17" s="12">
        <v>250</v>
      </c>
      <c r="V17" s="12">
        <v>257</v>
      </c>
      <c r="W17" s="12">
        <v>263</v>
      </c>
      <c r="X17" s="12">
        <v>270</v>
      </c>
      <c r="Y17" s="12">
        <v>277</v>
      </c>
      <c r="Z17" s="12">
        <v>284</v>
      </c>
      <c r="AA17" s="12">
        <v>291</v>
      </c>
      <c r="AB17" s="12">
        <v>297</v>
      </c>
      <c r="AC17" s="12">
        <v>304</v>
      </c>
      <c r="AD17" s="12">
        <v>311</v>
      </c>
      <c r="AE17" s="12">
        <v>318</v>
      </c>
      <c r="AF17" s="12">
        <v>324</v>
      </c>
      <c r="AG17" s="12">
        <v>331</v>
      </c>
      <c r="AH17" s="12">
        <v>338</v>
      </c>
      <c r="AI17" s="12">
        <v>345</v>
      </c>
      <c r="AJ17" s="12">
        <v>351</v>
      </c>
      <c r="AK17" s="12">
        <v>358</v>
      </c>
      <c r="AL17" s="12">
        <v>365</v>
      </c>
    </row>
    <row r="18" spans="1:38" ht="15.75" thickBot="1">
      <c r="A18" s="16" t="str">
        <f t="shared" si="0"/>
        <v>5 FT 10 in</v>
      </c>
      <c r="B18" s="15">
        <v>70</v>
      </c>
      <c r="C18" s="14">
        <v>132</v>
      </c>
      <c r="D18" s="14">
        <v>139</v>
      </c>
      <c r="E18" s="14">
        <v>146</v>
      </c>
      <c r="F18" s="14">
        <v>153</v>
      </c>
      <c r="G18" s="14">
        <v>160</v>
      </c>
      <c r="H18" s="14">
        <v>167</v>
      </c>
      <c r="I18" s="13">
        <v>174</v>
      </c>
      <c r="J18" s="13">
        <v>181</v>
      </c>
      <c r="K18" s="13">
        <v>188</v>
      </c>
      <c r="L18" s="13">
        <v>195</v>
      </c>
      <c r="M18" s="13">
        <v>202</v>
      </c>
      <c r="N18" s="13">
        <v>209</v>
      </c>
      <c r="O18" s="12">
        <v>216</v>
      </c>
      <c r="P18" s="12">
        <v>222</v>
      </c>
      <c r="Q18" s="12">
        <v>229</v>
      </c>
      <c r="R18" s="12">
        <v>236</v>
      </c>
      <c r="S18" s="12">
        <v>243</v>
      </c>
      <c r="T18" s="12">
        <v>250</v>
      </c>
      <c r="U18" s="12">
        <v>257</v>
      </c>
      <c r="V18" s="12">
        <v>264</v>
      </c>
      <c r="W18" s="12">
        <v>271</v>
      </c>
      <c r="X18" s="12">
        <v>278</v>
      </c>
      <c r="Y18" s="12">
        <v>285</v>
      </c>
      <c r="Z18" s="12">
        <v>292</v>
      </c>
      <c r="AA18" s="12">
        <v>299</v>
      </c>
      <c r="AB18" s="12">
        <v>306</v>
      </c>
      <c r="AC18" s="12">
        <v>313</v>
      </c>
      <c r="AD18" s="12">
        <v>320</v>
      </c>
      <c r="AE18" s="12">
        <v>327</v>
      </c>
      <c r="AF18" s="12">
        <v>334</v>
      </c>
      <c r="AG18" s="12">
        <v>341</v>
      </c>
      <c r="AH18" s="12">
        <v>348</v>
      </c>
      <c r="AI18" s="12">
        <v>355</v>
      </c>
      <c r="AJ18" s="12">
        <v>362</v>
      </c>
      <c r="AK18" s="12">
        <v>369</v>
      </c>
      <c r="AL18" s="12">
        <v>376</v>
      </c>
    </row>
    <row r="19" spans="1:38" ht="15.75" thickBot="1">
      <c r="A19" s="16" t="str">
        <f t="shared" si="0"/>
        <v>5 FT 11 in</v>
      </c>
      <c r="B19" s="15">
        <v>71</v>
      </c>
      <c r="C19" s="14">
        <v>136</v>
      </c>
      <c r="D19" s="14">
        <v>143</v>
      </c>
      <c r="E19" s="14">
        <v>150</v>
      </c>
      <c r="F19" s="14">
        <v>157</v>
      </c>
      <c r="G19" s="14">
        <v>165</v>
      </c>
      <c r="H19" s="14">
        <v>172</v>
      </c>
      <c r="I19" s="13">
        <v>179</v>
      </c>
      <c r="J19" s="13">
        <v>186</v>
      </c>
      <c r="K19" s="13">
        <v>193</v>
      </c>
      <c r="L19" s="13">
        <v>200</v>
      </c>
      <c r="M19" s="13">
        <v>208</v>
      </c>
      <c r="N19" s="13">
        <v>215</v>
      </c>
      <c r="O19" s="12">
        <v>222</v>
      </c>
      <c r="P19" s="12">
        <v>229</v>
      </c>
      <c r="Q19" s="12">
        <v>236</v>
      </c>
      <c r="R19" s="12">
        <v>243</v>
      </c>
      <c r="S19" s="12">
        <v>250</v>
      </c>
      <c r="T19" s="12">
        <v>257</v>
      </c>
      <c r="U19" s="12">
        <v>265</v>
      </c>
      <c r="V19" s="12">
        <v>272</v>
      </c>
      <c r="W19" s="12">
        <v>279</v>
      </c>
      <c r="X19" s="12">
        <v>286</v>
      </c>
      <c r="Y19" s="12">
        <v>293</v>
      </c>
      <c r="Z19" s="12">
        <v>301</v>
      </c>
      <c r="AA19" s="12">
        <v>308</v>
      </c>
      <c r="AB19" s="12">
        <v>315</v>
      </c>
      <c r="AC19" s="12">
        <v>322</v>
      </c>
      <c r="AD19" s="12">
        <v>329</v>
      </c>
      <c r="AE19" s="12">
        <v>338</v>
      </c>
      <c r="AF19" s="12">
        <v>343</v>
      </c>
      <c r="AG19" s="12">
        <v>351</v>
      </c>
      <c r="AH19" s="12">
        <v>358</v>
      </c>
      <c r="AI19" s="12">
        <v>365</v>
      </c>
      <c r="AJ19" s="12">
        <v>372</v>
      </c>
      <c r="AK19" s="12">
        <v>379</v>
      </c>
      <c r="AL19" s="12">
        <v>386</v>
      </c>
    </row>
    <row r="20" spans="1:38" ht="15.75" thickBot="1">
      <c r="A20" s="16" t="str">
        <f t="shared" si="0"/>
        <v>6 FT 0 in</v>
      </c>
      <c r="B20" s="15">
        <v>72</v>
      </c>
      <c r="C20" s="14">
        <v>140</v>
      </c>
      <c r="D20" s="14">
        <v>147</v>
      </c>
      <c r="E20" s="14">
        <v>154</v>
      </c>
      <c r="F20" s="14">
        <v>162</v>
      </c>
      <c r="G20" s="14">
        <v>169</v>
      </c>
      <c r="H20" s="14">
        <v>177</v>
      </c>
      <c r="I20" s="13">
        <v>184</v>
      </c>
      <c r="J20" s="13">
        <v>191</v>
      </c>
      <c r="K20" s="13">
        <v>199</v>
      </c>
      <c r="L20" s="13">
        <v>206</v>
      </c>
      <c r="M20" s="13">
        <v>213</v>
      </c>
      <c r="N20" s="13">
        <v>221</v>
      </c>
      <c r="O20" s="12">
        <v>228</v>
      </c>
      <c r="P20" s="12">
        <v>235</v>
      </c>
      <c r="Q20" s="12">
        <v>242</v>
      </c>
      <c r="R20" s="12">
        <v>250</v>
      </c>
      <c r="S20" s="12">
        <v>258</v>
      </c>
      <c r="T20" s="12">
        <v>265</v>
      </c>
      <c r="U20" s="12">
        <v>272</v>
      </c>
      <c r="V20" s="12">
        <v>279</v>
      </c>
      <c r="W20" s="12">
        <v>287</v>
      </c>
      <c r="X20" s="12">
        <v>294</v>
      </c>
      <c r="Y20" s="12">
        <v>302</v>
      </c>
      <c r="Z20" s="12">
        <v>309</v>
      </c>
      <c r="AA20" s="12">
        <v>316</v>
      </c>
      <c r="AB20" s="12">
        <v>324</v>
      </c>
      <c r="AC20" s="12">
        <v>331</v>
      </c>
      <c r="AD20" s="12">
        <v>338</v>
      </c>
      <c r="AE20" s="12">
        <v>346</v>
      </c>
      <c r="AF20" s="12">
        <v>353</v>
      </c>
      <c r="AG20" s="12">
        <v>361</v>
      </c>
      <c r="AH20" s="12">
        <v>368</v>
      </c>
      <c r="AI20" s="12">
        <v>375</v>
      </c>
      <c r="AJ20" s="12">
        <v>383</v>
      </c>
      <c r="AK20" s="12">
        <v>390</v>
      </c>
      <c r="AL20" s="12">
        <v>397</v>
      </c>
    </row>
    <row r="21" spans="1:38" ht="15.75" customHeight="1" thickBot="1">
      <c r="A21" s="16" t="str">
        <f t="shared" si="0"/>
        <v>6 FT 1 in</v>
      </c>
      <c r="B21" s="15">
        <v>73</v>
      </c>
      <c r="C21" s="14">
        <v>144</v>
      </c>
      <c r="D21" s="14">
        <v>151</v>
      </c>
      <c r="E21" s="14">
        <v>159</v>
      </c>
      <c r="F21" s="14">
        <v>166</v>
      </c>
      <c r="G21" s="14">
        <v>174</v>
      </c>
      <c r="H21" s="14">
        <v>182</v>
      </c>
      <c r="I21" s="13">
        <v>189</v>
      </c>
      <c r="J21" s="13">
        <v>197</v>
      </c>
      <c r="K21" s="13">
        <v>204</v>
      </c>
      <c r="L21" s="13">
        <v>212</v>
      </c>
      <c r="M21" s="13">
        <v>219</v>
      </c>
      <c r="N21" s="13">
        <v>227</v>
      </c>
      <c r="O21" s="12">
        <v>235</v>
      </c>
      <c r="P21" s="12">
        <v>242</v>
      </c>
      <c r="Q21" s="12">
        <v>250</v>
      </c>
      <c r="R21" s="12">
        <v>257</v>
      </c>
      <c r="S21" s="12">
        <v>265</v>
      </c>
      <c r="T21" s="12">
        <v>272</v>
      </c>
      <c r="U21" s="12">
        <v>280</v>
      </c>
      <c r="V21" s="12">
        <v>288</v>
      </c>
      <c r="W21" s="12">
        <v>295</v>
      </c>
      <c r="X21" s="12">
        <v>302</v>
      </c>
      <c r="Y21" s="12">
        <v>310</v>
      </c>
      <c r="Z21" s="12">
        <v>318</v>
      </c>
      <c r="AA21" s="12">
        <v>325</v>
      </c>
      <c r="AB21" s="12">
        <v>333</v>
      </c>
      <c r="AC21" s="12">
        <v>340</v>
      </c>
      <c r="AD21" s="12">
        <v>348</v>
      </c>
      <c r="AE21" s="12">
        <v>355</v>
      </c>
      <c r="AF21" s="12">
        <v>363</v>
      </c>
      <c r="AG21" s="12">
        <v>371</v>
      </c>
      <c r="AH21" s="12">
        <v>378</v>
      </c>
      <c r="AI21" s="12">
        <v>386</v>
      </c>
      <c r="AJ21" s="12">
        <v>393</v>
      </c>
      <c r="AK21" s="12">
        <v>401</v>
      </c>
      <c r="AL21" s="12">
        <v>408</v>
      </c>
    </row>
    <row r="22" spans="1:38" ht="15.75" customHeight="1" thickBot="1">
      <c r="A22" s="16" t="str">
        <f t="shared" si="0"/>
        <v>6 FT 2 in</v>
      </c>
      <c r="B22" s="15">
        <v>74</v>
      </c>
      <c r="C22" s="14">
        <v>148</v>
      </c>
      <c r="D22" s="14">
        <v>155</v>
      </c>
      <c r="E22" s="14">
        <v>163</v>
      </c>
      <c r="F22" s="14">
        <v>171</v>
      </c>
      <c r="G22" s="14">
        <v>179</v>
      </c>
      <c r="H22" s="14">
        <v>186</v>
      </c>
      <c r="I22" s="13">
        <v>194</v>
      </c>
      <c r="J22" s="13">
        <v>202</v>
      </c>
      <c r="K22" s="13">
        <v>210</v>
      </c>
      <c r="L22" s="13">
        <v>218</v>
      </c>
      <c r="M22" s="13">
        <v>225</v>
      </c>
      <c r="N22" s="13">
        <v>233</v>
      </c>
      <c r="O22" s="12">
        <v>241</v>
      </c>
      <c r="P22" s="12">
        <v>249</v>
      </c>
      <c r="Q22" s="12">
        <v>256</v>
      </c>
      <c r="R22" s="12">
        <v>264</v>
      </c>
      <c r="S22" s="12">
        <v>272</v>
      </c>
      <c r="T22" s="12">
        <v>280</v>
      </c>
      <c r="U22" s="12">
        <v>287</v>
      </c>
      <c r="V22" s="12">
        <v>295</v>
      </c>
      <c r="W22" s="12">
        <v>303</v>
      </c>
      <c r="X22" s="12">
        <v>311</v>
      </c>
      <c r="Y22" s="12">
        <v>319</v>
      </c>
      <c r="Z22" s="12">
        <v>326</v>
      </c>
      <c r="AA22" s="12">
        <v>334</v>
      </c>
      <c r="AB22" s="12">
        <v>342</v>
      </c>
      <c r="AC22" s="12">
        <v>350</v>
      </c>
      <c r="AD22" s="12">
        <v>358</v>
      </c>
      <c r="AE22" s="12">
        <v>365</v>
      </c>
      <c r="AF22" s="12">
        <v>373</v>
      </c>
      <c r="AG22" s="12">
        <v>381</v>
      </c>
      <c r="AH22" s="12">
        <v>389</v>
      </c>
      <c r="AI22" s="12">
        <v>396</v>
      </c>
      <c r="AJ22" s="12">
        <v>404</v>
      </c>
      <c r="AK22" s="12">
        <v>412</v>
      </c>
      <c r="AL22" s="12">
        <v>420</v>
      </c>
    </row>
    <row r="23" spans="1:38" ht="15.75" customHeight="1" thickBot="1">
      <c r="A23" s="16" t="str">
        <f t="shared" si="0"/>
        <v>6 FT 3 in</v>
      </c>
      <c r="B23" s="15">
        <v>75</v>
      </c>
      <c r="C23" s="14">
        <v>152</v>
      </c>
      <c r="D23" s="14">
        <v>160</v>
      </c>
      <c r="E23" s="14">
        <v>168</v>
      </c>
      <c r="F23" s="14">
        <v>176</v>
      </c>
      <c r="G23" s="14">
        <v>184</v>
      </c>
      <c r="H23" s="14">
        <v>192</v>
      </c>
      <c r="I23" s="13">
        <v>200</v>
      </c>
      <c r="J23" s="13">
        <v>208</v>
      </c>
      <c r="K23" s="13">
        <v>216</v>
      </c>
      <c r="L23" s="13">
        <v>224</v>
      </c>
      <c r="M23" s="13">
        <v>232</v>
      </c>
      <c r="N23" s="13">
        <v>240</v>
      </c>
      <c r="O23" s="12">
        <v>248</v>
      </c>
      <c r="P23" s="12">
        <v>256</v>
      </c>
      <c r="Q23" s="12">
        <v>264</v>
      </c>
      <c r="R23" s="12">
        <v>272</v>
      </c>
      <c r="S23" s="12">
        <v>279</v>
      </c>
      <c r="T23" s="12">
        <v>287</v>
      </c>
      <c r="U23" s="12">
        <v>295</v>
      </c>
      <c r="V23" s="12">
        <v>303</v>
      </c>
      <c r="W23" s="12">
        <v>311</v>
      </c>
      <c r="X23" s="12">
        <v>319</v>
      </c>
      <c r="Y23" s="12">
        <v>327</v>
      </c>
      <c r="Z23" s="12">
        <v>335</v>
      </c>
      <c r="AA23" s="12">
        <v>343</v>
      </c>
      <c r="AB23" s="12">
        <v>351</v>
      </c>
      <c r="AC23" s="12">
        <v>359</v>
      </c>
      <c r="AD23" s="12">
        <v>367</v>
      </c>
      <c r="AE23" s="12">
        <v>375</v>
      </c>
      <c r="AF23" s="12">
        <v>383</v>
      </c>
      <c r="AG23" s="12">
        <v>391</v>
      </c>
      <c r="AH23" s="12">
        <v>399</v>
      </c>
      <c r="AI23" s="12">
        <v>407</v>
      </c>
      <c r="AJ23" s="12">
        <v>415</v>
      </c>
      <c r="AK23" s="12">
        <v>423</v>
      </c>
      <c r="AL23" s="12">
        <v>431</v>
      </c>
    </row>
    <row r="24" spans="1:38" ht="15.75" customHeight="1" thickBot="1">
      <c r="A24" s="16" t="str">
        <f t="shared" si="0"/>
        <v>6 FT 4 in</v>
      </c>
      <c r="B24" s="15">
        <v>76</v>
      </c>
      <c r="C24" s="14">
        <v>156</v>
      </c>
      <c r="D24" s="14">
        <v>164</v>
      </c>
      <c r="E24" s="14">
        <v>172</v>
      </c>
      <c r="F24" s="14">
        <v>180</v>
      </c>
      <c r="G24" s="14">
        <v>189</v>
      </c>
      <c r="H24" s="14">
        <v>197</v>
      </c>
      <c r="I24" s="13">
        <v>205</v>
      </c>
      <c r="J24" s="13">
        <v>213</v>
      </c>
      <c r="K24" s="13">
        <v>221</v>
      </c>
      <c r="L24" s="13">
        <v>230</v>
      </c>
      <c r="M24" s="13">
        <v>238</v>
      </c>
      <c r="N24" s="13">
        <v>246</v>
      </c>
      <c r="O24" s="12">
        <v>254</v>
      </c>
      <c r="P24" s="12">
        <v>263</v>
      </c>
      <c r="Q24" s="12">
        <v>271</v>
      </c>
      <c r="R24" s="12">
        <v>279</v>
      </c>
      <c r="S24" s="12">
        <v>287</v>
      </c>
      <c r="T24" s="12">
        <v>295</v>
      </c>
      <c r="U24" s="12">
        <v>304</v>
      </c>
      <c r="V24" s="12">
        <v>312</v>
      </c>
      <c r="W24" s="12">
        <v>320</v>
      </c>
      <c r="X24" s="12">
        <v>328</v>
      </c>
      <c r="Y24" s="12">
        <v>336</v>
      </c>
      <c r="Z24" s="12">
        <v>344</v>
      </c>
      <c r="AA24" s="12">
        <v>353</v>
      </c>
      <c r="AB24" s="12">
        <v>361</v>
      </c>
      <c r="AC24" s="12">
        <v>369</v>
      </c>
      <c r="AD24" s="12">
        <v>377</v>
      </c>
      <c r="AE24" s="12">
        <v>385</v>
      </c>
      <c r="AF24" s="12">
        <v>394</v>
      </c>
      <c r="AG24" s="12">
        <v>402</v>
      </c>
      <c r="AH24" s="12">
        <v>410</v>
      </c>
      <c r="AI24" s="12">
        <v>418</v>
      </c>
      <c r="AJ24" s="12">
        <v>426</v>
      </c>
      <c r="AK24" s="12">
        <v>435</v>
      </c>
      <c r="AL24" s="12">
        <v>443</v>
      </c>
    </row>
    <row r="25" spans="1:38" ht="15.75" customHeight="1"/>
    <row r="26" spans="1:38" ht="15.75" customHeight="1">
      <c r="B26" s="11" t="s">
        <v>19</v>
      </c>
    </row>
    <row r="27" spans="1:38" ht="15.75" customHeight="1">
      <c r="B27" s="11" t="s">
        <v>18</v>
      </c>
    </row>
    <row r="28" spans="1:38" ht="15.75" customHeight="1">
      <c r="B28" s="11" t="s">
        <v>17</v>
      </c>
    </row>
    <row r="29" spans="1:38" ht="15.75" customHeight="1">
      <c r="B29" s="11" t="s">
        <v>16</v>
      </c>
    </row>
    <row r="30" spans="1:38" ht="15.75" customHeight="1">
      <c r="B30" s="11"/>
    </row>
    <row r="31" spans="1:38" ht="15.75" customHeight="1">
      <c r="B31" s="11" t="s">
        <v>15</v>
      </c>
    </row>
    <row r="32" spans="1:3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2:AL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44"/>
  <sheetViews>
    <sheetView workbookViewId="0">
      <selection activeCell="H24" sqref="H24"/>
    </sheetView>
  </sheetViews>
  <sheetFormatPr defaultColWidth="12.5703125" defaultRowHeight="15.75" customHeight="1"/>
  <cols>
    <col min="1" max="1" width="13.140625" style="49" customWidth="1"/>
    <col min="2" max="8" width="12.5703125" style="49"/>
    <col min="9" max="9" width="13.140625" style="49" customWidth="1"/>
    <col min="10" max="10" width="12.28515625" style="49" customWidth="1"/>
    <col min="11" max="11" width="15.85546875" style="49" customWidth="1"/>
    <col min="12" max="12" width="12.28515625" style="49" customWidth="1"/>
    <col min="13" max="13" width="15.85546875" style="49" customWidth="1"/>
    <col min="14" max="14" width="15.85546875" style="49" bestFit="1" customWidth="1"/>
    <col min="15" max="15" width="12" style="49" customWidth="1"/>
    <col min="16" max="16384" width="12.5703125" style="49"/>
  </cols>
  <sheetData>
    <row r="1" spans="1:13" ht="12.75">
      <c r="A1" s="68" t="s">
        <v>145</v>
      </c>
      <c r="B1" s="55" t="s">
        <v>144</v>
      </c>
      <c r="C1" s="55" t="s">
        <v>143</v>
      </c>
      <c r="D1" s="55" t="s">
        <v>142</v>
      </c>
      <c r="E1" s="55" t="s">
        <v>141</v>
      </c>
      <c r="F1" s="55" t="s">
        <v>140</v>
      </c>
      <c r="G1" s="55" t="s">
        <v>113</v>
      </c>
    </row>
    <row r="2" spans="1:13" ht="12.75">
      <c r="A2" s="53">
        <v>41883</v>
      </c>
      <c r="B2" s="51" t="s">
        <v>134</v>
      </c>
      <c r="C2" s="51" t="s">
        <v>137</v>
      </c>
      <c r="D2" s="52" t="s">
        <v>127</v>
      </c>
      <c r="E2" s="51">
        <v>2</v>
      </c>
      <c r="F2" s="50">
        <v>125</v>
      </c>
      <c r="G2" s="50">
        <v>250</v>
      </c>
    </row>
    <row r="3" spans="1:13" ht="12.75">
      <c r="A3" s="53">
        <v>42172</v>
      </c>
      <c r="B3" s="51" t="s">
        <v>134</v>
      </c>
      <c r="C3" s="51" t="s">
        <v>133</v>
      </c>
      <c r="D3" s="52" t="s">
        <v>127</v>
      </c>
      <c r="E3" s="51">
        <v>5</v>
      </c>
      <c r="F3" s="50">
        <v>125</v>
      </c>
      <c r="G3" s="50">
        <v>625</v>
      </c>
    </row>
    <row r="4" spans="1:13" ht="15">
      <c r="A4" s="53">
        <v>42257</v>
      </c>
      <c r="B4" s="51" t="s">
        <v>134</v>
      </c>
      <c r="C4" s="51" t="s">
        <v>138</v>
      </c>
      <c r="D4" s="52" t="s">
        <v>126</v>
      </c>
      <c r="E4" s="51">
        <v>7</v>
      </c>
      <c r="F4" s="50">
        <v>1.29</v>
      </c>
      <c r="G4" s="50">
        <v>9.0299999999999994</v>
      </c>
      <c r="I4"/>
      <c r="J4"/>
      <c r="K4"/>
      <c r="L4"/>
    </row>
    <row r="5" spans="1:13" ht="15">
      <c r="A5" s="53">
        <v>42325</v>
      </c>
      <c r="B5" s="51" t="s">
        <v>134</v>
      </c>
      <c r="C5" s="51" t="s">
        <v>135</v>
      </c>
      <c r="D5" s="52" t="s">
        <v>124</v>
      </c>
      <c r="E5" s="51">
        <v>11</v>
      </c>
      <c r="F5" s="50">
        <v>4.99</v>
      </c>
      <c r="G5" s="50">
        <v>54.89</v>
      </c>
      <c r="I5" s="57"/>
      <c r="J5" s="58"/>
      <c r="K5" s="58"/>
      <c r="L5"/>
    </row>
    <row r="6" spans="1:13" ht="15">
      <c r="A6" s="53">
        <v>42308</v>
      </c>
      <c r="B6" s="51" t="s">
        <v>134</v>
      </c>
      <c r="C6" s="51" t="s">
        <v>139</v>
      </c>
      <c r="D6" s="52" t="s">
        <v>126</v>
      </c>
      <c r="E6" s="51">
        <v>14</v>
      </c>
      <c r="F6" s="50">
        <v>1.29</v>
      </c>
      <c r="G6" s="50">
        <v>18.059999999999999</v>
      </c>
      <c r="I6" s="57"/>
      <c r="J6" s="58"/>
      <c r="K6" s="58"/>
      <c r="L6"/>
    </row>
    <row r="7" spans="1:13" ht="15">
      <c r="A7" s="53">
        <v>41696</v>
      </c>
      <c r="B7" s="51" t="s">
        <v>134</v>
      </c>
      <c r="C7" s="51" t="s">
        <v>138</v>
      </c>
      <c r="D7" s="52" t="s">
        <v>121</v>
      </c>
      <c r="E7" s="51">
        <v>27</v>
      </c>
      <c r="F7" s="50">
        <v>19.989999999999998</v>
      </c>
      <c r="G7" s="50">
        <v>539.73</v>
      </c>
      <c r="I7" s="57"/>
      <c r="J7" s="58"/>
      <c r="K7" s="58"/>
      <c r="L7"/>
    </row>
    <row r="8" spans="1:13" ht="15">
      <c r="A8" s="53">
        <v>41917</v>
      </c>
      <c r="B8" s="51" t="s">
        <v>134</v>
      </c>
      <c r="C8" s="51" t="s">
        <v>136</v>
      </c>
      <c r="D8" s="52" t="s">
        <v>124</v>
      </c>
      <c r="E8" s="51">
        <v>28</v>
      </c>
      <c r="F8" s="50">
        <v>8.99</v>
      </c>
      <c r="G8" s="50">
        <v>251.72</v>
      </c>
      <c r="I8" s="57"/>
      <c r="J8" s="58"/>
      <c r="K8" s="58"/>
      <c r="L8"/>
    </row>
    <row r="9" spans="1:13" ht="15">
      <c r="A9" s="53">
        <v>42359</v>
      </c>
      <c r="B9" s="51" t="s">
        <v>134</v>
      </c>
      <c r="C9" s="51" t="s">
        <v>139</v>
      </c>
      <c r="D9" s="52" t="s">
        <v>124</v>
      </c>
      <c r="E9" s="51">
        <v>28</v>
      </c>
      <c r="F9" s="50">
        <v>4.99</v>
      </c>
      <c r="G9" s="50">
        <v>139.72</v>
      </c>
      <c r="I9" s="57"/>
      <c r="J9" s="58"/>
      <c r="K9" s="58"/>
      <c r="L9"/>
    </row>
    <row r="10" spans="1:13" ht="15">
      <c r="A10" s="53">
        <v>41679</v>
      </c>
      <c r="B10" s="51" t="s">
        <v>134</v>
      </c>
      <c r="C10" s="51" t="s">
        <v>135</v>
      </c>
      <c r="D10" s="52" t="s">
        <v>126</v>
      </c>
      <c r="E10" s="51">
        <v>36</v>
      </c>
      <c r="F10" s="50">
        <v>4.99</v>
      </c>
      <c r="G10" s="50">
        <v>179.64</v>
      </c>
      <c r="I10" s="57"/>
      <c r="J10" s="58"/>
      <c r="K10" s="58"/>
      <c r="L10"/>
    </row>
    <row r="11" spans="1:13" ht="15">
      <c r="A11" s="53">
        <v>42223</v>
      </c>
      <c r="B11" s="51" t="s">
        <v>134</v>
      </c>
      <c r="C11" s="51" t="s">
        <v>133</v>
      </c>
      <c r="D11" s="52" t="s">
        <v>132</v>
      </c>
      <c r="E11" s="51">
        <v>42</v>
      </c>
      <c r="F11" s="50">
        <v>23.95</v>
      </c>
      <c r="G11" s="54">
        <v>1005.9</v>
      </c>
      <c r="I11"/>
      <c r="J11"/>
      <c r="K11"/>
      <c r="L11"/>
    </row>
    <row r="12" spans="1:13" ht="15">
      <c r="A12" s="53">
        <v>42019</v>
      </c>
      <c r="B12" s="51" t="s">
        <v>134</v>
      </c>
      <c r="C12" s="51" t="s">
        <v>138</v>
      </c>
      <c r="D12" s="52" t="s">
        <v>124</v>
      </c>
      <c r="E12" s="51">
        <v>46</v>
      </c>
      <c r="F12" s="50">
        <v>8.99</v>
      </c>
      <c r="G12" s="50">
        <v>413.54</v>
      </c>
      <c r="I12"/>
      <c r="J12"/>
      <c r="K12"/>
      <c r="L12"/>
    </row>
    <row r="13" spans="1:13" ht="15">
      <c r="A13" s="53">
        <v>41662</v>
      </c>
      <c r="B13" s="51" t="s">
        <v>134</v>
      </c>
      <c r="C13" s="51" t="s">
        <v>133</v>
      </c>
      <c r="D13" s="52" t="s">
        <v>124</v>
      </c>
      <c r="E13" s="51">
        <v>50</v>
      </c>
      <c r="F13" s="50">
        <v>19.989999999999998</v>
      </c>
      <c r="G13" s="50">
        <v>999.5</v>
      </c>
      <c r="I13"/>
      <c r="J13"/>
      <c r="K13"/>
      <c r="L13"/>
    </row>
    <row r="14" spans="1:13" ht="15">
      <c r="A14" s="53">
        <v>42087</v>
      </c>
      <c r="B14" s="51" t="s">
        <v>134</v>
      </c>
      <c r="C14" s="51" t="s">
        <v>135</v>
      </c>
      <c r="D14" s="52" t="s">
        <v>132</v>
      </c>
      <c r="E14" s="51">
        <v>50</v>
      </c>
      <c r="F14" s="50">
        <v>4.99</v>
      </c>
      <c r="G14" s="50">
        <v>249.5</v>
      </c>
      <c r="I14"/>
      <c r="J14"/>
      <c r="K14"/>
      <c r="L14"/>
    </row>
    <row r="15" spans="1:13" ht="15">
      <c r="A15" s="53">
        <v>42138</v>
      </c>
      <c r="B15" s="51" t="s">
        <v>134</v>
      </c>
      <c r="C15" s="51" t="s">
        <v>138</v>
      </c>
      <c r="D15" s="52" t="s">
        <v>126</v>
      </c>
      <c r="E15" s="51">
        <v>53</v>
      </c>
      <c r="F15" s="50">
        <v>1.29</v>
      </c>
      <c r="G15" s="50">
        <v>68.37</v>
      </c>
      <c r="I15"/>
      <c r="J15"/>
      <c r="K15"/>
      <c r="L15"/>
      <c r="M15"/>
    </row>
    <row r="16" spans="1:13" ht="15">
      <c r="A16" s="53">
        <v>42206</v>
      </c>
      <c r="B16" s="51" t="s">
        <v>134</v>
      </c>
      <c r="C16" s="51" t="s">
        <v>136</v>
      </c>
      <c r="D16" s="52" t="s">
        <v>132</v>
      </c>
      <c r="E16" s="51">
        <v>55</v>
      </c>
      <c r="F16" s="50">
        <v>12.49</v>
      </c>
      <c r="G16" s="50">
        <v>686.95</v>
      </c>
      <c r="I16"/>
      <c r="J16"/>
      <c r="K16" s="57"/>
      <c r="L16" s="58"/>
      <c r="M16" s="58"/>
    </row>
    <row r="17" spans="1:13" ht="15">
      <c r="A17" s="53">
        <v>42104</v>
      </c>
      <c r="B17" s="51" t="s">
        <v>134</v>
      </c>
      <c r="C17" s="51" t="s">
        <v>139</v>
      </c>
      <c r="D17" s="52" t="s">
        <v>126</v>
      </c>
      <c r="E17" s="51">
        <v>66</v>
      </c>
      <c r="F17" s="50">
        <v>1.99</v>
      </c>
      <c r="G17" s="50">
        <v>131.34</v>
      </c>
      <c r="I17"/>
      <c r="J17"/>
      <c r="K17" s="57"/>
      <c r="L17" s="58"/>
      <c r="M17" s="58"/>
    </row>
    <row r="18" spans="1:13" ht="15.75" customHeight="1">
      <c r="A18" s="53">
        <v>41985</v>
      </c>
      <c r="B18" s="51" t="s">
        <v>134</v>
      </c>
      <c r="C18" s="51" t="s">
        <v>137</v>
      </c>
      <c r="D18" s="52" t="s">
        <v>126</v>
      </c>
      <c r="E18" s="51">
        <v>67</v>
      </c>
      <c r="F18" s="50">
        <v>1.29</v>
      </c>
      <c r="G18" s="50">
        <v>86.43</v>
      </c>
      <c r="I18"/>
      <c r="J18"/>
      <c r="K18" s="57"/>
      <c r="L18" s="58"/>
      <c r="M18" s="58"/>
    </row>
    <row r="19" spans="1:13" ht="15.75" customHeight="1">
      <c r="A19" s="53">
        <v>41747</v>
      </c>
      <c r="B19" s="51" t="s">
        <v>134</v>
      </c>
      <c r="C19" s="51" t="s">
        <v>139</v>
      </c>
      <c r="D19" s="52" t="s">
        <v>126</v>
      </c>
      <c r="E19" s="51">
        <v>75</v>
      </c>
      <c r="F19" s="50">
        <v>1.99</v>
      </c>
      <c r="G19" s="50">
        <v>149.25</v>
      </c>
      <c r="I19"/>
      <c r="J19"/>
      <c r="K19" s="57"/>
      <c r="L19" s="58"/>
      <c r="M19" s="58"/>
    </row>
    <row r="20" spans="1:13" ht="15.75" customHeight="1">
      <c r="A20" s="53">
        <v>42155</v>
      </c>
      <c r="B20" s="51" t="s">
        <v>134</v>
      </c>
      <c r="C20" s="51" t="s">
        <v>138</v>
      </c>
      <c r="D20" s="52" t="s">
        <v>124</v>
      </c>
      <c r="E20" s="51">
        <v>80</v>
      </c>
      <c r="F20" s="50">
        <v>8.99</v>
      </c>
      <c r="G20" s="50">
        <v>719.2</v>
      </c>
      <c r="I20"/>
      <c r="J20"/>
      <c r="K20" s="57"/>
      <c r="L20" s="58"/>
      <c r="M20" s="58"/>
    </row>
    <row r="21" spans="1:13" ht="15.75" customHeight="1">
      <c r="A21" s="53">
        <v>42036</v>
      </c>
      <c r="B21" s="51" t="s">
        <v>134</v>
      </c>
      <c r="C21" s="51" t="s">
        <v>137</v>
      </c>
      <c r="D21" s="52" t="s">
        <v>124</v>
      </c>
      <c r="E21" s="51">
        <v>87</v>
      </c>
      <c r="F21" s="50">
        <v>15</v>
      </c>
      <c r="G21" s="54">
        <v>1305</v>
      </c>
      <c r="I21"/>
      <c r="J21"/>
      <c r="K21" s="57"/>
      <c r="L21" s="58"/>
      <c r="M21" s="58"/>
    </row>
    <row r="22" spans="1:13" ht="15.75" customHeight="1">
      <c r="A22" s="53">
        <v>41764</v>
      </c>
      <c r="B22" s="51" t="s">
        <v>134</v>
      </c>
      <c r="C22" s="51" t="s">
        <v>135</v>
      </c>
      <c r="D22" s="52" t="s">
        <v>126</v>
      </c>
      <c r="E22" s="51">
        <v>90</v>
      </c>
      <c r="F22" s="50">
        <v>4.99</v>
      </c>
      <c r="G22" s="50">
        <v>449.1</v>
      </c>
      <c r="I22"/>
      <c r="J22"/>
      <c r="K22" s="57"/>
      <c r="L22" s="58"/>
      <c r="M22" s="58"/>
    </row>
    <row r="23" spans="1:13" ht="15.75" customHeight="1">
      <c r="A23" s="53">
        <v>41815</v>
      </c>
      <c r="B23" s="51" t="s">
        <v>134</v>
      </c>
      <c r="C23" s="51" t="s">
        <v>136</v>
      </c>
      <c r="D23" s="52" t="s">
        <v>126</v>
      </c>
      <c r="E23" s="51">
        <v>90</v>
      </c>
      <c r="F23" s="50">
        <v>4.99</v>
      </c>
      <c r="G23" s="50">
        <v>449.1</v>
      </c>
      <c r="I23"/>
      <c r="J23"/>
      <c r="K23" s="57"/>
      <c r="L23" s="58"/>
      <c r="M23" s="58"/>
    </row>
    <row r="24" spans="1:13" ht="15.75" customHeight="1">
      <c r="A24" s="53">
        <v>42342</v>
      </c>
      <c r="B24" s="51" t="s">
        <v>134</v>
      </c>
      <c r="C24" s="51" t="s">
        <v>135</v>
      </c>
      <c r="D24" s="52" t="s">
        <v>124</v>
      </c>
      <c r="E24" s="51">
        <v>94</v>
      </c>
      <c r="F24" s="50">
        <v>19.989999999999998</v>
      </c>
      <c r="G24" s="54">
        <v>1879.06</v>
      </c>
      <c r="I24"/>
      <c r="J24"/>
      <c r="K24" s="57"/>
      <c r="L24" s="58"/>
      <c r="M24" s="58"/>
    </row>
    <row r="25" spans="1:13" ht="15.75" customHeight="1">
      <c r="A25" s="53">
        <v>41968</v>
      </c>
      <c r="B25" s="51" t="s">
        <v>134</v>
      </c>
      <c r="C25" s="51" t="s">
        <v>133</v>
      </c>
      <c r="D25" s="52" t="s">
        <v>132</v>
      </c>
      <c r="E25" s="51">
        <v>96</v>
      </c>
      <c r="F25" s="50">
        <v>4.99</v>
      </c>
      <c r="G25" s="50">
        <v>479.04</v>
      </c>
      <c r="I25"/>
      <c r="J25"/>
      <c r="K25" s="57"/>
      <c r="L25" s="58"/>
      <c r="M25" s="58"/>
    </row>
    <row r="26" spans="1:13" ht="15.75" customHeight="1">
      <c r="A26" s="53">
        <v>42053</v>
      </c>
      <c r="B26" s="51" t="s">
        <v>129</v>
      </c>
      <c r="C26" s="51" t="s">
        <v>130</v>
      </c>
      <c r="D26" s="52" t="s">
        <v>124</v>
      </c>
      <c r="E26" s="51">
        <v>4</v>
      </c>
      <c r="F26" s="50">
        <v>4.99</v>
      </c>
      <c r="G26" s="50">
        <v>19.96</v>
      </c>
      <c r="I26"/>
      <c r="J26"/>
      <c r="K26" s="57"/>
      <c r="L26" s="58"/>
      <c r="M26" s="58"/>
    </row>
    <row r="27" spans="1:13" ht="15.75" customHeight="1">
      <c r="A27" s="53">
        <v>41951</v>
      </c>
      <c r="B27" s="51" t="s">
        <v>129</v>
      </c>
      <c r="C27" s="51" t="s">
        <v>131</v>
      </c>
      <c r="D27" s="52" t="s">
        <v>121</v>
      </c>
      <c r="E27" s="51">
        <v>15</v>
      </c>
      <c r="F27" s="50">
        <v>19.989999999999998</v>
      </c>
      <c r="G27" s="50">
        <v>299.85000000000002</v>
      </c>
      <c r="I27"/>
      <c r="J27"/>
      <c r="K27" s="57"/>
      <c r="L27" s="58"/>
      <c r="M27" s="58"/>
    </row>
    <row r="28" spans="1:13" ht="15.75" customHeight="1">
      <c r="A28" s="53">
        <v>41900</v>
      </c>
      <c r="B28" s="51" t="s">
        <v>129</v>
      </c>
      <c r="C28" s="51" t="s">
        <v>130</v>
      </c>
      <c r="D28" s="52" t="s">
        <v>132</v>
      </c>
      <c r="E28" s="51">
        <v>16</v>
      </c>
      <c r="F28" s="50">
        <v>15.99</v>
      </c>
      <c r="G28" s="50">
        <v>255.84</v>
      </c>
      <c r="I28"/>
      <c r="J28"/>
      <c r="K28"/>
      <c r="L28"/>
      <c r="M28"/>
    </row>
    <row r="29" spans="1:13" ht="15.75" customHeight="1">
      <c r="A29" s="53">
        <v>41832</v>
      </c>
      <c r="B29" s="51" t="s">
        <v>129</v>
      </c>
      <c r="C29" s="51" t="s">
        <v>128</v>
      </c>
      <c r="D29" s="52" t="s">
        <v>124</v>
      </c>
      <c r="E29" s="51">
        <v>29</v>
      </c>
      <c r="F29" s="50">
        <v>1.99</v>
      </c>
      <c r="G29" s="50">
        <v>57.71</v>
      </c>
      <c r="I29"/>
      <c r="J29"/>
      <c r="K29"/>
      <c r="L29"/>
      <c r="M29"/>
    </row>
    <row r="30" spans="1:13" ht="15.75" customHeight="1">
      <c r="A30" s="53">
        <v>41866</v>
      </c>
      <c r="B30" s="51" t="s">
        <v>129</v>
      </c>
      <c r="C30" s="51" t="s">
        <v>130</v>
      </c>
      <c r="D30" s="52" t="s">
        <v>126</v>
      </c>
      <c r="E30" s="51">
        <v>35</v>
      </c>
      <c r="F30" s="50">
        <v>4.99</v>
      </c>
      <c r="G30" s="50">
        <v>174.65</v>
      </c>
      <c r="I30"/>
      <c r="J30"/>
      <c r="K30"/>
      <c r="L30"/>
      <c r="M30"/>
    </row>
    <row r="31" spans="1:13" ht="15.75" customHeight="1">
      <c r="A31" s="53">
        <v>41730</v>
      </c>
      <c r="B31" s="51" t="s">
        <v>129</v>
      </c>
      <c r="C31" s="51" t="s">
        <v>130</v>
      </c>
      <c r="D31" s="52" t="s">
        <v>124</v>
      </c>
      <c r="E31" s="51">
        <v>60</v>
      </c>
      <c r="F31" s="50">
        <v>4.99</v>
      </c>
      <c r="G31" s="50">
        <v>299.39999999999998</v>
      </c>
      <c r="I31"/>
      <c r="J31"/>
      <c r="K31"/>
      <c r="L31"/>
      <c r="M31"/>
    </row>
    <row r="32" spans="1:13" ht="15.75" customHeight="1">
      <c r="A32" s="53">
        <v>41798</v>
      </c>
      <c r="B32" s="51" t="s">
        <v>129</v>
      </c>
      <c r="C32" s="51" t="s">
        <v>130</v>
      </c>
      <c r="D32" s="52" t="s">
        <v>124</v>
      </c>
      <c r="E32" s="51">
        <v>60</v>
      </c>
      <c r="F32" s="50">
        <v>8.99</v>
      </c>
      <c r="G32" s="50">
        <v>539.4</v>
      </c>
      <c r="I32"/>
      <c r="J32"/>
      <c r="K32"/>
      <c r="L32"/>
      <c r="M32"/>
    </row>
    <row r="33" spans="1:11" ht="15.75" customHeight="1">
      <c r="A33" s="53">
        <v>42189</v>
      </c>
      <c r="B33" s="51" t="s">
        <v>129</v>
      </c>
      <c r="C33" s="51" t="s">
        <v>130</v>
      </c>
      <c r="D33" s="52" t="s">
        <v>132</v>
      </c>
      <c r="E33" s="51">
        <v>62</v>
      </c>
      <c r="F33" s="50">
        <v>4.99</v>
      </c>
      <c r="G33" s="50">
        <v>309.38</v>
      </c>
      <c r="I33"/>
      <c r="J33"/>
      <c r="K33"/>
    </row>
    <row r="34" spans="1:11" ht="15.75" customHeight="1">
      <c r="A34" s="53">
        <v>41934</v>
      </c>
      <c r="B34" s="51" t="s">
        <v>129</v>
      </c>
      <c r="C34" s="51" t="s">
        <v>130</v>
      </c>
      <c r="D34" s="52" t="s">
        <v>121</v>
      </c>
      <c r="E34" s="51">
        <v>64</v>
      </c>
      <c r="F34" s="50">
        <v>8.99</v>
      </c>
      <c r="G34" s="50">
        <v>575.36</v>
      </c>
      <c r="I34"/>
      <c r="J34"/>
      <c r="K34"/>
    </row>
    <row r="35" spans="1:11" ht="15.75" customHeight="1">
      <c r="A35" s="53">
        <v>42002</v>
      </c>
      <c r="B35" s="51" t="s">
        <v>129</v>
      </c>
      <c r="C35" s="51" t="s">
        <v>131</v>
      </c>
      <c r="D35" s="52" t="s">
        <v>132</v>
      </c>
      <c r="E35" s="51">
        <v>74</v>
      </c>
      <c r="F35" s="50">
        <v>15.99</v>
      </c>
      <c r="G35" s="54">
        <v>1183.26</v>
      </c>
      <c r="I35"/>
      <c r="J35"/>
      <c r="K35"/>
    </row>
    <row r="36" spans="1:11" ht="15">
      <c r="A36" s="53">
        <v>41849</v>
      </c>
      <c r="B36" s="51" t="s">
        <v>129</v>
      </c>
      <c r="C36" s="51" t="s">
        <v>131</v>
      </c>
      <c r="D36" s="52" t="s">
        <v>124</v>
      </c>
      <c r="E36" s="51">
        <v>81</v>
      </c>
      <c r="F36" s="50">
        <v>19.989999999999998</v>
      </c>
      <c r="G36" s="54">
        <v>1619.19</v>
      </c>
      <c r="I36"/>
      <c r="J36"/>
      <c r="K36"/>
    </row>
    <row r="37" spans="1:11" ht="15">
      <c r="A37" s="53">
        <v>41645</v>
      </c>
      <c r="B37" s="51" t="s">
        <v>129</v>
      </c>
      <c r="C37" s="51" t="s">
        <v>130</v>
      </c>
      <c r="D37" s="52" t="s">
        <v>126</v>
      </c>
      <c r="E37" s="51">
        <v>95</v>
      </c>
      <c r="F37" s="50">
        <v>1.99</v>
      </c>
      <c r="G37" s="50">
        <v>189.05</v>
      </c>
      <c r="I37"/>
      <c r="J37"/>
      <c r="K37"/>
    </row>
    <row r="38" spans="1:11" ht="15">
      <c r="A38" s="53">
        <v>42121</v>
      </c>
      <c r="B38" s="51" t="s">
        <v>129</v>
      </c>
      <c r="C38" s="51" t="s">
        <v>128</v>
      </c>
      <c r="D38" s="52" t="s">
        <v>121</v>
      </c>
      <c r="E38" s="51">
        <v>96</v>
      </c>
      <c r="F38" s="50">
        <v>4.99</v>
      </c>
      <c r="G38" s="50">
        <v>479.04</v>
      </c>
      <c r="I38"/>
      <c r="J38"/>
      <c r="K38"/>
    </row>
    <row r="39" spans="1:11" ht="15">
      <c r="A39" s="53">
        <v>42240</v>
      </c>
      <c r="B39" s="51" t="s">
        <v>123</v>
      </c>
      <c r="C39" s="51" t="s">
        <v>122</v>
      </c>
      <c r="D39" s="52" t="s">
        <v>127</v>
      </c>
      <c r="E39" s="51">
        <v>3</v>
      </c>
      <c r="F39" s="50">
        <v>275</v>
      </c>
      <c r="G39" s="50">
        <v>825</v>
      </c>
      <c r="I39"/>
      <c r="J39"/>
      <c r="K39"/>
    </row>
    <row r="40" spans="1:11" ht="15">
      <c r="A40" s="53">
        <v>42070</v>
      </c>
      <c r="B40" s="51" t="s">
        <v>123</v>
      </c>
      <c r="C40" s="51" t="s">
        <v>122</v>
      </c>
      <c r="D40" s="52" t="s">
        <v>124</v>
      </c>
      <c r="E40" s="51">
        <v>7</v>
      </c>
      <c r="F40" s="50">
        <v>19.989999999999998</v>
      </c>
      <c r="G40" s="50">
        <v>139.93</v>
      </c>
      <c r="I40"/>
      <c r="J40"/>
      <c r="K40"/>
    </row>
    <row r="41" spans="1:11" ht="15">
      <c r="A41" s="53">
        <v>41781</v>
      </c>
      <c r="B41" s="51" t="s">
        <v>123</v>
      </c>
      <c r="C41" s="51" t="s">
        <v>125</v>
      </c>
      <c r="D41" s="52" t="s">
        <v>126</v>
      </c>
      <c r="E41" s="51">
        <v>32</v>
      </c>
      <c r="F41" s="50">
        <v>1.99</v>
      </c>
      <c r="G41" s="50">
        <v>63.68</v>
      </c>
      <c r="I41"/>
      <c r="J41"/>
      <c r="K41"/>
    </row>
    <row r="42" spans="1:11" ht="15">
      <c r="A42" s="53">
        <v>41713</v>
      </c>
      <c r="B42" s="51" t="s">
        <v>123</v>
      </c>
      <c r="C42" s="51" t="s">
        <v>122</v>
      </c>
      <c r="D42" s="52" t="s">
        <v>126</v>
      </c>
      <c r="E42" s="51">
        <v>56</v>
      </c>
      <c r="F42" s="50">
        <v>2.99</v>
      </c>
      <c r="G42" s="50">
        <v>167.44</v>
      </c>
      <c r="I42"/>
      <c r="J42"/>
      <c r="K42"/>
    </row>
    <row r="43" spans="1:11" ht="12.75">
      <c r="A43" s="53">
        <v>42291</v>
      </c>
      <c r="B43" s="51" t="s">
        <v>123</v>
      </c>
      <c r="C43" s="51" t="s">
        <v>125</v>
      </c>
      <c r="D43" s="52" t="s">
        <v>124</v>
      </c>
      <c r="E43" s="51">
        <v>57</v>
      </c>
      <c r="F43" s="50">
        <v>19.989999999999998</v>
      </c>
      <c r="G43" s="54">
        <v>1139.43</v>
      </c>
    </row>
    <row r="44" spans="1:11" ht="12.75">
      <c r="A44" s="53">
        <v>42274</v>
      </c>
      <c r="B44" s="51" t="s">
        <v>123</v>
      </c>
      <c r="C44" s="51" t="s">
        <v>122</v>
      </c>
      <c r="D44" s="52" t="s">
        <v>121</v>
      </c>
      <c r="E44" s="51">
        <v>76</v>
      </c>
      <c r="F44" s="50">
        <v>1.99</v>
      </c>
      <c r="G44" s="50">
        <v>151.24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A13" workbookViewId="0">
      <selection activeCell="Q25" sqref="Q25"/>
    </sheetView>
  </sheetViews>
  <sheetFormatPr defaultRowHeight="15"/>
  <cols>
    <col min="1" max="1" width="13.140625" bestFit="1" customWidth="1"/>
    <col min="2" max="2" width="12" bestFit="1" customWidth="1"/>
    <col min="4" max="4" width="13.140625" bestFit="1" customWidth="1"/>
    <col min="5" max="5" width="12" customWidth="1"/>
    <col min="7" max="7" width="13.140625" bestFit="1" customWidth="1"/>
    <col min="8" max="8" width="12" customWidth="1"/>
  </cols>
  <sheetData>
    <row r="1" spans="1:8">
      <c r="A1" s="56" t="s">
        <v>147</v>
      </c>
      <c r="B1" t="s">
        <v>152</v>
      </c>
      <c r="D1" s="56" t="s">
        <v>147</v>
      </c>
      <c r="E1" t="s">
        <v>152</v>
      </c>
    </row>
    <row r="2" spans="1:8">
      <c r="A2" s="57" t="s">
        <v>124</v>
      </c>
      <c r="B2" s="58">
        <v>9577.65</v>
      </c>
      <c r="D2" s="57" t="s">
        <v>134</v>
      </c>
      <c r="E2" s="58">
        <v>11139.07</v>
      </c>
      <c r="G2" s="57"/>
      <c r="H2" s="58"/>
    </row>
    <row r="3" spans="1:8">
      <c r="A3" s="57" t="s">
        <v>127</v>
      </c>
      <c r="B3" s="58">
        <v>1700</v>
      </c>
      <c r="D3" s="57" t="s">
        <v>129</v>
      </c>
      <c r="E3" s="58">
        <v>6002.09</v>
      </c>
      <c r="G3" s="57"/>
      <c r="H3" s="58"/>
    </row>
    <row r="4" spans="1:8">
      <c r="A4" s="57" t="s">
        <v>121</v>
      </c>
      <c r="B4" s="58">
        <v>2045.22</v>
      </c>
      <c r="D4" s="57" t="s">
        <v>123</v>
      </c>
      <c r="E4" s="58">
        <v>2486.7200000000003</v>
      </c>
      <c r="G4" s="57"/>
      <c r="H4" s="58"/>
    </row>
    <row r="5" spans="1:8">
      <c r="A5" s="57" t="s">
        <v>132</v>
      </c>
      <c r="B5" s="58">
        <v>4169.8700000000008</v>
      </c>
      <c r="D5" s="57" t="s">
        <v>148</v>
      </c>
      <c r="E5" s="58">
        <v>19627.88</v>
      </c>
      <c r="G5" s="57"/>
      <c r="H5" s="58"/>
    </row>
    <row r="6" spans="1:8">
      <c r="A6" s="57" t="s">
        <v>126</v>
      </c>
      <c r="B6" s="58">
        <v>2135.1400000000003</v>
      </c>
    </row>
    <row r="7" spans="1:8">
      <c r="A7" s="57" t="s">
        <v>148</v>
      </c>
      <c r="B7" s="58">
        <v>19627.879999999997</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showGridLines="0" topLeftCell="A3" workbookViewId="0">
      <selection activeCell="P8" sqref="P8"/>
    </sheetView>
  </sheetViews>
  <sheetFormatPr defaultColWidth="14.42578125" defaultRowHeight="15" customHeight="1"/>
  <cols>
    <col min="1" max="1" width="5.7109375" customWidth="1"/>
    <col min="2" max="2" width="7.7109375" customWidth="1"/>
    <col min="3" max="3" width="10.42578125" customWidth="1"/>
    <col min="4" max="4" width="9.28515625" customWidth="1"/>
    <col min="5" max="5" width="11.42578125" customWidth="1"/>
    <col min="6" max="6" width="7.42578125" customWidth="1"/>
    <col min="7" max="7" width="8.42578125" customWidth="1"/>
    <col min="8" max="8" width="5.7109375" customWidth="1"/>
    <col min="9" max="9" width="8.140625" customWidth="1"/>
    <col min="10" max="10" width="10.140625" customWidth="1"/>
    <col min="11" max="26" width="8.7109375" customWidth="1"/>
  </cols>
  <sheetData>
    <row r="1" spans="1:10" ht="15" customHeight="1">
      <c r="A1" t="s">
        <v>146</v>
      </c>
    </row>
    <row r="2" spans="1:10">
      <c r="B2" s="48" t="s">
        <v>120</v>
      </c>
    </row>
    <row r="4" spans="1:10">
      <c r="B4" s="16" t="s">
        <v>119</v>
      </c>
      <c r="C4" s="16" t="s">
        <v>118</v>
      </c>
      <c r="D4" s="16" t="s">
        <v>117</v>
      </c>
      <c r="E4" s="16" t="s">
        <v>116</v>
      </c>
      <c r="F4" s="16" t="s">
        <v>115</v>
      </c>
      <c r="G4" s="16" t="s">
        <v>114</v>
      </c>
      <c r="I4" s="44" t="s">
        <v>113</v>
      </c>
      <c r="J4" s="46">
        <f>SUM('Q4.Covid-19'!$F$5:$F$60)</f>
        <v>1267658</v>
      </c>
    </row>
    <row r="5" spans="1:10">
      <c r="B5" s="8" t="s">
        <v>112</v>
      </c>
      <c r="C5" s="16">
        <v>92381</v>
      </c>
      <c r="D5" s="16">
        <v>2373</v>
      </c>
      <c r="E5" s="41">
        <v>43923.40625</v>
      </c>
      <c r="F5" s="8">
        <v>238965</v>
      </c>
      <c r="G5" s="40">
        <f>'Q4.Covid-19'!$C5/'Q4.Covid-19'!$F5</f>
        <v>0.38658799405770722</v>
      </c>
      <c r="I5" s="44" t="s">
        <v>111</v>
      </c>
      <c r="J5" s="46">
        <f>SUM('Q4.Covid-19'!$C$5:$C$60)</f>
        <v>239009</v>
      </c>
    </row>
    <row r="6" spans="1:10">
      <c r="B6" s="8" t="s">
        <v>110</v>
      </c>
      <c r="C6" s="16">
        <v>25590</v>
      </c>
      <c r="D6" s="16">
        <v>537</v>
      </c>
      <c r="E6" s="41">
        <v>43923.458333333336</v>
      </c>
      <c r="F6" s="8">
        <v>59110</v>
      </c>
      <c r="G6" s="40">
        <f>'Q4.Covid-19'!$C6/'Q4.Covid-19'!$F6</f>
        <v>0.43292167145998983</v>
      </c>
      <c r="I6" s="44" t="s">
        <v>109</v>
      </c>
      <c r="J6" s="47">
        <f>J5/J4</f>
        <v>0.18854375549241198</v>
      </c>
    </row>
    <row r="7" spans="1:10">
      <c r="B7" s="8" t="s">
        <v>108</v>
      </c>
      <c r="C7" s="16">
        <v>10791</v>
      </c>
      <c r="D7" s="16">
        <v>417</v>
      </c>
      <c r="E7" s="41">
        <v>43923.375</v>
      </c>
      <c r="F7" s="8">
        <v>22684</v>
      </c>
      <c r="G7" s="40">
        <f>'Q4.Covid-19'!$C7/'Q4.Covid-19'!$F7</f>
        <v>0.47570975136660199</v>
      </c>
      <c r="I7" s="44" t="s">
        <v>107</v>
      </c>
      <c r="J7" s="46">
        <f>SUM('Q4.Covid-19'!$D$5:$D$60)</f>
        <v>5784</v>
      </c>
    </row>
    <row r="8" spans="1:10">
      <c r="B8" s="8" t="s">
        <v>106</v>
      </c>
      <c r="C8" s="16">
        <v>9191</v>
      </c>
      <c r="D8" s="16">
        <v>203</v>
      </c>
      <c r="E8" s="41">
        <v>43922.916666666664</v>
      </c>
      <c r="F8" s="8">
        <v>33000</v>
      </c>
      <c r="G8" s="40">
        <f>'Q4.Covid-19'!$C8/'Q4.Covid-19'!$F8</f>
        <v>0.27851515151515149</v>
      </c>
    </row>
    <row r="9" spans="1:10">
      <c r="B9" s="8" t="s">
        <v>105</v>
      </c>
      <c r="C9" s="16">
        <v>9150</v>
      </c>
      <c r="D9" s="16">
        <v>310</v>
      </c>
      <c r="E9" s="41">
        <v>43923.458333333336</v>
      </c>
      <c r="F9" s="8">
        <v>51086</v>
      </c>
      <c r="G9" s="40">
        <f>'Q4.Covid-19'!$C9/'Q4.Covid-19'!$F9</f>
        <v>0.17910973652272638</v>
      </c>
      <c r="I9" s="44" t="s">
        <v>104</v>
      </c>
      <c r="J9" s="45">
        <f>MAX('Q4.Covid-19'!$E$5:$E$60)</f>
        <v>43923.614583333336</v>
      </c>
    </row>
    <row r="10" spans="1:10">
      <c r="B10" s="8" t="s">
        <v>103</v>
      </c>
      <c r="C10" s="16">
        <v>8966</v>
      </c>
      <c r="D10" s="16">
        <v>154</v>
      </c>
      <c r="E10" s="41">
        <v>43923.583333333336</v>
      </c>
      <c r="F10" s="8">
        <v>56608</v>
      </c>
      <c r="G10" s="40">
        <f>'Q4.Covid-19'!$C10/'Q4.Covid-19'!$F10</f>
        <v>0.15838750706613905</v>
      </c>
      <c r="I10" s="44" t="s">
        <v>102</v>
      </c>
      <c r="J10" s="45">
        <f>MIN('Q4.Covid-19'!$E$5:$E$60)</f>
        <v>43920.875</v>
      </c>
    </row>
    <row r="11" spans="1:10">
      <c r="B11" s="8" t="s">
        <v>101</v>
      </c>
      <c r="C11" s="16">
        <v>8010</v>
      </c>
      <c r="D11" s="16">
        <v>128</v>
      </c>
      <c r="E11" s="41">
        <v>43923.375694444447</v>
      </c>
      <c r="F11" s="8">
        <v>77296</v>
      </c>
      <c r="G11" s="40">
        <f>'Q4.Covid-19'!$C11/'Q4.Covid-19'!$F11</f>
        <v>0.10362761333057338</v>
      </c>
      <c r="I11" s="44" t="s">
        <v>100</v>
      </c>
      <c r="J11" s="43">
        <f>ROWS('Q4.Covid-19'!$B$5:$G$60)</f>
        <v>56</v>
      </c>
    </row>
    <row r="12" spans="1:10">
      <c r="B12" s="8" t="s">
        <v>99</v>
      </c>
      <c r="C12" s="16">
        <v>7695</v>
      </c>
      <c r="D12" s="16">
        <v>157</v>
      </c>
      <c r="E12" s="41">
        <v>43922.916666666664</v>
      </c>
      <c r="F12" s="8">
        <v>43656</v>
      </c>
      <c r="G12" s="40">
        <f>'Q4.Covid-19'!$C12/'Q4.Covid-19'!$F12</f>
        <v>0.17626443100604727</v>
      </c>
    </row>
    <row r="13" spans="1:10">
      <c r="B13" s="8" t="s">
        <v>98</v>
      </c>
      <c r="C13" s="16">
        <v>7016</v>
      </c>
      <c r="D13" s="16">
        <v>90</v>
      </c>
      <c r="E13" s="41">
        <v>43923.416666666664</v>
      </c>
      <c r="F13" s="8">
        <v>54714</v>
      </c>
      <c r="G13" s="40">
        <f>'Q4.Covid-19'!$C13/'Q4.Covid-19'!$F13</f>
        <v>0.1282304346236795</v>
      </c>
      <c r="I13" s="42"/>
    </row>
    <row r="14" spans="1:10">
      <c r="B14" s="8" t="s">
        <v>97</v>
      </c>
      <c r="C14" s="16">
        <v>5984</v>
      </c>
      <c r="D14" s="16">
        <v>247</v>
      </c>
      <c r="E14" s="41">
        <v>43922.75</v>
      </c>
      <c r="F14" s="8">
        <v>74798</v>
      </c>
      <c r="G14" s="40">
        <f>'Q4.Covid-19'!$C14/'Q4.Covid-19'!$F14</f>
        <v>8.0002139094628194E-2</v>
      </c>
    </row>
    <row r="15" spans="1:10">
      <c r="B15" s="8" t="s">
        <v>96</v>
      </c>
      <c r="C15" s="16">
        <v>5348</v>
      </c>
      <c r="D15" s="16">
        <v>163</v>
      </c>
      <c r="E15" s="41">
        <v>43923.394444444442</v>
      </c>
      <c r="F15" s="8">
        <v>22957</v>
      </c>
      <c r="G15" s="40">
        <f>'Q4.Covid-19'!$C15/'Q4.Covid-19'!$F15</f>
        <v>0.2329572679357059</v>
      </c>
    </row>
    <row r="16" spans="1:10">
      <c r="B16" s="8" t="s">
        <v>95</v>
      </c>
      <c r="C16" s="16">
        <v>4669</v>
      </c>
      <c r="D16" s="16">
        <v>70</v>
      </c>
      <c r="E16" s="41">
        <v>43922.791666666664</v>
      </c>
      <c r="F16" s="8">
        <v>50679</v>
      </c>
      <c r="G16" s="40">
        <f>'Q4.Covid-19'!$C16/'Q4.Covid-19'!$F16</f>
        <v>9.2128889678170442E-2</v>
      </c>
    </row>
    <row r="17" spans="2:7">
      <c r="B17" s="8" t="s">
        <v>94</v>
      </c>
      <c r="C17" s="16">
        <v>3824</v>
      </c>
      <c r="D17" s="16">
        <v>112</v>
      </c>
      <c r="E17" s="41">
        <v>43923.5625</v>
      </c>
      <c r="F17" s="8">
        <v>18300</v>
      </c>
      <c r="G17" s="40">
        <f>'Q4.Covid-19'!$C17/'Q4.Covid-19'!$F17</f>
        <v>0.20896174863387978</v>
      </c>
    </row>
    <row r="18" spans="2:7">
      <c r="B18" s="8" t="s">
        <v>93</v>
      </c>
      <c r="C18" s="16">
        <v>3342</v>
      </c>
      <c r="D18" s="16">
        <v>80</v>
      </c>
      <c r="E18" s="41">
        <v>43922.666666666664</v>
      </c>
      <c r="F18" s="8">
        <v>18645</v>
      </c>
      <c r="G18" s="40">
        <f>'Q4.Covid-19'!$C18/'Q4.Covid-19'!$F18</f>
        <v>0.17924376508447304</v>
      </c>
    </row>
    <row r="19" spans="2:7">
      <c r="B19" s="8" t="s">
        <v>92</v>
      </c>
      <c r="C19" s="16">
        <v>3039</v>
      </c>
      <c r="D19" s="16">
        <v>78</v>
      </c>
      <c r="E19" s="41">
        <v>43922.915972222225</v>
      </c>
      <c r="F19" s="8">
        <v>16285</v>
      </c>
      <c r="G19" s="40">
        <f>'Q4.Covid-19'!$C19/'Q4.Covid-19'!$F19</f>
        <v>0.18661344795824378</v>
      </c>
    </row>
    <row r="20" spans="2:7">
      <c r="B20" s="8" t="s">
        <v>91</v>
      </c>
      <c r="C20" s="16">
        <v>2902</v>
      </c>
      <c r="D20" s="16">
        <v>81</v>
      </c>
      <c r="E20" s="41">
        <v>43923.5</v>
      </c>
      <c r="F20" s="8">
        <v>34918</v>
      </c>
      <c r="G20" s="40">
        <f>'Q4.Covid-19'!$C20/'Q4.Covid-19'!$F20</f>
        <v>8.3108998224411479E-2</v>
      </c>
    </row>
    <row r="21" spans="2:7" ht="15.75" customHeight="1">
      <c r="B21" s="8" t="s">
        <v>90</v>
      </c>
      <c r="C21" s="16">
        <v>2845</v>
      </c>
      <c r="D21" s="16">
        <v>32</v>
      </c>
      <c r="E21" s="41">
        <v>43923.541666666664</v>
      </c>
      <c r="F21" s="8">
        <v>34611</v>
      </c>
      <c r="G21" s="40">
        <f>'Q4.Covid-19'!$C21/'Q4.Covid-19'!$F21</f>
        <v>8.2199300800323602E-2</v>
      </c>
    </row>
    <row r="22" spans="2:7" ht="15.75" customHeight="1">
      <c r="B22" s="8" t="s">
        <v>89</v>
      </c>
      <c r="C22" s="16">
        <v>2331</v>
      </c>
      <c r="D22" s="16">
        <v>36</v>
      </c>
      <c r="E22" s="41">
        <v>43923.333333333336</v>
      </c>
      <c r="F22" s="8">
        <v>21221</v>
      </c>
      <c r="G22" s="40">
        <f>'Q4.Covid-19'!$C22/'Q4.Covid-19'!$F22</f>
        <v>0.10984402243061119</v>
      </c>
    </row>
    <row r="23" spans="2:7" ht="15.75" customHeight="1">
      <c r="B23" s="8" t="s">
        <v>88</v>
      </c>
      <c r="C23" s="16">
        <v>1857</v>
      </c>
      <c r="D23" s="16">
        <v>16</v>
      </c>
      <c r="E23" s="41">
        <v>43923.5</v>
      </c>
      <c r="F23" s="8">
        <v>28679</v>
      </c>
      <c r="G23" s="40">
        <f>'Q4.Covid-19'!$C23/'Q4.Covid-19'!$F23</f>
        <v>6.4751211687994706E-2</v>
      </c>
    </row>
    <row r="24" spans="2:7" ht="15.75" customHeight="1">
      <c r="B24" s="8" t="s">
        <v>87</v>
      </c>
      <c r="C24" s="16">
        <v>1834</v>
      </c>
      <c r="D24" s="16">
        <v>19</v>
      </c>
      <c r="E24" s="41">
        <v>43923.541666666664</v>
      </c>
      <c r="F24" s="8">
        <v>19683</v>
      </c>
      <c r="G24" s="40">
        <f>'Q4.Covid-19'!$C24/'Q4.Covid-19'!$F24</f>
        <v>9.3176853121983441E-2</v>
      </c>
    </row>
    <row r="25" spans="2:7" ht="15.75" customHeight="1">
      <c r="B25" s="8" t="s">
        <v>86</v>
      </c>
      <c r="C25" s="16">
        <v>1730</v>
      </c>
      <c r="D25" s="16">
        <v>31</v>
      </c>
      <c r="E25" s="41">
        <v>43923.583333333336</v>
      </c>
      <c r="F25" s="8">
        <v>22047</v>
      </c>
      <c r="G25" s="40">
        <f>'Q4.Covid-19'!$C25/'Q4.Covid-19'!$F25</f>
        <v>7.8468725903751077E-2</v>
      </c>
    </row>
    <row r="26" spans="2:7" ht="15.75" customHeight="1">
      <c r="B26" s="8" t="s">
        <v>85</v>
      </c>
      <c r="C26" s="16">
        <v>1706</v>
      </c>
      <c r="D26" s="16">
        <v>41</v>
      </c>
      <c r="E26" s="41">
        <v>43923.291666666664</v>
      </c>
      <c r="F26" s="8">
        <v>17589</v>
      </c>
      <c r="G26" s="40">
        <f>'Q4.Covid-19'!$C26/'Q4.Covid-19'!$F26</f>
        <v>9.6992438455853092E-2</v>
      </c>
    </row>
    <row r="27" spans="2:7" ht="15.75" customHeight="1">
      <c r="B27" s="8" t="s">
        <v>84</v>
      </c>
      <c r="C27" s="16">
        <v>1598</v>
      </c>
      <c r="D27" s="16">
        <v>32</v>
      </c>
      <c r="E27" s="41">
        <v>43922.916666666664</v>
      </c>
      <c r="F27" s="8">
        <v>22709</v>
      </c>
      <c r="G27" s="40">
        <f>'Q4.Covid-19'!$C27/'Q4.Covid-19'!$F27</f>
        <v>7.0368576335373634E-2</v>
      </c>
    </row>
    <row r="28" spans="2:7" ht="15.75" customHeight="1">
      <c r="B28" s="8" t="s">
        <v>83</v>
      </c>
      <c r="C28" s="16">
        <v>1554</v>
      </c>
      <c r="D28" s="16">
        <v>31</v>
      </c>
      <c r="E28" s="41">
        <v>43923.586111111108</v>
      </c>
      <c r="F28" s="8">
        <v>6995</v>
      </c>
      <c r="G28" s="40">
        <f>'Q4.Covid-19'!$C28/'Q4.Covid-19'!$F28</f>
        <v>0.22215868477483916</v>
      </c>
    </row>
    <row r="29" spans="2:7" ht="15.75" customHeight="1">
      <c r="B29" s="8" t="s">
        <v>82</v>
      </c>
      <c r="C29" s="16">
        <v>1458</v>
      </c>
      <c r="D29" s="16">
        <v>38</v>
      </c>
      <c r="E29" s="41">
        <v>43923.3125</v>
      </c>
      <c r="F29" s="8">
        <v>14046</v>
      </c>
      <c r="G29" s="40">
        <f>'Q4.Covid-19'!$C29/'Q4.Covid-19'!$F29</f>
        <v>0.10380179410508329</v>
      </c>
    </row>
    <row r="30" spans="2:7" ht="15.75" customHeight="1">
      <c r="B30" s="8" t="s">
        <v>81</v>
      </c>
      <c r="C30" s="16">
        <v>1233</v>
      </c>
      <c r="D30" s="16">
        <v>32</v>
      </c>
      <c r="E30" s="41">
        <v>43922.916666666664</v>
      </c>
      <c r="F30" s="8">
        <v>8736</v>
      </c>
      <c r="G30" s="40">
        <f>'Q4.Covid-19'!$C30/'Q4.Covid-19'!$F30</f>
        <v>0.14114010989010989</v>
      </c>
    </row>
    <row r="31" spans="2:7" ht="15.75" customHeight="1">
      <c r="B31" s="8" t="s">
        <v>80</v>
      </c>
      <c r="C31" s="16">
        <v>1177</v>
      </c>
      <c r="D31" s="16">
        <v>26</v>
      </c>
      <c r="E31" s="41">
        <v>43922.708333333336</v>
      </c>
      <c r="F31" s="8">
        <v>5930</v>
      </c>
      <c r="G31" s="40">
        <f>'Q4.Covid-19'!$C31/'Q4.Covid-19'!$F31</f>
        <v>0.19848229342327151</v>
      </c>
    </row>
    <row r="32" spans="2:7" ht="15.75" customHeight="1">
      <c r="B32" s="8" t="s">
        <v>79</v>
      </c>
      <c r="C32" s="16">
        <v>1074</v>
      </c>
      <c r="D32" s="16">
        <v>7</v>
      </c>
      <c r="E32" s="41">
        <v>43923.541666666664</v>
      </c>
      <c r="F32" s="8">
        <v>21065</v>
      </c>
      <c r="G32" s="40">
        <f>'Q4.Covid-19'!$C32/'Q4.Covid-19'!$F32</f>
        <v>5.0985046285307381E-2</v>
      </c>
    </row>
    <row r="33" spans="2:7" ht="15.75" customHeight="1">
      <c r="B33" s="8" t="s">
        <v>78</v>
      </c>
      <c r="C33" s="16">
        <v>879</v>
      </c>
      <c r="D33" s="16">
        <v>34</v>
      </c>
      <c r="E33" s="41">
        <v>43922.25</v>
      </c>
      <c r="F33" s="8">
        <v>2144</v>
      </c>
      <c r="G33" s="40">
        <f>'Q4.Covid-19'!$C33/'Q4.Covid-19'!$F33</f>
        <v>0.4099813432835821</v>
      </c>
    </row>
    <row r="34" spans="2:7" ht="15.75" customHeight="1">
      <c r="B34" s="8" t="s">
        <v>77</v>
      </c>
      <c r="C34" s="16">
        <v>742</v>
      </c>
      <c r="D34" s="16">
        <v>18</v>
      </c>
      <c r="E34" s="41">
        <v>43923.416666666664</v>
      </c>
      <c r="F34" s="8">
        <v>22394</v>
      </c>
      <c r="G34" s="40">
        <f>'Q4.Covid-19'!$C34/'Q4.Covid-19'!$F34</f>
        <v>3.313387514512816E-2</v>
      </c>
    </row>
    <row r="35" spans="2:7" ht="15.75" customHeight="1">
      <c r="B35" s="8" t="s">
        <v>76</v>
      </c>
      <c r="C35" s="16">
        <v>736</v>
      </c>
      <c r="D35" s="16">
        <v>19</v>
      </c>
      <c r="E35" s="41">
        <v>43922.375</v>
      </c>
      <c r="F35" s="8">
        <v>14868</v>
      </c>
      <c r="G35" s="40">
        <f>'Q4.Covid-19'!$C35/'Q4.Covid-19'!$F35</f>
        <v>4.9502286790422387E-2</v>
      </c>
    </row>
    <row r="36" spans="2:7" ht="15.75" customHeight="1">
      <c r="B36" s="8" t="s">
        <v>75</v>
      </c>
      <c r="C36" s="16">
        <v>680</v>
      </c>
      <c r="D36" s="16">
        <v>20</v>
      </c>
      <c r="E36" s="41">
        <v>43922.625</v>
      </c>
      <c r="F36" s="8">
        <v>7900</v>
      </c>
      <c r="G36" s="40">
        <f>'Q4.Covid-19'!$C36/'Q4.Covid-19'!$F36</f>
        <v>8.6075949367088608E-2</v>
      </c>
    </row>
    <row r="37" spans="2:7" ht="15.75" customHeight="1">
      <c r="B37" s="8" t="s">
        <v>74</v>
      </c>
      <c r="C37" s="16">
        <v>669</v>
      </c>
      <c r="D37" s="16">
        <v>9</v>
      </c>
      <c r="E37" s="41">
        <v>43922.708333333336</v>
      </c>
      <c r="F37" s="8">
        <v>7282</v>
      </c>
      <c r="G37" s="40">
        <f>'Q4.Covid-19'!$C37/'Q4.Covid-19'!$F37</f>
        <v>9.1870365284262567E-2</v>
      </c>
    </row>
    <row r="38" spans="2:7" ht="15.75" customHeight="1">
      <c r="B38" s="8" t="s">
        <v>73</v>
      </c>
      <c r="C38" s="16">
        <v>657</v>
      </c>
      <c r="D38" s="16">
        <v>12</v>
      </c>
      <c r="E38" s="41">
        <v>43923.581944444442</v>
      </c>
      <c r="F38" s="8">
        <v>5069</v>
      </c>
      <c r="G38" s="40">
        <f>'Q4.Covid-19'!$C38/'Q4.Covid-19'!$F38</f>
        <v>0.12961136318800554</v>
      </c>
    </row>
    <row r="39" spans="2:7" ht="15.75" customHeight="1">
      <c r="B39" s="8" t="s">
        <v>72</v>
      </c>
      <c r="C39" s="16">
        <v>653</v>
      </c>
      <c r="D39" s="16">
        <v>12</v>
      </c>
      <c r="E39" s="41">
        <v>43923.291666666664</v>
      </c>
      <c r="F39" s="8">
        <v>5070</v>
      </c>
      <c r="G39" s="40">
        <f>'Q4.Covid-19'!$C39/'Q4.Covid-19'!$F39</f>
        <v>0.12879684418145956</v>
      </c>
    </row>
    <row r="40" spans="2:7" ht="15.75" customHeight="1">
      <c r="B40" s="8" t="s">
        <v>71</v>
      </c>
      <c r="C40" s="16">
        <v>643</v>
      </c>
      <c r="D40" s="16">
        <v>12</v>
      </c>
      <c r="E40" s="41">
        <v>43923.53125</v>
      </c>
      <c r="F40" s="8">
        <v>8523</v>
      </c>
      <c r="G40" s="40">
        <f>'Q4.Covid-19'!$C40/'Q4.Covid-19'!$F40</f>
        <v>7.5442919159920213E-2</v>
      </c>
    </row>
    <row r="41" spans="2:7" ht="15.75" customHeight="1">
      <c r="B41" s="8" t="s">
        <v>70</v>
      </c>
      <c r="C41" s="16">
        <v>614</v>
      </c>
      <c r="D41" s="16">
        <v>11</v>
      </c>
      <c r="E41" s="41">
        <v>43922.916666666664</v>
      </c>
      <c r="F41" s="8">
        <v>8668</v>
      </c>
      <c r="G41" s="40">
        <f>'Q4.Covid-19'!$C41/'Q4.Covid-19'!$F41</f>
        <v>7.0835256114443926E-2</v>
      </c>
    </row>
    <row r="42" spans="2:7" ht="15.75" customHeight="1">
      <c r="B42" s="8" t="s">
        <v>69</v>
      </c>
      <c r="C42" s="16">
        <v>552</v>
      </c>
      <c r="D42" s="16">
        <v>13</v>
      </c>
      <c r="E42" s="41">
        <v>43923.416666666664</v>
      </c>
      <c r="F42" s="8">
        <v>6611</v>
      </c>
      <c r="G42" s="40">
        <f>'Q4.Covid-19'!$C42/'Q4.Covid-19'!$F42</f>
        <v>8.3497201633640897E-2</v>
      </c>
    </row>
    <row r="43" spans="2:7" ht="15.75" customHeight="1">
      <c r="B43" s="8" t="s">
        <v>68</v>
      </c>
      <c r="C43" s="16">
        <v>415</v>
      </c>
      <c r="D43" s="16">
        <v>4</v>
      </c>
      <c r="E43" s="41">
        <v>43922.291666666664</v>
      </c>
      <c r="F43" s="8">
        <v>6493</v>
      </c>
      <c r="G43" s="40">
        <f>'Q4.Covid-19'!$C43/'Q4.Covid-19'!$F43</f>
        <v>6.391498536885877E-2</v>
      </c>
    </row>
    <row r="44" spans="2:7" ht="15.75" customHeight="1">
      <c r="B44" s="8" t="s">
        <v>67</v>
      </c>
      <c r="C44" s="16">
        <v>393</v>
      </c>
      <c r="D44" s="16">
        <v>12</v>
      </c>
      <c r="E44" s="41">
        <v>43923.614583333336</v>
      </c>
      <c r="F44" s="8">
        <v>4959</v>
      </c>
      <c r="G44" s="40">
        <f>'Q4.Covid-19'!$C44/'Q4.Covid-19'!$F44</f>
        <v>7.9249848759830613E-2</v>
      </c>
    </row>
    <row r="45" spans="2:7" ht="15.75" customHeight="1">
      <c r="B45" s="8" t="s">
        <v>66</v>
      </c>
      <c r="C45" s="16">
        <v>376</v>
      </c>
      <c r="D45" s="16">
        <v>7</v>
      </c>
      <c r="E45" s="41">
        <v>43923.333333333336</v>
      </c>
      <c r="F45" s="8">
        <v>6464</v>
      </c>
      <c r="G45" s="40">
        <f>'Q4.Covid-19'!$C45/'Q4.Covid-19'!$F45</f>
        <v>5.8168316831683171E-2</v>
      </c>
    </row>
    <row r="46" spans="2:7" ht="15.75" customHeight="1">
      <c r="B46" s="8" t="s">
        <v>65</v>
      </c>
      <c r="C46" s="16">
        <v>363</v>
      </c>
      <c r="D46" s="16">
        <v>6</v>
      </c>
      <c r="E46" s="41">
        <v>43921.916666666664</v>
      </c>
      <c r="F46" s="8">
        <v>14011</v>
      </c>
      <c r="G46" s="40">
        <f>'Q4.Covid-19'!$C46/'Q4.Covid-19'!$F46</f>
        <v>2.5908214973949038E-2</v>
      </c>
    </row>
    <row r="47" spans="2:7" ht="15.75" customHeight="1">
      <c r="B47" s="8" t="s">
        <v>64</v>
      </c>
      <c r="C47" s="16">
        <v>338</v>
      </c>
      <c r="D47" s="16">
        <v>17</v>
      </c>
      <c r="E47" s="41">
        <v>43923.458333333336</v>
      </c>
      <c r="F47" s="8">
        <v>5049</v>
      </c>
      <c r="G47" s="40">
        <f>'Q4.Covid-19'!$C47/'Q4.Covid-19'!$F47</f>
        <v>6.6943949296890473E-2</v>
      </c>
    </row>
    <row r="48" spans="2:7" ht="15.75" customHeight="1">
      <c r="B48" s="8" t="s">
        <v>63</v>
      </c>
      <c r="C48" s="16">
        <v>316</v>
      </c>
      <c r="D48" s="16">
        <v>12</v>
      </c>
      <c r="E48" s="41">
        <v>43923.208333333336</v>
      </c>
      <c r="F48" s="8">
        <v>1920</v>
      </c>
      <c r="G48" s="40">
        <f>'Q4.Covid-19'!$C48/'Q4.Covid-19'!$F48</f>
        <v>0.16458333333333333</v>
      </c>
    </row>
    <row r="49" spans="2:7" ht="15.75" customHeight="1">
      <c r="B49" s="8" t="s">
        <v>62</v>
      </c>
      <c r="C49" s="16">
        <v>258</v>
      </c>
      <c r="D49" s="16">
        <v>1</v>
      </c>
      <c r="E49" s="41">
        <v>43922.666666666664</v>
      </c>
      <c r="F49" s="8">
        <v>10464</v>
      </c>
      <c r="G49" s="40">
        <f>'Q4.Covid-19'!$C49/'Q4.Covid-19'!$F49</f>
        <v>2.4655963302752295E-2</v>
      </c>
    </row>
    <row r="50" spans="2:7" ht="15.75" customHeight="1">
      <c r="B50" s="8" t="s">
        <v>61</v>
      </c>
      <c r="C50" s="16">
        <v>246</v>
      </c>
      <c r="D50" s="16">
        <v>5</v>
      </c>
      <c r="E50" s="41">
        <v>43923.5</v>
      </c>
      <c r="F50" s="8">
        <v>4224</v>
      </c>
      <c r="G50" s="40">
        <f>'Q4.Covid-19'!$C50/'Q4.Covid-19'!$F50</f>
        <v>5.823863636363636E-2</v>
      </c>
    </row>
    <row r="51" spans="2:7" ht="15.75" customHeight="1">
      <c r="B51" s="8" t="s">
        <v>60</v>
      </c>
      <c r="C51" s="16">
        <v>227</v>
      </c>
      <c r="D51" s="16">
        <v>5</v>
      </c>
      <c r="E51" s="41">
        <v>43923.333333333336</v>
      </c>
      <c r="F51" s="8">
        <v>5320</v>
      </c>
      <c r="G51" s="40">
        <f>'Q4.Covid-19'!$C51/'Q4.Covid-19'!$F51</f>
        <v>4.2669172932330829E-2</v>
      </c>
    </row>
    <row r="52" spans="2:7" ht="15.75" customHeight="1">
      <c r="B52" s="8" t="s">
        <v>59</v>
      </c>
      <c r="C52" s="16">
        <v>217</v>
      </c>
      <c r="D52" s="16">
        <v>2</v>
      </c>
      <c r="E52" s="41">
        <v>43922.928472222222</v>
      </c>
      <c r="F52" s="8">
        <v>5493</v>
      </c>
      <c r="G52" s="40">
        <f>'Q4.Covid-19'!$C52/'Q4.Covid-19'!$F52</f>
        <v>3.9504824321864189E-2</v>
      </c>
    </row>
    <row r="53" spans="2:7" ht="15.75" customHeight="1">
      <c r="B53" s="8" t="s">
        <v>58</v>
      </c>
      <c r="C53" s="16">
        <v>165</v>
      </c>
      <c r="D53" s="16">
        <v>2</v>
      </c>
      <c r="E53" s="41">
        <v>43922.666666666664</v>
      </c>
      <c r="F53" s="8">
        <v>4382</v>
      </c>
      <c r="G53" s="40">
        <f>'Q4.Covid-19'!$C53/'Q4.Covid-19'!$F53</f>
        <v>3.7654039251483341E-2</v>
      </c>
    </row>
    <row r="54" spans="2:7" ht="15.75" customHeight="1">
      <c r="B54" s="8" t="s">
        <v>57</v>
      </c>
      <c r="C54" s="16">
        <v>159</v>
      </c>
      <c r="D54" s="16">
        <v>3</v>
      </c>
      <c r="E54" s="41">
        <v>43923.455555555556</v>
      </c>
      <c r="F54" s="8">
        <v>4980</v>
      </c>
      <c r="G54" s="40">
        <f>'Q4.Covid-19'!$C54/'Q4.Covid-19'!$F54</f>
        <v>3.1927710843373494E-2</v>
      </c>
    </row>
    <row r="55" spans="2:7" ht="15.75" customHeight="1">
      <c r="B55" s="8" t="s">
        <v>56</v>
      </c>
      <c r="C55" s="16">
        <v>150</v>
      </c>
      <c r="D55" s="16">
        <v>0</v>
      </c>
      <c r="E55" s="41">
        <v>43923.354166666664</v>
      </c>
      <c r="F55" s="8">
        <v>2589</v>
      </c>
      <c r="G55" s="40">
        <f>'Q4.Covid-19'!$C55/'Q4.Covid-19'!$F55</f>
        <v>5.7937427578215531E-2</v>
      </c>
    </row>
    <row r="56" spans="2:7" ht="15.75" customHeight="1">
      <c r="B56" s="8" t="s">
        <v>55</v>
      </c>
      <c r="C56" s="16">
        <v>143</v>
      </c>
      <c r="D56" s="16">
        <v>3</v>
      </c>
      <c r="E56" s="41">
        <v>43922.791666666664</v>
      </c>
      <c r="F56" s="8">
        <v>5022</v>
      </c>
      <c r="G56" s="40">
        <f>'Q4.Covid-19'!$C56/'Q4.Covid-19'!$F56</f>
        <v>2.8474711270410194E-2</v>
      </c>
    </row>
    <row r="57" spans="2:7" ht="15.75" customHeight="1">
      <c r="B57" s="8" t="s">
        <v>54</v>
      </c>
      <c r="C57" s="16">
        <v>82</v>
      </c>
      <c r="D57" s="16">
        <v>3</v>
      </c>
      <c r="E57" s="41">
        <v>43923.270833333336</v>
      </c>
      <c r="F57" s="8">
        <v>524</v>
      </c>
      <c r="G57" s="40">
        <f>'Q4.Covid-19'!$C57/'Q4.Covid-19'!$F57</f>
        <v>0.15648854961832062</v>
      </c>
    </row>
    <row r="58" spans="2:7" ht="15.75" customHeight="1">
      <c r="B58" s="8" t="s">
        <v>53</v>
      </c>
      <c r="C58" s="16">
        <v>33</v>
      </c>
      <c r="D58" s="16"/>
      <c r="E58" s="41">
        <v>43923.3125</v>
      </c>
      <c r="F58" s="8">
        <v>182</v>
      </c>
      <c r="G58" s="40">
        <f>'Q4.Covid-19'!$C58/'Q4.Covid-19'!$F58</f>
        <v>0.18131868131868131</v>
      </c>
    </row>
    <row r="59" spans="2:7" ht="15.75" customHeight="1">
      <c r="B59" s="8" t="s">
        <v>52</v>
      </c>
      <c r="C59" s="16">
        <v>8</v>
      </c>
      <c r="D59" s="16">
        <v>1</v>
      </c>
      <c r="E59" s="41">
        <v>43923.041666666664</v>
      </c>
      <c r="F59" s="8">
        <v>21</v>
      </c>
      <c r="G59" s="40">
        <f>'Q4.Covid-19'!$C59/'Q4.Covid-19'!$F59</f>
        <v>0.38095238095238093</v>
      </c>
    </row>
    <row r="60" spans="2:7" ht="15.75" customHeight="1">
      <c r="B60" s="8" t="s">
        <v>51</v>
      </c>
      <c r="C60" s="16">
        <v>0</v>
      </c>
      <c r="D60" s="16">
        <v>0</v>
      </c>
      <c r="E60" s="41">
        <v>43920.875</v>
      </c>
      <c r="F60" s="8">
        <v>20</v>
      </c>
      <c r="G60" s="40">
        <f>'Q4.Covid-19'!$C60/'Q4.Covid-19'!$F60</f>
        <v>0</v>
      </c>
    </row>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Q8">
    <cfRule type="colorScale" priority="2">
      <colorScale>
        <cfvo type="min"/>
        <cfvo type="percentile" val="50"/>
        <cfvo type="max"/>
        <color rgb="FFF8696B"/>
        <color rgb="FFFFEB84"/>
        <color rgb="FF63BE7B"/>
      </colorScale>
    </cfRule>
  </conditionalFormatting>
  <conditionalFormatting sqref="G5:G60">
    <cfRule type="colorScale" priority="1">
      <colorScale>
        <cfvo type="min"/>
        <cfvo type="percentile" val="50"/>
        <cfvo type="max"/>
        <color rgb="FF5A8AC6"/>
        <color rgb="FFFCFCFF"/>
        <color rgb="FFF8696B"/>
      </colorScale>
    </cfRule>
  </conditionalFormatting>
  <pageMargins left="0.7" right="0.7" top="0.75" bottom="0.75" header="0" footer="0"/>
  <pageSetup orientation="portrait"/>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3"/>
  <sheetViews>
    <sheetView workbookViewId="0">
      <selection activeCell="E3" sqref="E3"/>
    </sheetView>
  </sheetViews>
  <sheetFormatPr defaultRowHeight="15"/>
  <cols>
    <col min="2" max="2" width="16.28515625" customWidth="1"/>
    <col min="4" max="4" width="13.140625" bestFit="1" customWidth="1"/>
    <col min="5" max="5" width="13.7109375" bestFit="1" customWidth="1"/>
    <col min="8" max="8" width="12.28515625" customWidth="1"/>
  </cols>
  <sheetData>
    <row r="2" spans="1:8">
      <c r="D2" s="76" t="s">
        <v>147</v>
      </c>
      <c r="E2" s="77" t="s">
        <v>151</v>
      </c>
      <c r="G2" s="60" t="s">
        <v>147</v>
      </c>
      <c r="H2" s="61" t="s">
        <v>150</v>
      </c>
    </row>
    <row r="3" spans="1:8">
      <c r="D3" s="81" t="s">
        <v>101</v>
      </c>
      <c r="E3" s="80">
        <v>128</v>
      </c>
      <c r="G3" s="65">
        <v>43922.75</v>
      </c>
      <c r="H3" s="64">
        <v>74798</v>
      </c>
    </row>
    <row r="4" spans="1:8">
      <c r="A4" s="82" t="s">
        <v>147</v>
      </c>
      <c r="B4" s="83" t="s">
        <v>149</v>
      </c>
      <c r="D4" s="81" t="s">
        <v>103</v>
      </c>
      <c r="E4" s="80">
        <v>154</v>
      </c>
      <c r="G4" s="65">
        <v>43922.791666666664</v>
      </c>
      <c r="H4" s="64">
        <v>55701</v>
      </c>
    </row>
    <row r="5" spans="1:8">
      <c r="A5" s="86" t="s">
        <v>112</v>
      </c>
      <c r="B5" s="87">
        <v>92381</v>
      </c>
      <c r="D5" s="81" t="s">
        <v>99</v>
      </c>
      <c r="E5" s="80">
        <v>157</v>
      </c>
      <c r="G5" s="65">
        <v>43922.916666666664</v>
      </c>
      <c r="H5" s="64">
        <v>116769</v>
      </c>
    </row>
    <row r="6" spans="1:8">
      <c r="A6" s="86" t="s">
        <v>110</v>
      </c>
      <c r="B6" s="87">
        <v>25590</v>
      </c>
      <c r="D6" s="81" t="s">
        <v>96</v>
      </c>
      <c r="E6" s="80">
        <v>163</v>
      </c>
      <c r="G6" s="65">
        <v>43923.375694444447</v>
      </c>
      <c r="H6" s="64">
        <v>77296</v>
      </c>
    </row>
    <row r="7" spans="1:8">
      <c r="A7" s="86" t="s">
        <v>108</v>
      </c>
      <c r="B7" s="87">
        <v>10791</v>
      </c>
      <c r="D7" s="81" t="s">
        <v>106</v>
      </c>
      <c r="E7" s="80">
        <v>203</v>
      </c>
      <c r="G7" s="65">
        <v>43923.40625</v>
      </c>
      <c r="H7" s="64">
        <v>238965</v>
      </c>
    </row>
    <row r="8" spans="1:8">
      <c r="A8" s="86" t="s">
        <v>106</v>
      </c>
      <c r="B8" s="87">
        <v>9191</v>
      </c>
      <c r="D8" s="81" t="s">
        <v>97</v>
      </c>
      <c r="E8" s="80">
        <v>247</v>
      </c>
      <c r="G8" s="65">
        <v>43923.416666666664</v>
      </c>
      <c r="H8" s="64">
        <v>83719</v>
      </c>
    </row>
    <row r="9" spans="1:8">
      <c r="A9" s="86" t="s">
        <v>105</v>
      </c>
      <c r="B9" s="87">
        <v>9150</v>
      </c>
      <c r="D9" s="81" t="s">
        <v>105</v>
      </c>
      <c r="E9" s="80">
        <v>310</v>
      </c>
      <c r="G9" s="65">
        <v>43923.458333333336</v>
      </c>
      <c r="H9" s="64">
        <v>115245</v>
      </c>
    </row>
    <row r="10" spans="1:8">
      <c r="A10" s="84" t="s">
        <v>148</v>
      </c>
      <c r="B10" s="85">
        <v>147103</v>
      </c>
      <c r="D10" s="81" t="s">
        <v>108</v>
      </c>
      <c r="E10" s="80">
        <v>417</v>
      </c>
      <c r="G10" s="65">
        <v>43923.5</v>
      </c>
      <c r="H10" s="64">
        <v>67821</v>
      </c>
    </row>
    <row r="11" spans="1:8">
      <c r="D11" s="81" t="s">
        <v>110</v>
      </c>
      <c r="E11" s="80">
        <v>537</v>
      </c>
      <c r="G11" s="65">
        <v>43923.541666666664</v>
      </c>
      <c r="H11" s="64">
        <v>75359</v>
      </c>
    </row>
    <row r="12" spans="1:8">
      <c r="D12" s="81" t="s">
        <v>112</v>
      </c>
      <c r="E12" s="80">
        <v>2373</v>
      </c>
      <c r="G12" s="65">
        <v>43923.583333333336</v>
      </c>
      <c r="H12" s="64">
        <v>78655</v>
      </c>
    </row>
    <row r="13" spans="1:8">
      <c r="D13" s="79" t="s">
        <v>148</v>
      </c>
      <c r="E13" s="78">
        <v>4689</v>
      </c>
      <c r="G13" s="63" t="s">
        <v>148</v>
      </c>
      <c r="H13" s="62">
        <v>984328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4" sqref="A4"/>
    </sheetView>
  </sheetViews>
  <sheetFormatPr defaultRowHeight="15"/>
  <cols>
    <col min="1" max="1" width="13.140625" customWidth="1"/>
    <col min="2" max="2" width="14.85546875" customWidth="1"/>
    <col min="4" max="4" width="13.140625" bestFit="1" customWidth="1"/>
    <col min="5" max="5" width="13.7109375" bestFit="1" customWidth="1"/>
    <col min="8" max="8" width="12.14062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Charts</vt:lpstr>
      </vt:variant>
      <vt:variant>
        <vt:i4>1</vt:i4>
      </vt:variant>
      <vt:variant>
        <vt:lpstr>Named Ranges</vt:lpstr>
      </vt:variant>
      <vt:variant>
        <vt:i4>3</vt:i4>
      </vt:variant>
    </vt:vector>
  </HeadingPairs>
  <TitlesOfParts>
    <vt:vector size="15" baseType="lpstr">
      <vt:lpstr>Que .1</vt:lpstr>
      <vt:lpstr>Q1.pivot chart</vt:lpstr>
      <vt:lpstr>Q1.Dashboard</vt:lpstr>
      <vt:lpstr>Q2.Instructions</vt:lpstr>
      <vt:lpstr>Q2.Weight Detail</vt:lpstr>
      <vt:lpstr>Q2.BMI Table</vt:lpstr>
      <vt:lpstr>Q3.Sales analytics</vt:lpstr>
      <vt:lpstr>Q3.Sales Analytics Dashboard</vt:lpstr>
      <vt:lpstr>Q4.Covid-19</vt:lpstr>
      <vt:lpstr>Q4.Pivot tables</vt:lpstr>
      <vt:lpstr>Q4.Covid-19 Dashboard</vt:lpstr>
      <vt:lpstr>Q2.Weight Chart</vt:lpstr>
      <vt:lpstr>BMI</vt:lpstr>
      <vt:lpstr>BMIList</vt:lpstr>
      <vt:lpstr>'Q4.Covid-19'!ExternalData_1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2023-11-28T10:17:13Z</dcterms:created>
  <dcterms:modified xsi:type="dcterms:W3CDTF">2023-12-18T15:16:31Z</dcterms:modified>
</cp:coreProperties>
</file>