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okashi\Desktop\"/>
    </mc:Choice>
  </mc:AlternateContent>
  <bookViews>
    <workbookView xWindow="0" yWindow="0" windowWidth="24000" windowHeight="9600"/>
  </bookViews>
  <sheets>
    <sheet name="large_deletion" sheetId="1" r:id="rId1"/>
    <sheet name="small_deletion" sheetId="3" r:id="rId2"/>
    <sheet name="bclaf3_smalldel_R" sheetId="7" r:id="rId3"/>
    <sheet name="small_del_R" sheetId="4" r:id="rId4"/>
    <sheet name="bclaf3_R" sheetId="5" r:id="rId5"/>
    <sheet name="large_del_R" sheetId="6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3" l="1"/>
  <c r="G12" i="3" s="1"/>
  <c r="H12" i="3" s="1"/>
  <c r="G2" i="3"/>
  <c r="G9" i="3" s="1"/>
  <c r="H9" i="3" s="1"/>
  <c r="G10" i="3" l="1"/>
  <c r="H10" i="3" s="1"/>
  <c r="G11" i="3"/>
  <c r="H11" i="3" s="1"/>
  <c r="G6" i="3"/>
  <c r="H6" i="3" s="1"/>
  <c r="G7" i="3"/>
  <c r="H7" i="3" s="1"/>
  <c r="G8" i="3"/>
  <c r="H8" i="3" s="1"/>
  <c r="E5" i="1"/>
  <c r="E3" i="1"/>
  <c r="W5" i="1"/>
  <c r="W10" i="1" s="1"/>
  <c r="X10" i="1" s="1"/>
  <c r="W3" i="1"/>
  <c r="W8" i="1" s="1"/>
  <c r="X8" i="1" s="1"/>
  <c r="N5" i="1"/>
  <c r="N10" i="1" s="1"/>
  <c r="O10" i="1" s="1"/>
  <c r="N3" i="1"/>
  <c r="N8" i="1" s="1"/>
  <c r="O8" i="1" s="1"/>
  <c r="W7" i="1" l="1"/>
  <c r="X7" i="1" s="1"/>
  <c r="W9" i="1"/>
  <c r="X9" i="1" s="1"/>
  <c r="N7" i="1"/>
  <c r="O7" i="1" s="1"/>
  <c r="N9" i="1"/>
  <c r="O9" i="1" s="1"/>
  <c r="E7" i="1"/>
  <c r="F7" i="1" s="1"/>
  <c r="E8" i="1"/>
  <c r="F8" i="1" s="1"/>
  <c r="E9" i="1"/>
  <c r="F9" i="1" s="1"/>
  <c r="E10" i="1"/>
  <c r="F10" i="1" s="1"/>
</calcChain>
</file>

<file path=xl/sharedStrings.xml><?xml version="1.0" encoding="utf-8"?>
<sst xmlns="http://schemas.openxmlformats.org/spreadsheetml/2006/main" count="136" uniqueCount="29">
  <si>
    <t>Sample</t>
  </si>
  <si>
    <t>Gene</t>
  </si>
  <si>
    <t>Relative Expression Level of BCLAF3</t>
  </si>
  <si>
    <t>DeltaDeltaCq</t>
  </si>
  <si>
    <t>Foldchange</t>
  </si>
  <si>
    <t>Relative Expression Level of SH3KBP1  region spanning the large deletion</t>
  </si>
  <si>
    <t>DeltaDeltaCq (Patient- control)</t>
  </si>
  <si>
    <t>Foldchange  (Patient vs Control)</t>
  </si>
  <si>
    <t>Relative Expression Level of SH3KBP1  region downstream from the large deletion</t>
  </si>
  <si>
    <t>Male_control_1</t>
  </si>
  <si>
    <t>BCLAF</t>
  </si>
  <si>
    <t>Large_deletion</t>
  </si>
  <si>
    <t>Large_deletion_downstream</t>
  </si>
  <si>
    <t>Male_control_2</t>
  </si>
  <si>
    <t>Female_control_1</t>
  </si>
  <si>
    <t>Female_control_2</t>
  </si>
  <si>
    <t>Male_1</t>
  </si>
  <si>
    <t>Male_2</t>
  </si>
  <si>
    <t>Femalecarrier_1</t>
  </si>
  <si>
    <t>Both_deletion_female</t>
  </si>
  <si>
    <t>Relative Expression Level of region spanning the small deletion</t>
  </si>
  <si>
    <t>Male_3</t>
  </si>
  <si>
    <t>Male_4</t>
  </si>
  <si>
    <t>Femalecarrier_2</t>
  </si>
  <si>
    <t>bclaf3</t>
  </si>
  <si>
    <t>large_del</t>
  </si>
  <si>
    <t>Fold_change</t>
  </si>
  <si>
    <t>BCLAF3</t>
  </si>
  <si>
    <t>DeltaCq (HMBS-GOI)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</si>
</sst>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Relative Expression Level of </a:t>
            </a:r>
            <a:r>
              <a:rPr lang="en-US" i="1"/>
              <a:t>BCLAF3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[1]calculations!$K$4</c:f>
              <c:strCache>
                <c:ptCount val="1"/>
                <c:pt idx="0">
                  <c:v>Relative Expression Level of BCLAF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[1]calculations!$I$5:$I$12</c:f>
              <c:strCache>
                <c:ptCount val="8"/>
                <c:pt idx="0">
                  <c:v>Male_control_1</c:v>
                </c:pt>
                <c:pt idx="1">
                  <c:v>Male_control_2</c:v>
                </c:pt>
                <c:pt idx="2">
                  <c:v>Female_control_1</c:v>
                </c:pt>
                <c:pt idx="3">
                  <c:v>Female_control_2</c:v>
                </c:pt>
                <c:pt idx="4">
                  <c:v>Male_1</c:v>
                </c:pt>
                <c:pt idx="5">
                  <c:v>Male_2</c:v>
                </c:pt>
                <c:pt idx="6">
                  <c:v>Femalecarrier_1</c:v>
                </c:pt>
                <c:pt idx="7">
                  <c:v>Both_deletion_female</c:v>
                </c:pt>
              </c:strCache>
            </c:strRef>
          </c:cat>
          <c:val>
            <c:numRef>
              <c:f>[1]calculations!$K$5:$K$12</c:f>
              <c:numCache>
                <c:formatCode>General</c:formatCode>
                <c:ptCount val="8"/>
                <c:pt idx="0">
                  <c:v>1.0020535786946603</c:v>
                </c:pt>
                <c:pt idx="1">
                  <c:v>1.3668060302734375E-2</c:v>
                </c:pt>
                <c:pt idx="2">
                  <c:v>-1.4970461527507695E-2</c:v>
                </c:pt>
                <c:pt idx="3">
                  <c:v>1.9314495722452811</c:v>
                </c:pt>
                <c:pt idx="4">
                  <c:v>0</c:v>
                </c:pt>
                <c:pt idx="5">
                  <c:v>0</c:v>
                </c:pt>
                <c:pt idx="6">
                  <c:v>-2.5374991099039725</c:v>
                </c:pt>
                <c:pt idx="7">
                  <c:v>-1.2765140533447266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E-49BA-91B3-71E83F90C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664736"/>
        <c:axId val="641665152"/>
      </c:barChart>
      <c:catAx>
        <c:axId val="64166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1665152"/>
        <c:crosses val="autoZero"/>
        <c:auto val="1"/>
        <c:lblAlgn val="ctr"/>
        <c:lblOffset val="100"/>
        <c:noMultiLvlLbl val="0"/>
      </c:catAx>
      <c:valAx>
        <c:axId val="6416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166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Relative Expression Level of </a:t>
            </a:r>
            <a:r>
              <a:rPr lang="en-US" i="1"/>
              <a:t>SH3KBP1</a:t>
            </a:r>
            <a:r>
              <a:rPr lang="en-US"/>
              <a:t>  region spanning the large deletion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[1]calculations!$Z$4</c:f>
              <c:strCache>
                <c:ptCount val="1"/>
                <c:pt idx="0">
                  <c:v>Relative Expression Level of SH3KBP1  region spanning the large deletion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[1]calculations!$X$5:$X$12</c:f>
              <c:strCache>
                <c:ptCount val="8"/>
                <c:pt idx="0">
                  <c:v>Male_control_1</c:v>
                </c:pt>
                <c:pt idx="1">
                  <c:v>Male_control_2</c:v>
                </c:pt>
                <c:pt idx="2">
                  <c:v>Female_control_1</c:v>
                </c:pt>
                <c:pt idx="3">
                  <c:v>Female_control_2</c:v>
                </c:pt>
                <c:pt idx="4">
                  <c:v>Male_1</c:v>
                </c:pt>
                <c:pt idx="5">
                  <c:v>Male_2</c:v>
                </c:pt>
                <c:pt idx="6">
                  <c:v>Femalecarrier_1</c:v>
                </c:pt>
                <c:pt idx="7">
                  <c:v>Both_deletion_female</c:v>
                </c:pt>
              </c:strCache>
            </c:strRef>
          </c:cat>
          <c:val>
            <c:numRef>
              <c:f>[1]calculations!$Z$5:$Z$12</c:f>
              <c:numCache>
                <c:formatCode>General</c:formatCode>
                <c:ptCount val="8"/>
                <c:pt idx="0">
                  <c:v>3.5580628712971993</c:v>
                </c:pt>
                <c:pt idx="1">
                  <c:v>3.0130418141682931</c:v>
                </c:pt>
                <c:pt idx="2">
                  <c:v>2.9106403986612968</c:v>
                </c:pt>
                <c:pt idx="3">
                  <c:v>4.2041006088256836</c:v>
                </c:pt>
                <c:pt idx="4">
                  <c:v>0</c:v>
                </c:pt>
                <c:pt idx="5">
                  <c:v>0</c:v>
                </c:pt>
                <c:pt idx="6">
                  <c:v>-5.3290685017902462E-2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4-45F6-9FD1-F3C614B24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766688"/>
        <c:axId val="526764192"/>
      </c:barChart>
      <c:catAx>
        <c:axId val="52676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6764192"/>
        <c:crosses val="autoZero"/>
        <c:auto val="1"/>
        <c:lblAlgn val="ctr"/>
        <c:lblOffset val="100"/>
        <c:noMultiLvlLbl val="0"/>
      </c:catAx>
      <c:valAx>
        <c:axId val="5267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676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Relative Expression Level of </a:t>
            </a:r>
            <a:r>
              <a:rPr lang="en-US" i="1"/>
              <a:t>SH3KBP1</a:t>
            </a:r>
            <a:r>
              <a:rPr lang="en-US"/>
              <a:t>  region downstream from the large deletion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[1]calculations!$AO$4</c:f>
              <c:strCache>
                <c:ptCount val="1"/>
                <c:pt idx="0">
                  <c:v>Relative Expression Level of SH3KBP1  region downstream from the large deletion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[1]calculations!$AM$5:$AM$12</c:f>
              <c:strCache>
                <c:ptCount val="8"/>
                <c:pt idx="0">
                  <c:v>Male_control_1</c:v>
                </c:pt>
                <c:pt idx="1">
                  <c:v>Male_control_2</c:v>
                </c:pt>
                <c:pt idx="2">
                  <c:v>Female_control_1</c:v>
                </c:pt>
                <c:pt idx="3">
                  <c:v>Female_control_2</c:v>
                </c:pt>
                <c:pt idx="4">
                  <c:v>Male_1</c:v>
                </c:pt>
                <c:pt idx="5">
                  <c:v>Male_2</c:v>
                </c:pt>
                <c:pt idx="6">
                  <c:v>Femalecarrier_1</c:v>
                </c:pt>
                <c:pt idx="7">
                  <c:v>Both_deletion_female</c:v>
                </c:pt>
              </c:strCache>
            </c:strRef>
          </c:cat>
          <c:val>
            <c:numRef>
              <c:f>[1]calculations!$AO$5:$AO$12</c:f>
              <c:numCache>
                <c:formatCode>General</c:formatCode>
                <c:ptCount val="8"/>
                <c:pt idx="0">
                  <c:v>4.5752118428548165</c:v>
                </c:pt>
                <c:pt idx="1">
                  <c:v>4.0364093780517578</c:v>
                </c:pt>
                <c:pt idx="2">
                  <c:v>4.5080690383911133</c:v>
                </c:pt>
                <c:pt idx="3">
                  <c:v>5.1429630915323905</c:v>
                </c:pt>
                <c:pt idx="4">
                  <c:v>-5.207529214712288</c:v>
                </c:pt>
                <c:pt idx="5">
                  <c:v>-1.3728491465250627</c:v>
                </c:pt>
                <c:pt idx="6">
                  <c:v>0.42177836100260535</c:v>
                </c:pt>
                <c:pt idx="7">
                  <c:v>2.032686869303383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2-462B-A7EC-D2B1FA7C2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233024"/>
        <c:axId val="538230528"/>
      </c:barChart>
      <c:catAx>
        <c:axId val="53823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8230528"/>
        <c:crosses val="autoZero"/>
        <c:auto val="1"/>
        <c:lblAlgn val="ctr"/>
        <c:lblOffset val="100"/>
        <c:noMultiLvlLbl val="0"/>
      </c:catAx>
      <c:valAx>
        <c:axId val="5382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823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Fold</a:t>
            </a:r>
            <a:r>
              <a:rPr lang="en-US" baseline="0"/>
              <a:t> change in level of </a:t>
            </a:r>
            <a:r>
              <a:rPr lang="en-US" i="1" baseline="0"/>
              <a:t>BCLAF3</a:t>
            </a:r>
            <a:r>
              <a:rPr lang="en-US" baseline="0"/>
              <a:t> expression vs sex-matched controls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large_deletion!$B$7:$B$10</c:f>
              <c:strCache>
                <c:ptCount val="4"/>
                <c:pt idx="0">
                  <c:v>Male_1</c:v>
                </c:pt>
                <c:pt idx="1">
                  <c:v>Male_2</c:v>
                </c:pt>
                <c:pt idx="2">
                  <c:v>Femalecarrier_1</c:v>
                </c:pt>
                <c:pt idx="3">
                  <c:v>Both_deletion_female</c:v>
                </c:pt>
              </c:strCache>
            </c:strRef>
          </c:cat>
          <c:val>
            <c:numRef>
              <c:f>large_deletion!$F$7:$F$10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8.8649809106666214E-2</c:v>
                </c:pt>
                <c:pt idx="3">
                  <c:v>0.21245753133775125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0-445C-B4FD-DC5D34350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290240"/>
        <c:axId val="370291904"/>
      </c:barChart>
      <c:catAx>
        <c:axId val="37029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91904"/>
        <c:crosses val="autoZero"/>
        <c:auto val="1"/>
        <c:lblAlgn val="ctr"/>
        <c:lblOffset val="100"/>
        <c:noMultiLvlLbl val="0"/>
      </c:catAx>
      <c:valAx>
        <c:axId val="37029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9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Fold</a:t>
            </a:r>
            <a:r>
              <a:rPr lang="en-US" baseline="0"/>
              <a:t> change in level of expression of the region spanning the </a:t>
            </a:r>
            <a:r>
              <a:rPr lang="en-US" i="1" baseline="0"/>
              <a:t>SH3KBP1</a:t>
            </a:r>
            <a:r>
              <a:rPr lang="en-US" baseline="0"/>
              <a:t> deletion vs sex-matched  controls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large_deletion!$K$7:$K$10</c:f>
              <c:strCache>
                <c:ptCount val="4"/>
                <c:pt idx="0">
                  <c:v>Male_1</c:v>
                </c:pt>
                <c:pt idx="1">
                  <c:v>Male_2</c:v>
                </c:pt>
                <c:pt idx="2">
                  <c:v>Femalecarrier_1</c:v>
                </c:pt>
                <c:pt idx="3">
                  <c:v>Both_deletion_female</c:v>
                </c:pt>
              </c:strCache>
            </c:strRef>
          </c:cat>
          <c:val>
            <c:numRef>
              <c:f>large_deletion!$O$7:$O$10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8.1862061667662953E-2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A-4010-81BC-C6DE15E9C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1038576"/>
        <c:axId val="1511043152"/>
      </c:barChart>
      <c:catAx>
        <c:axId val="151103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043152"/>
        <c:crosses val="autoZero"/>
        <c:auto val="1"/>
        <c:lblAlgn val="ctr"/>
        <c:lblOffset val="100"/>
        <c:noMultiLvlLbl val="0"/>
      </c:catAx>
      <c:valAx>
        <c:axId val="15110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03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Fold</a:t>
            </a:r>
            <a:r>
              <a:rPr lang="en-US" baseline="0"/>
              <a:t> change in level of expression of the region downstream of </a:t>
            </a:r>
            <a:r>
              <a:rPr lang="en-US" i="1" baseline="0"/>
              <a:t>SH3KBP1</a:t>
            </a:r>
            <a:r>
              <a:rPr lang="en-US" baseline="0"/>
              <a:t> deletion vs sex-matched controls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large_deletion!$T$7:$T$10</c:f>
              <c:strCache>
                <c:ptCount val="4"/>
                <c:pt idx="0">
                  <c:v>Male_1</c:v>
                </c:pt>
                <c:pt idx="1">
                  <c:v>Male_2</c:v>
                </c:pt>
                <c:pt idx="2">
                  <c:v>Femalecarrier_1</c:v>
                </c:pt>
                <c:pt idx="3">
                  <c:v>Both_deletion_female</c:v>
                </c:pt>
              </c:strCache>
            </c:strRef>
          </c:cat>
          <c:val>
            <c:numRef>
              <c:f>large_deletion!$X$7:$X$10</c:f>
              <c:numCache>
                <c:formatCode>0.00</c:formatCode>
                <c:ptCount val="4"/>
                <c:pt idx="0">
                  <c:v>1.3683567966522529E-3</c:v>
                </c:pt>
                <c:pt idx="1">
                  <c:v>1.9523293264461925E-2</c:v>
                </c:pt>
                <c:pt idx="2">
                  <c:v>4.724358632426337E-2</c:v>
                </c:pt>
                <c:pt idx="3">
                  <c:v>0.14430276054979382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7-4892-A223-4F2A26C7B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5517088"/>
        <c:axId val="1155512512"/>
      </c:barChart>
      <c:catAx>
        <c:axId val="115551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512512"/>
        <c:crosses val="autoZero"/>
        <c:auto val="1"/>
        <c:lblAlgn val="ctr"/>
        <c:lblOffset val="100"/>
        <c:noMultiLvlLbl val="0"/>
      </c:catAx>
      <c:valAx>
        <c:axId val="115551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51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small_deletion!$F$1</c:f>
              <c:strCache>
                <c:ptCount val="1"/>
                <c:pt idx="0">
                  <c:v>Relative Expression Level of region spanning the small deletion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small_deletion!$E$2:$E$12</c:f>
              <c:strCache>
                <c:ptCount val="11"/>
                <c:pt idx="0">
                  <c:v>Male_control_1</c:v>
                </c:pt>
                <c:pt idx="1">
                  <c:v>Male_control_2</c:v>
                </c:pt>
                <c:pt idx="2">
                  <c:v>Female_control_1</c:v>
                </c:pt>
                <c:pt idx="3">
                  <c:v>Female_control_2</c:v>
                </c:pt>
                <c:pt idx="4">
                  <c:v>Male_1</c:v>
                </c:pt>
                <c:pt idx="5">
                  <c:v>Male_2</c:v>
                </c:pt>
                <c:pt idx="6">
                  <c:v>Male_3</c:v>
                </c:pt>
                <c:pt idx="7">
                  <c:v>Male_4</c:v>
                </c:pt>
                <c:pt idx="8">
                  <c:v>Femalecarrier_1</c:v>
                </c:pt>
                <c:pt idx="9">
                  <c:v>Femalecarrier_2</c:v>
                </c:pt>
                <c:pt idx="10">
                  <c:v>Both_deletion_female</c:v>
                </c:pt>
              </c:strCache>
            </c:strRef>
          </c:cat>
          <c:val>
            <c:numRef>
              <c:f>small_deletion!$F$2:$F$12</c:f>
              <c:numCache>
                <c:formatCode>0.00</c:formatCode>
                <c:ptCount val="11"/>
                <c:pt idx="0">
                  <c:v>2.68</c:v>
                </c:pt>
                <c:pt idx="1">
                  <c:v>1.8</c:v>
                </c:pt>
                <c:pt idx="2">
                  <c:v>3.29</c:v>
                </c:pt>
                <c:pt idx="3">
                  <c:v>1.69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5.93</c:v>
                </c:pt>
                <c:pt idx="9">
                  <c:v>3.41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7-4D17-BAEA-477662CCB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202416"/>
        <c:axId val="1032206160"/>
      </c:barChart>
      <c:catAx>
        <c:axId val="103220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206160"/>
        <c:crosses val="autoZero"/>
        <c:auto val="1"/>
        <c:lblAlgn val="ctr"/>
        <c:lblOffset val="100"/>
        <c:noMultiLvlLbl val="0"/>
      </c:catAx>
      <c:valAx>
        <c:axId val="103220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220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Fold</a:t>
            </a:r>
            <a:r>
              <a:rPr lang="en-US" baseline="0"/>
              <a:t> change in level of expression of the region spanning the </a:t>
            </a:r>
            <a:r>
              <a:rPr lang="en-US" i="1" baseline="0"/>
              <a:t>SH3KBP1</a:t>
            </a:r>
            <a:r>
              <a:rPr lang="en-US" baseline="0"/>
              <a:t> deletion vs sex-matched controls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small_deletion!$E$6:$E$12</c:f>
              <c:strCache>
                <c:ptCount val="7"/>
                <c:pt idx="0">
                  <c:v>Male_1</c:v>
                </c:pt>
                <c:pt idx="1">
                  <c:v>Male_2</c:v>
                </c:pt>
                <c:pt idx="2">
                  <c:v>Male_3</c:v>
                </c:pt>
                <c:pt idx="3">
                  <c:v>Male_4</c:v>
                </c:pt>
                <c:pt idx="4">
                  <c:v>Femalecarrier_1</c:v>
                </c:pt>
                <c:pt idx="5">
                  <c:v>Femalecarrier_2</c:v>
                </c:pt>
                <c:pt idx="6">
                  <c:v>Both_deletion_female</c:v>
                </c:pt>
              </c:strCache>
            </c:strRef>
          </c:cat>
          <c:val>
            <c:numRef>
              <c:f>small_deletion!$H$6:$H$12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10.852834619581371</c:v>
                </c:pt>
                <c:pt idx="5">
                  <c:v>1.8921152934511918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2-4254-8504-F333029AF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6293104"/>
        <c:axId val="1256294768"/>
      </c:barChart>
      <c:catAx>
        <c:axId val="125629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294768"/>
        <c:crosses val="autoZero"/>
        <c:auto val="1"/>
        <c:lblAlgn val="ctr"/>
        <c:lblOffset val="100"/>
        <c:noMultiLvlLbl val="0"/>
      </c:catAx>
      <c:valAx>
        <c:axId val="125629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29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11</xdr:row>
      <xdr:rowOff>9525</xdr:rowOff>
    </xdr:from>
    <xdr:to>
      <xdr:col>7</xdr:col>
      <xdr:colOff>361950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11</xdr:row>
      <xdr:rowOff>9525</xdr:rowOff>
    </xdr:from>
    <xdr:to>
      <xdr:col>16</xdr:col>
      <xdr:colOff>304800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228600</xdr:colOff>
      <xdr:row>11</xdr:row>
      <xdr:rowOff>9525</xdr:rowOff>
    </xdr:from>
    <xdr:to>
      <xdr:col>26</xdr:col>
      <xdr:colOff>600075</xdr:colOff>
      <xdr:row>28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579120</xdr:colOff>
      <xdr:row>30</xdr:row>
      <xdr:rowOff>163830</xdr:rowOff>
    </xdr:from>
    <xdr:to>
      <xdr:col>7</xdr:col>
      <xdr:colOff>190500</xdr:colOff>
      <xdr:row>47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45720</xdr:colOff>
      <xdr:row>31</xdr:row>
      <xdr:rowOff>3810</xdr:rowOff>
    </xdr:from>
    <xdr:to>
      <xdr:col>15</xdr:col>
      <xdr:colOff>266700</xdr:colOff>
      <xdr:row>47</xdr:row>
      <xdr:rowOff>64770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76200</xdr:colOff>
      <xdr:row>30</xdr:row>
      <xdr:rowOff>140970</xdr:rowOff>
    </xdr:from>
    <xdr:to>
      <xdr:col>24</xdr:col>
      <xdr:colOff>160020</xdr:colOff>
      <xdr:row>47</xdr:row>
      <xdr:rowOff>34290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15</xdr:row>
      <xdr:rowOff>19050</xdr:rowOff>
    </xdr:from>
    <xdr:to>
      <xdr:col>9</xdr:col>
      <xdr:colOff>219075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34</xdr:row>
      <xdr:rowOff>3810</xdr:rowOff>
    </xdr:from>
    <xdr:to>
      <xdr:col>9</xdr:col>
      <xdr:colOff>320040</xdr:colOff>
      <xdr:row>50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NAD-SEQ\SMokashi\qPCR_from_array\qPCR%20large%20deletion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plate_format"/>
      <sheetName val="calculations"/>
      <sheetName val="summary"/>
    </sheetNames>
    <sheetDataSet>
      <sheetData sheetId="0"/>
      <sheetData sheetId="1"/>
      <sheetData sheetId="2">
        <row r="4">
          <cell r="K4" t="str">
            <v>Relative Expression Level of BCLAF</v>
          </cell>
          <cell r="Z4" t="str">
            <v>Relative Expression Level of SH3KBP1  region spanning the large deletion</v>
          </cell>
          <cell r="AO4" t="str">
            <v>Relative Expression Level of SH3KBP1  region downstream from the large deletion</v>
          </cell>
        </row>
        <row r="5">
          <cell r="I5" t="str">
            <v>Male_control_1</v>
          </cell>
          <cell r="K5">
            <v>1.0020535786946603</v>
          </cell>
          <cell r="X5" t="str">
            <v>Male_control_1</v>
          </cell>
          <cell r="Z5">
            <v>3.5580628712971993</v>
          </cell>
          <cell r="AM5" t="str">
            <v>Male_control_1</v>
          </cell>
          <cell r="AO5">
            <v>4.5752118428548165</v>
          </cell>
        </row>
        <row r="6">
          <cell r="I6" t="str">
            <v>Male_control_2</v>
          </cell>
          <cell r="K6">
            <v>1.3668060302734375E-2</v>
          </cell>
          <cell r="X6" t="str">
            <v>Male_control_2</v>
          </cell>
          <cell r="Z6">
            <v>3.0130418141682931</v>
          </cell>
          <cell r="AM6" t="str">
            <v>Male_control_2</v>
          </cell>
          <cell r="AO6">
            <v>4.0364093780517578</v>
          </cell>
        </row>
        <row r="7">
          <cell r="I7" t="str">
            <v>Female_control_1</v>
          </cell>
          <cell r="K7">
            <v>-1.4970461527507695E-2</v>
          </cell>
          <cell r="X7" t="str">
            <v>Female_control_1</v>
          </cell>
          <cell r="Z7">
            <v>2.9106403986612968</v>
          </cell>
          <cell r="AM7" t="str">
            <v>Female_control_1</v>
          </cell>
          <cell r="AO7">
            <v>4.5080690383911133</v>
          </cell>
        </row>
        <row r="8">
          <cell r="I8" t="str">
            <v>Female_control_2</v>
          </cell>
          <cell r="K8">
            <v>1.9314495722452811</v>
          </cell>
          <cell r="X8" t="str">
            <v>Female_control_2</v>
          </cell>
          <cell r="Z8">
            <v>4.2041006088256836</v>
          </cell>
          <cell r="AM8" t="str">
            <v>Female_control_2</v>
          </cell>
          <cell r="AO8">
            <v>5.1429630915323905</v>
          </cell>
        </row>
        <row r="9">
          <cell r="I9" t="str">
            <v>Male_1</v>
          </cell>
          <cell r="K9" t="e">
            <v>#DIV/0!</v>
          </cell>
          <cell r="X9" t="str">
            <v>Male_1</v>
          </cell>
          <cell r="Z9" t="e">
            <v>#DIV/0!</v>
          </cell>
          <cell r="AM9" t="str">
            <v>Male_1</v>
          </cell>
          <cell r="AO9">
            <v>-5.207529214712288</v>
          </cell>
        </row>
        <row r="10">
          <cell r="I10" t="str">
            <v>Male_2</v>
          </cell>
          <cell r="K10" t="e">
            <v>#DIV/0!</v>
          </cell>
          <cell r="X10" t="str">
            <v>Male_2</v>
          </cell>
          <cell r="Z10" t="e">
            <v>#DIV/0!</v>
          </cell>
          <cell r="AM10" t="str">
            <v>Male_2</v>
          </cell>
          <cell r="AO10">
            <v>-1.3728491465250627</v>
          </cell>
        </row>
        <row r="11">
          <cell r="I11" t="str">
            <v>Femalecarrier_1</v>
          </cell>
          <cell r="K11">
            <v>-2.5374991099039725</v>
          </cell>
          <cell r="X11" t="str">
            <v>Femalecarrier_1</v>
          </cell>
          <cell r="Z11">
            <v>-5.3290685017902462E-2</v>
          </cell>
          <cell r="AM11" t="str">
            <v>Femalecarrier_1</v>
          </cell>
          <cell r="AO11">
            <v>0.42177836100260535</v>
          </cell>
        </row>
        <row r="12">
          <cell r="I12" t="str">
            <v>Both_deletion_female</v>
          </cell>
          <cell r="K12">
            <v>-1.2765140533447266</v>
          </cell>
          <cell r="X12" t="str">
            <v>Both_deletion_female</v>
          </cell>
          <cell r="Z12" t="e">
            <v>#DIV/0!</v>
          </cell>
          <cell r="AM12" t="str">
            <v>Both_deletion_female</v>
          </cell>
          <cell r="AO12">
            <v>2.032686869303383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0"/>
  <sheetViews>
    <sheetView tabSelected="1" topLeftCell="A18" workbookViewId="0">
      <selection activeCell="I35" sqref="I35"/>
    </sheetView>
  </sheetViews>
  <sheetFormatPr defaultRowHeight="13.2" x14ac:dyDescent="0.25"/>
  <cols>
    <col min="2" max="2" width="19" bestFit="1" customWidth="1"/>
    <col min="11" max="11" width="19" bestFit="1" customWidth="1"/>
    <col min="20" max="20" width="19" bestFit="1" customWidth="1"/>
    <col min="24" max="24" width="19.6640625" style="6" bestFit="1" customWidth="1"/>
  </cols>
  <sheetData>
    <row r="2" spans="2:24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K2" s="1" t="s">
        <v>0</v>
      </c>
      <c r="L2" s="1" t="s">
        <v>1</v>
      </c>
      <c r="M2" s="1" t="s">
        <v>5</v>
      </c>
      <c r="N2" s="1" t="s">
        <v>6</v>
      </c>
      <c r="O2" s="10" t="s">
        <v>7</v>
      </c>
      <c r="T2" s="1" t="s">
        <v>0</v>
      </c>
      <c r="U2" s="1" t="s">
        <v>1</v>
      </c>
      <c r="V2" s="1" t="s">
        <v>8</v>
      </c>
      <c r="W2" s="1" t="s">
        <v>3</v>
      </c>
      <c r="X2" s="9" t="s">
        <v>4</v>
      </c>
    </row>
    <row r="3" spans="2:24" x14ac:dyDescent="0.25">
      <c r="B3" s="2" t="s">
        <v>9</v>
      </c>
      <c r="C3" s="2" t="s">
        <v>10</v>
      </c>
      <c r="D3" s="3">
        <v>1.0020535786946603</v>
      </c>
      <c r="E3" s="8">
        <f>AVERAGE(D3:D4)</f>
        <v>0.50786081949869732</v>
      </c>
      <c r="F3" s="7"/>
      <c r="K3" s="2" t="s">
        <v>9</v>
      </c>
      <c r="L3" s="4" t="s">
        <v>11</v>
      </c>
      <c r="M3" s="3">
        <v>3.5580628712971993</v>
      </c>
      <c r="N3" s="8">
        <f>AVERAGE(M3:M4)</f>
        <v>3.2855523427327462</v>
      </c>
      <c r="O3" s="7"/>
      <c r="T3" s="2" t="s">
        <v>9</v>
      </c>
      <c r="U3" s="4" t="s">
        <v>12</v>
      </c>
      <c r="V3" s="3">
        <v>4.5752118428548165</v>
      </c>
      <c r="W3" s="8">
        <f>AVERAGE(V3:V4)</f>
        <v>4.3058106104532872</v>
      </c>
      <c r="X3" s="8"/>
    </row>
    <row r="4" spans="2:24" x14ac:dyDescent="0.25">
      <c r="B4" s="2" t="s">
        <v>13</v>
      </c>
      <c r="C4" s="2" t="s">
        <v>10</v>
      </c>
      <c r="D4" s="3">
        <v>1.3668060302734375E-2</v>
      </c>
      <c r="E4" s="7"/>
      <c r="F4" s="7"/>
      <c r="K4" s="2" t="s">
        <v>13</v>
      </c>
      <c r="L4" s="4" t="s">
        <v>11</v>
      </c>
      <c r="M4" s="3">
        <v>3.0130418141682931</v>
      </c>
      <c r="N4" s="7"/>
      <c r="O4" s="7"/>
      <c r="T4" s="2" t="s">
        <v>13</v>
      </c>
      <c r="U4" s="4" t="s">
        <v>12</v>
      </c>
      <c r="V4" s="3">
        <v>4.0364093780517578</v>
      </c>
      <c r="W4" s="7"/>
      <c r="X4" s="8"/>
    </row>
    <row r="5" spans="2:24" x14ac:dyDescent="0.25">
      <c r="B5" s="2" t="s">
        <v>14</v>
      </c>
      <c r="C5" s="2" t="s">
        <v>10</v>
      </c>
      <c r="D5" s="3">
        <v>-1.4970461527507695E-2</v>
      </c>
      <c r="E5" s="8">
        <f>AVERAGE(D5:D6)</f>
        <v>0.95823955535888672</v>
      </c>
      <c r="F5" s="7"/>
      <c r="K5" s="2" t="s">
        <v>14</v>
      </c>
      <c r="L5" s="4" t="s">
        <v>11</v>
      </c>
      <c r="M5" s="3">
        <v>2.9106403986612968</v>
      </c>
      <c r="N5" s="8">
        <f>AVERAGE(M5:M6)</f>
        <v>3.5573705037434902</v>
      </c>
      <c r="O5" s="7"/>
      <c r="T5" s="2" t="s">
        <v>14</v>
      </c>
      <c r="U5" s="4" t="s">
        <v>12</v>
      </c>
      <c r="V5" s="3">
        <v>4.5080690383911133</v>
      </c>
      <c r="W5" s="8">
        <f>AVERAGE(V5:V6)</f>
        <v>4.8255160649617519</v>
      </c>
      <c r="X5" s="8"/>
    </row>
    <row r="6" spans="2:24" x14ac:dyDescent="0.25">
      <c r="B6" s="2" t="s">
        <v>15</v>
      </c>
      <c r="C6" s="2" t="s">
        <v>10</v>
      </c>
      <c r="D6" s="3">
        <v>1.9314495722452811</v>
      </c>
      <c r="E6" s="7"/>
      <c r="F6" s="7"/>
      <c r="K6" s="2" t="s">
        <v>15</v>
      </c>
      <c r="L6" s="4" t="s">
        <v>11</v>
      </c>
      <c r="M6" s="3">
        <v>4.2041006088256836</v>
      </c>
      <c r="N6" s="7"/>
      <c r="O6" s="7"/>
      <c r="T6" s="2" t="s">
        <v>15</v>
      </c>
      <c r="U6" s="4" t="s">
        <v>12</v>
      </c>
      <c r="V6" s="3">
        <v>5.1429630915323905</v>
      </c>
      <c r="W6" s="7"/>
      <c r="X6" s="8"/>
    </row>
    <row r="7" spans="2:24" x14ac:dyDescent="0.25">
      <c r="B7" s="2" t="s">
        <v>16</v>
      </c>
      <c r="C7" s="2" t="s">
        <v>10</v>
      </c>
      <c r="D7" s="3" t="e">
        <v>#DIV/0!</v>
      </c>
      <c r="E7" s="8" t="e">
        <f>D7-E3</f>
        <v>#DIV/0!</v>
      </c>
      <c r="F7" s="8" t="e">
        <f>2^(E7)</f>
        <v>#DIV/0!</v>
      </c>
      <c r="K7" s="2" t="s">
        <v>16</v>
      </c>
      <c r="L7" s="4" t="s">
        <v>11</v>
      </c>
      <c r="M7" s="3" t="e">
        <v>#DIV/0!</v>
      </c>
      <c r="N7" s="8" t="e">
        <f>M7-N3</f>
        <v>#DIV/0!</v>
      </c>
      <c r="O7" s="8" t="e">
        <f>2^(N7)</f>
        <v>#DIV/0!</v>
      </c>
      <c r="T7" s="2" t="s">
        <v>16</v>
      </c>
      <c r="U7" s="4" t="s">
        <v>12</v>
      </c>
      <c r="V7" s="3">
        <v>-5.207529214712288</v>
      </c>
      <c r="W7" s="8">
        <f>V7-W3</f>
        <v>-9.5133398251655752</v>
      </c>
      <c r="X7" s="8">
        <f>2^(W7)</f>
        <v>1.3683567966522529E-3</v>
      </c>
    </row>
    <row r="8" spans="2:24" x14ac:dyDescent="0.25">
      <c r="B8" s="2" t="s">
        <v>17</v>
      </c>
      <c r="C8" s="2" t="s">
        <v>10</v>
      </c>
      <c r="D8" s="3" t="e">
        <v>#DIV/0!</v>
      </c>
      <c r="E8" s="8" t="e">
        <f>D8-E3</f>
        <v>#DIV/0!</v>
      </c>
      <c r="F8" s="8" t="e">
        <f t="shared" ref="F8:F10" si="0">2^(E8)</f>
        <v>#DIV/0!</v>
      </c>
      <c r="K8" s="2" t="s">
        <v>17</v>
      </c>
      <c r="L8" s="4" t="s">
        <v>11</v>
      </c>
      <c r="M8" s="3" t="e">
        <v>#DIV/0!</v>
      </c>
      <c r="N8" s="8" t="e">
        <f>M8-N3</f>
        <v>#DIV/0!</v>
      </c>
      <c r="O8" s="8" t="e">
        <f t="shared" ref="O8:O10" si="1">2^(N8)</f>
        <v>#DIV/0!</v>
      </c>
      <c r="T8" s="2" t="s">
        <v>17</v>
      </c>
      <c r="U8" s="4" t="s">
        <v>12</v>
      </c>
      <c r="V8" s="3">
        <v>-1.3728491465250627</v>
      </c>
      <c r="W8" s="8">
        <f>V8-W3</f>
        <v>-5.6786597569783499</v>
      </c>
      <c r="X8" s="8">
        <f t="shared" ref="X8:X10" si="2">2^(W8)</f>
        <v>1.9523293264461925E-2</v>
      </c>
    </row>
    <row r="9" spans="2:24" x14ac:dyDescent="0.25">
      <c r="B9" s="2" t="s">
        <v>18</v>
      </c>
      <c r="C9" s="2" t="s">
        <v>10</v>
      </c>
      <c r="D9" s="3">
        <v>-2.5374991099039725</v>
      </c>
      <c r="E9" s="8">
        <f>D9-E5</f>
        <v>-3.4957386652628593</v>
      </c>
      <c r="F9" s="8">
        <f t="shared" si="0"/>
        <v>8.8649809106666214E-2</v>
      </c>
      <c r="K9" s="2" t="s">
        <v>18</v>
      </c>
      <c r="L9" s="4" t="s">
        <v>11</v>
      </c>
      <c r="M9" s="3">
        <v>-5.3290685017902462E-2</v>
      </c>
      <c r="N9" s="8">
        <f>M9-N5</f>
        <v>-3.6106611887613926</v>
      </c>
      <c r="O9" s="8">
        <f t="shared" si="1"/>
        <v>8.1862061667662953E-2</v>
      </c>
      <c r="T9" s="2" t="s">
        <v>18</v>
      </c>
      <c r="U9" s="4" t="s">
        <v>12</v>
      </c>
      <c r="V9" s="3">
        <v>0.42177836100260535</v>
      </c>
      <c r="W9" s="8">
        <f>V9-W5</f>
        <v>-4.4037377039591465</v>
      </c>
      <c r="X9" s="8">
        <f t="shared" si="2"/>
        <v>4.724358632426337E-2</v>
      </c>
    </row>
    <row r="10" spans="2:24" x14ac:dyDescent="0.25">
      <c r="B10" s="2" t="s">
        <v>19</v>
      </c>
      <c r="C10" s="2" t="s">
        <v>10</v>
      </c>
      <c r="D10" s="3">
        <v>-1.2765140533447266</v>
      </c>
      <c r="E10" s="8">
        <f>D10-E5</f>
        <v>-2.2347536087036133</v>
      </c>
      <c r="F10" s="8">
        <f t="shared" si="0"/>
        <v>0.21245753133775125</v>
      </c>
      <c r="K10" s="2" t="s">
        <v>19</v>
      </c>
      <c r="L10" s="4" t="s">
        <v>11</v>
      </c>
      <c r="M10" s="3" t="e">
        <v>#DIV/0!</v>
      </c>
      <c r="N10" s="8" t="e">
        <f>M10-N5</f>
        <v>#DIV/0!</v>
      </c>
      <c r="O10" s="8" t="e">
        <f t="shared" si="1"/>
        <v>#DIV/0!</v>
      </c>
      <c r="T10" s="2" t="s">
        <v>19</v>
      </c>
      <c r="U10" s="4" t="s">
        <v>12</v>
      </c>
      <c r="V10" s="3">
        <v>2.032686869303383</v>
      </c>
      <c r="W10" s="8">
        <f>V10-W5</f>
        <v>-2.7928291956583688</v>
      </c>
      <c r="X10" s="8">
        <f t="shared" si="2"/>
        <v>0.14430276054979382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P14"/>
  <sheetViews>
    <sheetView workbookViewId="0">
      <selection activeCell="M21" sqref="M21"/>
    </sheetView>
  </sheetViews>
  <sheetFormatPr defaultRowHeight="13.2" x14ac:dyDescent="0.25"/>
  <sheetData>
    <row r="1" spans="5:16" x14ac:dyDescent="0.25">
      <c r="E1" s="1" t="s">
        <v>0</v>
      </c>
      <c r="F1" s="5" t="s">
        <v>20</v>
      </c>
      <c r="G1" t="s">
        <v>3</v>
      </c>
      <c r="H1" t="s">
        <v>4</v>
      </c>
      <c r="L1" s="14" t="s">
        <v>27</v>
      </c>
      <c r="M1" s="14"/>
      <c r="N1" s="14"/>
      <c r="O1" s="14"/>
      <c r="P1" s="14"/>
    </row>
    <row r="2" spans="5:16" x14ac:dyDescent="0.25">
      <c r="E2" s="2" t="s">
        <v>9</v>
      </c>
      <c r="F2" s="3">
        <v>2.68</v>
      </c>
      <c r="G2" s="6">
        <f>AVERAGE(F2:F3)</f>
        <v>2.2400000000000002</v>
      </c>
      <c r="L2" s="14"/>
      <c r="M2" s="14"/>
      <c r="N2" s="14"/>
      <c r="O2" s="14"/>
      <c r="P2" s="14"/>
    </row>
    <row r="3" spans="5:16" x14ac:dyDescent="0.25">
      <c r="E3" s="2" t="s">
        <v>13</v>
      </c>
      <c r="F3" s="3">
        <v>1.8</v>
      </c>
      <c r="L3" s="13" t="s">
        <v>0</v>
      </c>
      <c r="M3" s="13" t="s">
        <v>1</v>
      </c>
      <c r="N3" s="13" t="s">
        <v>28</v>
      </c>
      <c r="O3" s="13" t="s">
        <v>3</v>
      </c>
      <c r="P3" s="13" t="s">
        <v>4</v>
      </c>
    </row>
    <row r="4" spans="5:16" x14ac:dyDescent="0.25">
      <c r="E4" s="2" t="s">
        <v>14</v>
      </c>
      <c r="F4" s="3">
        <v>3.29</v>
      </c>
      <c r="G4" s="6">
        <f>AVERAGE(F4:F5)</f>
        <v>2.4900000000000002</v>
      </c>
      <c r="L4" s="11" t="s">
        <v>9</v>
      </c>
      <c r="M4" s="11" t="s">
        <v>27</v>
      </c>
      <c r="N4" s="11">
        <v>-8.1896464029945548E-2</v>
      </c>
      <c r="O4" s="12">
        <v>0.3779627482096366</v>
      </c>
      <c r="P4" s="12"/>
    </row>
    <row r="5" spans="5:16" x14ac:dyDescent="0.25">
      <c r="E5" s="2" t="s">
        <v>15</v>
      </c>
      <c r="F5" s="3">
        <v>1.69</v>
      </c>
      <c r="L5" s="11" t="s">
        <v>13</v>
      </c>
      <c r="M5" s="11" t="s">
        <v>27</v>
      </c>
      <c r="N5" s="11">
        <v>0.83782196044921875</v>
      </c>
      <c r="O5" s="12"/>
      <c r="P5" s="12"/>
    </row>
    <row r="6" spans="5:16" x14ac:dyDescent="0.25">
      <c r="E6" s="2" t="s">
        <v>16</v>
      </c>
      <c r="F6" s="3" t="e">
        <v>#DIV/0!</v>
      </c>
      <c r="G6" s="6" t="e">
        <f>F6-G2</f>
        <v>#DIV/0!</v>
      </c>
      <c r="H6" s="6" t="e">
        <f>2^G6</f>
        <v>#DIV/0!</v>
      </c>
      <c r="L6" s="11" t="s">
        <v>14</v>
      </c>
      <c r="M6" s="11" t="s">
        <v>27</v>
      </c>
      <c r="N6" s="11">
        <v>0.27324867248535156</v>
      </c>
      <c r="O6" s="12">
        <v>1.6027263005574532</v>
      </c>
      <c r="P6" s="12"/>
    </row>
    <row r="7" spans="5:16" x14ac:dyDescent="0.25">
      <c r="E7" s="2" t="s">
        <v>17</v>
      </c>
      <c r="F7" s="3" t="e">
        <v>#DIV/0!</v>
      </c>
      <c r="G7" s="6" t="e">
        <f>F7-G2</f>
        <v>#DIV/0!</v>
      </c>
      <c r="H7" s="6" t="e">
        <f t="shared" ref="H7:H12" si="0">2^G7</f>
        <v>#DIV/0!</v>
      </c>
      <c r="L7" s="11" t="s">
        <v>15</v>
      </c>
      <c r="M7" s="11" t="s">
        <v>27</v>
      </c>
      <c r="N7" s="11">
        <v>2.9322039286295549</v>
      </c>
      <c r="O7" s="12"/>
      <c r="P7" s="12"/>
    </row>
    <row r="8" spans="5:16" x14ac:dyDescent="0.25">
      <c r="E8" s="2" t="s">
        <v>21</v>
      </c>
      <c r="F8" s="3" t="e">
        <v>#DIV/0!</v>
      </c>
      <c r="G8" s="6" t="e">
        <f>F8-G2</f>
        <v>#DIV/0!</v>
      </c>
      <c r="H8" s="6" t="e">
        <f t="shared" si="0"/>
        <v>#DIV/0!</v>
      </c>
      <c r="L8" s="11" t="s">
        <v>16</v>
      </c>
      <c r="M8" s="11" t="s">
        <v>27</v>
      </c>
      <c r="N8" s="11">
        <v>3.1076886494954437</v>
      </c>
      <c r="O8" s="12">
        <v>2.7297259012858071</v>
      </c>
      <c r="P8" s="12">
        <v>6.6332959819038191</v>
      </c>
    </row>
    <row r="9" spans="5:16" x14ac:dyDescent="0.25">
      <c r="E9" s="2" t="s">
        <v>22</v>
      </c>
      <c r="F9" s="3" t="e">
        <v>#DIV/0!</v>
      </c>
      <c r="G9" s="6" t="e">
        <f>F9-G2</f>
        <v>#DIV/0!</v>
      </c>
      <c r="H9" s="6" t="e">
        <f t="shared" si="0"/>
        <v>#DIV/0!</v>
      </c>
      <c r="L9" s="11" t="s">
        <v>17</v>
      </c>
      <c r="M9" s="11" t="s">
        <v>27</v>
      </c>
      <c r="N9" s="11">
        <v>0.92206001281738281</v>
      </c>
      <c r="O9" s="12">
        <v>0.54409726460774621</v>
      </c>
      <c r="P9" s="12">
        <v>1.4581076792105101</v>
      </c>
    </row>
    <row r="10" spans="5:16" x14ac:dyDescent="0.25">
      <c r="E10" s="2" t="s">
        <v>18</v>
      </c>
      <c r="F10" s="3">
        <v>5.93</v>
      </c>
      <c r="G10" s="6">
        <f>F10-G4</f>
        <v>3.4399999999999995</v>
      </c>
      <c r="H10" s="6">
        <f t="shared" si="0"/>
        <v>10.852834619581371</v>
      </c>
      <c r="L10" s="11" t="s">
        <v>21</v>
      </c>
      <c r="M10" s="11" t="s">
        <v>27</v>
      </c>
      <c r="N10" s="11">
        <v>1.8145802815755196</v>
      </c>
      <c r="O10" s="12">
        <v>1.436617533365883</v>
      </c>
      <c r="P10" s="12">
        <v>2.7068548604073421</v>
      </c>
    </row>
    <row r="11" spans="5:16" x14ac:dyDescent="0.25">
      <c r="E11" s="2" t="s">
        <v>23</v>
      </c>
      <c r="F11" s="3">
        <v>3.41</v>
      </c>
      <c r="G11" s="6">
        <f>F11-G4</f>
        <v>0.91999999999999993</v>
      </c>
      <c r="H11" s="6">
        <f t="shared" si="0"/>
        <v>1.8921152934511918</v>
      </c>
      <c r="L11" s="11" t="s">
        <v>22</v>
      </c>
      <c r="M11" s="11" t="s">
        <v>27</v>
      </c>
      <c r="N11" s="11">
        <v>1.373046875</v>
      </c>
      <c r="O11" s="12">
        <v>0.9950841267903634</v>
      </c>
      <c r="P11" s="12">
        <v>1.9931967500493544</v>
      </c>
    </row>
    <row r="12" spans="5:16" x14ac:dyDescent="0.25">
      <c r="E12" s="2" t="s">
        <v>19</v>
      </c>
      <c r="F12" s="3" t="e">
        <v>#DIV/0!</v>
      </c>
      <c r="G12" s="6" t="e">
        <f>F12-G4</f>
        <v>#DIV/0!</v>
      </c>
      <c r="H12" s="6" t="e">
        <f t="shared" si="0"/>
        <v>#DIV/0!</v>
      </c>
      <c r="L12" s="11" t="s">
        <v>18</v>
      </c>
      <c r="M12" s="11" t="s">
        <v>27</v>
      </c>
      <c r="N12" s="11">
        <v>2.4570077260335275</v>
      </c>
      <c r="O12" s="12">
        <v>0.85428142547607422</v>
      </c>
      <c r="P12" s="12">
        <v>1.8078580766729035</v>
      </c>
    </row>
    <row r="13" spans="5:16" x14ac:dyDescent="0.25">
      <c r="F13" s="6"/>
      <c r="G13" s="6"/>
      <c r="L13" s="11" t="s">
        <v>23</v>
      </c>
      <c r="M13" s="11" t="s">
        <v>27</v>
      </c>
      <c r="N13" s="11">
        <v>2.2027479807535819</v>
      </c>
      <c r="O13" s="12">
        <v>0.60002168019612867</v>
      </c>
      <c r="P13" s="12">
        <v>1.5157393442135287</v>
      </c>
    </row>
    <row r="14" spans="5:16" x14ac:dyDescent="0.25">
      <c r="L14" s="11" t="s">
        <v>19</v>
      </c>
      <c r="M14" s="11" t="s">
        <v>27</v>
      </c>
      <c r="N14" s="11">
        <v>-0.7389170328776018</v>
      </c>
      <c r="O14" s="12">
        <v>-2.341643333435055</v>
      </c>
      <c r="P14" s="12">
        <v>0.19728547757864037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J24" sqref="J24"/>
    </sheetView>
  </sheetViews>
  <sheetFormatPr defaultRowHeight="13.2" x14ac:dyDescent="0.25"/>
  <sheetData>
    <row r="1" spans="1:2" x14ac:dyDescent="0.25">
      <c r="A1" t="s">
        <v>0</v>
      </c>
      <c r="B1" t="s">
        <v>26</v>
      </c>
    </row>
    <row r="2" spans="1:2" x14ac:dyDescent="0.25">
      <c r="A2" s="11" t="s">
        <v>16</v>
      </c>
      <c r="B2" s="12">
        <v>6.6332959819038191</v>
      </c>
    </row>
    <row r="3" spans="1:2" x14ac:dyDescent="0.25">
      <c r="A3" s="11" t="s">
        <v>17</v>
      </c>
      <c r="B3" s="12">
        <v>1.4581076792105101</v>
      </c>
    </row>
    <row r="4" spans="1:2" x14ac:dyDescent="0.25">
      <c r="A4" s="11" t="s">
        <v>21</v>
      </c>
      <c r="B4" s="12">
        <v>2.7068548604073421</v>
      </c>
    </row>
    <row r="5" spans="1:2" x14ac:dyDescent="0.25">
      <c r="A5" s="11" t="s">
        <v>22</v>
      </c>
      <c r="B5" s="12">
        <v>1.9931967500493544</v>
      </c>
    </row>
    <row r="6" spans="1:2" x14ac:dyDescent="0.25">
      <c r="A6" s="11" t="s">
        <v>18</v>
      </c>
      <c r="B6" s="12">
        <v>1.8078580766729035</v>
      </c>
    </row>
    <row r="7" spans="1:2" x14ac:dyDescent="0.25">
      <c r="A7" s="11" t="s">
        <v>23</v>
      </c>
      <c r="B7" s="12">
        <v>1.5157393442135287</v>
      </c>
    </row>
    <row r="8" spans="1:2" x14ac:dyDescent="0.25">
      <c r="A8" s="11" t="s">
        <v>19</v>
      </c>
      <c r="B8" s="12">
        <v>0.19728547757864037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G24" sqref="G24"/>
    </sheetView>
  </sheetViews>
  <sheetFormatPr defaultRowHeight="13.2" x14ac:dyDescent="0.25"/>
  <sheetData>
    <row r="1" spans="1:2" x14ac:dyDescent="0.25">
      <c r="A1" s="1" t="s">
        <v>0</v>
      </c>
      <c r="B1" s="5" t="s">
        <v>26</v>
      </c>
    </row>
    <row r="2" spans="1:2" x14ac:dyDescent="0.25">
      <c r="A2" s="2" t="s">
        <v>16</v>
      </c>
      <c r="B2" s="6">
        <v>0</v>
      </c>
    </row>
    <row r="3" spans="1:2" x14ac:dyDescent="0.25">
      <c r="A3" s="2" t="s">
        <v>17</v>
      </c>
      <c r="B3" s="6">
        <v>0</v>
      </c>
    </row>
    <row r="4" spans="1:2" x14ac:dyDescent="0.25">
      <c r="A4" s="2" t="s">
        <v>21</v>
      </c>
      <c r="B4" s="6">
        <v>0</v>
      </c>
    </row>
    <row r="5" spans="1:2" x14ac:dyDescent="0.25">
      <c r="A5" s="2" t="s">
        <v>22</v>
      </c>
      <c r="B5" s="6">
        <v>0</v>
      </c>
    </row>
    <row r="6" spans="1:2" x14ac:dyDescent="0.25">
      <c r="A6" s="2" t="s">
        <v>18</v>
      </c>
      <c r="B6" s="6">
        <v>10.852834619581371</v>
      </c>
    </row>
    <row r="7" spans="1:2" x14ac:dyDescent="0.25">
      <c r="A7" s="2" t="s">
        <v>23</v>
      </c>
      <c r="B7" s="6">
        <v>1.8921152934511918</v>
      </c>
    </row>
    <row r="8" spans="1:2" x14ac:dyDescent="0.25">
      <c r="A8" s="2" t="s">
        <v>19</v>
      </c>
      <c r="B8" s="6">
        <v>0</v>
      </c>
    </row>
    <row r="9" spans="1:2" x14ac:dyDescent="0.25">
      <c r="A9" s="2"/>
      <c r="B9" s="3"/>
    </row>
    <row r="10" spans="1:2" x14ac:dyDescent="0.25">
      <c r="A10" s="2"/>
      <c r="B10" s="3"/>
    </row>
    <row r="11" spans="1:2" x14ac:dyDescent="0.25">
      <c r="A11" s="2"/>
      <c r="B11" s="3"/>
    </row>
    <row r="12" spans="1:2" x14ac:dyDescent="0.25">
      <c r="A12" s="2"/>
      <c r="B1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G19" sqref="G19"/>
    </sheetView>
  </sheetViews>
  <sheetFormatPr defaultRowHeight="13.2" x14ac:dyDescent="0.25"/>
  <sheetData>
    <row r="1" spans="1:2" x14ac:dyDescent="0.25">
      <c r="A1" s="1" t="s">
        <v>0</v>
      </c>
      <c r="B1" s="1" t="s">
        <v>24</v>
      </c>
    </row>
    <row r="2" spans="1:2" x14ac:dyDescent="0.25">
      <c r="A2" s="2" t="s">
        <v>16</v>
      </c>
      <c r="B2">
        <v>0</v>
      </c>
    </row>
    <row r="3" spans="1:2" x14ac:dyDescent="0.25">
      <c r="A3" s="2" t="s">
        <v>17</v>
      </c>
      <c r="B3">
        <v>0</v>
      </c>
    </row>
    <row r="4" spans="1:2" x14ac:dyDescent="0.25">
      <c r="A4" s="2" t="s">
        <v>18</v>
      </c>
      <c r="B4">
        <v>8.8649809106666214E-2</v>
      </c>
    </row>
    <row r="5" spans="1:2" x14ac:dyDescent="0.25">
      <c r="A5" s="2" t="s">
        <v>19</v>
      </c>
      <c r="B5">
        <v>0.21245753133775125</v>
      </c>
    </row>
    <row r="6" spans="1:2" x14ac:dyDescent="0.25">
      <c r="A6" s="2"/>
      <c r="B6" s="3"/>
    </row>
    <row r="7" spans="1:2" x14ac:dyDescent="0.25">
      <c r="A7" s="2"/>
      <c r="B7" s="3"/>
    </row>
    <row r="8" spans="1:2" x14ac:dyDescent="0.25">
      <c r="A8" s="2"/>
      <c r="B8" s="3"/>
    </row>
    <row r="9" spans="1:2" x14ac:dyDescent="0.25">
      <c r="A9" s="2"/>
      <c r="B9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27" sqref="E27"/>
    </sheetView>
  </sheetViews>
  <sheetFormatPr defaultRowHeight="13.2" x14ac:dyDescent="0.25"/>
  <sheetData>
    <row r="1" spans="1:2" x14ac:dyDescent="0.25">
      <c r="A1" s="1" t="s">
        <v>0</v>
      </c>
      <c r="B1" s="1" t="s">
        <v>25</v>
      </c>
    </row>
    <row r="2" spans="1:2" x14ac:dyDescent="0.25">
      <c r="A2" t="s">
        <v>16</v>
      </c>
      <c r="B2" t="e">
        <v>#DIV/0!</v>
      </c>
    </row>
    <row r="3" spans="1:2" x14ac:dyDescent="0.25">
      <c r="A3" t="s">
        <v>17</v>
      </c>
      <c r="B3" t="e">
        <v>#DIV/0!</v>
      </c>
    </row>
    <row r="4" spans="1:2" x14ac:dyDescent="0.25">
      <c r="A4" t="s">
        <v>18</v>
      </c>
      <c r="B4">
        <v>8.1862061667662953E-2</v>
      </c>
    </row>
    <row r="5" spans="1:2" x14ac:dyDescent="0.25">
      <c r="A5" t="s">
        <v>19</v>
      </c>
      <c r="B5" t="e"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large_deletion</vt:lpstr>
      <vt:lpstr>small_deletion</vt:lpstr>
      <vt:lpstr>bclaf3_smalldel_R</vt:lpstr>
      <vt:lpstr>small_del_R</vt:lpstr>
      <vt:lpstr>bclaf3_R</vt:lpstr>
      <vt:lpstr>large_del_R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Sneha Mokashi</dc:creator>
  <cp:keywords/>
  <dc:description/>
  <cp:lastModifiedBy>Sneha Mokashi</cp:lastModifiedBy>
  <cp:revision/>
  <dcterms:created xsi:type="dcterms:W3CDTF">2024-02-27T19:08:03Z</dcterms:created>
  <dcterms:modified xsi:type="dcterms:W3CDTF">2024-06-07T03:33:19Z</dcterms:modified>
  <cp:category/>
  <cp:contentStatus/>
</cp:coreProperties>
</file>