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 activeTab="2"/>
  </bookViews>
  <sheets>
    <sheet name="Aligned" sheetId="1" r:id="rId1"/>
    <sheet name="Oracle" sheetId="2" r:id="rId2"/>
    <sheet name="Analysis" sheetId="3" r:id="rId3"/>
  </sheets>
  <calcPr calcId="144525"/>
</workbook>
</file>

<file path=xl/calcChain.xml><?xml version="1.0" encoding="utf-8"?>
<calcChain xmlns="http://schemas.openxmlformats.org/spreadsheetml/2006/main">
  <c r="D24" i="3" l="1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L47" i="2"/>
  <c r="I47" i="2"/>
  <c r="H47" i="2"/>
  <c r="G47" i="2"/>
  <c r="K47" i="2" s="1"/>
  <c r="F47" i="2"/>
  <c r="E47" i="2"/>
  <c r="D47" i="2"/>
  <c r="C47" i="2"/>
  <c r="J47" i="2" s="1"/>
  <c r="J46" i="2"/>
  <c r="I46" i="2"/>
  <c r="L46" i="2" s="1"/>
  <c r="H46" i="2"/>
  <c r="G46" i="2"/>
  <c r="K46" i="2" s="1"/>
  <c r="F46" i="2"/>
  <c r="E46" i="2"/>
  <c r="D46" i="2"/>
  <c r="C46" i="2"/>
  <c r="L45" i="2"/>
  <c r="I45" i="2"/>
  <c r="H45" i="2"/>
  <c r="G45" i="2"/>
  <c r="K45" i="2" s="1"/>
  <c r="F45" i="2"/>
  <c r="E45" i="2"/>
  <c r="D45" i="2"/>
  <c r="C45" i="2"/>
  <c r="J45" i="2" s="1"/>
  <c r="J44" i="2"/>
  <c r="I44" i="2"/>
  <c r="L44" i="2" s="1"/>
  <c r="H44" i="2"/>
  <c r="G44" i="2"/>
  <c r="K44" i="2" s="1"/>
  <c r="F44" i="2"/>
  <c r="E44" i="2"/>
  <c r="D44" i="2"/>
  <c r="C44" i="2"/>
  <c r="L43" i="2"/>
  <c r="I43" i="2"/>
  <c r="H43" i="2"/>
  <c r="G43" i="2"/>
  <c r="K43" i="2" s="1"/>
  <c r="F43" i="2"/>
  <c r="E43" i="2"/>
  <c r="D43" i="2"/>
  <c r="C43" i="2"/>
  <c r="J43" i="2" s="1"/>
  <c r="J42" i="2"/>
  <c r="I42" i="2"/>
  <c r="L42" i="2" s="1"/>
  <c r="H42" i="2"/>
  <c r="G42" i="2"/>
  <c r="K42" i="2" s="1"/>
  <c r="F42" i="2"/>
  <c r="E42" i="2"/>
  <c r="D42" i="2"/>
  <c r="C42" i="2"/>
  <c r="L41" i="2"/>
  <c r="I41" i="2"/>
  <c r="H41" i="2"/>
  <c r="G41" i="2"/>
  <c r="K41" i="2" s="1"/>
  <c r="F41" i="2"/>
  <c r="E41" i="2"/>
  <c r="D41" i="2"/>
  <c r="C41" i="2"/>
  <c r="J41" i="2" s="1"/>
  <c r="J40" i="2"/>
  <c r="I40" i="2"/>
  <c r="L40" i="2" s="1"/>
  <c r="H40" i="2"/>
  <c r="G40" i="2"/>
  <c r="K40" i="2" s="1"/>
  <c r="F40" i="2"/>
  <c r="E40" i="2"/>
  <c r="D40" i="2"/>
  <c r="C40" i="2"/>
  <c r="L39" i="2"/>
  <c r="I39" i="2"/>
  <c r="H39" i="2"/>
  <c r="G39" i="2"/>
  <c r="K39" i="2" s="1"/>
  <c r="F39" i="2"/>
  <c r="E39" i="2"/>
  <c r="D39" i="2"/>
  <c r="C39" i="2"/>
  <c r="J39" i="2" s="1"/>
  <c r="J38" i="2"/>
  <c r="I38" i="2"/>
  <c r="L38" i="2" s="1"/>
  <c r="H38" i="2"/>
  <c r="G38" i="2"/>
  <c r="K38" i="2" s="1"/>
  <c r="F38" i="2"/>
  <c r="E38" i="2"/>
  <c r="D38" i="2"/>
  <c r="C38" i="2"/>
  <c r="L37" i="2"/>
  <c r="I37" i="2"/>
  <c r="H37" i="2"/>
  <c r="G37" i="2"/>
  <c r="K37" i="2" s="1"/>
  <c r="F37" i="2"/>
  <c r="E37" i="2"/>
  <c r="D37" i="2"/>
  <c r="C37" i="2"/>
  <c r="J37" i="2" s="1"/>
  <c r="J36" i="2"/>
  <c r="I36" i="2"/>
  <c r="L36" i="2" s="1"/>
  <c r="H36" i="2"/>
  <c r="G36" i="2"/>
  <c r="K36" i="2" s="1"/>
  <c r="F36" i="2"/>
  <c r="E36" i="2"/>
  <c r="D36" i="2"/>
  <c r="C36" i="2"/>
  <c r="L35" i="2"/>
  <c r="I35" i="2"/>
  <c r="H35" i="2"/>
  <c r="G35" i="2"/>
  <c r="K35" i="2" s="1"/>
  <c r="F35" i="2"/>
  <c r="E35" i="2"/>
  <c r="D35" i="2"/>
  <c r="C35" i="2"/>
  <c r="J35" i="2" s="1"/>
  <c r="J34" i="2"/>
  <c r="I34" i="2"/>
  <c r="L34" i="2" s="1"/>
  <c r="H34" i="2"/>
  <c r="G34" i="2"/>
  <c r="K34" i="2" s="1"/>
  <c r="F34" i="2"/>
  <c r="E34" i="2"/>
  <c r="D34" i="2"/>
  <c r="C34" i="2"/>
  <c r="L33" i="2"/>
  <c r="I33" i="2"/>
  <c r="H33" i="2"/>
  <c r="G33" i="2"/>
  <c r="K33" i="2" s="1"/>
  <c r="F33" i="2"/>
  <c r="E33" i="2"/>
  <c r="D33" i="2"/>
  <c r="C33" i="2"/>
  <c r="J33" i="2" s="1"/>
  <c r="J32" i="2"/>
  <c r="I32" i="2"/>
  <c r="L32" i="2" s="1"/>
  <c r="H32" i="2"/>
  <c r="G32" i="2"/>
  <c r="K32" i="2" s="1"/>
  <c r="F32" i="2"/>
  <c r="E32" i="2"/>
  <c r="D32" i="2"/>
  <c r="C32" i="2"/>
  <c r="L31" i="2"/>
  <c r="I31" i="2"/>
  <c r="H31" i="2"/>
  <c r="G31" i="2"/>
  <c r="K31" i="2" s="1"/>
  <c r="F31" i="2"/>
  <c r="E31" i="2"/>
  <c r="D31" i="2"/>
  <c r="C31" i="2"/>
  <c r="J31" i="2" s="1"/>
  <c r="J30" i="2"/>
  <c r="I30" i="2"/>
  <c r="L30" i="2" s="1"/>
  <c r="H30" i="2"/>
  <c r="G30" i="2"/>
  <c r="K30" i="2" s="1"/>
  <c r="F30" i="2"/>
  <c r="E30" i="2"/>
  <c r="D30" i="2"/>
  <c r="C30" i="2"/>
  <c r="L29" i="2"/>
  <c r="I29" i="2"/>
  <c r="H29" i="2"/>
  <c r="G29" i="2"/>
  <c r="K29" i="2" s="1"/>
  <c r="F29" i="2"/>
  <c r="E29" i="2"/>
  <c r="D29" i="2"/>
  <c r="C29" i="2"/>
  <c r="J29" i="2" s="1"/>
  <c r="J28" i="2"/>
  <c r="I28" i="2"/>
  <c r="L28" i="2" s="1"/>
  <c r="H28" i="2"/>
  <c r="G28" i="2"/>
  <c r="K28" i="2" s="1"/>
  <c r="F28" i="2"/>
  <c r="E28" i="2"/>
  <c r="D28" i="2"/>
  <c r="C28" i="2"/>
  <c r="L27" i="2"/>
  <c r="I27" i="2"/>
  <c r="H27" i="2"/>
  <c r="G27" i="2"/>
  <c r="K27" i="2" s="1"/>
  <c r="F27" i="2"/>
  <c r="E27" i="2"/>
  <c r="D27" i="2"/>
  <c r="C27" i="2"/>
  <c r="J27" i="2" s="1"/>
  <c r="J26" i="2"/>
  <c r="I26" i="2"/>
  <c r="L26" i="2" s="1"/>
  <c r="H26" i="2"/>
  <c r="G26" i="2"/>
  <c r="K26" i="2" s="1"/>
  <c r="F26" i="2"/>
  <c r="E26" i="2"/>
  <c r="D26" i="2"/>
  <c r="C26" i="2"/>
  <c r="L47" i="1"/>
  <c r="I47" i="1"/>
  <c r="H47" i="1"/>
  <c r="G47" i="1"/>
  <c r="K47" i="1" s="1"/>
  <c r="F47" i="1"/>
  <c r="E47" i="1"/>
  <c r="D47" i="1"/>
  <c r="C47" i="1"/>
  <c r="J47" i="1" s="1"/>
  <c r="J46" i="1"/>
  <c r="I46" i="1"/>
  <c r="L46" i="1" s="1"/>
  <c r="H46" i="1"/>
  <c r="G46" i="1"/>
  <c r="K46" i="1" s="1"/>
  <c r="F46" i="1"/>
  <c r="E46" i="1"/>
  <c r="D46" i="1"/>
  <c r="C46" i="1"/>
  <c r="L45" i="1"/>
  <c r="I45" i="1"/>
  <c r="H45" i="1"/>
  <c r="G45" i="1"/>
  <c r="K45" i="1" s="1"/>
  <c r="F45" i="1"/>
  <c r="E45" i="1"/>
  <c r="D45" i="1"/>
  <c r="C45" i="1"/>
  <c r="J45" i="1" s="1"/>
  <c r="I44" i="1"/>
  <c r="L44" i="1" s="1"/>
  <c r="H44" i="1"/>
  <c r="G44" i="1"/>
  <c r="F44" i="1"/>
  <c r="E44" i="1"/>
  <c r="D44" i="1"/>
  <c r="K44" i="1" s="1"/>
  <c r="C44" i="1"/>
  <c r="L43" i="1"/>
  <c r="I43" i="1"/>
  <c r="H43" i="1"/>
  <c r="G43" i="1"/>
  <c r="K43" i="1" s="1"/>
  <c r="F43" i="1"/>
  <c r="E43" i="1"/>
  <c r="D43" i="1"/>
  <c r="C43" i="1"/>
  <c r="J43" i="1" s="1"/>
  <c r="I42" i="1"/>
  <c r="L42" i="1" s="1"/>
  <c r="H42" i="1"/>
  <c r="G42" i="1"/>
  <c r="F42" i="1"/>
  <c r="E42" i="1"/>
  <c r="D42" i="1"/>
  <c r="K42" i="1" s="1"/>
  <c r="C42" i="1"/>
  <c r="L41" i="1"/>
  <c r="I41" i="1"/>
  <c r="H41" i="1"/>
  <c r="G41" i="1"/>
  <c r="K41" i="1" s="1"/>
  <c r="F41" i="1"/>
  <c r="E41" i="1"/>
  <c r="D41" i="1"/>
  <c r="C41" i="1"/>
  <c r="J41" i="1" s="1"/>
  <c r="I40" i="1"/>
  <c r="L40" i="1" s="1"/>
  <c r="H40" i="1"/>
  <c r="G40" i="1"/>
  <c r="F40" i="1"/>
  <c r="E40" i="1"/>
  <c r="D40" i="1"/>
  <c r="K40" i="1" s="1"/>
  <c r="C40" i="1"/>
  <c r="L39" i="1"/>
  <c r="I39" i="1"/>
  <c r="H39" i="1"/>
  <c r="G39" i="1"/>
  <c r="K39" i="1" s="1"/>
  <c r="F39" i="1"/>
  <c r="E39" i="1"/>
  <c r="D39" i="1"/>
  <c r="C39" i="1"/>
  <c r="J39" i="1" s="1"/>
  <c r="I38" i="1"/>
  <c r="L38" i="1" s="1"/>
  <c r="H38" i="1"/>
  <c r="G38" i="1"/>
  <c r="F38" i="1"/>
  <c r="E38" i="1"/>
  <c r="D38" i="1"/>
  <c r="K38" i="1" s="1"/>
  <c r="C38" i="1"/>
  <c r="L37" i="1"/>
  <c r="I37" i="1"/>
  <c r="H37" i="1"/>
  <c r="G37" i="1"/>
  <c r="K37" i="1" s="1"/>
  <c r="F37" i="1"/>
  <c r="E37" i="1"/>
  <c r="D37" i="1"/>
  <c r="C37" i="1"/>
  <c r="J37" i="1" s="1"/>
  <c r="I36" i="1"/>
  <c r="L36" i="1" s="1"/>
  <c r="H36" i="1"/>
  <c r="G36" i="1"/>
  <c r="F36" i="1"/>
  <c r="E36" i="1"/>
  <c r="D36" i="1"/>
  <c r="K36" i="1" s="1"/>
  <c r="C36" i="1"/>
  <c r="L35" i="1"/>
  <c r="I35" i="1"/>
  <c r="H35" i="1"/>
  <c r="G35" i="1"/>
  <c r="K35" i="1" s="1"/>
  <c r="F35" i="1"/>
  <c r="E35" i="1"/>
  <c r="D35" i="1"/>
  <c r="C35" i="1"/>
  <c r="J35" i="1" s="1"/>
  <c r="I34" i="1"/>
  <c r="L34" i="1" s="1"/>
  <c r="H34" i="1"/>
  <c r="G34" i="1"/>
  <c r="F34" i="1"/>
  <c r="E34" i="1"/>
  <c r="D34" i="1"/>
  <c r="K34" i="1" s="1"/>
  <c r="C34" i="1"/>
  <c r="L33" i="1"/>
  <c r="I33" i="1"/>
  <c r="H33" i="1"/>
  <c r="G33" i="1"/>
  <c r="K33" i="1" s="1"/>
  <c r="F33" i="1"/>
  <c r="E33" i="1"/>
  <c r="D33" i="1"/>
  <c r="C33" i="1"/>
  <c r="J33" i="1" s="1"/>
  <c r="I32" i="1"/>
  <c r="L32" i="1" s="1"/>
  <c r="H32" i="1"/>
  <c r="G32" i="1"/>
  <c r="F32" i="1"/>
  <c r="E32" i="1"/>
  <c r="D32" i="1"/>
  <c r="K32" i="1" s="1"/>
  <c r="C32" i="1"/>
  <c r="L31" i="1"/>
  <c r="I31" i="1"/>
  <c r="H31" i="1"/>
  <c r="G31" i="1"/>
  <c r="K31" i="1" s="1"/>
  <c r="F31" i="1"/>
  <c r="E31" i="1"/>
  <c r="D31" i="1"/>
  <c r="C31" i="1"/>
  <c r="J31" i="1" s="1"/>
  <c r="I30" i="1"/>
  <c r="L30" i="1" s="1"/>
  <c r="H30" i="1"/>
  <c r="G30" i="1"/>
  <c r="F30" i="1"/>
  <c r="E30" i="1"/>
  <c r="D30" i="1"/>
  <c r="K30" i="1" s="1"/>
  <c r="C30" i="1"/>
  <c r="L29" i="1"/>
  <c r="I29" i="1"/>
  <c r="H29" i="1"/>
  <c r="G29" i="1"/>
  <c r="K29" i="1" s="1"/>
  <c r="F29" i="1"/>
  <c r="E29" i="1"/>
  <c r="D29" i="1"/>
  <c r="C29" i="1"/>
  <c r="J29" i="1" s="1"/>
  <c r="I28" i="1"/>
  <c r="L28" i="1" s="1"/>
  <c r="H28" i="1"/>
  <c r="G28" i="1"/>
  <c r="F28" i="1"/>
  <c r="E28" i="1"/>
  <c r="D28" i="1"/>
  <c r="K28" i="1" s="1"/>
  <c r="C28" i="1"/>
  <c r="L27" i="1"/>
  <c r="I27" i="1"/>
  <c r="H27" i="1"/>
  <c r="G27" i="1"/>
  <c r="K27" i="1" s="1"/>
  <c r="F27" i="1"/>
  <c r="E27" i="1"/>
  <c r="D27" i="1"/>
  <c r="C27" i="1"/>
  <c r="J27" i="1" s="1"/>
  <c r="I26" i="1"/>
  <c r="L26" i="1" s="1"/>
  <c r="H26" i="1"/>
  <c r="G26" i="1"/>
  <c r="F26" i="1"/>
  <c r="E26" i="1"/>
  <c r="D26" i="1"/>
  <c r="K26" i="1" s="1"/>
  <c r="C26" i="1"/>
  <c r="J26" i="1" l="1"/>
  <c r="J28" i="1"/>
  <c r="J30" i="1"/>
  <c r="J32" i="1"/>
  <c r="J34" i="1"/>
  <c r="J36" i="1"/>
  <c r="J38" i="1"/>
  <c r="J40" i="1"/>
  <c r="J42" i="1"/>
  <c r="J44" i="1"/>
</calcChain>
</file>

<file path=xl/sharedStrings.xml><?xml version="1.0" encoding="utf-8"?>
<sst xmlns="http://schemas.openxmlformats.org/spreadsheetml/2006/main" count="156" uniqueCount="41">
  <si>
    <t>Workload</t>
  </si>
  <si>
    <t>Accesses</t>
  </si>
  <si>
    <t>Non-Memory Ins</t>
  </si>
  <si>
    <t>L1 Hits</t>
  </si>
  <si>
    <t>L1 Miss</t>
  </si>
  <si>
    <t>L1 Miss Bandwidth</t>
  </si>
  <si>
    <t>L2 Hits</t>
  </si>
  <si>
    <t>L2 Miss</t>
  </si>
  <si>
    <t>L2 Miss Bandwidth</t>
  </si>
  <si>
    <t>apache</t>
  </si>
  <si>
    <t>art</t>
  </si>
  <si>
    <t>astar</t>
  </si>
  <si>
    <t>cactus</t>
  </si>
  <si>
    <t>canneal</t>
  </si>
  <si>
    <t>eclipse</t>
  </si>
  <si>
    <t>facesim</t>
  </si>
  <si>
    <t>ferret</t>
  </si>
  <si>
    <t>firefox</t>
  </si>
  <si>
    <t>fluidanimate</t>
  </si>
  <si>
    <t>freqmine</t>
  </si>
  <si>
    <t>h2</t>
  </si>
  <si>
    <t>jbb</t>
  </si>
  <si>
    <t>lbm</t>
  </si>
  <si>
    <t>mcf</t>
  </si>
  <si>
    <t>milc</t>
  </si>
  <si>
    <t>omnetpp</t>
  </si>
  <si>
    <t>soplex</t>
  </si>
  <si>
    <t>tpcc-uva</t>
  </si>
  <si>
    <t>tradesoap</t>
  </si>
  <si>
    <t>twolf</t>
  </si>
  <si>
    <t>x264</t>
  </si>
  <si>
    <t>Performance</t>
  </si>
  <si>
    <t>OnChip Energy (pJ)</t>
  </si>
  <si>
    <t>OffChip Energy (pJ)</t>
  </si>
  <si>
    <t>canne.</t>
  </si>
  <si>
    <t>face.</t>
  </si>
  <si>
    <t>fluid.</t>
  </si>
  <si>
    <t>freq.</t>
  </si>
  <si>
    <t>omnet.</t>
  </si>
  <si>
    <t>tpc-c.</t>
  </si>
  <si>
    <t>trade.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</si>
</sst>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2">
    <dxf>
      <fill>
        <patternFill patternType="solid">
          <bgColor rgb="FFD9EAD3"/>
        </patternFill>
      </fill>
    </dxf>
    <dxf>
      <fill>
        <patternFill patternType="solid"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34724894079553E-2"/>
          <c:y val="3.6670670403487697E-2"/>
          <c:w val="0.8891291719091049"/>
          <c:h val="0.793028540923909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Analysis!$A$27:$A$48</c:f>
              <c:strCache>
                <c:ptCount val="22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canne.</c:v>
                </c:pt>
                <c:pt idx="5">
                  <c:v>eclipse</c:v>
                </c:pt>
                <c:pt idx="6">
                  <c:v>face.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  <c:pt idx="11">
                  <c:v>h2</c:v>
                </c:pt>
                <c:pt idx="12">
                  <c:v>jbb</c:v>
                </c:pt>
                <c:pt idx="13">
                  <c:v>lbm</c:v>
                </c:pt>
                <c:pt idx="14">
                  <c:v>mcf</c:v>
                </c:pt>
                <c:pt idx="15">
                  <c:v>milc</c:v>
                </c:pt>
                <c:pt idx="16">
                  <c:v>omnet.</c:v>
                </c:pt>
                <c:pt idx="17">
                  <c:v>soplex</c:v>
                </c:pt>
                <c:pt idx="18">
                  <c:v>tpc-c.</c:v>
                </c:pt>
                <c:pt idx="19">
                  <c:v>trade.</c:v>
                </c:pt>
                <c:pt idx="20">
                  <c:v>twolf</c:v>
                </c:pt>
                <c:pt idx="21">
                  <c:v>x264</c:v>
                </c:pt>
              </c:strCache>
            </c:strRef>
          </c:cat>
          <c:val>
            <c:numRef>
              <c:f>Analysis!$B$27:$B$48</c:f>
              <c:numCache>
                <c:formatCode>#,##0.00</c:formatCode>
                <c:ptCount val="22"/>
                <c:pt idx="0">
                  <c:v>5.2619907477009402</c:v>
                </c:pt>
                <c:pt idx="1">
                  <c:v>49.7329327243758</c:v>
                </c:pt>
                <c:pt idx="2">
                  <c:v>-17.8900748780908</c:v>
                </c:pt>
                <c:pt idx="3">
                  <c:v>-15.109809721100699</c:v>
                </c:pt>
                <c:pt idx="4">
                  <c:v>-2.9244908193252299</c:v>
                </c:pt>
                <c:pt idx="5">
                  <c:v>-17.395167948274398</c:v>
                </c:pt>
                <c:pt idx="6">
                  <c:v>-8.8304412527845102</c:v>
                </c:pt>
                <c:pt idx="7">
                  <c:v>-11.065418526281601</c:v>
                </c:pt>
                <c:pt idx="8">
                  <c:v>-16.798759023799501</c:v>
                </c:pt>
                <c:pt idx="9">
                  <c:v>-11.1579252152208</c:v>
                </c:pt>
                <c:pt idx="10">
                  <c:v>-22.0386813913296</c:v>
                </c:pt>
                <c:pt idx="11">
                  <c:v>-12.1822671186669</c:v>
                </c:pt>
                <c:pt idx="12">
                  <c:v>12.959777752242299</c:v>
                </c:pt>
                <c:pt idx="13">
                  <c:v>2.7328659839870602</c:v>
                </c:pt>
                <c:pt idx="14">
                  <c:v>9.8507179050924201</c:v>
                </c:pt>
                <c:pt idx="15">
                  <c:v>0.38420543309284999</c:v>
                </c:pt>
                <c:pt idx="16">
                  <c:v>-13.722861624307299</c:v>
                </c:pt>
                <c:pt idx="17">
                  <c:v>12.683893700672201</c:v>
                </c:pt>
                <c:pt idx="18">
                  <c:v>-14.316139919407</c:v>
                </c:pt>
                <c:pt idx="19">
                  <c:v>-17.646688810501999</c:v>
                </c:pt>
                <c:pt idx="20">
                  <c:v>26.4801164468827</c:v>
                </c:pt>
                <c:pt idx="21">
                  <c:v>-11.7718456919311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5493248"/>
        <c:axId val="54476800"/>
      </c:barChart>
      <c:catAx>
        <c:axId val="12549324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3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54476800"/>
        <c:crosses val="autoZero"/>
        <c:auto val="1"/>
        <c:lblAlgn val="ctr"/>
        <c:lblOffset val="0"/>
        <c:noMultiLvlLbl val="0"/>
      </c:catAx>
      <c:valAx>
        <c:axId val="54476800"/>
        <c:scaling>
          <c:orientation val="minMax"/>
          <c:max val="60"/>
          <c:min val="-4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200"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3200" b="0">
                    <a:latin typeface="Times New Roman" pitchFamily="18" charset="0"/>
                    <a:cs typeface="Times New Roman" pitchFamily="18" charset="0"/>
                  </a:rPr>
                  <a:t>% Reduction</a:t>
                </a:r>
              </a:p>
            </c:rich>
          </c:tx>
          <c:layout>
            <c:manualLayout>
              <c:xMode val="edge"/>
              <c:yMode val="edge"/>
              <c:x val="0"/>
              <c:y val="0.35052957363380427"/>
            </c:manualLayout>
          </c:layout>
          <c:overlay val="0"/>
        </c:title>
        <c:numFmt formatCode="##0\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3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25493248"/>
        <c:crosses val="autoZero"/>
        <c:crossBetween val="between"/>
        <c:majorUnit val="2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695324</xdr:colOff>
      <xdr:row>27</xdr:row>
      <xdr:rowOff>4762</xdr:rowOff>
    </xdr:from>
    <xdr:to>
      <xdr:col>19</xdr:col>
      <xdr:colOff>152400</xdr:colOff>
      <xdr:row>74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C16" workbookViewId="0"/>
  </sheetViews>
  <sheetFormatPr defaultColWidth="17.140625" defaultRowHeight="12.75" customHeight="1" x14ac:dyDescent="0.2"/>
  <cols>
    <col min="6" max="6" width="18.28515625" customWidth="1"/>
    <col min="8" max="8" width="17.140625" customWidth="1"/>
    <col min="9" max="9" width="17.42578125" customWidth="1"/>
    <col min="10" max="10" width="17.85546875" customWidth="1"/>
    <col min="11" max="11" width="18.5703125" customWidth="1"/>
    <col min="12" max="12" width="18.85546875" customWidth="1"/>
  </cols>
  <sheetData>
    <row r="1" spans="1:9" ht="12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</row>
    <row r="2" spans="1:9" ht="12.75" customHeight="1" x14ac:dyDescent="0.2">
      <c r="A2" t="s">
        <v>9</v>
      </c>
      <c r="B2">
        <v>547344873</v>
      </c>
      <c r="C2">
        <v>436206198</v>
      </c>
      <c r="D2">
        <v>451060445</v>
      </c>
      <c r="E2">
        <v>76284428</v>
      </c>
      <c r="F2">
        <v>6102754240</v>
      </c>
      <c r="G2">
        <v>55504023</v>
      </c>
      <c r="H2">
        <v>20780405</v>
      </c>
      <c r="I2">
        <v>1662432400</v>
      </c>
    </row>
    <row r="3" spans="1:9" ht="12.75" customHeight="1" x14ac:dyDescent="0.2">
      <c r="A3" t="s">
        <v>10</v>
      </c>
      <c r="B3">
        <v>149171911</v>
      </c>
      <c r="C3">
        <v>303358309</v>
      </c>
      <c r="D3">
        <v>71355226</v>
      </c>
      <c r="E3">
        <v>57816685</v>
      </c>
      <c r="F3">
        <v>4625334800</v>
      </c>
      <c r="G3">
        <v>11601368</v>
      </c>
      <c r="H3">
        <v>46215317</v>
      </c>
      <c r="I3">
        <v>3697225360</v>
      </c>
    </row>
    <row r="4" spans="1:9" ht="12.75" customHeight="1" x14ac:dyDescent="0.2">
      <c r="A4" t="s">
        <v>11</v>
      </c>
      <c r="B4">
        <v>432996431</v>
      </c>
      <c r="C4">
        <v>540833254</v>
      </c>
      <c r="D4">
        <v>411264274</v>
      </c>
      <c r="E4">
        <v>1732157</v>
      </c>
      <c r="F4">
        <v>138572560</v>
      </c>
      <c r="G4">
        <v>1440313</v>
      </c>
      <c r="H4">
        <v>291844</v>
      </c>
      <c r="I4">
        <v>23347520</v>
      </c>
    </row>
    <row r="5" spans="1:9" ht="12.75" customHeight="1" x14ac:dyDescent="0.2">
      <c r="A5" t="s">
        <v>12</v>
      </c>
      <c r="B5">
        <v>651861685</v>
      </c>
      <c r="C5">
        <v>337474915</v>
      </c>
      <c r="D5">
        <v>624803123</v>
      </c>
      <c r="E5">
        <v>7058562</v>
      </c>
      <c r="F5">
        <v>564684960</v>
      </c>
      <c r="G5">
        <v>2817422</v>
      </c>
      <c r="H5">
        <v>4241140</v>
      </c>
      <c r="I5">
        <v>339291200</v>
      </c>
    </row>
    <row r="6" spans="1:9" ht="12.75" customHeight="1" x14ac:dyDescent="0.2">
      <c r="A6" t="s">
        <v>13</v>
      </c>
      <c r="B6">
        <v>416262466</v>
      </c>
      <c r="C6">
        <v>554653829</v>
      </c>
      <c r="D6">
        <v>387591746</v>
      </c>
      <c r="E6">
        <v>8670720</v>
      </c>
      <c r="F6">
        <v>693657600</v>
      </c>
      <c r="G6">
        <v>3280516</v>
      </c>
      <c r="H6">
        <v>5390204</v>
      </c>
      <c r="I6">
        <v>431216320</v>
      </c>
    </row>
    <row r="7" spans="1:9" ht="12.75" customHeight="1" x14ac:dyDescent="0.2">
      <c r="A7" t="s">
        <v>14</v>
      </c>
      <c r="B7">
        <v>556061218</v>
      </c>
      <c r="C7">
        <v>885858974</v>
      </c>
      <c r="D7">
        <v>529994779</v>
      </c>
      <c r="E7">
        <v>6066439</v>
      </c>
      <c r="F7">
        <v>485315120</v>
      </c>
      <c r="G7">
        <v>6064123</v>
      </c>
      <c r="H7">
        <v>2316</v>
      </c>
      <c r="I7">
        <v>185280</v>
      </c>
    </row>
    <row r="8" spans="1:9" ht="12.75" customHeight="1" x14ac:dyDescent="0.2">
      <c r="A8" t="s">
        <v>15</v>
      </c>
      <c r="B8">
        <v>391095641</v>
      </c>
      <c r="C8">
        <v>586420519</v>
      </c>
      <c r="D8">
        <v>365802987</v>
      </c>
      <c r="E8">
        <v>5292654</v>
      </c>
      <c r="F8">
        <v>423412320</v>
      </c>
      <c r="G8">
        <v>819759</v>
      </c>
      <c r="H8">
        <v>4472895</v>
      </c>
      <c r="I8">
        <v>357831600</v>
      </c>
    </row>
    <row r="9" spans="1:9" ht="12.75" customHeight="1" x14ac:dyDescent="0.2">
      <c r="A9" t="s">
        <v>16</v>
      </c>
      <c r="B9">
        <v>346685348</v>
      </c>
      <c r="C9">
        <v>612444583</v>
      </c>
      <c r="D9">
        <v>320226680</v>
      </c>
      <c r="E9">
        <v>6458668</v>
      </c>
      <c r="F9">
        <v>516693440</v>
      </c>
      <c r="G9">
        <v>5081444</v>
      </c>
      <c r="H9">
        <v>1377224</v>
      </c>
      <c r="I9">
        <v>110177920</v>
      </c>
    </row>
    <row r="10" spans="1:9" ht="12.75" customHeight="1" x14ac:dyDescent="0.2">
      <c r="A10" t="s">
        <v>17</v>
      </c>
      <c r="B10">
        <v>445171429</v>
      </c>
      <c r="C10">
        <v>531417719</v>
      </c>
      <c r="D10">
        <v>423617857</v>
      </c>
      <c r="E10">
        <v>1553572</v>
      </c>
      <c r="F10">
        <v>124285760</v>
      </c>
      <c r="G10">
        <v>597186</v>
      </c>
      <c r="H10">
        <v>956386</v>
      </c>
      <c r="I10">
        <v>76510880</v>
      </c>
    </row>
    <row r="11" spans="1:9" ht="12.75" customHeight="1" x14ac:dyDescent="0.2">
      <c r="A11" t="s">
        <v>18</v>
      </c>
      <c r="B11">
        <v>280573716</v>
      </c>
      <c r="C11">
        <v>695592240</v>
      </c>
      <c r="D11">
        <v>258968498</v>
      </c>
      <c r="E11">
        <v>1605218</v>
      </c>
      <c r="F11">
        <v>128417440</v>
      </c>
      <c r="G11">
        <v>232192</v>
      </c>
      <c r="H11">
        <v>1373026</v>
      </c>
      <c r="I11">
        <v>109842080</v>
      </c>
    </row>
    <row r="12" spans="1:9" ht="12.75" customHeight="1" x14ac:dyDescent="0.2">
      <c r="A12" t="s">
        <v>19</v>
      </c>
      <c r="B12">
        <v>586371503</v>
      </c>
      <c r="C12">
        <v>399527077</v>
      </c>
      <c r="D12">
        <v>565235293</v>
      </c>
      <c r="E12">
        <v>1136210</v>
      </c>
      <c r="F12">
        <v>90896800</v>
      </c>
      <c r="G12">
        <v>553603</v>
      </c>
      <c r="H12">
        <v>582607</v>
      </c>
      <c r="I12">
        <v>46608560</v>
      </c>
    </row>
    <row r="13" spans="1:9" ht="12.75" customHeight="1" x14ac:dyDescent="0.2">
      <c r="A13" t="s">
        <v>20</v>
      </c>
      <c r="B13">
        <v>474809488</v>
      </c>
      <c r="C13">
        <v>995312147</v>
      </c>
      <c r="D13">
        <v>444389366</v>
      </c>
      <c r="E13">
        <v>10420122</v>
      </c>
      <c r="F13">
        <v>833609760</v>
      </c>
      <c r="G13">
        <v>9809811</v>
      </c>
      <c r="H13">
        <v>610311</v>
      </c>
      <c r="I13">
        <v>48824880</v>
      </c>
    </row>
    <row r="14" spans="1:9" ht="12.75" customHeight="1" x14ac:dyDescent="0.2">
      <c r="A14" t="s">
        <v>21</v>
      </c>
      <c r="B14">
        <v>575425260</v>
      </c>
      <c r="C14">
        <v>409932741</v>
      </c>
      <c r="D14">
        <v>528177703</v>
      </c>
      <c r="E14">
        <v>27247557</v>
      </c>
      <c r="F14">
        <v>2179804560</v>
      </c>
      <c r="G14">
        <v>13846105</v>
      </c>
      <c r="H14">
        <v>13401452</v>
      </c>
      <c r="I14">
        <v>1072116160</v>
      </c>
    </row>
    <row r="15" spans="1:9" ht="12.75" customHeight="1" x14ac:dyDescent="0.2">
      <c r="A15" t="s">
        <v>22</v>
      </c>
      <c r="B15">
        <v>332795730</v>
      </c>
      <c r="C15">
        <v>630570749</v>
      </c>
      <c r="D15">
        <v>251308485</v>
      </c>
      <c r="E15">
        <v>61487245</v>
      </c>
      <c r="F15">
        <v>4918979600</v>
      </c>
      <c r="G15">
        <v>21674907</v>
      </c>
      <c r="H15">
        <v>39812338</v>
      </c>
      <c r="I15">
        <v>3184987040</v>
      </c>
    </row>
    <row r="16" spans="1:9" ht="12.75" customHeight="1" x14ac:dyDescent="0.2">
      <c r="A16" t="s">
        <v>23</v>
      </c>
      <c r="B16">
        <v>362244534</v>
      </c>
      <c r="C16">
        <v>601563375</v>
      </c>
      <c r="D16">
        <v>274256021</v>
      </c>
      <c r="E16">
        <v>67988513</v>
      </c>
      <c r="F16">
        <v>5439081040</v>
      </c>
      <c r="G16">
        <v>26505656</v>
      </c>
      <c r="H16">
        <v>41482857</v>
      </c>
      <c r="I16">
        <v>3318628560</v>
      </c>
    </row>
    <row r="17" spans="1:12" ht="12.75" customHeight="1" x14ac:dyDescent="0.2">
      <c r="A17" t="s">
        <v>24</v>
      </c>
      <c r="B17">
        <v>324158570</v>
      </c>
      <c r="C17">
        <v>633124443</v>
      </c>
      <c r="D17">
        <v>289050602</v>
      </c>
      <c r="E17">
        <v>15107968</v>
      </c>
      <c r="F17">
        <v>1208637440</v>
      </c>
      <c r="G17">
        <v>108058</v>
      </c>
      <c r="H17">
        <v>14999910</v>
      </c>
      <c r="I17">
        <v>1199992800</v>
      </c>
    </row>
    <row r="18" spans="1:12" ht="12.75" customHeight="1" x14ac:dyDescent="0.2">
      <c r="A18" t="s">
        <v>25</v>
      </c>
      <c r="B18">
        <v>456311616</v>
      </c>
      <c r="C18">
        <v>519696139</v>
      </c>
      <c r="D18">
        <v>427547186</v>
      </c>
      <c r="E18">
        <v>8764430</v>
      </c>
      <c r="F18">
        <v>701154400</v>
      </c>
      <c r="G18">
        <v>8759532</v>
      </c>
      <c r="H18">
        <v>4898</v>
      </c>
      <c r="I18">
        <v>391840</v>
      </c>
    </row>
    <row r="19" spans="1:12" ht="12.75" customHeight="1" x14ac:dyDescent="0.2">
      <c r="A19" t="s">
        <v>26</v>
      </c>
      <c r="B19">
        <v>274032413</v>
      </c>
      <c r="C19">
        <v>680862099</v>
      </c>
      <c r="D19">
        <v>222470890</v>
      </c>
      <c r="E19">
        <v>31561523</v>
      </c>
      <c r="F19">
        <v>2524921840</v>
      </c>
      <c r="G19">
        <v>25847047</v>
      </c>
      <c r="H19">
        <v>5714476</v>
      </c>
      <c r="I19">
        <v>457158080</v>
      </c>
    </row>
    <row r="20" spans="1:12" ht="12.75" customHeight="1" x14ac:dyDescent="0.2">
      <c r="A20" t="s">
        <v>27</v>
      </c>
      <c r="B20">
        <v>418651634</v>
      </c>
      <c r="C20">
        <v>553137267</v>
      </c>
      <c r="D20">
        <v>392490314</v>
      </c>
      <c r="E20">
        <v>6161320</v>
      </c>
      <c r="F20">
        <v>492905600</v>
      </c>
      <c r="G20">
        <v>5579931</v>
      </c>
      <c r="H20">
        <v>581389</v>
      </c>
      <c r="I20">
        <v>46511120</v>
      </c>
    </row>
    <row r="21" spans="1:12" ht="12.75" customHeight="1" x14ac:dyDescent="0.2">
      <c r="A21" t="s">
        <v>28</v>
      </c>
      <c r="B21">
        <v>557903140</v>
      </c>
      <c r="C21">
        <v>916208094</v>
      </c>
      <c r="D21">
        <v>531474531</v>
      </c>
      <c r="E21">
        <v>6428609</v>
      </c>
      <c r="F21">
        <v>514288720</v>
      </c>
      <c r="G21">
        <v>6364382</v>
      </c>
      <c r="H21">
        <v>64227</v>
      </c>
      <c r="I21">
        <v>5138160</v>
      </c>
    </row>
    <row r="22" spans="1:12" ht="12.75" customHeight="1" x14ac:dyDescent="0.2">
      <c r="A22" t="s">
        <v>29</v>
      </c>
      <c r="B22">
        <v>194236692</v>
      </c>
      <c r="C22">
        <v>274254006</v>
      </c>
      <c r="D22">
        <v>163113001</v>
      </c>
      <c r="E22">
        <v>11123691</v>
      </c>
      <c r="F22">
        <v>889895280</v>
      </c>
      <c r="G22">
        <v>9001036</v>
      </c>
      <c r="H22">
        <v>2122655</v>
      </c>
      <c r="I22">
        <v>169812400</v>
      </c>
    </row>
    <row r="23" spans="1:12" ht="12.75" customHeight="1" x14ac:dyDescent="0.2">
      <c r="A23" t="s">
        <v>30</v>
      </c>
      <c r="B23">
        <v>378186491</v>
      </c>
      <c r="C23">
        <v>587064177</v>
      </c>
      <c r="D23">
        <v>353717216</v>
      </c>
      <c r="E23">
        <v>4469275</v>
      </c>
      <c r="F23">
        <v>357542000</v>
      </c>
      <c r="G23">
        <v>2761925</v>
      </c>
      <c r="H23">
        <v>1707350</v>
      </c>
      <c r="I23">
        <v>136588000</v>
      </c>
    </row>
    <row r="25" spans="1:12" ht="12.75" customHeight="1" x14ac:dyDescent="0.2">
      <c r="J25" s="3" t="s">
        <v>31</v>
      </c>
      <c r="K25" s="3" t="s">
        <v>32</v>
      </c>
      <c r="L25" s="3" t="s">
        <v>33</v>
      </c>
    </row>
    <row r="26" spans="1:12" ht="12.75" customHeight="1" x14ac:dyDescent="0.2">
      <c r="A26" t="s">
        <v>9</v>
      </c>
      <c r="B26" s="1"/>
      <c r="C26" s="1">
        <f t="shared" ref="C26:I26" si="0">(C2/($B2+$C2))*1000</f>
        <v>443.50131971947189</v>
      </c>
      <c r="D26" s="1">
        <f t="shared" si="0"/>
        <v>458.60398946177344</v>
      </c>
      <c r="E26" s="1">
        <f t="shared" si="0"/>
        <v>77.560210393995902</v>
      </c>
      <c r="F26" s="1">
        <f t="shared" si="0"/>
        <v>6204.8168315196717</v>
      </c>
      <c r="G26" s="1">
        <f t="shared" si="0"/>
        <v>56.43227345944296</v>
      </c>
      <c r="H26" s="1">
        <f t="shared" si="0"/>
        <v>21.127936934552938</v>
      </c>
      <c r="I26" s="1">
        <f t="shared" si="0"/>
        <v>1690.234954764235</v>
      </c>
      <c r="J26" s="1">
        <f t="shared" ref="J26:J47" si="1">((($C26*1)+($D26*3))+($G26*20))+($H26*300)</f>
        <v>9286.3398376595323</v>
      </c>
      <c r="K26" s="1">
        <f t="shared" ref="K26:K47" si="2">((D26*101)+(G26*230))+(F26*6.8125)</f>
        <v>101568.74049603875</v>
      </c>
      <c r="L26" s="1">
        <f t="shared" ref="L26:L47" si="3">I26*62.5</f>
        <v>105639.68467276469</v>
      </c>
    </row>
    <row r="27" spans="1:12" ht="12.75" customHeight="1" x14ac:dyDescent="0.2">
      <c r="A27" t="s">
        <v>10</v>
      </c>
      <c r="B27" s="1"/>
      <c r="C27" s="1">
        <f t="shared" ref="C27:C47" si="4">(C3/($B3+$C3))*1000</f>
        <v>670.36033306239756</v>
      </c>
      <c r="D27" s="1">
        <f t="shared" ref="D27:D47" si="5">(D3/(C3+B3))*1000</f>
        <v>157.68057655906384</v>
      </c>
      <c r="E27" s="1">
        <f t="shared" ref="E27:I36" si="6">(E3/($B3+$C3))*1000</f>
        <v>127.76314695624086</v>
      </c>
      <c r="F27" s="1">
        <f t="shared" si="6"/>
        <v>10221.051756499268</v>
      </c>
      <c r="G27" s="1">
        <f t="shared" si="6"/>
        <v>25.63667018746284</v>
      </c>
      <c r="H27" s="1">
        <f t="shared" si="6"/>
        <v>102.12647676877801</v>
      </c>
      <c r="I27" s="1">
        <f t="shared" si="6"/>
        <v>8170.1181415022393</v>
      </c>
      <c r="J27" s="1">
        <f t="shared" si="1"/>
        <v>32294.078497122246</v>
      </c>
      <c r="K27" s="1">
        <f t="shared" si="2"/>
        <v>91453.087466733152</v>
      </c>
      <c r="L27" s="1">
        <f t="shared" si="3"/>
        <v>510632.38384388993</v>
      </c>
    </row>
    <row r="28" spans="1:12" ht="12.75" customHeight="1" x14ac:dyDescent="0.2">
      <c r="A28" t="s">
        <v>11</v>
      </c>
      <c r="C28" s="1">
        <f t="shared" si="4"/>
        <v>555.36739363208051</v>
      </c>
      <c r="D28" s="1">
        <f t="shared" si="5"/>
        <v>422.31642794910283</v>
      </c>
      <c r="E28" s="1">
        <f t="shared" si="6"/>
        <v>1.7787063042753724</v>
      </c>
      <c r="F28" s="1">
        <f t="shared" si="6"/>
        <v>142.29650434202978</v>
      </c>
      <c r="G28" s="1">
        <f t="shared" si="6"/>
        <v>1.4790194036855633</v>
      </c>
      <c r="H28" s="1">
        <f t="shared" si="6"/>
        <v>0.29968690058980896</v>
      </c>
      <c r="I28" s="1">
        <f t="shared" si="6"/>
        <v>23.974952047184718</v>
      </c>
      <c r="J28" s="1">
        <f t="shared" si="1"/>
        <v>1941.8031357300429</v>
      </c>
      <c r="K28" s="1">
        <f t="shared" si="2"/>
        <v>43963.528621537145</v>
      </c>
      <c r="L28" s="1">
        <f t="shared" si="3"/>
        <v>1498.4345029490448</v>
      </c>
    </row>
    <row r="29" spans="1:12" x14ac:dyDescent="0.2">
      <c r="A29" t="s">
        <v>12</v>
      </c>
      <c r="C29" s="1">
        <f t="shared" si="4"/>
        <v>341.1123322436469</v>
      </c>
      <c r="D29" s="1">
        <f t="shared" si="5"/>
        <v>631.53745954612418</v>
      </c>
      <c r="E29" s="1">
        <f t="shared" si="6"/>
        <v>7.1346415365609639</v>
      </c>
      <c r="F29" s="1">
        <f t="shared" si="6"/>
        <v>570.77132292487704</v>
      </c>
      <c r="G29" s="1">
        <f t="shared" si="6"/>
        <v>2.8477891144429512</v>
      </c>
      <c r="H29" s="1">
        <f t="shared" si="6"/>
        <v>4.2868524221180131</v>
      </c>
      <c r="I29" s="1">
        <f t="shared" si="6"/>
        <v>342.9481937694411</v>
      </c>
      <c r="J29" s="1">
        <f t="shared" si="1"/>
        <v>3578.7362198062824</v>
      </c>
      <c r="K29" s="1">
        <f t="shared" si="2"/>
        <v>68328.654547906146</v>
      </c>
      <c r="L29" s="1">
        <f t="shared" si="3"/>
        <v>21434.262110590069</v>
      </c>
    </row>
    <row r="30" spans="1:12" x14ac:dyDescent="0.2">
      <c r="A30" t="s">
        <v>13</v>
      </c>
      <c r="C30" s="1">
        <f t="shared" si="4"/>
        <v>571.26843153868379</v>
      </c>
      <c r="D30" s="1">
        <f t="shared" si="5"/>
        <v>399.20201977864633</v>
      </c>
      <c r="E30" s="1">
        <f t="shared" si="6"/>
        <v>8.9304505904909135</v>
      </c>
      <c r="F30" s="1">
        <f t="shared" si="6"/>
        <v>714.43604723927308</v>
      </c>
      <c r="G30" s="1">
        <f t="shared" si="6"/>
        <v>3.378783543848134</v>
      </c>
      <c r="H30" s="1">
        <f t="shared" si="6"/>
        <v>5.5516670466427795</v>
      </c>
      <c r="I30" s="1">
        <f t="shared" si="6"/>
        <v>444.13336373142238</v>
      </c>
      <c r="J30" s="1">
        <f t="shared" si="1"/>
        <v>3501.9502757444188</v>
      </c>
      <c r="K30" s="1">
        <f t="shared" si="2"/>
        <v>45963.619784545896</v>
      </c>
      <c r="L30" s="1">
        <f t="shared" si="3"/>
        <v>27758.3352332139</v>
      </c>
    </row>
    <row r="31" spans="1:12" x14ac:dyDescent="0.2">
      <c r="A31" t="s">
        <v>14</v>
      </c>
      <c r="C31" s="1">
        <f t="shared" si="4"/>
        <v>614.36061365593253</v>
      </c>
      <c r="D31" s="1">
        <f t="shared" si="5"/>
        <v>367.56179845493142</v>
      </c>
      <c r="E31" s="1">
        <f t="shared" si="6"/>
        <v>4.2071947072088713</v>
      </c>
      <c r="F31" s="1">
        <f t="shared" si="6"/>
        <v>336.57557657670975</v>
      </c>
      <c r="G31" s="1">
        <f t="shared" si="6"/>
        <v>4.2055885156784045</v>
      </c>
      <c r="H31" s="1">
        <f t="shared" si="6"/>
        <v>1.6061915304671731E-3</v>
      </c>
      <c r="I31" s="1">
        <f t="shared" si="6"/>
        <v>0.12849532243737385</v>
      </c>
      <c r="J31" s="1">
        <f t="shared" si="1"/>
        <v>1801.6396367934349</v>
      </c>
      <c r="K31" s="1">
        <f t="shared" si="2"/>
        <v>40383.948117982938</v>
      </c>
      <c r="L31" s="1">
        <f t="shared" si="3"/>
        <v>8.0309576523358661</v>
      </c>
    </row>
    <row r="32" spans="1:12" x14ac:dyDescent="0.2">
      <c r="A32" t="s">
        <v>15</v>
      </c>
      <c r="C32" s="1">
        <f t="shared" si="4"/>
        <v>599.90877184066198</v>
      </c>
      <c r="D32" s="1">
        <f t="shared" si="5"/>
        <v>374.21681806262922</v>
      </c>
      <c r="E32" s="1">
        <f t="shared" si="6"/>
        <v>5.4143902848624013</v>
      </c>
      <c r="F32" s="1">
        <f t="shared" si="6"/>
        <v>433.15122278899202</v>
      </c>
      <c r="G32" s="1">
        <f t="shared" si="6"/>
        <v>0.83861426904696901</v>
      </c>
      <c r="H32" s="1">
        <f t="shared" si="6"/>
        <v>4.5757760158154319</v>
      </c>
      <c r="I32" s="1">
        <f t="shared" si="6"/>
        <v>366.06208126523455</v>
      </c>
      <c r="J32" s="1">
        <f t="shared" si="1"/>
        <v>3112.0643161541184</v>
      </c>
      <c r="K32" s="1">
        <f t="shared" si="2"/>
        <v>40939.622611456361</v>
      </c>
      <c r="L32" s="1">
        <f t="shared" si="3"/>
        <v>22878.88007907716</v>
      </c>
    </row>
    <row r="33" spans="1:12" x14ac:dyDescent="0.2">
      <c r="A33" t="s">
        <v>16</v>
      </c>
      <c r="C33" s="1">
        <f t="shared" si="4"/>
        <v>638.54183172185878</v>
      </c>
      <c r="D33" s="1">
        <f t="shared" si="5"/>
        <v>333.87205387921529</v>
      </c>
      <c r="E33" s="1">
        <f t="shared" si="6"/>
        <v>6.7338822314366915</v>
      </c>
      <c r="F33" s="1">
        <f t="shared" si="6"/>
        <v>538.71057851493526</v>
      </c>
      <c r="G33" s="1">
        <f t="shared" si="6"/>
        <v>5.2979725017047761</v>
      </c>
      <c r="H33" s="1">
        <f t="shared" si="6"/>
        <v>1.4359097297319146</v>
      </c>
      <c r="I33" s="1">
        <f t="shared" si="6"/>
        <v>114.87277837855316</v>
      </c>
      <c r="J33" s="1">
        <f t="shared" si="1"/>
        <v>2176.8903623131746</v>
      </c>
      <c r="K33" s="1">
        <f t="shared" si="2"/>
        <v>38609.576933325836</v>
      </c>
      <c r="L33" s="1">
        <f t="shared" si="3"/>
        <v>7179.5486486595728</v>
      </c>
    </row>
    <row r="34" spans="1:12" x14ac:dyDescent="0.2">
      <c r="A34" t="s">
        <v>17</v>
      </c>
      <c r="C34" s="1">
        <f t="shared" si="4"/>
        <v>544.15689554641665</v>
      </c>
      <c r="D34" s="1">
        <f t="shared" si="5"/>
        <v>433.77284896882759</v>
      </c>
      <c r="E34" s="1">
        <f t="shared" si="6"/>
        <v>1.5908143185715595</v>
      </c>
      <c r="F34" s="1">
        <f t="shared" si="6"/>
        <v>127.26514548572476</v>
      </c>
      <c r="G34" s="1">
        <f t="shared" si="6"/>
        <v>0.61150177761344526</v>
      </c>
      <c r="H34" s="1">
        <f t="shared" si="6"/>
        <v>0.97931254095811449</v>
      </c>
      <c r="I34" s="1">
        <f t="shared" si="6"/>
        <v>78.345003276649138</v>
      </c>
      <c r="J34" s="1">
        <f t="shared" si="1"/>
        <v>2151.4992402926027</v>
      </c>
      <c r="K34" s="1">
        <f t="shared" si="2"/>
        <v>44818.696958324181</v>
      </c>
      <c r="L34" s="1">
        <f t="shared" si="3"/>
        <v>4896.5627047905709</v>
      </c>
    </row>
    <row r="35" spans="1:12" x14ac:dyDescent="0.2">
      <c r="A35" t="s">
        <v>18</v>
      </c>
      <c r="C35" s="1">
        <f t="shared" si="4"/>
        <v>712.57580304306362</v>
      </c>
      <c r="D35" s="1">
        <f t="shared" si="5"/>
        <v>265.29146648502871</v>
      </c>
      <c r="E35" s="1">
        <f t="shared" si="6"/>
        <v>1.6444109632522361</v>
      </c>
      <c r="F35" s="1">
        <f t="shared" si="6"/>
        <v>131.5528770601789</v>
      </c>
      <c r="G35" s="1">
        <f t="shared" si="6"/>
        <v>0.23786119416768514</v>
      </c>
      <c r="H35" s="1">
        <f t="shared" si="6"/>
        <v>1.406549769084551</v>
      </c>
      <c r="I35" s="1">
        <f t="shared" si="6"/>
        <v>112.52398152676409</v>
      </c>
      <c r="J35" s="1">
        <f t="shared" si="1"/>
        <v>1935.1723571068687</v>
      </c>
      <c r="K35" s="1">
        <f t="shared" si="2"/>
        <v>27745.350164618936</v>
      </c>
      <c r="L35" s="1">
        <f t="shared" si="3"/>
        <v>7032.7488454227559</v>
      </c>
    </row>
    <row r="36" spans="1:12" x14ac:dyDescent="0.2">
      <c r="A36" t="s">
        <v>19</v>
      </c>
      <c r="C36" s="1">
        <f t="shared" si="4"/>
        <v>405.24155841668824</v>
      </c>
      <c r="D36" s="1">
        <f t="shared" si="5"/>
        <v>573.31991795748399</v>
      </c>
      <c r="E36" s="1">
        <f t="shared" si="6"/>
        <v>1.1524613414089713</v>
      </c>
      <c r="F36" s="1">
        <f t="shared" si="6"/>
        <v>92.196907312717713</v>
      </c>
      <c r="G36" s="1">
        <f t="shared" si="6"/>
        <v>0.56152124694205363</v>
      </c>
      <c r="H36" s="1">
        <f t="shared" si="6"/>
        <v>0.59094009446691764</v>
      </c>
      <c r="I36" s="1">
        <f t="shared" si="6"/>
        <v>47.275207557353411</v>
      </c>
      <c r="J36" s="1">
        <f t="shared" si="1"/>
        <v>2313.7137655680567</v>
      </c>
      <c r="K36" s="1">
        <f t="shared" si="2"/>
        <v>58662.553031570453</v>
      </c>
      <c r="L36" s="1">
        <f t="shared" si="3"/>
        <v>2954.7004723345881</v>
      </c>
    </row>
    <row r="37" spans="1:12" x14ac:dyDescent="0.2">
      <c r="A37" t="s">
        <v>20</v>
      </c>
      <c r="C37" s="1">
        <f t="shared" si="4"/>
        <v>677.02707266123593</v>
      </c>
      <c r="D37" s="1">
        <f t="shared" si="5"/>
        <v>302.28067897252595</v>
      </c>
      <c r="E37" s="1">
        <f t="shared" ref="E37:I46" si="7">(E13/($B13+$C13))*1000</f>
        <v>7.0879318771470228</v>
      </c>
      <c r="F37" s="1">
        <f t="shared" si="7"/>
        <v>567.03455017176191</v>
      </c>
      <c r="G37" s="1">
        <f t="shared" si="7"/>
        <v>6.6727886771083398</v>
      </c>
      <c r="H37" s="1">
        <f t="shared" si="7"/>
        <v>0.41514320003868255</v>
      </c>
      <c r="I37" s="1">
        <f t="shared" si="7"/>
        <v>33.211456003094604</v>
      </c>
      <c r="J37" s="1">
        <f t="shared" si="1"/>
        <v>1841.8678431325852</v>
      </c>
      <c r="K37" s="1">
        <f t="shared" si="2"/>
        <v>35928.012845005171</v>
      </c>
      <c r="L37" s="1">
        <f t="shared" si="3"/>
        <v>2075.7160001934126</v>
      </c>
    </row>
    <row r="38" spans="1:12" x14ac:dyDescent="0.2">
      <c r="A38" t="s">
        <v>21</v>
      </c>
      <c r="C38" s="1">
        <f t="shared" si="4"/>
        <v>416.02416642882673</v>
      </c>
      <c r="D38" s="1">
        <f t="shared" si="5"/>
        <v>536.02619805590848</v>
      </c>
      <c r="E38" s="1">
        <f t="shared" si="7"/>
        <v>27.652444058248427</v>
      </c>
      <c r="F38" s="1">
        <f t="shared" si="7"/>
        <v>2212.1955246598745</v>
      </c>
      <c r="G38" s="1">
        <f t="shared" si="7"/>
        <v>14.051852205947633</v>
      </c>
      <c r="H38" s="1">
        <f t="shared" si="7"/>
        <v>13.600591852300797</v>
      </c>
      <c r="I38" s="1">
        <f t="shared" si="7"/>
        <v>1088.0473481840638</v>
      </c>
      <c r="J38" s="1">
        <f t="shared" si="1"/>
        <v>6385.3173604057438</v>
      </c>
      <c r="K38" s="1">
        <f t="shared" si="2"/>
        <v>72441.154022760107</v>
      </c>
      <c r="L38" s="1">
        <f t="shared" si="3"/>
        <v>68002.959261503987</v>
      </c>
    </row>
    <row r="39" spans="1:12" x14ac:dyDescent="0.2">
      <c r="A39" t="s">
        <v>22</v>
      </c>
      <c r="C39" s="1">
        <f t="shared" si="4"/>
        <v>654.54919051631236</v>
      </c>
      <c r="D39" s="1">
        <f t="shared" si="5"/>
        <v>260.86488421401674</v>
      </c>
      <c r="E39" s="1">
        <f t="shared" si="7"/>
        <v>63.825393908064356</v>
      </c>
      <c r="F39" s="1">
        <f t="shared" si="7"/>
        <v>5106.0315126451478</v>
      </c>
      <c r="G39" s="1">
        <f t="shared" si="7"/>
        <v>22.499129326670293</v>
      </c>
      <c r="H39" s="1">
        <f t="shared" si="7"/>
        <v>41.326264581394049</v>
      </c>
      <c r="I39" s="1">
        <f t="shared" si="7"/>
        <v>3306.1011665115248</v>
      </c>
      <c r="J39" s="1">
        <f t="shared" si="1"/>
        <v>14285.005804109984</v>
      </c>
      <c r="K39" s="1">
        <f t="shared" si="2"/>
        <v>66306.992730644939</v>
      </c>
      <c r="L39" s="1">
        <f t="shared" si="3"/>
        <v>206631.32290697031</v>
      </c>
    </row>
    <row r="40" spans="1:12" x14ac:dyDescent="0.2">
      <c r="A40" t="s">
        <v>23</v>
      </c>
      <c r="C40" s="1">
        <f t="shared" si="4"/>
        <v>624.15276880654858</v>
      </c>
      <c r="D40" s="1">
        <f t="shared" si="5"/>
        <v>284.55464874173384</v>
      </c>
      <c r="E40" s="1">
        <f t="shared" si="7"/>
        <v>70.541559542234467</v>
      </c>
      <c r="F40" s="1">
        <f t="shared" si="7"/>
        <v>5643.3247633787578</v>
      </c>
      <c r="G40" s="1">
        <f t="shared" si="7"/>
        <v>27.500973744343902</v>
      </c>
      <c r="H40" s="1">
        <f t="shared" si="7"/>
        <v>43.040585797890564</v>
      </c>
      <c r="I40" s="1">
        <f t="shared" si="7"/>
        <v>3443.2468638312448</v>
      </c>
      <c r="J40" s="1">
        <f t="shared" si="1"/>
        <v>14940.011929285796</v>
      </c>
      <c r="K40" s="1">
        <f t="shared" si="2"/>
        <v>73510.393434632002</v>
      </c>
      <c r="L40" s="1">
        <f t="shared" si="3"/>
        <v>215202.9289894528</v>
      </c>
    </row>
    <row r="41" spans="1:12" x14ac:dyDescent="0.2">
      <c r="A41" t="s">
        <v>24</v>
      </c>
      <c r="C41" s="1">
        <f t="shared" si="4"/>
        <v>661.37645231567478</v>
      </c>
      <c r="D41" s="1">
        <f t="shared" si="5"/>
        <v>301.9489514330283</v>
      </c>
      <c r="E41" s="1">
        <f t="shared" si="7"/>
        <v>15.782133177787831</v>
      </c>
      <c r="F41" s="1">
        <f t="shared" si="7"/>
        <v>1262.5706542230266</v>
      </c>
      <c r="G41" s="1">
        <f t="shared" si="7"/>
        <v>0.11287988873986214</v>
      </c>
      <c r="H41" s="1">
        <f t="shared" si="7"/>
        <v>15.669253289047971</v>
      </c>
      <c r="I41" s="1">
        <f t="shared" si="7"/>
        <v>1253.5402631238376</v>
      </c>
      <c r="J41" s="1">
        <f t="shared" si="1"/>
        <v>6270.256891103948</v>
      </c>
      <c r="K41" s="1">
        <f t="shared" si="2"/>
        <v>39124.069051040395</v>
      </c>
      <c r="L41" s="1">
        <f t="shared" si="3"/>
        <v>78346.266445239846</v>
      </c>
    </row>
    <row r="42" spans="1:12" x14ac:dyDescent="0.2">
      <c r="A42" t="s">
        <v>25</v>
      </c>
      <c r="C42" s="1">
        <f t="shared" si="4"/>
        <v>532.47132139846576</v>
      </c>
      <c r="D42" s="1">
        <f t="shared" si="5"/>
        <v>438.05716072409689</v>
      </c>
      <c r="E42" s="1">
        <f t="shared" si="7"/>
        <v>8.9798774191092363</v>
      </c>
      <c r="F42" s="1">
        <f t="shared" si="7"/>
        <v>718.39019352873891</v>
      </c>
      <c r="G42" s="1">
        <f t="shared" si="7"/>
        <v>8.9748590163609929</v>
      </c>
      <c r="H42" s="1">
        <f t="shared" si="7"/>
        <v>5.0184027482445565E-3</v>
      </c>
      <c r="I42" s="1">
        <f t="shared" si="7"/>
        <v>0.40147221985956449</v>
      </c>
      <c r="J42" s="1">
        <f t="shared" si="1"/>
        <v>2027.6455047224499</v>
      </c>
      <c r="K42" s="1">
        <f t="shared" si="2"/>
        <v>51202.02400031135</v>
      </c>
      <c r="L42" s="1">
        <f t="shared" si="3"/>
        <v>25.092013741222782</v>
      </c>
    </row>
    <row r="43" spans="1:12" x14ac:dyDescent="0.2">
      <c r="A43" t="s">
        <v>26</v>
      </c>
      <c r="C43" s="1">
        <f t="shared" si="4"/>
        <v>713.02336587310913</v>
      </c>
      <c r="D43" s="1">
        <f t="shared" si="5"/>
        <v>232.97954612184429</v>
      </c>
      <c r="E43" s="1">
        <f t="shared" si="7"/>
        <v>33.052366102613014</v>
      </c>
      <c r="F43" s="1">
        <f t="shared" si="7"/>
        <v>2644.1892882090415</v>
      </c>
      <c r="G43" s="1">
        <f t="shared" si="7"/>
        <v>27.067960570706475</v>
      </c>
      <c r="H43" s="1">
        <f t="shared" si="7"/>
        <v>5.9844055319065443</v>
      </c>
      <c r="I43" s="1">
        <f t="shared" si="7"/>
        <v>478.75244255252352</v>
      </c>
      <c r="J43" s="1">
        <f t="shared" si="1"/>
        <v>3748.6428752247348</v>
      </c>
      <c r="K43" s="1">
        <f t="shared" si="2"/>
        <v>47770.104615492863</v>
      </c>
      <c r="L43" s="1">
        <f t="shared" si="3"/>
        <v>29922.02765953272</v>
      </c>
    </row>
    <row r="44" spans="1:12" x14ac:dyDescent="0.2">
      <c r="A44" t="s">
        <v>27</v>
      </c>
      <c r="C44" s="1">
        <f t="shared" si="4"/>
        <v>569.19488011316571</v>
      </c>
      <c r="D44" s="1">
        <f t="shared" si="5"/>
        <v>403.88433495805072</v>
      </c>
      <c r="E44" s="1">
        <f t="shared" si="7"/>
        <v>6.3401835456855045</v>
      </c>
      <c r="F44" s="1">
        <f t="shared" si="7"/>
        <v>507.21468365484037</v>
      </c>
      <c r="G44" s="1">
        <f t="shared" si="7"/>
        <v>5.7419167828096036</v>
      </c>
      <c r="H44" s="1">
        <f t="shared" si="7"/>
        <v>0.59826676287590164</v>
      </c>
      <c r="I44" s="1">
        <f t="shared" si="7"/>
        <v>47.861341030072126</v>
      </c>
      <c r="J44" s="1">
        <f t="shared" si="1"/>
        <v>2075.1662495062806</v>
      </c>
      <c r="K44" s="1">
        <f t="shared" si="2"/>
        <v>45568.35872320793</v>
      </c>
      <c r="L44" s="1">
        <f t="shared" si="3"/>
        <v>2991.3338143795077</v>
      </c>
    </row>
    <row r="45" spans="1:12" x14ac:dyDescent="0.2">
      <c r="A45" t="s">
        <v>28</v>
      </c>
      <c r="C45" s="1">
        <f t="shared" si="4"/>
        <v>621.53253626177855</v>
      </c>
      <c r="D45" s="1">
        <f t="shared" si="5"/>
        <v>360.53895984351476</v>
      </c>
      <c r="E45" s="1">
        <f t="shared" si="7"/>
        <v>4.3610067216949249</v>
      </c>
      <c r="F45" s="1">
        <f t="shared" si="7"/>
        <v>348.88053773559398</v>
      </c>
      <c r="G45" s="1">
        <f t="shared" si="7"/>
        <v>4.3174367396483726</v>
      </c>
      <c r="H45" s="1">
        <f t="shared" si="7"/>
        <v>4.3569982046551582E-2</v>
      </c>
      <c r="I45" s="1">
        <f t="shared" si="7"/>
        <v>3.4855985637241269</v>
      </c>
      <c r="J45" s="1">
        <f t="shared" si="1"/>
        <v>1802.5691451992559</v>
      </c>
      <c r="K45" s="1">
        <f t="shared" si="2"/>
        <v>39784.194057637847</v>
      </c>
      <c r="L45" s="1">
        <f t="shared" si="3"/>
        <v>217.84991023275794</v>
      </c>
    </row>
    <row r="46" spans="1:12" x14ac:dyDescent="0.2">
      <c r="A46" t="s">
        <v>29</v>
      </c>
      <c r="C46" s="1">
        <f t="shared" si="4"/>
        <v>585.39904243733781</v>
      </c>
      <c r="D46" s="1">
        <f t="shared" si="5"/>
        <v>348.16700031896897</v>
      </c>
      <c r="E46" s="1">
        <f t="shared" si="7"/>
        <v>23.743675269300649</v>
      </c>
      <c r="F46" s="1">
        <f t="shared" si="7"/>
        <v>1899.4940215440522</v>
      </c>
      <c r="G46" s="1">
        <f t="shared" si="7"/>
        <v>19.212838245082935</v>
      </c>
      <c r="H46" s="1">
        <f t="shared" si="7"/>
        <v>4.5308370242177149</v>
      </c>
      <c r="I46" s="1">
        <f t="shared" si="7"/>
        <v>362.46696193741718</v>
      </c>
      <c r="J46" s="1">
        <f t="shared" si="1"/>
        <v>3373.407915561218</v>
      </c>
      <c r="K46" s="1">
        <f t="shared" si="2"/>
        <v>52524.1228503538</v>
      </c>
      <c r="L46" s="1">
        <f t="shared" si="3"/>
        <v>22654.185121088572</v>
      </c>
    </row>
    <row r="47" spans="1:12" x14ac:dyDescent="0.2">
      <c r="A47" t="s">
        <v>30</v>
      </c>
      <c r="C47" s="1">
        <f t="shared" si="4"/>
        <v>608.19867466799826</v>
      </c>
      <c r="D47" s="1">
        <f t="shared" si="5"/>
        <v>366.45114862536411</v>
      </c>
      <c r="E47" s="1">
        <f t="shared" ref="E47:I56" si="8">(E23/($B23+$C23))*1000</f>
        <v>4.6301703258702123</v>
      </c>
      <c r="F47" s="1">
        <f t="shared" si="8"/>
        <v>370.41362606961695</v>
      </c>
      <c r="G47" s="1">
        <f t="shared" si="8"/>
        <v>2.8613551811600506</v>
      </c>
      <c r="H47" s="1">
        <f t="shared" si="8"/>
        <v>1.7688151447101614</v>
      </c>
      <c r="I47" s="1">
        <f t="shared" si="8"/>
        <v>141.50521157681291</v>
      </c>
      <c r="J47" s="1">
        <f t="shared" si="1"/>
        <v>2295.4237675803397</v>
      </c>
      <c r="K47" s="1">
        <f t="shared" si="2"/>
        <v>40193.120530427856</v>
      </c>
      <c r="L47" s="1">
        <f t="shared" si="3"/>
        <v>8844.0757235508063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/>
  </sheetViews>
  <sheetFormatPr defaultColWidth="17.140625" defaultRowHeight="12.75" customHeight="1" x14ac:dyDescent="0.2"/>
  <cols>
    <col min="5" max="5" width="17.28515625" customWidth="1"/>
    <col min="6" max="6" width="18.7109375" customWidth="1"/>
    <col min="8" max="8" width="17.7109375" customWidth="1"/>
    <col min="9" max="9" width="19.5703125" customWidth="1"/>
    <col min="11" max="11" width="18" customWidth="1"/>
    <col min="12" max="12" width="18.7109375" customWidth="1"/>
  </cols>
  <sheetData>
    <row r="1" spans="1:9" ht="12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</row>
    <row r="2" spans="1:9" ht="12.75" customHeight="1" x14ac:dyDescent="0.2">
      <c r="A2" t="s">
        <v>9</v>
      </c>
      <c r="B2">
        <v>547344873</v>
      </c>
      <c r="C2">
        <v>472478190</v>
      </c>
      <c r="D2">
        <v>462457428</v>
      </c>
      <c r="E2">
        <v>64887445</v>
      </c>
      <c r="F2">
        <v>3275624960</v>
      </c>
      <c r="G2">
        <v>46004779</v>
      </c>
      <c r="H2">
        <v>18882666</v>
      </c>
      <c r="I2">
        <v>1181715448</v>
      </c>
    </row>
    <row r="3" spans="1:9" ht="12.75" customHeight="1" x14ac:dyDescent="0.2">
      <c r="A3" t="s">
        <v>10</v>
      </c>
      <c r="B3">
        <v>149171911</v>
      </c>
      <c r="C3">
        <v>370598691</v>
      </c>
      <c r="D3">
        <v>62478940</v>
      </c>
      <c r="E3">
        <v>66692971</v>
      </c>
      <c r="F3">
        <v>2160539648</v>
      </c>
      <c r="G3">
        <v>43776835</v>
      </c>
      <c r="H3">
        <v>22916136</v>
      </c>
      <c r="I3">
        <v>605501712</v>
      </c>
    </row>
    <row r="4" spans="1:9" ht="12.75" customHeight="1" x14ac:dyDescent="0.2">
      <c r="A4" t="s">
        <v>11</v>
      </c>
      <c r="B4">
        <v>432996431</v>
      </c>
      <c r="C4">
        <v>586774030</v>
      </c>
      <c r="D4">
        <v>412173618</v>
      </c>
      <c r="E4">
        <v>822813</v>
      </c>
      <c r="F4">
        <v>45309880</v>
      </c>
      <c r="G4">
        <v>531013</v>
      </c>
      <c r="H4">
        <v>291800</v>
      </c>
      <c r="I4">
        <v>20155880</v>
      </c>
    </row>
    <row r="5" spans="1:9" ht="12.75" customHeight="1" x14ac:dyDescent="0.2">
      <c r="A5" t="s">
        <v>12</v>
      </c>
      <c r="B5">
        <v>651861685</v>
      </c>
      <c r="C5">
        <v>367987230</v>
      </c>
      <c r="D5">
        <v>624903392</v>
      </c>
      <c r="E5">
        <v>6958293</v>
      </c>
      <c r="F5">
        <v>494440248</v>
      </c>
      <c r="G5">
        <v>2717155</v>
      </c>
      <c r="H5">
        <v>4241138</v>
      </c>
      <c r="I5">
        <v>337049592</v>
      </c>
    </row>
    <row r="6" spans="1:9" ht="12.75" customHeight="1" x14ac:dyDescent="0.2">
      <c r="A6" t="s">
        <v>13</v>
      </c>
      <c r="B6">
        <v>416262466</v>
      </c>
      <c r="C6">
        <v>603451806</v>
      </c>
      <c r="D6">
        <v>388072360</v>
      </c>
      <c r="E6">
        <v>8190106</v>
      </c>
      <c r="F6">
        <v>369937896</v>
      </c>
      <c r="G6">
        <v>3376933</v>
      </c>
      <c r="H6">
        <v>4813173</v>
      </c>
      <c r="I6">
        <v>236363728</v>
      </c>
    </row>
    <row r="7" spans="1:9" ht="12.75" customHeight="1" x14ac:dyDescent="0.2">
      <c r="A7" t="s">
        <v>14</v>
      </c>
      <c r="B7">
        <v>556061218</v>
      </c>
      <c r="C7">
        <v>963760226</v>
      </c>
      <c r="D7">
        <v>530668999</v>
      </c>
      <c r="E7">
        <v>5392219</v>
      </c>
      <c r="F7">
        <v>389679296</v>
      </c>
      <c r="G7">
        <v>6064123</v>
      </c>
      <c r="H7">
        <v>2316</v>
      </c>
      <c r="I7">
        <v>185280</v>
      </c>
    </row>
    <row r="8" spans="1:9" ht="12.75" customHeight="1" x14ac:dyDescent="0.2">
      <c r="A8" t="s">
        <v>15</v>
      </c>
      <c r="B8">
        <v>391095641</v>
      </c>
      <c r="C8">
        <v>628691928</v>
      </c>
      <c r="D8">
        <v>365808096</v>
      </c>
      <c r="E8">
        <v>5287545</v>
      </c>
      <c r="F8">
        <v>378557144</v>
      </c>
      <c r="G8">
        <v>819943</v>
      </c>
      <c r="H8">
        <v>4467602</v>
      </c>
      <c r="I8">
        <v>340760200</v>
      </c>
    </row>
    <row r="9" spans="1:9" ht="12.75" customHeight="1" x14ac:dyDescent="0.2">
      <c r="A9" t="s">
        <v>16</v>
      </c>
      <c r="B9">
        <v>346685348</v>
      </c>
      <c r="C9">
        <v>673020263</v>
      </c>
      <c r="D9">
        <v>320041161</v>
      </c>
      <c r="E9">
        <v>6644187</v>
      </c>
      <c r="F9">
        <v>463062328</v>
      </c>
      <c r="G9">
        <v>5313104</v>
      </c>
      <c r="H9">
        <v>1331083</v>
      </c>
      <c r="I9">
        <v>68068240</v>
      </c>
    </row>
    <row r="10" spans="1:9" ht="12.75" customHeight="1" x14ac:dyDescent="0.2">
      <c r="A10" t="s">
        <v>17</v>
      </c>
      <c r="B10">
        <v>445171429</v>
      </c>
      <c r="C10">
        <v>574627724</v>
      </c>
      <c r="D10">
        <v>423588825</v>
      </c>
      <c r="E10">
        <v>1582604</v>
      </c>
      <c r="F10">
        <v>91653304</v>
      </c>
      <c r="G10">
        <v>652388</v>
      </c>
      <c r="H10">
        <v>930216</v>
      </c>
      <c r="I10">
        <v>60961336</v>
      </c>
    </row>
    <row r="11" spans="1:9" ht="12.75" customHeight="1" x14ac:dyDescent="0.2">
      <c r="A11" t="s">
        <v>18</v>
      </c>
      <c r="B11">
        <v>280573716</v>
      </c>
      <c r="C11">
        <v>739207112</v>
      </c>
      <c r="D11">
        <v>258944234</v>
      </c>
      <c r="E11">
        <v>1629482</v>
      </c>
      <c r="F11">
        <v>89819784</v>
      </c>
      <c r="G11">
        <v>256465</v>
      </c>
      <c r="H11">
        <v>1373017</v>
      </c>
      <c r="I11">
        <v>79516912</v>
      </c>
    </row>
    <row r="12" spans="1:9" ht="12.75" customHeight="1" x14ac:dyDescent="0.2">
      <c r="A12" t="s">
        <v>19</v>
      </c>
      <c r="B12">
        <v>586371503</v>
      </c>
      <c r="C12">
        <v>433457934</v>
      </c>
      <c r="D12">
        <v>565292881</v>
      </c>
      <c r="E12">
        <v>1078622</v>
      </c>
      <c r="F12">
        <v>59275064</v>
      </c>
      <c r="G12">
        <v>498850</v>
      </c>
      <c r="H12">
        <v>579772</v>
      </c>
      <c r="I12">
        <v>42909240</v>
      </c>
    </row>
    <row r="13" spans="1:9" ht="12.75" customHeight="1" x14ac:dyDescent="0.2">
      <c r="A13" t="s">
        <v>20</v>
      </c>
      <c r="B13">
        <v>474809488</v>
      </c>
      <c r="C13">
        <v>1044938196</v>
      </c>
      <c r="D13">
        <v>447965722</v>
      </c>
      <c r="E13">
        <v>6843766</v>
      </c>
      <c r="F13">
        <v>344084848</v>
      </c>
      <c r="G13">
        <v>6273562</v>
      </c>
      <c r="H13">
        <v>570204</v>
      </c>
      <c r="I13">
        <v>38450552</v>
      </c>
    </row>
    <row r="14" spans="1:9" ht="12.75" customHeight="1" x14ac:dyDescent="0.2">
      <c r="A14" t="s">
        <v>21</v>
      </c>
      <c r="B14">
        <v>575425260</v>
      </c>
      <c r="C14">
        <v>444407671</v>
      </c>
      <c r="D14">
        <v>530879948</v>
      </c>
      <c r="E14">
        <v>24545312</v>
      </c>
      <c r="F14">
        <v>1118246216</v>
      </c>
      <c r="G14">
        <v>15314445</v>
      </c>
      <c r="H14">
        <v>9230867</v>
      </c>
      <c r="I14">
        <v>521553744</v>
      </c>
    </row>
    <row r="15" spans="1:9" ht="12.75" customHeight="1" x14ac:dyDescent="0.2">
      <c r="A15" t="s">
        <v>22</v>
      </c>
      <c r="B15">
        <v>332795730</v>
      </c>
      <c r="C15">
        <v>686902645</v>
      </c>
      <c r="D15">
        <v>249102972</v>
      </c>
      <c r="E15">
        <v>63692758</v>
      </c>
      <c r="F15">
        <v>2582582184</v>
      </c>
      <c r="G15">
        <v>23880420</v>
      </c>
      <c r="H15">
        <v>39812338</v>
      </c>
      <c r="I15">
        <v>2145722240</v>
      </c>
    </row>
    <row r="16" spans="1:9" ht="12.75" customHeight="1" x14ac:dyDescent="0.2">
      <c r="A16" t="s">
        <v>23</v>
      </c>
      <c r="B16">
        <v>362244534</v>
      </c>
      <c r="C16">
        <v>657466956</v>
      </c>
      <c r="D16">
        <v>286750832</v>
      </c>
      <c r="E16">
        <v>55493702</v>
      </c>
      <c r="F16">
        <v>2063607848</v>
      </c>
      <c r="G16">
        <v>17051002</v>
      </c>
      <c r="H16">
        <v>38442700</v>
      </c>
      <c r="I16">
        <v>1581943464</v>
      </c>
    </row>
    <row r="17" spans="1:12" ht="12.75" customHeight="1" x14ac:dyDescent="0.2">
      <c r="A17" t="s">
        <v>24</v>
      </c>
      <c r="B17">
        <v>324158570</v>
      </c>
      <c r="C17">
        <v>695527752</v>
      </c>
      <c r="D17">
        <v>288992507</v>
      </c>
      <c r="E17">
        <v>15166063</v>
      </c>
      <c r="F17">
        <v>1025885488</v>
      </c>
      <c r="G17">
        <v>169116</v>
      </c>
      <c r="H17">
        <v>14996947</v>
      </c>
      <c r="I17">
        <v>1012710392</v>
      </c>
    </row>
    <row r="18" spans="1:12" ht="12.75" customHeight="1" x14ac:dyDescent="0.2">
      <c r="A18" t="s">
        <v>25</v>
      </c>
      <c r="B18">
        <v>456311616</v>
      </c>
      <c r="C18">
        <v>563470492</v>
      </c>
      <c r="D18">
        <v>433874539</v>
      </c>
      <c r="E18">
        <v>2437077</v>
      </c>
      <c r="F18">
        <v>109527728</v>
      </c>
      <c r="G18">
        <v>2432203</v>
      </c>
      <c r="H18">
        <v>4874</v>
      </c>
      <c r="I18">
        <v>340816</v>
      </c>
    </row>
    <row r="19" spans="1:12" ht="12.75" customHeight="1" x14ac:dyDescent="0.2">
      <c r="A19" t="s">
        <v>26</v>
      </c>
      <c r="B19">
        <v>274032413</v>
      </c>
      <c r="C19">
        <v>745640904</v>
      </c>
      <c r="D19">
        <v>223408344</v>
      </c>
      <c r="E19">
        <v>30624069</v>
      </c>
      <c r="F19">
        <v>975615776</v>
      </c>
      <c r="G19">
        <v>26855557</v>
      </c>
      <c r="H19">
        <v>3768512</v>
      </c>
      <c r="I19">
        <v>215511296</v>
      </c>
    </row>
    <row r="20" spans="1:12" ht="12.75" customHeight="1" x14ac:dyDescent="0.2">
      <c r="A20" t="s">
        <v>27</v>
      </c>
      <c r="B20">
        <v>418651634</v>
      </c>
      <c r="C20">
        <v>601124929</v>
      </c>
      <c r="D20">
        <v>393285227</v>
      </c>
      <c r="E20">
        <v>5366407</v>
      </c>
      <c r="F20">
        <v>293406712</v>
      </c>
      <c r="G20">
        <v>4894248</v>
      </c>
      <c r="H20">
        <v>472159</v>
      </c>
      <c r="I20">
        <v>29698008</v>
      </c>
    </row>
    <row r="21" spans="1:12" ht="12.75" customHeight="1" x14ac:dyDescent="0.2">
      <c r="A21" t="s">
        <v>28</v>
      </c>
      <c r="B21">
        <v>557903140</v>
      </c>
      <c r="C21">
        <v>961888979</v>
      </c>
      <c r="D21">
        <v>532521601</v>
      </c>
      <c r="E21">
        <v>5381539</v>
      </c>
      <c r="F21">
        <v>369304120</v>
      </c>
      <c r="G21">
        <v>5317328</v>
      </c>
      <c r="H21">
        <v>64211</v>
      </c>
      <c r="I21">
        <v>5052808</v>
      </c>
    </row>
    <row r="22" spans="1:12" ht="12.75" customHeight="1" x14ac:dyDescent="0.2">
      <c r="A22" t="s">
        <v>29</v>
      </c>
      <c r="B22">
        <v>194236692</v>
      </c>
      <c r="C22">
        <v>325507581</v>
      </c>
      <c r="D22">
        <v>162620123</v>
      </c>
      <c r="E22">
        <v>11616569</v>
      </c>
      <c r="F22">
        <v>492395488</v>
      </c>
      <c r="G22">
        <v>11369801</v>
      </c>
      <c r="H22">
        <v>246768</v>
      </c>
      <c r="I22">
        <v>13260104</v>
      </c>
    </row>
    <row r="23" spans="1:12" ht="12.75" customHeight="1" x14ac:dyDescent="0.2">
      <c r="A23" t="s">
        <v>30</v>
      </c>
      <c r="B23">
        <v>378186491</v>
      </c>
      <c r="C23">
        <v>641521851</v>
      </c>
      <c r="D23">
        <v>354273917</v>
      </c>
      <c r="E23">
        <v>3912574</v>
      </c>
      <c r="F23">
        <v>194934152</v>
      </c>
      <c r="G23">
        <v>2214644</v>
      </c>
      <c r="H23">
        <v>1697930</v>
      </c>
      <c r="I23">
        <v>127592320</v>
      </c>
    </row>
    <row r="25" spans="1:12" ht="12.75" customHeight="1" x14ac:dyDescent="0.2">
      <c r="C25" s="1"/>
      <c r="J25" s="2" t="s">
        <v>31</v>
      </c>
      <c r="K25" s="2" t="s">
        <v>32</v>
      </c>
      <c r="L25" s="2" t="s">
        <v>33</v>
      </c>
    </row>
    <row r="26" spans="1:12" ht="12.75" customHeight="1" x14ac:dyDescent="0.2">
      <c r="A26" t="s">
        <v>9</v>
      </c>
      <c r="C26" s="1">
        <f t="shared" ref="C26:I35" si="0">(C2/($B2+$C2))*1000</f>
        <v>463.29427833306414</v>
      </c>
      <c r="D26" s="1">
        <f t="shared" si="0"/>
        <v>453.46829737267865</v>
      </c>
      <c r="E26" s="1">
        <f t="shared" si="0"/>
        <v>63.626179240466932</v>
      </c>
      <c r="F26" s="1">
        <f t="shared" si="0"/>
        <v>3211.9541897435984</v>
      </c>
      <c r="G26" s="1">
        <f t="shared" si="0"/>
        <v>45.110549730723235</v>
      </c>
      <c r="H26" s="1">
        <f t="shared" si="0"/>
        <v>18.51562950974369</v>
      </c>
      <c r="I26" s="1">
        <f t="shared" si="0"/>
        <v>1158.7455617288781</v>
      </c>
      <c r="J26" s="1">
        <f t="shared" ref="J26:J47" si="1">(((C26*1)+(D26*4))+(G26*21))+(H26*301)</f>
        <v>8797.6934946018173</v>
      </c>
      <c r="K26" s="1">
        <f t="shared" ref="K26:K47" si="2">((D26*105)+(G26*238))+(F26*6.8125)</f>
        <v>80231.919977671656</v>
      </c>
      <c r="L26" s="1">
        <f t="shared" ref="L26:L47" si="3">I26*62.5</f>
        <v>72421.597608054886</v>
      </c>
    </row>
    <row r="27" spans="1:12" ht="12.75" customHeight="1" x14ac:dyDescent="0.2">
      <c r="A27" t="s">
        <v>10</v>
      </c>
      <c r="C27" s="1">
        <f t="shared" si="0"/>
        <v>713.00433224578558</v>
      </c>
      <c r="D27" s="1">
        <f t="shared" si="0"/>
        <v>120.20483605573368</v>
      </c>
      <c r="E27" s="1">
        <f t="shared" si="0"/>
        <v>128.31231844081864</v>
      </c>
      <c r="F27" s="1">
        <f t="shared" si="0"/>
        <v>4156.7176744636281</v>
      </c>
      <c r="G27" s="1">
        <f t="shared" si="0"/>
        <v>84.223376296299264</v>
      </c>
      <c r="H27" s="1">
        <f t="shared" si="0"/>
        <v>44.088942144519358</v>
      </c>
      <c r="I27" s="1">
        <f t="shared" si="0"/>
        <v>1164.9402826364544</v>
      </c>
      <c r="J27" s="1">
        <f t="shared" si="1"/>
        <v>16233.286164191331</v>
      </c>
      <c r="K27" s="1">
        <f t="shared" si="2"/>
        <v>60984.31050165472</v>
      </c>
      <c r="L27" s="1">
        <f t="shared" si="3"/>
        <v>72808.767664778396</v>
      </c>
    </row>
    <row r="28" spans="1:12" ht="12.75" customHeight="1" x14ac:dyDescent="0.2">
      <c r="A28" t="s">
        <v>11</v>
      </c>
      <c r="C28" s="1">
        <f t="shared" si="0"/>
        <v>575.39814344553758</v>
      </c>
      <c r="D28" s="1">
        <f t="shared" si="0"/>
        <v>404.18273892324481</v>
      </c>
      <c r="E28" s="1">
        <f t="shared" si="0"/>
        <v>0.80686098633719883</v>
      </c>
      <c r="F28" s="1">
        <f t="shared" si="0"/>
        <v>44.431449755436674</v>
      </c>
      <c r="G28" s="1">
        <f t="shared" si="0"/>
        <v>0.52071816188839382</v>
      </c>
      <c r="H28" s="1">
        <f t="shared" si="0"/>
        <v>0.28614282444880507</v>
      </c>
      <c r="I28" s="1">
        <f t="shared" si="0"/>
        <v>19.765114573170599</v>
      </c>
      <c r="J28" s="1">
        <f t="shared" si="1"/>
        <v>2289.1931706972632</v>
      </c>
      <c r="K28" s="1">
        <f t="shared" si="2"/>
        <v>42865.807760929056</v>
      </c>
      <c r="L28" s="1">
        <f t="shared" si="3"/>
        <v>1235.3196608231624</v>
      </c>
    </row>
    <row r="29" spans="1:12" x14ac:dyDescent="0.2">
      <c r="A29" t="s">
        <v>12</v>
      </c>
      <c r="C29" s="1">
        <f t="shared" si="0"/>
        <v>360.82524047201639</v>
      </c>
      <c r="D29" s="1">
        <f t="shared" si="0"/>
        <v>612.74114509402602</v>
      </c>
      <c r="E29" s="1">
        <f t="shared" si="0"/>
        <v>6.8228665027309461</v>
      </c>
      <c r="F29" s="1">
        <f t="shared" si="0"/>
        <v>484.81715352905974</v>
      </c>
      <c r="G29" s="1">
        <f t="shared" si="0"/>
        <v>2.6642720897536081</v>
      </c>
      <c r="H29" s="1">
        <f t="shared" si="0"/>
        <v>4.1585944129773376</v>
      </c>
      <c r="I29" s="1">
        <f t="shared" si="0"/>
        <v>330.48972945173944</v>
      </c>
      <c r="J29" s="1">
        <f t="shared" si="1"/>
        <v>4119.4764530391249</v>
      </c>
      <c r="K29" s="1">
        <f t="shared" si="2"/>
        <v>68274.733850650809</v>
      </c>
      <c r="L29" s="1">
        <f t="shared" si="3"/>
        <v>20655.608090733716</v>
      </c>
    </row>
    <row r="30" spans="1:12" x14ac:dyDescent="0.2">
      <c r="A30" t="s">
        <v>13</v>
      </c>
      <c r="C30" s="1">
        <f t="shared" si="0"/>
        <v>591.78519176399243</v>
      </c>
      <c r="D30" s="1">
        <f t="shared" si="0"/>
        <v>380.56970531447064</v>
      </c>
      <c r="E30" s="1">
        <f t="shared" si="0"/>
        <v>8.0317655885471417</v>
      </c>
      <c r="F30" s="1">
        <f t="shared" si="0"/>
        <v>362.78583732522281</v>
      </c>
      <c r="G30" s="1">
        <f t="shared" si="0"/>
        <v>3.3116463039952433</v>
      </c>
      <c r="H30" s="1">
        <f t="shared" si="0"/>
        <v>4.7201192845518989</v>
      </c>
      <c r="I30" s="1">
        <f t="shared" si="0"/>
        <v>231.794076527351</v>
      </c>
      <c r="J30" s="1">
        <f t="shared" si="1"/>
        <v>3604.3644900558966</v>
      </c>
      <c r="K30" s="1">
        <f t="shared" si="2"/>
        <v>43219.469395148364</v>
      </c>
      <c r="L30" s="1">
        <f t="shared" si="3"/>
        <v>14487.129782959437</v>
      </c>
    </row>
    <row r="31" spans="1:12" x14ac:dyDescent="0.2">
      <c r="A31" t="s">
        <v>14</v>
      </c>
      <c r="C31" s="1">
        <f t="shared" si="0"/>
        <v>634.12727186128586</v>
      </c>
      <c r="D31" s="1">
        <f t="shared" si="0"/>
        <v>349.1653582695468</v>
      </c>
      <c r="E31" s="1">
        <f t="shared" si="0"/>
        <v>3.5479292789870649</v>
      </c>
      <c r="F31" s="1">
        <f t="shared" si="0"/>
        <v>256.39807724676371</v>
      </c>
      <c r="G31" s="1">
        <f t="shared" si="0"/>
        <v>3.9900233175022897</v>
      </c>
      <c r="H31" s="1">
        <f t="shared" si="0"/>
        <v>1.5238632203428762E-3</v>
      </c>
      <c r="I31" s="1">
        <f t="shared" si="0"/>
        <v>0.12190905762743008</v>
      </c>
      <c r="J31" s="1">
        <f t="shared" si="1"/>
        <v>2115.0378774363444</v>
      </c>
      <c r="K31" s="1">
        <f t="shared" si="2"/>
        <v>39358.700069111539</v>
      </c>
      <c r="L31" s="1">
        <f t="shared" si="3"/>
        <v>7.6193161017143805</v>
      </c>
    </row>
    <row r="32" spans="1:12" x14ac:dyDescent="0.2">
      <c r="A32" t="s">
        <v>15</v>
      </c>
      <c r="C32" s="1">
        <f t="shared" si="0"/>
        <v>616.4930296380187</v>
      </c>
      <c r="D32" s="1">
        <f t="shared" si="0"/>
        <v>358.71009523945276</v>
      </c>
      <c r="E32" s="1">
        <f t="shared" si="0"/>
        <v>5.1849474937068978</v>
      </c>
      <c r="F32" s="1">
        <f t="shared" si="0"/>
        <v>371.21176557507147</v>
      </c>
      <c r="G32" s="1">
        <f t="shared" si="0"/>
        <v>0.80403313878794691</v>
      </c>
      <c r="H32" s="1">
        <f t="shared" si="0"/>
        <v>4.3809143549189509</v>
      </c>
      <c r="I32" s="1">
        <f t="shared" si="0"/>
        <v>334.14821905914016</v>
      </c>
      <c r="J32" s="1">
        <f t="shared" si="1"/>
        <v>3386.8733273409807</v>
      </c>
      <c r="K32" s="1">
        <f t="shared" si="2"/>
        <v>40384.800040154245</v>
      </c>
      <c r="L32" s="1">
        <f t="shared" si="3"/>
        <v>20884.263691196262</v>
      </c>
    </row>
    <row r="33" spans="1:12" x14ac:dyDescent="0.2">
      <c r="A33" t="s">
        <v>16</v>
      </c>
      <c r="C33" s="1">
        <f t="shared" si="0"/>
        <v>660.01427837587926</v>
      </c>
      <c r="D33" s="1">
        <f t="shared" si="0"/>
        <v>313.85642831379892</v>
      </c>
      <c r="E33" s="1">
        <f t="shared" si="0"/>
        <v>6.515789388943551</v>
      </c>
      <c r="F33" s="1">
        <f t="shared" si="0"/>
        <v>454.1137393035292</v>
      </c>
      <c r="G33" s="1">
        <f t="shared" si="0"/>
        <v>5.2104293069345484</v>
      </c>
      <c r="H33" s="1">
        <f t="shared" si="0"/>
        <v>1.3053600820090023</v>
      </c>
      <c r="I33" s="1">
        <f t="shared" si="0"/>
        <v>66.752834608066109</v>
      </c>
      <c r="J33" s="1">
        <f t="shared" si="1"/>
        <v>2417.7723917614103</v>
      </c>
      <c r="K33" s="1">
        <f t="shared" si="2"/>
        <v>37288.656997004604</v>
      </c>
      <c r="L33" s="1">
        <f t="shared" si="3"/>
        <v>4172.0521630041321</v>
      </c>
    </row>
    <row r="34" spans="1:12" x14ac:dyDescent="0.2">
      <c r="A34" t="s">
        <v>17</v>
      </c>
      <c r="C34" s="1">
        <f t="shared" si="0"/>
        <v>563.47146622899766</v>
      </c>
      <c r="D34" s="1">
        <f t="shared" si="0"/>
        <v>415.36495078850101</v>
      </c>
      <c r="E34" s="1">
        <f t="shared" si="0"/>
        <v>1.5518781275159581</v>
      </c>
      <c r="F34" s="1">
        <f t="shared" si="0"/>
        <v>89.873877351612194</v>
      </c>
      <c r="G34" s="1">
        <f t="shared" si="0"/>
        <v>0.63972204534670762</v>
      </c>
      <c r="H34" s="1">
        <f t="shared" si="0"/>
        <v>0.91215608216925048</v>
      </c>
      <c r="I34" s="1">
        <f t="shared" si="0"/>
        <v>59.777786459879515</v>
      </c>
      <c r="J34" s="1">
        <f t="shared" si="1"/>
        <v>2512.9244130682268</v>
      </c>
      <c r="K34" s="1">
        <f t="shared" si="2"/>
        <v>44377.839469042985</v>
      </c>
      <c r="L34" s="1">
        <f t="shared" si="3"/>
        <v>3736.1116537424696</v>
      </c>
    </row>
    <row r="35" spans="1:12" x14ac:dyDescent="0.2">
      <c r="A35" t="s">
        <v>18</v>
      </c>
      <c r="C35" s="1">
        <f t="shared" si="0"/>
        <v>724.86861068935491</v>
      </c>
      <c r="D35" s="1">
        <f t="shared" si="0"/>
        <v>253.92145732710324</v>
      </c>
      <c r="E35" s="1">
        <f t="shared" si="0"/>
        <v>1.5978747150951536</v>
      </c>
      <c r="F35" s="1">
        <f t="shared" si="0"/>
        <v>88.077537382375652</v>
      </c>
      <c r="G35" s="1">
        <f t="shared" si="0"/>
        <v>0.25149031336760919</v>
      </c>
      <c r="H35" s="1">
        <f t="shared" si="0"/>
        <v>1.3463844017275446</v>
      </c>
      <c r="I35" s="1">
        <f t="shared" si="0"/>
        <v>77.974511597701863</v>
      </c>
      <c r="J35" s="1">
        <f t="shared" si="1"/>
        <v>2151.0974414984785</v>
      </c>
      <c r="K35" s="1">
        <f t="shared" si="2"/>
        <v>27321.635937344767</v>
      </c>
      <c r="L35" s="1">
        <f t="shared" si="3"/>
        <v>4873.4069748563661</v>
      </c>
    </row>
    <row r="36" spans="1:12" x14ac:dyDescent="0.2">
      <c r="A36" t="s">
        <v>19</v>
      </c>
      <c r="C36" s="1">
        <f t="shared" ref="C36:I45" si="4">(C12/($B12+$C12))*1000</f>
        <v>425.02983172861678</v>
      </c>
      <c r="D36" s="1">
        <f t="shared" si="4"/>
        <v>554.30139638144215</v>
      </c>
      <c r="E36" s="1">
        <f t="shared" si="4"/>
        <v>1.0576494077018881</v>
      </c>
      <c r="F36" s="1">
        <f t="shared" si="4"/>
        <v>58.122527012328234</v>
      </c>
      <c r="G36" s="1">
        <f t="shared" si="4"/>
        <v>0.48915042251325014</v>
      </c>
      <c r="H36" s="1">
        <f t="shared" si="4"/>
        <v>0.56849898518863795</v>
      </c>
      <c r="I36" s="1">
        <f t="shared" si="4"/>
        <v>42.074918062989781</v>
      </c>
      <c r="J36" s="1">
        <f t="shared" si="1"/>
        <v>2823.6257706689439</v>
      </c>
      <c r="K36" s="1">
        <f t="shared" si="2"/>
        <v>58714.024135881067</v>
      </c>
      <c r="L36" s="1">
        <f t="shared" si="3"/>
        <v>2629.6823789368614</v>
      </c>
    </row>
    <row r="37" spans="1:12" x14ac:dyDescent="0.2">
      <c r="A37" t="s">
        <v>20</v>
      </c>
      <c r="C37" s="1">
        <f t="shared" si="4"/>
        <v>687.57347486110734</v>
      </c>
      <c r="D37" s="1">
        <f t="shared" si="4"/>
        <v>294.7632207084186</v>
      </c>
      <c r="E37" s="1">
        <f t="shared" si="4"/>
        <v>4.5032251551041016</v>
      </c>
      <c r="F37" s="1">
        <f t="shared" si="4"/>
        <v>226.40919385668232</v>
      </c>
      <c r="G37" s="1">
        <f t="shared" si="4"/>
        <v>4.1280286629474476</v>
      </c>
      <c r="H37" s="1">
        <f t="shared" si="4"/>
        <v>0.37519649215665463</v>
      </c>
      <c r="I37" s="1">
        <f t="shared" si="4"/>
        <v>25.300615625086881</v>
      </c>
      <c r="J37" s="1">
        <f t="shared" si="1"/>
        <v>2066.2491037558311</v>
      </c>
      <c r="K37" s="1">
        <f t="shared" si="2"/>
        <v>33475.021629314091</v>
      </c>
      <c r="L37" s="1">
        <f t="shared" si="3"/>
        <v>1581.28847656793</v>
      </c>
    </row>
    <row r="38" spans="1:12" x14ac:dyDescent="0.2">
      <c r="A38" t="s">
        <v>21</v>
      </c>
      <c r="C38" s="1">
        <f t="shared" si="4"/>
        <v>435.7651704424124</v>
      </c>
      <c r="D38" s="1">
        <f t="shared" si="4"/>
        <v>520.55580072261853</v>
      </c>
      <c r="E38" s="1">
        <f t="shared" si="4"/>
        <v>24.06797354144274</v>
      </c>
      <c r="F38" s="1">
        <f t="shared" si="4"/>
        <v>1096.4994186876283</v>
      </c>
      <c r="G38" s="1">
        <f t="shared" si="4"/>
        <v>15.016621384233375</v>
      </c>
      <c r="H38" s="1">
        <f t="shared" si="4"/>
        <v>9.0513521572093651</v>
      </c>
      <c r="I38" s="1">
        <f t="shared" si="4"/>
        <v>511.41096560648327</v>
      </c>
      <c r="J38" s="1">
        <f t="shared" si="1"/>
        <v>5557.7944217218064</v>
      </c>
      <c r="K38" s="1">
        <f t="shared" si="2"/>
        <v>65702.217255131953</v>
      </c>
      <c r="L38" s="1">
        <f t="shared" si="3"/>
        <v>31963.185350405205</v>
      </c>
    </row>
    <row r="39" spans="1:12" x14ac:dyDescent="0.2">
      <c r="A39" t="s">
        <v>22</v>
      </c>
      <c r="C39" s="1">
        <f t="shared" si="4"/>
        <v>673.63316627821439</v>
      </c>
      <c r="D39" s="1">
        <f t="shared" si="4"/>
        <v>244.29083943573022</v>
      </c>
      <c r="E39" s="1">
        <f t="shared" si="4"/>
        <v>62.462351183015272</v>
      </c>
      <c r="F39" s="1">
        <f t="shared" si="4"/>
        <v>2532.6922620622986</v>
      </c>
      <c r="G39" s="1">
        <f t="shared" si="4"/>
        <v>23.419101751535106</v>
      </c>
      <c r="H39" s="1">
        <f t="shared" si="4"/>
        <v>39.043249431480163</v>
      </c>
      <c r="I39" s="1">
        <f t="shared" si="4"/>
        <v>2104.2715106807937</v>
      </c>
      <c r="J39" s="1">
        <f t="shared" si="1"/>
        <v>13894.615739678902</v>
      </c>
      <c r="K39" s="1">
        <f t="shared" si="2"/>
        <v>48478.250392916438</v>
      </c>
      <c r="L39" s="1">
        <f t="shared" si="3"/>
        <v>131516.96941754961</v>
      </c>
    </row>
    <row r="40" spans="1:12" x14ac:dyDescent="0.2">
      <c r="A40" t="s">
        <v>23</v>
      </c>
      <c r="C40" s="1">
        <f t="shared" si="4"/>
        <v>644.75781870419053</v>
      </c>
      <c r="D40" s="1">
        <f t="shared" si="4"/>
        <v>281.20780712199291</v>
      </c>
      <c r="E40" s="1">
        <f t="shared" si="4"/>
        <v>54.420983331275394</v>
      </c>
      <c r="F40" s="1">
        <f t="shared" si="4"/>
        <v>2023.7173634279632</v>
      </c>
      <c r="G40" s="1">
        <f t="shared" si="4"/>
        <v>16.721398324147547</v>
      </c>
      <c r="H40" s="1">
        <f t="shared" si="4"/>
        <v>37.699585007127851</v>
      </c>
      <c r="I40" s="1">
        <f t="shared" si="4"/>
        <v>1551.3637725117719</v>
      </c>
      <c r="J40" s="1">
        <f t="shared" si="1"/>
        <v>13468.313499144744</v>
      </c>
      <c r="K40" s="1">
        <f t="shared" si="2"/>
        <v>47293.087087309374</v>
      </c>
      <c r="L40" s="1">
        <f t="shared" si="3"/>
        <v>96960.235781985743</v>
      </c>
    </row>
    <row r="41" spans="1:12" x14ac:dyDescent="0.2">
      <c r="A41" t="s">
        <v>24</v>
      </c>
      <c r="C41" s="1">
        <f t="shared" si="4"/>
        <v>682.09971732856104</v>
      </c>
      <c r="D41" s="1">
        <f t="shared" si="4"/>
        <v>283.41314457682802</v>
      </c>
      <c r="E41" s="1">
        <f t="shared" si="4"/>
        <v>14.87326315239129</v>
      </c>
      <c r="F41" s="1">
        <f t="shared" si="4"/>
        <v>1006.0794833335029</v>
      </c>
      <c r="G41" s="1">
        <f t="shared" si="4"/>
        <v>0.16585100373642161</v>
      </c>
      <c r="H41" s="1">
        <f t="shared" si="4"/>
        <v>14.707412148654869</v>
      </c>
      <c r="I41" s="1">
        <f t="shared" si="4"/>
        <v>993.15874906871602</v>
      </c>
      <c r="J41" s="1">
        <f t="shared" si="1"/>
        <v>6246.1662234594532</v>
      </c>
      <c r="K41" s="1">
        <f t="shared" si="2"/>
        <v>36651.769199665701</v>
      </c>
      <c r="L41" s="1">
        <f t="shared" si="3"/>
        <v>62072.421816794755</v>
      </c>
    </row>
    <row r="42" spans="1:12" x14ac:dyDescent="0.2">
      <c r="A42" t="s">
        <v>25</v>
      </c>
      <c r="C42" s="1">
        <f t="shared" si="4"/>
        <v>552.5400843765342</v>
      </c>
      <c r="D42" s="1">
        <f t="shared" si="4"/>
        <v>425.45808128651737</v>
      </c>
      <c r="E42" s="1">
        <f t="shared" si="4"/>
        <v>2.3898016849693544</v>
      </c>
      <c r="F42" s="1">
        <f t="shared" si="4"/>
        <v>107.40306889165386</v>
      </c>
      <c r="G42" s="1">
        <f t="shared" si="4"/>
        <v>2.3850222326120667</v>
      </c>
      <c r="H42" s="1">
        <f t="shared" si="4"/>
        <v>4.7794523572872883E-3</v>
      </c>
      <c r="I42" s="1">
        <f t="shared" si="4"/>
        <v>0.33420472601584417</v>
      </c>
      <c r="J42" s="1">
        <f t="shared" si="1"/>
        <v>2305.8964915670003</v>
      </c>
      <c r="K42" s="1">
        <f t="shared" si="2"/>
        <v>45972.417233270389</v>
      </c>
      <c r="L42" s="1">
        <f t="shared" si="3"/>
        <v>20.887795375990262</v>
      </c>
    </row>
    <row r="43" spans="1:12" x14ac:dyDescent="0.2">
      <c r="A43" t="s">
        <v>26</v>
      </c>
      <c r="C43" s="1">
        <f t="shared" si="4"/>
        <v>731.25469850850277</v>
      </c>
      <c r="D43" s="1">
        <f t="shared" si="4"/>
        <v>219.09796037155692</v>
      </c>
      <c r="E43" s="1">
        <f t="shared" si="4"/>
        <v>30.033216020695381</v>
      </c>
      <c r="F43" s="1">
        <f t="shared" si="4"/>
        <v>956.79249396304442</v>
      </c>
      <c r="G43" s="1">
        <f t="shared" si="4"/>
        <v>26.337412730395101</v>
      </c>
      <c r="H43" s="1">
        <f t="shared" si="4"/>
        <v>3.6958032903002795</v>
      </c>
      <c r="I43" s="1">
        <f t="shared" si="4"/>
        <v>211.35327600221984</v>
      </c>
      <c r="J43" s="1">
        <f t="shared" si="1"/>
        <v>3273.168997713412</v>
      </c>
      <c r="K43" s="1">
        <f t="shared" si="2"/>
        <v>35791.738933970752</v>
      </c>
      <c r="L43" s="1">
        <f t="shared" si="3"/>
        <v>13209.579750138741</v>
      </c>
    </row>
    <row r="44" spans="1:12" x14ac:dyDescent="0.2">
      <c r="A44" t="s">
        <v>27</v>
      </c>
      <c r="C44" s="1">
        <f t="shared" si="4"/>
        <v>589.46729196403396</v>
      </c>
      <c r="D44" s="1">
        <f t="shared" si="4"/>
        <v>385.6582326652275</v>
      </c>
      <c r="E44" s="1">
        <f t="shared" si="4"/>
        <v>5.2623360790063582</v>
      </c>
      <c r="F44" s="1">
        <f t="shared" si="4"/>
        <v>287.71666524365884</v>
      </c>
      <c r="G44" s="1">
        <f t="shared" si="4"/>
        <v>4.7993336752141067</v>
      </c>
      <c r="H44" s="1">
        <f t="shared" si="4"/>
        <v>0.4630024037922511</v>
      </c>
      <c r="I44" s="1">
        <f t="shared" si="4"/>
        <v>29.122073479148984</v>
      </c>
      <c r="J44" s="1">
        <f t="shared" si="1"/>
        <v>2372.2499533459077</v>
      </c>
      <c r="K44" s="1">
        <f t="shared" si="2"/>
        <v>43596.425626522265</v>
      </c>
      <c r="L44" s="1">
        <f t="shared" si="3"/>
        <v>1820.1295924468116</v>
      </c>
    </row>
    <row r="45" spans="1:12" x14ac:dyDescent="0.2">
      <c r="A45" t="s">
        <v>28</v>
      </c>
      <c r="C45" s="1">
        <f t="shared" si="4"/>
        <v>632.90825565861485</v>
      </c>
      <c r="D45" s="1">
        <f t="shared" si="4"/>
        <v>350.39107937366532</v>
      </c>
      <c r="E45" s="1">
        <f t="shared" si="4"/>
        <v>3.5409704608423489</v>
      </c>
      <c r="F45" s="1">
        <f t="shared" si="4"/>
        <v>242.99646996656128</v>
      </c>
      <c r="G45" s="1">
        <f t="shared" si="4"/>
        <v>3.4987206036432932</v>
      </c>
      <c r="H45" s="1">
        <f t="shared" si="4"/>
        <v>4.2249857199055524E-2</v>
      </c>
      <c r="I45" s="1">
        <f t="shared" si="4"/>
        <v>3.3246704840953316</v>
      </c>
      <c r="J45" s="1">
        <f t="shared" si="1"/>
        <v>2120.6629128467011</v>
      </c>
      <c r="K45" s="1">
        <f t="shared" si="2"/>
        <v>39279.172289549162</v>
      </c>
      <c r="L45" s="1">
        <f t="shared" si="3"/>
        <v>207.79190525595823</v>
      </c>
    </row>
    <row r="46" spans="1:12" x14ac:dyDescent="0.2">
      <c r="A46" t="s">
        <v>29</v>
      </c>
      <c r="C46" s="1">
        <f t="shared" ref="C46:I55" si="5">(C22/($B22+$C22))*1000</f>
        <v>626.28411299493052</v>
      </c>
      <c r="D46" s="1">
        <f t="shared" si="5"/>
        <v>312.8848771364913</v>
      </c>
      <c r="E46" s="1">
        <f t="shared" si="5"/>
        <v>22.350547381596641</v>
      </c>
      <c r="F46" s="1">
        <f t="shared" si="5"/>
        <v>947.38030523714883</v>
      </c>
      <c r="G46" s="1">
        <f t="shared" si="5"/>
        <v>21.875760043247269</v>
      </c>
      <c r="H46" s="1">
        <f t="shared" si="5"/>
        <v>0.4747873383493732</v>
      </c>
      <c r="I46" s="1">
        <f t="shared" si="5"/>
        <v>25.512746727273701</v>
      </c>
      <c r="J46" s="1">
        <f t="shared" si="1"/>
        <v>2480.1255712922493</v>
      </c>
      <c r="K46" s="1">
        <f t="shared" si="2"/>
        <v>44513.371319052509</v>
      </c>
      <c r="L46" s="1">
        <f t="shared" si="3"/>
        <v>1594.5466704546063</v>
      </c>
    </row>
    <row r="47" spans="1:12" x14ac:dyDescent="0.2">
      <c r="A47" t="s">
        <v>30</v>
      </c>
      <c r="C47" s="1">
        <f t="shared" si="5"/>
        <v>629.12288207994277</v>
      </c>
      <c r="D47" s="1">
        <f t="shared" si="5"/>
        <v>347.42671252953227</v>
      </c>
      <c r="E47" s="1">
        <f t="shared" si="5"/>
        <v>3.8369539983620138</v>
      </c>
      <c r="F47" s="1">
        <f t="shared" si="5"/>
        <v>191.16657574622451</v>
      </c>
      <c r="G47" s="1">
        <f t="shared" si="5"/>
        <v>2.1718406222472582</v>
      </c>
      <c r="H47" s="1">
        <f t="shared" si="5"/>
        <v>1.6651133761147558</v>
      </c>
      <c r="I47" s="1">
        <f t="shared" si="5"/>
        <v>125.12628831666456</v>
      </c>
      <c r="J47" s="1">
        <f t="shared" si="1"/>
        <v>2565.6375114758057</v>
      </c>
      <c r="K47" s="1">
        <f t="shared" si="2"/>
        <v>38299.025180966884</v>
      </c>
      <c r="L47" s="1">
        <f t="shared" si="3"/>
        <v>7820.3930197915352</v>
      </c>
    </row>
    <row r="48" spans="1:12" x14ac:dyDescent="0.2">
      <c r="C48" s="1"/>
      <c r="D48" s="1"/>
      <c r="E48" s="1"/>
      <c r="F48" s="1"/>
      <c r="G48" s="1"/>
      <c r="H48" s="1"/>
      <c r="I48" s="1"/>
    </row>
    <row r="49" spans="3:9" x14ac:dyDescent="0.2">
      <c r="C49" s="1"/>
      <c r="D49" s="1"/>
      <c r="E49" s="1"/>
      <c r="F49" s="1"/>
      <c r="G49" s="1"/>
      <c r="H49" s="1"/>
      <c r="I49" s="1"/>
    </row>
    <row r="50" spans="3:9" x14ac:dyDescent="0.2">
      <c r="C50" s="1"/>
      <c r="D50" s="1"/>
      <c r="E50" s="1"/>
      <c r="F50" s="1"/>
      <c r="G50" s="1"/>
      <c r="H50" s="1"/>
      <c r="I5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12" zoomScale="40" zoomScaleNormal="40" workbookViewId="0">
      <selection activeCell="C55" sqref="C55"/>
    </sheetView>
  </sheetViews>
  <sheetFormatPr defaultColWidth="17.140625" defaultRowHeight="12.75" customHeight="1" x14ac:dyDescent="0.2"/>
  <cols>
    <col min="6" max="6" width="20.140625" customWidth="1"/>
    <col min="9" max="9" width="19.5703125" customWidth="1"/>
  </cols>
  <sheetData>
    <row r="1" spans="1:9" ht="12.75" customHeight="1" x14ac:dyDescent="0.2">
      <c r="B1" s="2"/>
      <c r="C1" s="2"/>
      <c r="D1" s="2"/>
      <c r="E1" s="2"/>
      <c r="F1" s="3"/>
      <c r="G1" s="2"/>
      <c r="H1" s="2"/>
      <c r="I1" s="3"/>
    </row>
    <row r="3" spans="1:9" ht="12.75" customHeight="1" x14ac:dyDescent="0.2">
      <c r="A3" t="s">
        <v>9</v>
      </c>
      <c r="B3">
        <v>9286.3398376595305</v>
      </c>
      <c r="C3">
        <v>8797.6934946018191</v>
      </c>
      <c r="D3" s="1">
        <f t="shared" ref="D3:D24" si="0">((B3-C3)/B3)*100</f>
        <v>5.2619907477009447</v>
      </c>
    </row>
    <row r="4" spans="1:9" ht="12.75" customHeight="1" x14ac:dyDescent="0.2">
      <c r="A4" t="s">
        <v>10</v>
      </c>
      <c r="B4">
        <v>32294.078497122198</v>
      </c>
      <c r="C4">
        <v>16233.2861641913</v>
      </c>
      <c r="D4" s="1">
        <f t="shared" si="0"/>
        <v>49.732932724375814</v>
      </c>
    </row>
    <row r="5" spans="1:9" ht="12.75" customHeight="1" x14ac:dyDescent="0.2">
      <c r="A5" t="s">
        <v>11</v>
      </c>
      <c r="B5">
        <v>1941.8031357300399</v>
      </c>
      <c r="C5">
        <v>2289.19317069726</v>
      </c>
      <c r="D5" s="1">
        <f t="shared" si="0"/>
        <v>-17.890074878090843</v>
      </c>
    </row>
    <row r="6" spans="1:9" ht="12.75" customHeight="1" x14ac:dyDescent="0.2">
      <c r="A6" t="s">
        <v>12</v>
      </c>
      <c r="B6">
        <v>3578.7362198062801</v>
      </c>
      <c r="C6">
        <v>4119.4764530391203</v>
      </c>
      <c r="D6" s="1">
        <f t="shared" si="0"/>
        <v>-15.109809721100675</v>
      </c>
    </row>
    <row r="7" spans="1:9" ht="12.75" customHeight="1" x14ac:dyDescent="0.2">
      <c r="A7" t="s">
        <v>13</v>
      </c>
      <c r="B7">
        <v>3501.9502757444202</v>
      </c>
      <c r="C7">
        <v>3604.3644900559002</v>
      </c>
      <c r="D7" s="1">
        <f t="shared" si="0"/>
        <v>-2.9244908193252259</v>
      </c>
    </row>
    <row r="8" spans="1:9" ht="12.75" customHeight="1" x14ac:dyDescent="0.2">
      <c r="A8" t="s">
        <v>14</v>
      </c>
      <c r="B8">
        <v>1801.6396367934401</v>
      </c>
      <c r="C8">
        <v>2115.0378774363398</v>
      </c>
      <c r="D8" s="1">
        <f t="shared" si="0"/>
        <v>-17.395167948274395</v>
      </c>
    </row>
    <row r="9" spans="1:9" ht="12.75" customHeight="1" x14ac:dyDescent="0.2">
      <c r="A9" t="s">
        <v>15</v>
      </c>
      <c r="B9">
        <v>3112.0643161541202</v>
      </c>
      <c r="C9">
        <v>3386.8733273409798</v>
      </c>
      <c r="D9" s="1">
        <f t="shared" si="0"/>
        <v>-8.8304412527845102</v>
      </c>
    </row>
    <row r="10" spans="1:9" ht="12.75" customHeight="1" x14ac:dyDescent="0.2">
      <c r="A10" t="s">
        <v>16</v>
      </c>
      <c r="B10">
        <v>2176.89036231317</v>
      </c>
      <c r="C10">
        <v>2417.7723917614098</v>
      </c>
      <c r="D10" s="1">
        <f t="shared" si="0"/>
        <v>-11.065418526281583</v>
      </c>
    </row>
    <row r="11" spans="1:9" ht="12.75" customHeight="1" x14ac:dyDescent="0.2">
      <c r="A11" t="s">
        <v>17</v>
      </c>
      <c r="B11">
        <v>2151.4992402926</v>
      </c>
      <c r="C11">
        <v>2512.92441306823</v>
      </c>
      <c r="D11" s="1">
        <f t="shared" si="0"/>
        <v>-16.798759023799462</v>
      </c>
    </row>
    <row r="12" spans="1:9" ht="12.75" customHeight="1" x14ac:dyDescent="0.2">
      <c r="A12" t="s">
        <v>18</v>
      </c>
      <c r="B12">
        <v>1935.1723571068701</v>
      </c>
      <c r="C12">
        <v>2151.0974414984798</v>
      </c>
      <c r="D12" s="1">
        <f t="shared" si="0"/>
        <v>-11.157925215220779</v>
      </c>
    </row>
    <row r="13" spans="1:9" ht="12.75" customHeight="1" x14ac:dyDescent="0.2">
      <c r="A13" t="s">
        <v>19</v>
      </c>
      <c r="B13">
        <v>2313.7137655680599</v>
      </c>
      <c r="C13">
        <v>2823.6257706689398</v>
      </c>
      <c r="D13" s="1">
        <f t="shared" si="0"/>
        <v>-22.038681391329622</v>
      </c>
    </row>
    <row r="14" spans="1:9" ht="12.75" customHeight="1" x14ac:dyDescent="0.2">
      <c r="A14" t="s">
        <v>20</v>
      </c>
      <c r="B14">
        <v>1841.86784313259</v>
      </c>
      <c r="C14">
        <v>2066.2491037558302</v>
      </c>
      <c r="D14" s="1">
        <f t="shared" si="0"/>
        <v>-12.182267118666871</v>
      </c>
    </row>
    <row r="15" spans="1:9" ht="12.75" customHeight="1" x14ac:dyDescent="0.2">
      <c r="A15" t="s">
        <v>21</v>
      </c>
      <c r="B15">
        <v>6385.3173604057401</v>
      </c>
      <c r="C15">
        <v>5557.7944217218101</v>
      </c>
      <c r="D15" s="1">
        <f t="shared" si="0"/>
        <v>12.959777752242326</v>
      </c>
    </row>
    <row r="16" spans="1:9" ht="12.75" customHeight="1" x14ac:dyDescent="0.2">
      <c r="A16" t="s">
        <v>22</v>
      </c>
      <c r="B16">
        <v>14285.00580411</v>
      </c>
      <c r="C16">
        <v>13894.6157396789</v>
      </c>
      <c r="D16" s="1">
        <f t="shared" si="0"/>
        <v>2.7328659839870628</v>
      </c>
    </row>
    <row r="17" spans="1:4" ht="12.75" customHeight="1" x14ac:dyDescent="0.2">
      <c r="A17" t="s">
        <v>23</v>
      </c>
      <c r="B17">
        <v>14940.0119292858</v>
      </c>
      <c r="C17">
        <v>13468.3134991447</v>
      </c>
      <c r="D17" s="1">
        <f t="shared" si="0"/>
        <v>9.8507179050924165</v>
      </c>
    </row>
    <row r="18" spans="1:4" ht="12.75" customHeight="1" x14ac:dyDescent="0.2">
      <c r="A18" t="s">
        <v>24</v>
      </c>
      <c r="B18">
        <v>6270.2568911039498</v>
      </c>
      <c r="C18">
        <v>6246.1662234594496</v>
      </c>
      <c r="D18" s="1">
        <f t="shared" si="0"/>
        <v>0.38420543309284955</v>
      </c>
    </row>
    <row r="19" spans="1:4" ht="12.75" customHeight="1" x14ac:dyDescent="0.2">
      <c r="A19" t="s">
        <v>25</v>
      </c>
      <c r="B19">
        <v>2027.6455047224499</v>
      </c>
      <c r="C19">
        <v>2305.8964915669999</v>
      </c>
      <c r="D19" s="1">
        <f t="shared" si="0"/>
        <v>-13.722861624307342</v>
      </c>
    </row>
    <row r="20" spans="1:4" ht="12.75" customHeight="1" x14ac:dyDescent="0.2">
      <c r="A20" t="s">
        <v>26</v>
      </c>
      <c r="B20">
        <v>3748.6428752247398</v>
      </c>
      <c r="C20">
        <v>3273.1689977134101</v>
      </c>
      <c r="D20" s="1">
        <f t="shared" si="0"/>
        <v>12.683893700672243</v>
      </c>
    </row>
    <row r="21" spans="1:4" ht="12.75" customHeight="1" x14ac:dyDescent="0.2">
      <c r="A21" t="s">
        <v>27</v>
      </c>
      <c r="B21">
        <v>2075.1662495062801</v>
      </c>
      <c r="C21">
        <v>2372.2499533459099</v>
      </c>
      <c r="D21" s="1">
        <f t="shared" si="0"/>
        <v>-14.316139919407009</v>
      </c>
    </row>
    <row r="22" spans="1:4" ht="12.75" customHeight="1" x14ac:dyDescent="0.2">
      <c r="A22" t="s">
        <v>28</v>
      </c>
      <c r="B22">
        <v>1802.56914519926</v>
      </c>
      <c r="C22">
        <v>2120.6629128466998</v>
      </c>
      <c r="D22" s="1">
        <f t="shared" si="0"/>
        <v>-17.646688810502024</v>
      </c>
    </row>
    <row r="23" spans="1:4" ht="12.75" customHeight="1" x14ac:dyDescent="0.2">
      <c r="A23" t="s">
        <v>29</v>
      </c>
      <c r="B23">
        <v>3373.4079155612199</v>
      </c>
      <c r="C23">
        <v>2480.1255712922498</v>
      </c>
      <c r="D23" s="1">
        <f t="shared" si="0"/>
        <v>26.480116446882718</v>
      </c>
    </row>
    <row r="24" spans="1:4" ht="12.75" customHeight="1" x14ac:dyDescent="0.2">
      <c r="A24" t="s">
        <v>30</v>
      </c>
      <c r="B24" s="1">
        <v>2295.4237675803402</v>
      </c>
      <c r="C24" s="1">
        <v>2565.6375114758098</v>
      </c>
      <c r="D24" s="1">
        <f t="shared" si="0"/>
        <v>-11.771845691931135</v>
      </c>
    </row>
    <row r="25" spans="1:4" ht="12.75" customHeight="1" x14ac:dyDescent="0.2">
      <c r="B25" s="1"/>
      <c r="C25" s="1"/>
    </row>
    <row r="26" spans="1:4" ht="12.75" customHeight="1" x14ac:dyDescent="0.2">
      <c r="B26" s="1"/>
      <c r="C26" s="1"/>
    </row>
    <row r="27" spans="1:4" ht="12.75" customHeight="1" x14ac:dyDescent="0.2">
      <c r="A27" s="4" t="s">
        <v>9</v>
      </c>
      <c r="B27" s="1">
        <v>5.2619907477009402</v>
      </c>
      <c r="C27" s="1"/>
    </row>
    <row r="28" spans="1:4" ht="12.75" customHeight="1" x14ac:dyDescent="0.2">
      <c r="A28" s="4" t="s">
        <v>10</v>
      </c>
      <c r="B28" s="1">
        <v>49.7329327243758</v>
      </c>
      <c r="C28" s="1"/>
    </row>
    <row r="29" spans="1:4" x14ac:dyDescent="0.2">
      <c r="A29" s="4" t="s">
        <v>11</v>
      </c>
      <c r="B29" s="1">
        <v>-17.8900748780908</v>
      </c>
      <c r="C29" s="1"/>
    </row>
    <row r="30" spans="1:4" x14ac:dyDescent="0.2">
      <c r="A30" s="4" t="s">
        <v>12</v>
      </c>
      <c r="B30" s="1">
        <v>-15.109809721100699</v>
      </c>
      <c r="C30" s="1"/>
    </row>
    <row r="31" spans="1:4" x14ac:dyDescent="0.2">
      <c r="A31" s="4" t="s">
        <v>34</v>
      </c>
      <c r="B31" s="1">
        <v>-2.9244908193252299</v>
      </c>
      <c r="C31" s="1"/>
    </row>
    <row r="32" spans="1:4" x14ac:dyDescent="0.2">
      <c r="A32" s="4" t="s">
        <v>14</v>
      </c>
      <c r="B32" s="1">
        <v>-17.395167948274398</v>
      </c>
      <c r="C32" s="1"/>
    </row>
    <row r="33" spans="1:3" x14ac:dyDescent="0.2">
      <c r="A33" s="4" t="s">
        <v>35</v>
      </c>
      <c r="B33" s="1">
        <v>-8.8304412527845102</v>
      </c>
      <c r="C33" s="1"/>
    </row>
    <row r="34" spans="1:3" x14ac:dyDescent="0.2">
      <c r="A34" s="4" t="s">
        <v>16</v>
      </c>
      <c r="B34" s="1">
        <v>-11.065418526281601</v>
      </c>
      <c r="C34" s="1"/>
    </row>
    <row r="35" spans="1:3" x14ac:dyDescent="0.2">
      <c r="A35" s="4" t="s">
        <v>17</v>
      </c>
      <c r="B35" s="1">
        <v>-16.798759023799501</v>
      </c>
      <c r="C35" s="1"/>
    </row>
    <row r="36" spans="1:3" x14ac:dyDescent="0.2">
      <c r="A36" s="4" t="s">
        <v>36</v>
      </c>
      <c r="B36" s="1">
        <v>-11.1579252152208</v>
      </c>
      <c r="C36" s="1"/>
    </row>
    <row r="37" spans="1:3" x14ac:dyDescent="0.2">
      <c r="A37" s="4" t="s">
        <v>37</v>
      </c>
      <c r="B37" s="1">
        <v>-22.0386813913296</v>
      </c>
      <c r="C37" s="1"/>
    </row>
    <row r="38" spans="1:3" x14ac:dyDescent="0.2">
      <c r="A38" s="4" t="s">
        <v>20</v>
      </c>
      <c r="B38" s="1">
        <v>-12.1822671186669</v>
      </c>
      <c r="C38" s="1"/>
    </row>
    <row r="39" spans="1:3" x14ac:dyDescent="0.2">
      <c r="A39" s="4" t="s">
        <v>21</v>
      </c>
      <c r="B39" s="1">
        <v>12.959777752242299</v>
      </c>
      <c r="C39" s="1"/>
    </row>
    <row r="40" spans="1:3" x14ac:dyDescent="0.2">
      <c r="A40" s="4" t="s">
        <v>22</v>
      </c>
      <c r="B40" s="1">
        <v>2.7328659839870602</v>
      </c>
      <c r="C40" s="1"/>
    </row>
    <row r="41" spans="1:3" x14ac:dyDescent="0.2">
      <c r="A41" s="4" t="s">
        <v>23</v>
      </c>
      <c r="B41" s="1">
        <v>9.8507179050924201</v>
      </c>
      <c r="C41" s="1"/>
    </row>
    <row r="42" spans="1:3" x14ac:dyDescent="0.2">
      <c r="A42" s="4" t="s">
        <v>24</v>
      </c>
      <c r="B42" s="1">
        <v>0.38420543309284999</v>
      </c>
      <c r="C42" s="1"/>
    </row>
    <row r="43" spans="1:3" x14ac:dyDescent="0.2">
      <c r="A43" s="4" t="s">
        <v>38</v>
      </c>
      <c r="B43" s="1">
        <v>-13.722861624307299</v>
      </c>
      <c r="C43" s="1"/>
    </row>
    <row r="44" spans="1:3" x14ac:dyDescent="0.2">
      <c r="A44" s="4" t="s">
        <v>26</v>
      </c>
      <c r="B44" s="1">
        <v>12.683893700672201</v>
      </c>
      <c r="C44" s="1"/>
    </row>
    <row r="45" spans="1:3" x14ac:dyDescent="0.2">
      <c r="A45" s="4" t="s">
        <v>39</v>
      </c>
      <c r="B45" s="1">
        <v>-14.316139919407</v>
      </c>
      <c r="C45" s="1"/>
    </row>
    <row r="46" spans="1:3" x14ac:dyDescent="0.2">
      <c r="A46" s="4" t="s">
        <v>40</v>
      </c>
      <c r="B46" s="1">
        <v>-17.646688810501999</v>
      </c>
    </row>
    <row r="47" spans="1:3" x14ac:dyDescent="0.2">
      <c r="A47" s="4" t="s">
        <v>29</v>
      </c>
      <c r="B47" s="1">
        <v>26.4801164468827</v>
      </c>
    </row>
    <row r="48" spans="1:3" x14ac:dyDescent="0.2">
      <c r="A48" s="4" t="s">
        <v>30</v>
      </c>
      <c r="B48" s="1">
        <v>-11.7718456919311</v>
      </c>
    </row>
  </sheetData>
  <conditionalFormatting sqref="D3 D4 D5 D6 D7 D8 D9 D10 D11 D12 D13 D14 D15 D16 D17 D18 D19 D20 D21 D22 D23 D24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Aligned</vt:lpstr>
      <vt:lpstr>Oracle</vt:lpstr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Sneaky</dc:creator>
  <cp:lastModifiedBy>Sneaky</cp:lastModifiedBy>
  <dcterms:created xsi:type="dcterms:W3CDTF">2013-03-13T00:52:51Z</dcterms:created>
  <dcterms:modified xsi:type="dcterms:W3CDTF">2013-03-13T01:28:32Z</dcterms:modified>
</cp:coreProperties>
</file>