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05" yWindow="-195" windowWidth="11010" windowHeight="11040"/>
  </bookViews>
  <sheets>
    <sheet name="OT16-007 BALSILLAS (3)" sheetId="5" r:id="rId1"/>
    <sheet name="BALSILLAS (2)" sheetId="2" r:id="rId2"/>
    <sheet name="BALSILLAS -" sheetId="1" r:id="rId3"/>
    <sheet name="Hoja2" sheetId="4" r:id="rId4"/>
  </sheets>
  <definedNames>
    <definedName name="_xlnm._FilterDatabase" localSheetId="0" hidden="1">'OT16-007 BALSILLAS (3)'!$A$6:$H$228</definedName>
    <definedName name="_xlnm.Print_Area" localSheetId="2">'BALSILLAS -'!$A$1:$H$294</definedName>
    <definedName name="_xlnm.Print_Titles" localSheetId="0">'OT16-007 BALSILLAS (3)'!$1:$6</definedName>
  </definedNames>
  <calcPr calcId="145621"/>
</workbook>
</file>

<file path=xl/calcChain.xml><?xml version="1.0" encoding="utf-8"?>
<calcChain xmlns="http://schemas.openxmlformats.org/spreadsheetml/2006/main">
  <c r="D295" i="5" l="1"/>
  <c r="D261" i="5"/>
  <c r="D258" i="5"/>
  <c r="D257" i="5"/>
  <c r="D254" i="5"/>
  <c r="D242" i="5"/>
  <c r="D237" i="5"/>
  <c r="D231" i="5"/>
  <c r="G226" i="5"/>
  <c r="G227" i="5" s="1"/>
  <c r="E297" i="5" s="1"/>
  <c r="G224" i="5"/>
  <c r="G225" i="5" s="1"/>
  <c r="E296" i="5" s="1"/>
  <c r="G222" i="5"/>
  <c r="G223" i="5" s="1"/>
  <c r="E295" i="5" s="1"/>
  <c r="G220" i="5"/>
  <c r="G219" i="5"/>
  <c r="G217" i="5"/>
  <c r="G216" i="5"/>
  <c r="G218" i="5" s="1"/>
  <c r="E293" i="5" s="1"/>
  <c r="G214" i="5"/>
  <c r="G213" i="5"/>
  <c r="G211" i="5"/>
  <c r="G210" i="5"/>
  <c r="G208" i="5"/>
  <c r="G207" i="5"/>
  <c r="G205" i="5"/>
  <c r="G204" i="5"/>
  <c r="G202" i="5"/>
  <c r="G201" i="5"/>
  <c r="G199" i="5"/>
  <c r="G198" i="5"/>
  <c r="G197" i="5"/>
  <c r="G195" i="5"/>
  <c r="G194" i="5"/>
  <c r="G192" i="5"/>
  <c r="G191" i="5"/>
  <c r="G190" i="5"/>
  <c r="G188" i="5"/>
  <c r="G187" i="5"/>
  <c r="G185" i="5"/>
  <c r="G184" i="5"/>
  <c r="G183" i="5"/>
  <c r="G181" i="5"/>
  <c r="G180" i="5"/>
  <c r="G178" i="5"/>
  <c r="G177" i="5"/>
  <c r="G176" i="5"/>
  <c r="G174" i="5"/>
  <c r="G173" i="5"/>
  <c r="G171" i="5"/>
  <c r="G170" i="5"/>
  <c r="G169" i="5"/>
  <c r="G167" i="5"/>
  <c r="G166" i="5"/>
  <c r="G164" i="5"/>
  <c r="G163" i="5"/>
  <c r="G162" i="5"/>
  <c r="G160" i="5"/>
  <c r="G159" i="5"/>
  <c r="G157" i="5"/>
  <c r="G156" i="5"/>
  <c r="G155" i="5"/>
  <c r="G153" i="5"/>
  <c r="G152" i="5"/>
  <c r="G150" i="5"/>
  <c r="G149" i="5"/>
  <c r="G148" i="5"/>
  <c r="G146" i="5"/>
  <c r="G145" i="5"/>
  <c r="G143" i="5"/>
  <c r="G142" i="5"/>
  <c r="G141" i="5"/>
  <c r="G139" i="5"/>
  <c r="G138" i="5"/>
  <c r="G137" i="5"/>
  <c r="G135" i="5"/>
  <c r="G134" i="5"/>
  <c r="G132" i="5"/>
  <c r="G131" i="5"/>
  <c r="G130" i="5"/>
  <c r="G128" i="5"/>
  <c r="G127" i="5"/>
  <c r="G126" i="5"/>
  <c r="G124" i="5"/>
  <c r="G123" i="5"/>
  <c r="G122" i="5"/>
  <c r="G120" i="5"/>
  <c r="G119" i="5"/>
  <c r="G117" i="5"/>
  <c r="G116" i="5"/>
  <c r="G114" i="5"/>
  <c r="G113" i="5"/>
  <c r="G111" i="5"/>
  <c r="G110" i="5"/>
  <c r="G109" i="5"/>
  <c r="G107" i="5"/>
  <c r="G106" i="5"/>
  <c r="G104" i="5"/>
  <c r="G103" i="5"/>
  <c r="G101" i="5"/>
  <c r="G100" i="5"/>
  <c r="G99" i="5"/>
  <c r="G97" i="5"/>
  <c r="G96" i="5"/>
  <c r="G94" i="5"/>
  <c r="G93" i="5"/>
  <c r="G91" i="5"/>
  <c r="G90" i="5"/>
  <c r="G88" i="5"/>
  <c r="G87" i="5"/>
  <c r="G86" i="5"/>
  <c r="G84" i="5"/>
  <c r="G83" i="5"/>
  <c r="G81" i="5"/>
  <c r="G80" i="5"/>
  <c r="G78" i="5"/>
  <c r="G77" i="5"/>
  <c r="G76" i="5"/>
  <c r="G74" i="5"/>
  <c r="G73" i="5"/>
  <c r="G71" i="5"/>
  <c r="G70" i="5"/>
  <c r="G68" i="5"/>
  <c r="G67" i="5"/>
  <c r="G65" i="5"/>
  <c r="G64" i="5"/>
  <c r="G62" i="5"/>
  <c r="G61" i="5"/>
  <c r="G60" i="5"/>
  <c r="G58" i="5"/>
  <c r="G57" i="5"/>
  <c r="G56" i="5"/>
  <c r="G54" i="5"/>
  <c r="G53" i="5"/>
  <c r="G51" i="5"/>
  <c r="G50" i="5"/>
  <c r="G49" i="5"/>
  <c r="G47" i="5"/>
  <c r="G46" i="5"/>
  <c r="G48" i="5" s="1"/>
  <c r="E243" i="5" s="1"/>
  <c r="G44" i="5"/>
  <c r="G43" i="5"/>
  <c r="G41" i="5"/>
  <c r="G40" i="5"/>
  <c r="G38" i="5"/>
  <c r="G37" i="5"/>
  <c r="G35" i="5"/>
  <c r="G34" i="5"/>
  <c r="G33" i="5"/>
  <c r="G31" i="5"/>
  <c r="G30" i="5"/>
  <c r="G29" i="5"/>
  <c r="G27" i="5"/>
  <c r="G26" i="5"/>
  <c r="G24" i="5"/>
  <c r="G23" i="5"/>
  <c r="G21" i="5"/>
  <c r="G20" i="5"/>
  <c r="G19" i="5"/>
  <c r="G17" i="5"/>
  <c r="G16" i="5"/>
  <c r="G14" i="5"/>
  <c r="G13" i="5"/>
  <c r="G11" i="5"/>
  <c r="G10" i="5"/>
  <c r="G8" i="5"/>
  <c r="G7" i="5"/>
  <c r="G28" i="5" l="1"/>
  <c r="E237" i="5" s="1"/>
  <c r="G39" i="5"/>
  <c r="E240" i="5" s="1"/>
  <c r="G79" i="5"/>
  <c r="E252" i="5" s="1"/>
  <c r="G85" i="5"/>
  <c r="E254" i="5" s="1"/>
  <c r="G175" i="5"/>
  <c r="E280" i="5" s="1"/>
  <c r="G196" i="5"/>
  <c r="E286" i="5" s="1"/>
  <c r="G209" i="5"/>
  <c r="E290" i="5" s="1"/>
  <c r="G215" i="5"/>
  <c r="E292" i="5" s="1"/>
  <c r="G221" i="5"/>
  <c r="E294" i="5" s="1"/>
  <c r="G115" i="5"/>
  <c r="E263" i="5" s="1"/>
  <c r="G95" i="5"/>
  <c r="E257" i="5" s="1"/>
  <c r="G154" i="5"/>
  <c r="E274" i="5" s="1"/>
  <c r="G18" i="5"/>
  <c r="E234" i="5" s="1"/>
  <c r="G75" i="5"/>
  <c r="E251" i="5" s="1"/>
  <c r="G82" i="5"/>
  <c r="E253" i="5" s="1"/>
  <c r="G105" i="5"/>
  <c r="E260" i="5" s="1"/>
  <c r="G161" i="5"/>
  <c r="E276" i="5" s="1"/>
  <c r="G55" i="5"/>
  <c r="E245" i="5" s="1"/>
  <c r="G151" i="5"/>
  <c r="E273" i="5" s="1"/>
  <c r="G42" i="5"/>
  <c r="E241" i="5" s="1"/>
  <c r="G144" i="5"/>
  <c r="E271" i="5" s="1"/>
  <c r="G165" i="5"/>
  <c r="E277" i="5" s="1"/>
  <c r="G182" i="5"/>
  <c r="E282" i="5" s="1"/>
  <c r="G200" i="5"/>
  <c r="E287" i="5" s="1"/>
  <c r="G12" i="5"/>
  <c r="E232" i="5" s="1"/>
  <c r="G45" i="5"/>
  <c r="E242" i="5" s="1"/>
  <c r="G66" i="5"/>
  <c r="E248" i="5" s="1"/>
  <c r="G72" i="5"/>
  <c r="E250" i="5" s="1"/>
  <c r="G89" i="5"/>
  <c r="E255" i="5" s="1"/>
  <c r="G133" i="5"/>
  <c r="E268" i="5" s="1"/>
  <c r="G189" i="5"/>
  <c r="E284" i="5" s="1"/>
  <c r="G25" i="5"/>
  <c r="E236" i="5" s="1"/>
  <c r="G108" i="5"/>
  <c r="E261" i="5" s="1"/>
  <c r="G158" i="5"/>
  <c r="E275" i="5" s="1"/>
  <c r="G168" i="5"/>
  <c r="E278" i="5" s="1"/>
  <c r="G212" i="5"/>
  <c r="E291" i="5" s="1"/>
  <c r="G15" i="5"/>
  <c r="E233" i="5" s="1"/>
  <c r="G92" i="5"/>
  <c r="E256" i="5" s="1"/>
  <c r="G147" i="5"/>
  <c r="E272" i="5" s="1"/>
  <c r="G206" i="5"/>
  <c r="E289" i="5" s="1"/>
  <c r="G203" i="5"/>
  <c r="E288" i="5" s="1"/>
  <c r="G193" i="5"/>
  <c r="E285" i="5" s="1"/>
  <c r="G186" i="5"/>
  <c r="E283" i="5" s="1"/>
  <c r="G179" i="5"/>
  <c r="E281" i="5" s="1"/>
  <c r="G172" i="5"/>
  <c r="E279" i="5" s="1"/>
  <c r="G140" i="5"/>
  <c r="E270" i="5" s="1"/>
  <c r="G136" i="5"/>
  <c r="E269" i="5" s="1"/>
  <c r="G129" i="5"/>
  <c r="E267" i="5" s="1"/>
  <c r="G125" i="5"/>
  <c r="E266" i="5" s="1"/>
  <c r="G121" i="5"/>
  <c r="E265" i="5" s="1"/>
  <c r="G118" i="5"/>
  <c r="E264" i="5" s="1"/>
  <c r="G112" i="5"/>
  <c r="E262" i="5" s="1"/>
  <c r="G102" i="5"/>
  <c r="E259" i="5" s="1"/>
  <c r="G98" i="5"/>
  <c r="E258" i="5" s="1"/>
  <c r="G69" i="5"/>
  <c r="E249" i="5" s="1"/>
  <c r="G63" i="5"/>
  <c r="E247" i="5" s="1"/>
  <c r="G59" i="5"/>
  <c r="E246" i="5" s="1"/>
  <c r="G52" i="5"/>
  <c r="E244" i="5" s="1"/>
  <c r="G36" i="5"/>
  <c r="E239" i="5" s="1"/>
  <c r="G32" i="5"/>
  <c r="E238" i="5" s="1"/>
  <c r="G22" i="5"/>
  <c r="E235" i="5" s="1"/>
  <c r="G9" i="5"/>
  <c r="E231" i="5" s="1"/>
  <c r="E302" i="2"/>
  <c r="E299" i="2"/>
  <c r="D299" i="2"/>
  <c r="D264" i="2"/>
  <c r="D261" i="2"/>
  <c r="D260" i="2"/>
  <c r="G228" i="5" l="1"/>
  <c r="E298" i="5"/>
  <c r="D257" i="2"/>
  <c r="D245" i="2"/>
  <c r="D240" i="2"/>
  <c r="G225" i="2"/>
  <c r="G226" i="2" s="1"/>
  <c r="G44" i="2"/>
  <c r="G43" i="2"/>
  <c r="G45" i="2" l="1"/>
  <c r="E245" i="2" s="1"/>
  <c r="D234" i="2"/>
  <c r="G229" i="2"/>
  <c r="G230" i="2" s="1"/>
  <c r="E301" i="2" s="1"/>
  <c r="G227" i="2"/>
  <c r="G228" i="2" s="1"/>
  <c r="E300" i="2" s="1"/>
  <c r="G223" i="2"/>
  <c r="G222" i="2"/>
  <c r="G220" i="2"/>
  <c r="G219" i="2"/>
  <c r="G217" i="2"/>
  <c r="G216" i="2"/>
  <c r="G214" i="2"/>
  <c r="G213" i="2"/>
  <c r="G211" i="2"/>
  <c r="G210" i="2"/>
  <c r="G208" i="2"/>
  <c r="G207" i="2"/>
  <c r="G205" i="2"/>
  <c r="G204" i="2"/>
  <c r="G202" i="2"/>
  <c r="G201" i="2"/>
  <c r="G199" i="2"/>
  <c r="G198" i="2"/>
  <c r="G197" i="2"/>
  <c r="G195" i="2"/>
  <c r="G194" i="2"/>
  <c r="G192" i="2"/>
  <c r="G191" i="2"/>
  <c r="G190" i="2"/>
  <c r="G188" i="2"/>
  <c r="G187" i="2"/>
  <c r="G185" i="2"/>
  <c r="G184" i="2"/>
  <c r="G183" i="2"/>
  <c r="G181" i="2"/>
  <c r="G180" i="2"/>
  <c r="G178" i="2"/>
  <c r="G177" i="2"/>
  <c r="G176" i="2"/>
  <c r="G174" i="2"/>
  <c r="G173" i="2"/>
  <c r="G171" i="2"/>
  <c r="G170" i="2"/>
  <c r="G169" i="2"/>
  <c r="G17" i="2"/>
  <c r="G16" i="2"/>
  <c r="G14" i="2"/>
  <c r="G13" i="2"/>
  <c r="G167" i="2"/>
  <c r="G166" i="2"/>
  <c r="G164" i="2"/>
  <c r="G163" i="2"/>
  <c r="G162" i="2"/>
  <c r="G160" i="2"/>
  <c r="G159" i="2"/>
  <c r="G157" i="2"/>
  <c r="G156" i="2"/>
  <c r="G155" i="2"/>
  <c r="G153" i="2"/>
  <c r="G152" i="2"/>
  <c r="G150" i="2"/>
  <c r="G149" i="2"/>
  <c r="G148" i="2"/>
  <c r="G146" i="2"/>
  <c r="G145" i="2"/>
  <c r="G143" i="2"/>
  <c r="G142" i="2"/>
  <c r="G141" i="2"/>
  <c r="G139" i="2"/>
  <c r="G138" i="2"/>
  <c r="G137" i="2"/>
  <c r="G135" i="2"/>
  <c r="G134" i="2"/>
  <c r="G132" i="2"/>
  <c r="G131" i="2"/>
  <c r="G130" i="2"/>
  <c r="G128" i="2"/>
  <c r="G127" i="2"/>
  <c r="G126" i="2"/>
  <c r="G124" i="2"/>
  <c r="G123" i="2"/>
  <c r="G122" i="2"/>
  <c r="G120" i="2"/>
  <c r="G119" i="2"/>
  <c r="G107" i="2"/>
  <c r="G106" i="2"/>
  <c r="G117" i="2"/>
  <c r="G116" i="2"/>
  <c r="G114" i="2"/>
  <c r="G113" i="2"/>
  <c r="G111" i="2"/>
  <c r="G110" i="2"/>
  <c r="G109" i="2"/>
  <c r="G104" i="2"/>
  <c r="G103" i="2"/>
  <c r="G101" i="2"/>
  <c r="G100" i="2"/>
  <c r="G99" i="2"/>
  <c r="G97" i="2"/>
  <c r="G96" i="2"/>
  <c r="G84" i="2"/>
  <c r="G83" i="2"/>
  <c r="G94" i="2"/>
  <c r="G93" i="2"/>
  <c r="G91" i="2"/>
  <c r="G90" i="2"/>
  <c r="G88" i="2"/>
  <c r="G87" i="2"/>
  <c r="G86" i="2"/>
  <c r="G81" i="2"/>
  <c r="G80" i="2"/>
  <c r="G78" i="2"/>
  <c r="G77" i="2"/>
  <c r="G76" i="2"/>
  <c r="G74" i="2"/>
  <c r="G73" i="2"/>
  <c r="G71" i="2"/>
  <c r="G70" i="2"/>
  <c r="G68" i="2"/>
  <c r="G67" i="2"/>
  <c r="G65" i="2"/>
  <c r="G64" i="2"/>
  <c r="G62" i="2"/>
  <c r="G61" i="2"/>
  <c r="G60" i="2"/>
  <c r="G58" i="2"/>
  <c r="G57" i="2"/>
  <c r="G56" i="2"/>
  <c r="G54" i="2"/>
  <c r="G53" i="2"/>
  <c r="G51" i="2"/>
  <c r="G50" i="2"/>
  <c r="G49" i="2"/>
  <c r="G47" i="2"/>
  <c r="G46" i="2"/>
  <c r="G27" i="2"/>
  <c r="G26" i="2"/>
  <c r="G41" i="2"/>
  <c r="G40" i="2"/>
  <c r="G38" i="2"/>
  <c r="G37" i="2"/>
  <c r="G35" i="2"/>
  <c r="G34" i="2"/>
  <c r="G33" i="2"/>
  <c r="G31" i="2"/>
  <c r="G30" i="2"/>
  <c r="G29" i="2"/>
  <c r="G24" i="2"/>
  <c r="G23" i="2"/>
  <c r="G21" i="2"/>
  <c r="G20" i="2"/>
  <c r="G19" i="2"/>
  <c r="G11" i="2"/>
  <c r="G10" i="2"/>
  <c r="G8" i="2"/>
  <c r="G7" i="2"/>
  <c r="G12" i="2" l="1"/>
  <c r="E235" i="2" s="1"/>
  <c r="G55" i="2"/>
  <c r="E248" i="2" s="1"/>
  <c r="G66" i="2"/>
  <c r="E251" i="2" s="1"/>
  <c r="G75" i="2"/>
  <c r="E254" i="2" s="1"/>
  <c r="G89" i="2"/>
  <c r="E258" i="2" s="1"/>
  <c r="G95" i="2"/>
  <c r="E260" i="2" s="1"/>
  <c r="G98" i="2"/>
  <c r="E261" i="2" s="1"/>
  <c r="G118" i="2"/>
  <c r="E267" i="2" s="1"/>
  <c r="G133" i="2"/>
  <c r="E271" i="2" s="1"/>
  <c r="G154" i="2"/>
  <c r="E277" i="2" s="1"/>
  <c r="G161" i="2"/>
  <c r="E279" i="2" s="1"/>
  <c r="G189" i="2"/>
  <c r="E287" i="2" s="1"/>
  <c r="G206" i="2"/>
  <c r="E292" i="2" s="1"/>
  <c r="G218" i="2"/>
  <c r="E296" i="2" s="1"/>
  <c r="G221" i="2"/>
  <c r="E297" i="2" s="1"/>
  <c r="G140" i="2"/>
  <c r="E273" i="2" s="1"/>
  <c r="G25" i="2"/>
  <c r="E239" i="2" s="1"/>
  <c r="G39" i="2"/>
  <c r="E243" i="2" s="1"/>
  <c r="G28" i="2"/>
  <c r="G52" i="2"/>
  <c r="E247" i="2" s="1"/>
  <c r="G82" i="2"/>
  <c r="E256" i="2" s="1"/>
  <c r="G105" i="2"/>
  <c r="E263" i="2" s="1"/>
  <c r="G158" i="2"/>
  <c r="E278" i="2" s="1"/>
  <c r="G168" i="2"/>
  <c r="E281" i="2" s="1"/>
  <c r="G186" i="2"/>
  <c r="E286" i="2" s="1"/>
  <c r="G129" i="2"/>
  <c r="E270" i="2" s="1"/>
  <c r="G151" i="2"/>
  <c r="E276" i="2" s="1"/>
  <c r="G179" i="2"/>
  <c r="E284" i="2" s="1"/>
  <c r="G212" i="2"/>
  <c r="E294" i="2" s="1"/>
  <c r="G9" i="2"/>
  <c r="E234" i="2" s="1"/>
  <c r="G36" i="2"/>
  <c r="E242" i="2" s="1"/>
  <c r="G63" i="2"/>
  <c r="E250" i="2" s="1"/>
  <c r="G69" i="2"/>
  <c r="E252" i="2" s="1"/>
  <c r="G72" i="2"/>
  <c r="E253" i="2" s="1"/>
  <c r="G79" i="2"/>
  <c r="E255" i="2" s="1"/>
  <c r="G92" i="2"/>
  <c r="E259" i="2" s="1"/>
  <c r="G85" i="2"/>
  <c r="E257" i="2" s="1"/>
  <c r="G115" i="2"/>
  <c r="E266" i="2" s="1"/>
  <c r="G108" i="2"/>
  <c r="E264" i="2" s="1"/>
  <c r="G125" i="2"/>
  <c r="E269" i="2" s="1"/>
  <c r="G136" i="2"/>
  <c r="E272" i="2" s="1"/>
  <c r="G147" i="2"/>
  <c r="E275" i="2" s="1"/>
  <c r="G18" i="2"/>
  <c r="E237" i="2" s="1"/>
  <c r="G175" i="2"/>
  <c r="E283" i="2" s="1"/>
  <c r="G196" i="2"/>
  <c r="E289" i="2" s="1"/>
  <c r="G203" i="2"/>
  <c r="E291" i="2" s="1"/>
  <c r="G209" i="2"/>
  <c r="E293" i="2" s="1"/>
  <c r="G215" i="2"/>
  <c r="E295" i="2" s="1"/>
  <c r="G224" i="2"/>
  <c r="E298" i="2" s="1"/>
  <c r="G22" i="2"/>
  <c r="E238" i="2" s="1"/>
  <c r="G32" i="2"/>
  <c r="E241" i="2" s="1"/>
  <c r="G42" i="2"/>
  <c r="E244" i="2" s="1"/>
  <c r="G48" i="2"/>
  <c r="E246" i="2" s="1"/>
  <c r="G59" i="2"/>
  <c r="E249" i="2" s="1"/>
  <c r="G102" i="2"/>
  <c r="E262" i="2" s="1"/>
  <c r="G112" i="2"/>
  <c r="E265" i="2" s="1"/>
  <c r="G121" i="2"/>
  <c r="E268" i="2" s="1"/>
  <c r="G144" i="2"/>
  <c r="E274" i="2" s="1"/>
  <c r="G165" i="2"/>
  <c r="E280" i="2" s="1"/>
  <c r="G15" i="2"/>
  <c r="E236" i="2" s="1"/>
  <c r="G172" i="2"/>
  <c r="E282" i="2" s="1"/>
  <c r="G182" i="2"/>
  <c r="E285" i="2" s="1"/>
  <c r="G193" i="2"/>
  <c r="E288" i="2" s="1"/>
  <c r="G200" i="2"/>
  <c r="E290" i="2" s="1"/>
  <c r="G215" i="1"/>
  <c r="E240" i="2" l="1"/>
  <c r="G231" i="2"/>
  <c r="E280" i="1"/>
  <c r="G213" i="1"/>
  <c r="G214" i="1" s="1"/>
  <c r="G200" i="1" l="1"/>
  <c r="G199" i="1"/>
  <c r="G201" i="1" l="1"/>
  <c r="E275" i="1" s="1"/>
  <c r="G211" i="1" l="1"/>
  <c r="G209" i="1"/>
  <c r="G208" i="1"/>
  <c r="G206" i="1"/>
  <c r="G205" i="1"/>
  <c r="G203" i="1"/>
  <c r="G202" i="1"/>
  <c r="G197" i="1"/>
  <c r="G196" i="1"/>
  <c r="G194" i="1"/>
  <c r="G193" i="1"/>
  <c r="G191" i="1"/>
  <c r="G190" i="1"/>
  <c r="G189" i="1"/>
  <c r="G187" i="1"/>
  <c r="G186" i="1"/>
  <c r="G184" i="1"/>
  <c r="G183" i="1"/>
  <c r="G181" i="1"/>
  <c r="G180" i="1"/>
  <c r="G179" i="1"/>
  <c r="G177" i="1"/>
  <c r="G176" i="1"/>
  <c r="G174" i="1"/>
  <c r="G173" i="1"/>
  <c r="G172" i="1"/>
  <c r="G170" i="1"/>
  <c r="G169" i="1"/>
  <c r="G167" i="1"/>
  <c r="G166" i="1"/>
  <c r="G165" i="1"/>
  <c r="G163" i="1"/>
  <c r="G162" i="1"/>
  <c r="G160" i="1"/>
  <c r="G159" i="1"/>
  <c r="G158" i="1"/>
  <c r="G156" i="1"/>
  <c r="G155" i="1"/>
  <c r="G153" i="1"/>
  <c r="G152" i="1"/>
  <c r="G151" i="1"/>
  <c r="G149" i="1"/>
  <c r="G148" i="1"/>
  <c r="G146" i="1"/>
  <c r="G145" i="1"/>
  <c r="G143" i="1"/>
  <c r="G142" i="1"/>
  <c r="G140" i="1"/>
  <c r="G139" i="1"/>
  <c r="G138" i="1"/>
  <c r="G136" i="1"/>
  <c r="G135" i="1"/>
  <c r="G134" i="1"/>
  <c r="G132" i="1"/>
  <c r="G131" i="1"/>
  <c r="G129" i="1"/>
  <c r="G128" i="1"/>
  <c r="G127" i="1"/>
  <c r="G125" i="1"/>
  <c r="G124" i="1"/>
  <c r="G123" i="1"/>
  <c r="G121" i="1"/>
  <c r="G120" i="1"/>
  <c r="G119" i="1"/>
  <c r="G117" i="1"/>
  <c r="G116" i="1"/>
  <c r="G114" i="1"/>
  <c r="G113" i="1"/>
  <c r="G111" i="1"/>
  <c r="G110" i="1"/>
  <c r="G108" i="1"/>
  <c r="G107" i="1"/>
  <c r="G105" i="1"/>
  <c r="G104" i="1"/>
  <c r="G102" i="1"/>
  <c r="G101" i="1"/>
  <c r="G100" i="1"/>
  <c r="G98" i="1"/>
  <c r="G97" i="1"/>
  <c r="G95" i="1"/>
  <c r="G94" i="1"/>
  <c r="G93" i="1"/>
  <c r="G91" i="1"/>
  <c r="G90" i="1"/>
  <c r="G88" i="1"/>
  <c r="G87" i="1"/>
  <c r="G85" i="1"/>
  <c r="G84" i="1"/>
  <c r="G82" i="1"/>
  <c r="G81" i="1"/>
  <c r="G79" i="1"/>
  <c r="G78" i="1"/>
  <c r="G77" i="1"/>
  <c r="G75" i="1"/>
  <c r="G74" i="1"/>
  <c r="G72" i="1"/>
  <c r="G71" i="1"/>
  <c r="G70" i="1"/>
  <c r="G68" i="1"/>
  <c r="G67" i="1"/>
  <c r="G65" i="1"/>
  <c r="G64" i="1"/>
  <c r="G62" i="1"/>
  <c r="G61" i="1"/>
  <c r="G59" i="1"/>
  <c r="G58" i="1"/>
  <c r="G56" i="1"/>
  <c r="G55" i="1"/>
  <c r="G53" i="1"/>
  <c r="G52" i="1"/>
  <c r="G51" i="1"/>
  <c r="G49" i="1"/>
  <c r="G48" i="1"/>
  <c r="G47" i="1"/>
  <c r="G45" i="1"/>
  <c r="G44" i="1"/>
  <c r="G42" i="1"/>
  <c r="G41" i="1"/>
  <c r="G40" i="1"/>
  <c r="G38" i="1"/>
  <c r="G37" i="1"/>
  <c r="G35" i="1"/>
  <c r="G34" i="1"/>
  <c r="G32" i="1"/>
  <c r="G31" i="1"/>
  <c r="G29" i="1"/>
  <c r="G28" i="1"/>
  <c r="G26" i="1"/>
  <c r="G25" i="1"/>
  <c r="G24" i="1"/>
  <c r="G22" i="1"/>
  <c r="G21" i="1"/>
  <c r="G20" i="1"/>
  <c r="G18" i="1"/>
  <c r="G17" i="1"/>
  <c r="G15" i="1"/>
  <c r="G14" i="1"/>
  <c r="G13" i="1"/>
  <c r="G11" i="1"/>
  <c r="G10" i="1"/>
  <c r="G8" i="1"/>
  <c r="G7" i="1"/>
  <c r="G9" i="1" l="1"/>
  <c r="E218" i="1" s="1"/>
  <c r="G33" i="1"/>
  <c r="E225" i="1" s="1"/>
  <c r="G212" i="1"/>
  <c r="E279" i="1" s="1"/>
  <c r="G19" i="1"/>
  <c r="E221" i="1" s="1"/>
  <c r="G30" i="1"/>
  <c r="E224" i="1" s="1"/>
  <c r="G99" i="1"/>
  <c r="E245" i="1" s="1"/>
  <c r="G133" i="1"/>
  <c r="E255" i="1" s="1"/>
  <c r="G150" i="1"/>
  <c r="E260" i="1" s="1"/>
  <c r="G178" i="1"/>
  <c r="E268" i="1" s="1"/>
  <c r="G195" i="1"/>
  <c r="E273" i="1" s="1"/>
  <c r="G204" i="1"/>
  <c r="E276" i="1" s="1"/>
  <c r="G210" i="1"/>
  <c r="E278" i="1" s="1"/>
  <c r="G39" i="1"/>
  <c r="E227" i="1" s="1"/>
  <c r="G60" i="1"/>
  <c r="E233" i="1" s="1"/>
  <c r="G73" i="1"/>
  <c r="E237" i="1" s="1"/>
  <c r="G80" i="1"/>
  <c r="E239" i="1" s="1"/>
  <c r="G112" i="1"/>
  <c r="E249" i="1" s="1"/>
  <c r="G126" i="1"/>
  <c r="E253" i="1" s="1"/>
  <c r="G141" i="1"/>
  <c r="E257" i="1" s="1"/>
  <c r="G147" i="1"/>
  <c r="E259" i="1" s="1"/>
  <c r="G154" i="1"/>
  <c r="E261" i="1" s="1"/>
  <c r="G175" i="1"/>
  <c r="E267" i="1" s="1"/>
  <c r="G182" i="1"/>
  <c r="E269" i="1" s="1"/>
  <c r="G198" i="1"/>
  <c r="E274" i="1" s="1"/>
  <c r="G12" i="1"/>
  <c r="E219" i="1" s="1"/>
  <c r="G23" i="1"/>
  <c r="E222" i="1" s="1"/>
  <c r="G46" i="1"/>
  <c r="E229" i="1" s="1"/>
  <c r="G57" i="1"/>
  <c r="E232" i="1" s="1"/>
  <c r="G63" i="1"/>
  <c r="E234" i="1" s="1"/>
  <c r="G69" i="1"/>
  <c r="E236" i="1" s="1"/>
  <c r="G86" i="1"/>
  <c r="E241" i="1" s="1"/>
  <c r="G109" i="1"/>
  <c r="E248" i="1" s="1"/>
  <c r="G115" i="1"/>
  <c r="E250" i="1" s="1"/>
  <c r="G122" i="1"/>
  <c r="E252" i="1" s="1"/>
  <c r="G171" i="1"/>
  <c r="E266" i="1" s="1"/>
  <c r="G103" i="1"/>
  <c r="E246" i="1" s="1"/>
  <c r="G137" i="1"/>
  <c r="E256" i="1" s="1"/>
  <c r="G164" i="1"/>
  <c r="E264" i="1" s="1"/>
  <c r="G207" i="1"/>
  <c r="E277" i="1" s="1"/>
  <c r="G16" i="1"/>
  <c r="E220" i="1" s="1"/>
  <c r="G54" i="1"/>
  <c r="E231" i="1" s="1"/>
  <c r="G92" i="1"/>
  <c r="E243" i="1" s="1"/>
  <c r="G161" i="1"/>
  <c r="E263" i="1" s="1"/>
  <c r="G168" i="1"/>
  <c r="E265" i="1" s="1"/>
  <c r="G188" i="1"/>
  <c r="E271" i="1" s="1"/>
  <c r="G27" i="1"/>
  <c r="E223" i="1" s="1"/>
  <c r="G36" i="1"/>
  <c r="E226" i="1" s="1"/>
  <c r="G43" i="1"/>
  <c r="E228" i="1" s="1"/>
  <c r="G50" i="1"/>
  <c r="E230" i="1" s="1"/>
  <c r="G66" i="1"/>
  <c r="E235" i="1" s="1"/>
  <c r="G76" i="1"/>
  <c r="E238" i="1" s="1"/>
  <c r="G83" i="1"/>
  <c r="E240" i="1" s="1"/>
  <c r="G89" i="1"/>
  <c r="E242" i="1" s="1"/>
  <c r="G96" i="1"/>
  <c r="E244" i="1" s="1"/>
  <c r="G106" i="1"/>
  <c r="E247" i="1" s="1"/>
  <c r="G118" i="1"/>
  <c r="E251" i="1" s="1"/>
  <c r="G130" i="1"/>
  <c r="E254" i="1" s="1"/>
  <c r="G144" i="1"/>
  <c r="E258" i="1" s="1"/>
  <c r="G157" i="1"/>
  <c r="E262" i="1" s="1"/>
  <c r="G185" i="1"/>
  <c r="E270" i="1" s="1"/>
  <c r="G192" i="1"/>
  <c r="E272" i="1" s="1"/>
  <c r="E281" i="1" l="1"/>
  <c r="E283" i="1" s="1"/>
</calcChain>
</file>

<file path=xl/sharedStrings.xml><?xml version="1.0" encoding="utf-8"?>
<sst xmlns="http://schemas.openxmlformats.org/spreadsheetml/2006/main" count="2063" uniqueCount="291">
  <si>
    <t>Módulo</t>
  </si>
  <si>
    <t>Labor</t>
  </si>
  <si>
    <t>Actividad</t>
  </si>
  <si>
    <t>Vr. 2011
(antes de iva)</t>
  </si>
  <si>
    <t>Cantidad</t>
  </si>
  <si>
    <t>Vr. Unitario
(2016)</t>
  </si>
  <si>
    <t>Vr. Total</t>
  </si>
  <si>
    <t>Observaciones</t>
  </si>
  <si>
    <r>
      <rPr>
        <b/>
        <sz val="11"/>
        <color rgb="FFFF0000"/>
        <rFont val="Calibri"/>
        <family val="2"/>
      </rPr>
      <t xml:space="preserve">L-18 </t>
    </r>
    <r>
      <rPr>
        <sz val="11"/>
        <color rgb="FF000000"/>
        <rFont val="Calibri"/>
        <family val="2"/>
      </rPr>
      <t>Ingenieria para el reemplazo de un tablero de auxiliares AC - UNIDAD DE MEDIDA : C/U</t>
    </r>
  </si>
  <si>
    <t>Ingenieria civil y mecanico (Levantamiento e ingenieria de detalle)</t>
  </si>
  <si>
    <t>Ingenieria electrica (Levantamiento e ingenieria de detalle)</t>
  </si>
  <si>
    <r>
      <rPr>
        <b/>
        <sz val="11"/>
        <color rgb="FFFF0000"/>
        <rFont val="Calibri"/>
        <family val="2"/>
      </rPr>
      <t xml:space="preserve">L-7 </t>
    </r>
    <r>
      <rPr>
        <sz val="11"/>
        <color rgb="FF000000"/>
        <rFont val="Calibri"/>
        <family val="2"/>
      </rPr>
      <t>Ingenieria para el reemplazo y/o instalacion de transformadores de corriente 500 kV, 230 kV, 115 kV y 57,5 kV - UNIDAD DE MEDIDA : Grupo x 3</t>
    </r>
  </si>
  <si>
    <t>Ingenieria civil (Levantamiento e ingenieria de detalle)</t>
  </si>
  <si>
    <t>Ingenieria mecanica (Levantamiento e ingenieria de detalle)</t>
  </si>
  <si>
    <r>
      <rPr>
        <b/>
        <sz val="11"/>
        <color rgb="FFFF0000"/>
        <rFont val="Calibri"/>
        <family val="2"/>
      </rPr>
      <t xml:space="preserve">L-24 </t>
    </r>
    <r>
      <rPr>
        <sz val="11"/>
        <color rgb="FF000000"/>
        <rFont val="Calibri"/>
        <family val="2"/>
      </rPr>
      <t>Ingenieria de nuevo tablero de control y proteccion para 115 kV para cualquier modulo en configuracion barra sencilla - UNIDAD DE MEDIDA : C/U</t>
    </r>
  </si>
  <si>
    <r>
      <rPr>
        <b/>
        <sz val="11"/>
        <color rgb="FFFF0000"/>
        <rFont val="Calibri"/>
        <family val="2"/>
      </rPr>
      <t xml:space="preserve">L-36 </t>
    </r>
    <r>
      <rPr>
        <sz val="11"/>
        <color rgb="FF000000"/>
        <rFont val="Calibri"/>
        <family val="2"/>
      </rPr>
      <t>Ingenieria para el reemplazo/instalacion de una Unidad de Medida (UDM), equipo registrador de calidad de potencia o medidor de energia - UNIDAD DE MEDIDA : Grupo x 2 (equipos del mismo modulo)</t>
    </r>
  </si>
  <si>
    <t>Reubicación de Medidores de Energía Frontera Comercial.</t>
  </si>
  <si>
    <r>
      <rPr>
        <b/>
        <sz val="11"/>
        <color rgb="FFFF0000"/>
        <rFont val="Calibri"/>
        <family val="2"/>
      </rPr>
      <t xml:space="preserve">L-40 </t>
    </r>
    <r>
      <rPr>
        <sz val="11"/>
        <color rgb="FF000000"/>
        <rFont val="Calibri"/>
        <family val="2"/>
      </rPr>
      <t>Ingenieria para el cambio/instalacion de tablero de regulacion de tension del transformador (incluye el rele 90) - UNIDAD DE MEDIDA : C/U</t>
    </r>
  </si>
  <si>
    <t>Ingenieria civil y mecanica (Levantamiento e ingenieria de detalle)</t>
  </si>
  <si>
    <r>
      <rPr>
        <b/>
        <sz val="11"/>
        <color rgb="FFFF0000"/>
        <rFont val="Calibri"/>
        <family val="2"/>
      </rPr>
      <t xml:space="preserve">L-41 </t>
    </r>
    <r>
      <rPr>
        <sz val="11"/>
        <color rgb="FF000000"/>
        <rFont val="Calibri"/>
        <family val="2"/>
      </rPr>
      <t>Ingenieria para el reemplazo/instalacion de registrador de fallas  RDF . - UNIDAD DE MEDIDA : C/U</t>
    </r>
  </si>
  <si>
    <t>Reubicación Registrador de fallas.</t>
  </si>
  <si>
    <r>
      <rPr>
        <b/>
        <sz val="11"/>
        <color rgb="FFFF0000"/>
        <rFont val="Calibri"/>
        <family val="2"/>
      </rPr>
      <t xml:space="preserve">L-39 </t>
    </r>
    <r>
      <rPr>
        <sz val="11"/>
        <color rgb="FF000000"/>
        <rFont val="Calibri"/>
        <family val="2"/>
      </rPr>
      <t>Diseno de nuevo tablero de medida para subestaciones AT/AT, AT/MT o MT/MT - UNIDAD DE MEDIDA : C/U</t>
    </r>
  </si>
  <si>
    <r>
      <rPr>
        <b/>
        <sz val="11"/>
        <color rgb="FFFF0000"/>
        <rFont val="Calibri"/>
        <family val="2"/>
      </rPr>
      <t xml:space="preserve">L-9 </t>
    </r>
    <r>
      <rPr>
        <sz val="11"/>
        <color rgb="FF000000"/>
        <rFont val="Calibri"/>
        <family val="2"/>
      </rPr>
      <t>Ingenieria para el reemplazo de transformadores de tension (Grupo de 3) de 500, 230, 115 o 57,5kV - UNIDAD DE MEDIDA : Grupo x 3</t>
    </r>
  </si>
  <si>
    <r>
      <rPr>
        <b/>
        <sz val="11"/>
        <color rgb="FFFF0000"/>
        <rFont val="Calibri"/>
        <family val="2"/>
      </rPr>
      <t xml:space="preserve">L-20 </t>
    </r>
    <r>
      <rPr>
        <sz val="11"/>
        <color rgb="FF000000"/>
        <rFont val="Calibri"/>
        <family val="2"/>
      </rPr>
      <t>Ingenieria para el reemplazo de un tablero de auxiliares DC - UNIDAD DE MEDIDA : C/U</t>
    </r>
  </si>
  <si>
    <t xml:space="preserve">SUBESTACIÓN </t>
  </si>
  <si>
    <r>
      <rPr>
        <b/>
        <sz val="11"/>
        <color rgb="FFFF0000"/>
        <rFont val="Calibri"/>
        <family val="2"/>
      </rPr>
      <t xml:space="preserve">l-70 </t>
    </r>
    <r>
      <rPr>
        <sz val="11"/>
        <color rgb="FF000000"/>
        <rFont val="Calibri"/>
        <family val="2"/>
      </rPr>
      <t>Ingenieria para construccion de casa de control y proteccion en patio (de area hasta 100 m2) - UNIDAD DE MEDIDA : Global</t>
    </r>
  </si>
  <si>
    <t>Ingenieria civil y electromecanica (Levantamiento e ingenieria de detalle)</t>
  </si>
  <si>
    <t>AT1 230/115KV (LADO 115kV)</t>
  </si>
  <si>
    <t>AT1 230/115KV (LADO 230kV)</t>
  </si>
  <si>
    <t>AT2 230/115kV (LADO 115kV)</t>
  </si>
  <si>
    <t>AT2 230/115kV (LADO 230kV)</t>
  </si>
  <si>
    <t>AT3 230/115kV (LADO 115kV)</t>
  </si>
  <si>
    <t>AT3 230/115kV (LADO 230kV)</t>
  </si>
  <si>
    <t>AT4 230/115kV (LADO 115kV)</t>
  </si>
  <si>
    <t>AT4-230/115kV (LADO 230kV)</t>
  </si>
  <si>
    <t>BARRA B1.1 115kV</t>
  </si>
  <si>
    <t>UNIÓN BARRAS 115kV B1.1-B1.2</t>
  </si>
  <si>
    <t>B1.2 115kV</t>
  </si>
  <si>
    <t>COLEGIO 115kV</t>
  </si>
  <si>
    <t>AUXILIARES AC 208V</t>
  </si>
  <si>
    <t>AUXILIARES DC 125VC</t>
  </si>
  <si>
    <t>FACATATIVA 115kV</t>
  </si>
  <si>
    <t>FONTIBON 115kV</t>
  </si>
  <si>
    <t>FONTIBON 2 (FUTURA) 115kV</t>
  </si>
  <si>
    <t>MOSQUERA 115kV</t>
  </si>
  <si>
    <t>R1 115kV</t>
  </si>
  <si>
    <t>R2 230kV</t>
  </si>
  <si>
    <t>PRESUPUESTO</t>
  </si>
  <si>
    <t>REGISTRO</t>
  </si>
  <si>
    <t>No. CONTRATO:</t>
  </si>
  <si>
    <t>SUBESTACION:</t>
  </si>
  <si>
    <t>DAT:</t>
  </si>
  <si>
    <t>OBJETO:</t>
  </si>
  <si>
    <t>ALCANCE:</t>
  </si>
  <si>
    <t>BALSILLAS</t>
  </si>
  <si>
    <t>PEP</t>
  </si>
  <si>
    <t>No. Orden Presupuestal</t>
  </si>
  <si>
    <t>Total</t>
  </si>
  <si>
    <t>Subtotal</t>
  </si>
  <si>
    <t>Incremento por ubicación</t>
  </si>
  <si>
    <t>L-18</t>
  </si>
  <si>
    <t>L-7</t>
  </si>
  <si>
    <t>L-24</t>
  </si>
  <si>
    <t>L-36</t>
  </si>
  <si>
    <t>L-40</t>
  </si>
  <si>
    <t>L-41</t>
  </si>
  <si>
    <t>L-39</t>
  </si>
  <si>
    <t>L-9</t>
  </si>
  <si>
    <t>L-20</t>
  </si>
  <si>
    <t>L-70</t>
  </si>
  <si>
    <t>TOTAL:</t>
  </si>
  <si>
    <t>NORMALIZACIÓN DE LA SUBESTACIÓN BALSILLAS CON LA IMPLEMENTACIÓN DE CONTROL DISTRIBUÍDO Y PROTECCIONES NUMERICAS.</t>
  </si>
  <si>
    <r>
      <rPr>
        <b/>
        <sz val="11"/>
        <color rgb="FF000000"/>
        <rFont val="Calibri"/>
        <family val="2"/>
      </rPr>
      <t>Servicios Auxiliares AC 208VAC.</t>
    </r>
    <r>
      <rPr>
        <sz val="11"/>
        <color rgb="FF000000"/>
        <rFont val="Calibri"/>
        <family val="2"/>
      </rPr>
      <t xml:space="preserve">: Diseño de Cinco (5)  tableros de servicios Auxiliares de corriente Alterna  para las casetas de control distribuído.                                                                                                                                                                                                                                                                                      </t>
    </r>
    <r>
      <rPr>
        <b/>
        <sz val="11"/>
        <color rgb="FF000000"/>
        <rFont val="Calibri"/>
        <family val="2"/>
      </rPr>
      <t>Servicios Auxiliares AC 208VAC.</t>
    </r>
    <r>
      <rPr>
        <sz val="11"/>
        <color rgb="FF000000"/>
        <rFont val="Calibri"/>
        <family val="2"/>
      </rPr>
      <t xml:space="preserve">: Rediseño de un  (1)  tableros de servicios Auxiliares de corriente Alterna .(Ubicado en la sala principal de la SE)  .                                                                                                                                                                                                                                             </t>
    </r>
    <r>
      <rPr>
        <b/>
        <sz val="11"/>
        <color rgb="FF000000"/>
        <rFont val="Calibri"/>
        <family val="2"/>
      </rPr>
      <t>Autotransformador AT1  230/115kV / Autotransformador AT3  230/115kV :</t>
    </r>
    <r>
      <rPr>
        <sz val="11"/>
        <color rgb="FF000000"/>
        <rFont val="Calibri"/>
        <family val="2"/>
      </rPr>
      <t xml:space="preserve"> Diseño de nuevo tablero de control tipo rack, con protecciones y control numérico, normalización de cajas de empalme CTs lado de 115kV, lado de 230kV, Diseño de nuevo tablero regulador de tensión, reubicación de medidores digitales de frontera lado 230kV ( Principal y Respaldo), Reubicación de registrador de fallas.                                                                                                                                                                                                                                                                                             </t>
    </r>
    <r>
      <rPr>
        <b/>
        <sz val="11"/>
        <color rgb="FF000000"/>
        <rFont val="Calibri"/>
        <family val="2"/>
      </rPr>
      <t>Autotransformador AT2  230/115kV / Autotransformador AT4  230/115kV:</t>
    </r>
    <r>
      <rPr>
        <sz val="11"/>
        <color rgb="FF000000"/>
        <rFont val="Calibri"/>
        <family val="2"/>
      </rPr>
      <t xml:space="preserve"> Diseño de nuevo tablero de control tipo rack, con protecciones y control numérico, normalización de cajas de empalme CTs lado de 115kV, lado de 230kV, Diseño de un (1) nuevo tablero Regulador de tensión, Diseño de un (1) nuevo tablero de medidores, reubicación de medidores digitales de frontera lado 230 ( Principal y Respaldo), Reubicación de registrador de fallas .                                                                                                                                                                                                                                                                                                                                                                                                                                                                                                                  </t>
    </r>
    <r>
      <rPr>
        <b/>
        <sz val="11"/>
        <color rgb="FF000000"/>
        <rFont val="Calibri"/>
        <family val="2"/>
      </rPr>
      <t>Barra B1.1 y Barra B1.2   115kV :</t>
    </r>
    <r>
      <rPr>
        <sz val="11"/>
        <color rgb="FF000000"/>
        <rFont val="Calibri"/>
        <family val="2"/>
      </rPr>
      <t xml:space="preserve"> Normalización cajas de empalme PTs 115kV.  </t>
    </r>
    <r>
      <rPr>
        <b/>
        <sz val="11"/>
        <color rgb="FF000000"/>
        <rFont val="Calibri"/>
        <family val="2"/>
      </rPr>
      <t xml:space="preserve">                                                                                                                                                                                                                                                                        Unión Barras B1.1 - B1.2 115kV:  </t>
    </r>
    <r>
      <rPr>
        <sz val="11"/>
        <color rgb="FF000000"/>
        <rFont val="Calibri"/>
        <family val="2"/>
      </rPr>
      <t xml:space="preserve">Diseño de nuevo tablero de control tipo rack, con protecciones y control numérico, normalización de cajas de empalme CTs lado de 115kV (2) juegos de tres.                                                                                                                                      </t>
    </r>
    <r>
      <rPr>
        <b/>
        <sz val="11"/>
        <color rgb="FF000000"/>
        <rFont val="Calibri"/>
        <family val="2"/>
      </rPr>
      <t>Línea Colegio 115kV:</t>
    </r>
    <r>
      <rPr>
        <sz val="11"/>
        <color rgb="FF000000"/>
        <rFont val="Calibri"/>
        <family val="2"/>
      </rPr>
      <t xml:space="preserve"> Diseño de nuevo tablero de control tipo rack, con protecciones y control numérico, normalización de cajas de empalme CTs 115kV .                                                                                                                                                                                                                          </t>
    </r>
    <r>
      <rPr>
        <b/>
        <sz val="11"/>
        <color rgb="FF000000"/>
        <rFont val="Calibri"/>
        <family val="2"/>
      </rPr>
      <t>Servicios Auxiliares CC 125VCC.</t>
    </r>
    <r>
      <rPr>
        <sz val="11"/>
        <color rgb="FF000000"/>
        <rFont val="Calibri"/>
        <family val="2"/>
      </rPr>
      <t xml:space="preserve">: Diseño de Cinco (5)  tableros de servicios Auxiliares de corriente Continua  para las casetas de control distribuído.                                                                                                                                                                                                                                                                                      </t>
    </r>
    <r>
      <rPr>
        <b/>
        <sz val="11"/>
        <color rgb="FF000000"/>
        <rFont val="Calibri"/>
        <family val="2"/>
      </rPr>
      <t>Servicios Auxiliares CC 125VCC.:</t>
    </r>
    <r>
      <rPr>
        <sz val="11"/>
        <color rgb="FF000000"/>
        <rFont val="Calibri"/>
        <family val="2"/>
      </rPr>
      <t xml:space="preserve"> Rediseño de dos  (2)  tableros de servicios Auxiliares de corriente Continua .(Ubicado en la sala principal de la SE).                                                                                                                                                                                                                                                            </t>
    </r>
    <r>
      <rPr>
        <b/>
        <sz val="11"/>
        <color rgb="FF000000"/>
        <rFont val="Calibri"/>
        <family val="2"/>
      </rPr>
      <t>Línea Facatativa, Fontibon, Fontibon 2, Mosquera 115kV:</t>
    </r>
    <r>
      <rPr>
        <sz val="11"/>
        <color rgb="FF000000"/>
        <rFont val="Calibri"/>
        <family val="2"/>
      </rPr>
      <t xml:space="preserve"> Diseño de nuevo tablero de control tipo rack, con protecciones y control numérico, normalización de cajas de empalme CTs 115kV .                                                                                                     </t>
    </r>
    <r>
      <rPr>
        <b/>
        <sz val="11"/>
        <color rgb="FF000000"/>
        <rFont val="Calibri"/>
        <family val="2"/>
      </rPr>
      <t>Transformador R1  115/34.5kV:</t>
    </r>
    <r>
      <rPr>
        <sz val="11"/>
        <color rgb="FF000000"/>
        <rFont val="Calibri"/>
        <family val="2"/>
      </rPr>
      <t xml:space="preserve"> Diseño de nuevo tablero de control tipo rack, con protecciones y control numérico, normalización de cajas de empalme CTs  115kV,  Diseño de un (1) nuevo tablero Regulador de tensión.                                                                                          </t>
    </r>
    <r>
      <rPr>
        <b/>
        <sz val="11"/>
        <color rgb="FF000000"/>
        <rFont val="Calibri"/>
        <family val="2"/>
      </rPr>
      <t>Transformador R2  230/34.5kV:</t>
    </r>
    <r>
      <rPr>
        <sz val="11"/>
        <color rgb="FF000000"/>
        <rFont val="Calibri"/>
        <family val="2"/>
      </rPr>
      <t xml:space="preserve"> Diseño de nuevo tablero de control tipo rack, con protecciones y control numérico, normalización de caja de empalme CTs  lado de 230kV, Diseño de un (1) nuevo tablero Regulador de tensión, Diseño de un (1) nuevo tablero de medidores, reubicación de medidores digitales de frontera lado 230 ( Principal y Respaldo), Diseño de un (1) nuevo tablero para registrador de fallas, Reubicación de registrador de fallas .                                                                                                                </t>
    </r>
    <r>
      <rPr>
        <b/>
        <sz val="11"/>
        <color rgb="FF000000"/>
        <rFont val="Calibri"/>
        <family val="2"/>
      </rPr>
      <t>Subestació</t>
    </r>
    <r>
      <rPr>
        <sz val="11"/>
        <color rgb="FF000000"/>
        <rFont val="Calibri"/>
        <family val="2"/>
      </rPr>
      <t xml:space="preserve">n: Diseño de cinco (5 casetas  para control distribuído, a ubicarse en el patio de conexiones.                                                                                                   </t>
    </r>
  </si>
  <si>
    <t>SUBESTACIÓN</t>
  </si>
  <si>
    <r>
      <rPr>
        <b/>
        <sz val="11"/>
        <color rgb="FFFF0000"/>
        <rFont val="Calibri"/>
        <family val="2"/>
      </rPr>
      <t xml:space="preserve">L-61 </t>
    </r>
    <r>
      <rPr>
        <sz val="11"/>
        <color rgb="FF000000"/>
        <rFont val="Calibri"/>
        <family val="2"/>
      </rPr>
      <t>Elaboracion de estudio de suelos (hasta 3 sondeos de 6 m de profundidad) - UNIDAD DE MEDIDA : Estudio</t>
    </r>
  </si>
  <si>
    <t xml:space="preserve"> </t>
  </si>
  <si>
    <t>L-61</t>
  </si>
  <si>
    <t>Diseño de nuevo tablero de control y protección tipo RACK. No incluye levantamiento mecánico.</t>
  </si>
  <si>
    <r>
      <t xml:space="preserve">Normalización caja de empalme CT´s, TC032A/B/C/; </t>
    </r>
    <r>
      <rPr>
        <b/>
        <sz val="11"/>
        <color rgb="FF000000"/>
        <rFont val="Calibri"/>
        <family val="2"/>
      </rPr>
      <t>INGENIERÍA MECÁNICA</t>
    </r>
    <r>
      <rPr>
        <sz val="11"/>
        <color rgb="FF000000"/>
        <rFont val="Calibri"/>
        <family val="2"/>
      </rPr>
      <t>=0.3x(Factor alcance levantamiento) + 0.7x(Factor alcance diseño)=0.30x(0.50) + 0.70x(0.50)=0.50</t>
    </r>
  </si>
  <si>
    <r>
      <t xml:space="preserve">Normalización caja de empalme CT´s, TC051A/B/C/; </t>
    </r>
    <r>
      <rPr>
        <b/>
        <sz val="11"/>
        <color rgb="FF000000"/>
        <rFont val="Calibri"/>
        <family val="2"/>
      </rPr>
      <t>INGENIERÍA MECÁNICA</t>
    </r>
    <r>
      <rPr>
        <sz val="11"/>
        <color rgb="FF000000"/>
        <rFont val="Calibri"/>
        <family val="2"/>
      </rPr>
      <t>=0.3x(Factor alcance levantamiento) + 0.7x(Factor alcance diseño)=0.30x(0.50) + 0.70x(0.50)=0.50</t>
    </r>
  </si>
  <si>
    <r>
      <t xml:space="preserve">Normalización caja de empalme CT´s, TC081A/B/C/; </t>
    </r>
    <r>
      <rPr>
        <b/>
        <sz val="11"/>
        <color rgb="FF000000"/>
        <rFont val="Calibri"/>
        <family val="2"/>
      </rPr>
      <t>INGENIERÍA MECÁNICA</t>
    </r>
    <r>
      <rPr>
        <sz val="11"/>
        <color rgb="FF000000"/>
        <rFont val="Calibri"/>
        <family val="2"/>
      </rPr>
      <t>=0.3x(Factor alcance levantamiento) + 0.7x(Factor alcance diseño)=0.30x(0.50) + 0.70x(0.50)=0.50</t>
    </r>
  </si>
  <si>
    <r>
      <t xml:space="preserve">Diseño de nuevo tablero de control y protección tipo RACK; </t>
    </r>
    <r>
      <rPr>
        <b/>
        <sz val="11"/>
        <color rgb="FF000000"/>
        <rFont val="Calibri"/>
        <family val="2"/>
      </rPr>
      <t xml:space="preserve">INGENIERÍA MECÁNICA </t>
    </r>
    <r>
      <rPr>
        <sz val="11"/>
        <color rgb="FF000000"/>
        <rFont val="Calibri"/>
        <family val="2"/>
      </rPr>
      <t xml:space="preserve">No incluye levantamiento; </t>
    </r>
    <r>
      <rPr>
        <b/>
        <sz val="11"/>
        <color rgb="FF000000"/>
        <rFont val="Calibri"/>
        <family val="2"/>
      </rPr>
      <t>INGENIERÍA ELÉCTRICA</t>
    </r>
    <r>
      <rPr>
        <sz val="11"/>
        <color rgb="FF000000"/>
        <rFont val="Calibri"/>
        <family val="2"/>
      </rPr>
      <t xml:space="preserve"> Factor 1,3 por nivel de tensión 230kV.</t>
    </r>
  </si>
  <si>
    <r>
      <t xml:space="preserve">Diseño de nuevo tablero regulador de tensión +RVT1 tipo RACK; </t>
    </r>
    <r>
      <rPr>
        <b/>
        <sz val="11"/>
        <color rgb="FF000000"/>
        <rFont val="Calibri"/>
        <family val="2"/>
      </rPr>
      <t>INGENIERÍA MECÁNICA</t>
    </r>
    <r>
      <rPr>
        <sz val="11"/>
        <color rgb="FF000000"/>
        <rFont val="Calibri"/>
        <family val="2"/>
      </rPr>
      <t xml:space="preserve"> no incluye levantamiento.</t>
    </r>
  </si>
  <si>
    <r>
      <t xml:space="preserve">Normalización caja de empalme CT´s, TC102A/B/C/; </t>
    </r>
    <r>
      <rPr>
        <b/>
        <sz val="11"/>
        <color rgb="FF000000"/>
        <rFont val="Calibri"/>
        <family val="2"/>
      </rPr>
      <t>INGENIERÍA MECÁNICA</t>
    </r>
    <r>
      <rPr>
        <sz val="11"/>
        <color rgb="FF000000"/>
        <rFont val="Calibri"/>
        <family val="2"/>
      </rPr>
      <t>=0.3x(Factor alcance levantamiento) + 0.7x(Factor alcance diseño)=0.30x(0.50) + 0.70x(0.50)=0.50</t>
    </r>
  </si>
  <si>
    <r>
      <t xml:space="preserve">Rediseñar un (1) tablero de servicios auxiliares de corriente alterna (Ubicado en la sala principal de control de la SE) </t>
    </r>
    <r>
      <rPr>
        <b/>
        <sz val="11"/>
        <color rgb="FF000000"/>
        <rFont val="Calibri"/>
        <family val="2"/>
      </rPr>
      <t>INGENIERÍA ELÉCTRICA Y  MECÁNICA</t>
    </r>
    <r>
      <rPr>
        <sz val="11"/>
        <color rgb="FF000000"/>
        <rFont val="Calibri"/>
        <family val="2"/>
      </rPr>
      <t>=Cantidad de tablerosx(0,3X(Factor alcance levantamiento)+0,7x(Factor alcance diseño))=1x(0,3x(0)+0,7x(1))=0,7</t>
    </r>
  </si>
  <si>
    <r>
      <t xml:space="preserve">Rediseñar  DOS (2) tableros de servicios auxiliares de corriente continua (Ubicados en la sala principal de control en la SE) </t>
    </r>
    <r>
      <rPr>
        <b/>
        <sz val="11"/>
        <color rgb="FF000000"/>
        <rFont val="Calibri"/>
        <family val="2"/>
      </rPr>
      <t>INGENIERÍA ELÉCTRICA Y MECÁNICA=</t>
    </r>
    <r>
      <rPr>
        <sz val="11"/>
        <color rgb="FF000000"/>
        <rFont val="Calibri"/>
        <family val="2"/>
      </rPr>
      <t>Cantidad de tablerosx(0,3X(Factor alcance levantamiento)+0,7x(Factor alcance diseño))=2x(0,3x(0)+0,7x(2))=1,4</t>
    </r>
  </si>
  <si>
    <r>
      <t xml:space="preserve">Diseño de CINCO (4) tableros de servicios auxiliares de corriente alterna para  casetas de control distribuido; </t>
    </r>
    <r>
      <rPr>
        <b/>
        <sz val="11"/>
        <color rgb="FF000000"/>
        <rFont val="Calibri"/>
        <family val="2"/>
      </rPr>
      <t>INGENIERÍA ELÉCTRICA Y  MECÁNICA=</t>
    </r>
    <r>
      <rPr>
        <sz val="11"/>
        <color rgb="FF000000"/>
        <rFont val="Calibri"/>
        <family val="2"/>
      </rPr>
      <t>Cantidad de tablerosx(0,3X(Factor alcance levantamiento)+0,7x(Factor alcance diseño))=4x(0,3x(0)+0,7x(4))=2,8</t>
    </r>
  </si>
  <si>
    <r>
      <t xml:space="preserve">Reubicación de Medidores de Energía Frontera Comercial.  </t>
    </r>
    <r>
      <rPr>
        <b/>
        <sz val="11"/>
        <color rgb="FF000000"/>
        <rFont val="Calibri"/>
        <family val="2"/>
      </rPr>
      <t>LEVANTAMIENTO ELECTRICO</t>
    </r>
  </si>
  <si>
    <r>
      <t xml:space="preserve">Reubicación registrador de fallas. </t>
    </r>
    <r>
      <rPr>
        <b/>
        <sz val="11"/>
        <color rgb="FF000000"/>
        <rFont val="Calibri"/>
        <family val="2"/>
      </rPr>
      <t xml:space="preserve">LEVANTAMIENTO ELECTRICO. </t>
    </r>
  </si>
  <si>
    <r>
      <t xml:space="preserve">Reubicación de Medidores de Energía Frontera Comercial.  </t>
    </r>
    <r>
      <rPr>
        <b/>
        <sz val="11"/>
        <color rgb="FF000000"/>
        <rFont val="Calibri"/>
        <family val="2"/>
      </rPr>
      <t>LEVANTAMIENTO ELECTRICO.</t>
    </r>
  </si>
  <si>
    <r>
      <rPr>
        <sz val="11"/>
        <color rgb="FF000000"/>
        <rFont val="Calibri"/>
        <family val="2"/>
      </rPr>
      <t>Señales de protecciones mecánicas, control ventiladores, control cambiador de tomas.</t>
    </r>
    <r>
      <rPr>
        <b/>
        <sz val="11"/>
        <color rgb="FF000000"/>
        <rFont val="Calibri"/>
        <family val="2"/>
      </rPr>
      <t xml:space="preserve"> LEVANTAMIENTO ELECTRICO.</t>
    </r>
  </si>
  <si>
    <r>
      <rPr>
        <sz val="11"/>
        <color rgb="FF000000"/>
        <rFont val="Calibri"/>
        <family val="2"/>
      </rPr>
      <t>Señales de control y protección del módulo 115kV</t>
    </r>
    <r>
      <rPr>
        <b/>
        <sz val="11"/>
        <color rgb="FF000000"/>
        <rFont val="Calibri"/>
        <family val="2"/>
      </rPr>
      <t>. LEVANTAMIENTO ELECTRICO.</t>
    </r>
  </si>
  <si>
    <r>
      <t xml:space="preserve">Señales de control y protección módulo de 230kV. </t>
    </r>
    <r>
      <rPr>
        <b/>
        <sz val="11"/>
        <color rgb="FF000000"/>
        <rFont val="Calibri"/>
        <family val="2"/>
      </rPr>
      <t xml:space="preserve">LEVANTAMIENTO ELECTRICO </t>
    </r>
    <r>
      <rPr>
        <sz val="11"/>
        <color rgb="FF000000"/>
        <rFont val="Calibri"/>
        <family val="2"/>
      </rPr>
      <t>Factor 0,3 por nivel de tensión 230kV. =0,3x(Factor 0,3 por nivel de tensión 230kV)= 0,39</t>
    </r>
  </si>
  <si>
    <r>
      <t xml:space="preserve">Normalización caja de empalme PT´s, TB022A/B/C/; </t>
    </r>
    <r>
      <rPr>
        <b/>
        <sz val="11"/>
        <color rgb="FF000000"/>
        <rFont val="Calibri"/>
        <family val="2"/>
      </rPr>
      <t>LEVANTAMIENTO MECÁNICO</t>
    </r>
    <r>
      <rPr>
        <sz val="11"/>
        <color rgb="FF000000"/>
        <rFont val="Calibri"/>
        <family val="2"/>
      </rPr>
      <t>=0.3x(Factor alcance levantamiento) + 0.7x(Factor alcance diseño)=0.30x(0.50) + 0.70x(0.00)=0.15</t>
    </r>
  </si>
  <si>
    <r>
      <t xml:space="preserve">Normalización caja de empalme CT´s, TC031A/B/C/; </t>
    </r>
    <r>
      <rPr>
        <b/>
        <sz val="11"/>
        <color rgb="FF000000"/>
        <rFont val="Calibri"/>
        <family val="2"/>
      </rPr>
      <t>LEVANTAMIENTO MECÁNICO</t>
    </r>
    <r>
      <rPr>
        <sz val="11"/>
        <color rgb="FF000000"/>
        <rFont val="Calibri"/>
        <family val="2"/>
      </rPr>
      <t>=0.3x(Factor alcance levantamiento) + 0.7x(Factor alcance diseño)=0.30x(0.5) + 0.70x(0.00)=0.15</t>
    </r>
  </si>
  <si>
    <r>
      <t xml:space="preserve">Normalización caja de empalme CT´s, TC122A/B/C/;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</si>
  <si>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PT´s, TB012A/B/C/; </t>
    </r>
    <r>
      <rPr>
        <b/>
        <sz val="11"/>
        <color rgb="FF000000"/>
        <rFont val="Calibri"/>
        <family val="2"/>
      </rPr>
      <t>LEVANTAMIENTO MECÁNICA</t>
    </r>
    <r>
      <rPr>
        <sz val="11"/>
        <color rgb="FF000000"/>
        <rFont val="Calibri"/>
        <family val="2"/>
      </rPr>
      <t>=0.3x(Factor alcance levantamiento) + 0.7x(Factor alcance diseño)=0.30x(0.50) + 0.70x(0.00)=0.15</t>
    </r>
  </si>
  <si>
    <r>
      <t xml:space="preserve">Diseño de CUATRO (4) tableros de servicios auxiliares de corriente continua para  casetas de control distribuido; </t>
    </r>
    <r>
      <rPr>
        <b/>
        <sz val="11"/>
        <color rgb="FF000000"/>
        <rFont val="Calibri"/>
        <family val="2"/>
      </rPr>
      <t>INGENIERÍA ELÉCTRICA Y MECÁNICA=</t>
    </r>
    <r>
      <rPr>
        <sz val="11"/>
        <color rgb="FF000000"/>
        <rFont val="Calibri"/>
        <family val="2"/>
      </rPr>
      <t>Cantidad de tablerosx(0,3X(Factor alcance levantamiento)+0,7x(Factor alcance diseño))=4x(0,3x(0)+0,7x(4)=2,8</t>
    </r>
  </si>
  <si>
    <r>
      <t xml:space="preserve">Normalización caja de empalme CT´s, TC092A/B/C/;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</si>
  <si>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TC112A/B/C/;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</si>
  <si>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TC062A/B/C/;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</si>
  <si>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TC072A/B/C/;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</si>
  <si>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TC052A/B/C/;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</si>
  <si>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TC071A/B/C/; </t>
    </r>
    <r>
      <rPr>
        <b/>
        <sz val="11"/>
        <color rgb="FF000000"/>
        <rFont val="Calibri"/>
        <family val="2"/>
      </rPr>
      <t>LEVANTAMIENTO MECÁNICA</t>
    </r>
    <r>
      <rPr>
        <sz val="11"/>
        <color rgb="FF000000"/>
        <rFont val="Calibri"/>
        <family val="2"/>
      </rPr>
      <t>=0.3x(Factor alcance levantamiento) + 0.7x(Factor alcance diseño)=0.30x(0.50) + 0.70x(0.50)=0.50</t>
    </r>
  </si>
  <si>
    <r>
      <t xml:space="preserve">Reubicación de Medidores de Energía Frontera Comercial (Principal y Respaldo). </t>
    </r>
    <r>
      <rPr>
        <b/>
        <sz val="11"/>
        <color rgb="FF000000"/>
        <rFont val="Calibri"/>
        <family val="2"/>
      </rPr>
      <t>LEVANTAMIENTO ELECTRICO.</t>
    </r>
  </si>
  <si>
    <r>
      <t xml:space="preserve">Reubicación registrador de fallas módulo R2. </t>
    </r>
    <r>
      <rPr>
        <b/>
        <sz val="11"/>
        <color rgb="FF000000"/>
        <rFont val="Calibri"/>
        <family val="2"/>
      </rPr>
      <t>LEVANTAMIENTO ELECTRICO.</t>
    </r>
  </si>
  <si>
    <t>Diseño de cuatro (4) casetas de control distribuido en patio.</t>
  </si>
  <si>
    <r>
      <rPr>
        <b/>
        <sz val="11"/>
        <color rgb="FF000000"/>
        <rFont val="Calibri"/>
        <family val="2"/>
      </rPr>
      <t>LEVANTAMIENTO ELECTRICO</t>
    </r>
    <r>
      <rPr>
        <sz val="11"/>
        <color rgb="FF000000"/>
        <rFont val="Calibri"/>
        <family val="2"/>
      </rPr>
      <t xml:space="preserve"> de Registrador de fallas existente.</t>
    </r>
  </si>
  <si>
    <r>
      <t xml:space="preserve">Normalización caja de empalme CT´s, TC091A/B/C/; </t>
    </r>
    <r>
      <rPr>
        <b/>
        <sz val="11"/>
        <color rgb="FF000000"/>
        <rFont val="Calibri"/>
        <family val="2"/>
      </rPr>
      <t>LEVANTAMIENTO</t>
    </r>
    <r>
      <rPr>
        <sz val="11"/>
        <color rgb="FF000000"/>
        <rFont val="Calibri"/>
        <family val="2"/>
      </rPr>
      <t xml:space="preserve"> </t>
    </r>
    <r>
      <rPr>
        <b/>
        <sz val="11"/>
        <color rgb="FF000000"/>
        <rFont val="Calibri"/>
        <family val="2"/>
      </rPr>
      <t>MECÁNICO</t>
    </r>
    <r>
      <rPr>
        <sz val="11"/>
        <color rgb="FF000000"/>
        <rFont val="Calibri"/>
        <family val="2"/>
      </rPr>
      <t>=0.3x(Factor alcance levantamiento) + 0.7x(Factor alcance diseño)=0.30x(0.50) + 0.70x(0.00)=0.15</t>
    </r>
  </si>
  <si>
    <r>
      <t xml:space="preserve">Normalización caja de empalme CT´s, TC061A/B/C/;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</si>
  <si>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TC042A/B/C/;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</si>
  <si>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TC022A/B/C/; </t>
    </r>
    <r>
      <rPr>
        <b/>
        <sz val="11"/>
        <color rgb="FF000000"/>
        <rFont val="Calibri"/>
        <family val="2"/>
      </rPr>
      <t>LEVANTAMIENTO MECÁNICA</t>
    </r>
    <r>
      <rPr>
        <sz val="11"/>
        <color rgb="FF000000"/>
        <rFont val="Calibri"/>
        <family val="2"/>
      </rPr>
      <t>=0.3x(Factor alcance levantamiento) + 0.7x(Factor alcance diseño)=0.30x(0.50) + 0.70x(0.00)=0.15</t>
    </r>
  </si>
  <si>
    <r>
      <t xml:space="preserve">Normalización caja de empalme CT´s, TC041A/B/C/; </t>
    </r>
    <r>
      <rPr>
        <b/>
        <sz val="11"/>
        <color rgb="FF000000"/>
        <rFont val="Calibri"/>
        <family val="2"/>
      </rPr>
      <t>LEVANTAMIENTO MECÁNICA</t>
    </r>
    <r>
      <rPr>
        <sz val="11"/>
        <color rgb="FF000000"/>
        <rFont val="Calibri"/>
        <family val="2"/>
      </rPr>
      <t>=0.3x(Factor alcance levantamiento) + 0.7x(Factor alcance diseño)=0.30x(0.5) + 0.70x(0.00)=0.15</t>
    </r>
  </si>
  <si>
    <r>
      <t xml:space="preserve">Normalización caja de empalme CT´s, TC012A/B/C/; </t>
    </r>
    <r>
      <rPr>
        <b/>
        <sz val="11"/>
        <color rgb="FF000000"/>
        <rFont val="Calibri"/>
        <family val="2"/>
      </rPr>
      <t>LEVANTAMIENTO MECÁNICA</t>
    </r>
    <r>
      <rPr>
        <sz val="11"/>
        <color rgb="FF000000"/>
        <rFont val="Calibri"/>
        <family val="2"/>
      </rPr>
      <t>=0.3x(Factor alcance levantamiento) + 0.7x(Factor alcance diseño)=0.30x(0.5) + 0.70x(0.00)=0.15</t>
    </r>
  </si>
  <si>
    <r>
      <t xml:space="preserve">Normalización caja de empalme CT´s, TC082A/B/C/; </t>
    </r>
    <r>
      <rPr>
        <b/>
        <sz val="11"/>
        <color rgb="FF000000"/>
        <rFont val="Calibri"/>
        <family val="2"/>
      </rPr>
      <t>LEVANTAMIENTO MECÁNICA</t>
    </r>
    <r>
      <rPr>
        <sz val="11"/>
        <color rgb="FF000000"/>
        <rFont val="Calibri"/>
        <family val="2"/>
      </rPr>
      <t>=0.3x(Factor alcance levantamiento) + 0.7x(Factor alcance diseño)=0.30x(0.50) + 0.70x(0.00)=0.15</t>
    </r>
  </si>
  <si>
    <r>
      <rPr>
        <b/>
        <sz val="11"/>
        <color rgb="FFFF0000"/>
        <rFont val="Calibri"/>
        <family val="2"/>
      </rPr>
      <t>UNIÓN BARRAS</t>
    </r>
    <r>
      <rPr>
        <b/>
        <sz val="11"/>
        <color rgb="FF000000"/>
        <rFont val="Calibri"/>
        <family val="2"/>
      </rPr>
      <t xml:space="preserve"> 115kV B1.1-B1.2</t>
    </r>
  </si>
  <si>
    <r>
      <rPr>
        <b/>
        <sz val="11"/>
        <color rgb="FFFF0000"/>
        <rFont val="Calibri"/>
        <family val="2"/>
      </rPr>
      <t>BARRA</t>
    </r>
    <r>
      <rPr>
        <b/>
        <sz val="11"/>
        <color rgb="FF000000"/>
        <rFont val="Calibri"/>
        <family val="2"/>
      </rPr>
      <t xml:space="preserve"> 
B1.2 115kV</t>
    </r>
  </si>
  <si>
    <t>BARRA 
B1.1 115kV</t>
  </si>
  <si>
    <t>R2 230/34,5 kV</t>
  </si>
  <si>
    <t>Codigo GOM</t>
  </si>
  <si>
    <r>
      <rPr>
        <b/>
        <sz val="11"/>
        <color rgb="FFFF0000"/>
        <rFont val="Calibri"/>
        <family val="2"/>
      </rPr>
      <t xml:space="preserve">L-18 </t>
    </r>
    <r>
      <rPr>
        <sz val="11"/>
        <color rgb="FF000000"/>
        <rFont val="Calibri"/>
        <family val="2"/>
      </rPr>
      <t>Ingeniería para el reemplazo de un tablero de auxiliares AC - UNIDAD DE MEDIDA: C/U</t>
    </r>
  </si>
  <si>
    <t>Ingeniería civil y mecánico (Levantamiento e ingeniería de detalle)</t>
  </si>
  <si>
    <t>SL18CIM</t>
  </si>
  <si>
    <t>Diseño de CUATRO (4) tableros de servicios auxiliares de corriente alterna para  casetas de control distribuido; INGENIERÍA ELÉCTRICA Y  MECÁNICA=Cantidad de tableros x(0,3X(Factor alcance levantamiento)+0,7x(Factor alcance diseño))=4x(0,3x(0)+0,7x(4))=2,8</t>
  </si>
  <si>
    <t>Ingeniería eléctrica (Levantamiento e ingeniería de detalle)</t>
  </si>
  <si>
    <t>SL18ELE</t>
  </si>
  <si>
    <t>Subtotal labores No. 18:</t>
  </si>
  <si>
    <t>Rediseñar un (1) tablero de servicios auxiliares de corriente alterna (Ubicado en la sala principal de control de la SE) INGENIERÍA ELÉCTRICA Y  MECÁNICA=Cantidad de tableros x(0,3X(Factor alcance levantamiento)+0,7x(Factor alcance diseño))=1x(0,3x(0)+0,7x(1))=0,7</t>
  </si>
  <si>
    <r>
      <rPr>
        <b/>
        <sz val="11"/>
        <color rgb="FFFF0000"/>
        <rFont val="Calibri"/>
        <family val="2"/>
      </rPr>
      <t xml:space="preserve">L-7 </t>
    </r>
    <r>
      <rPr>
        <sz val="11"/>
        <color rgb="FF000000"/>
        <rFont val="Calibri"/>
        <family val="2"/>
      </rPr>
      <t>Ingeniería para el reemplazo y/o instalación de transformadores de corriente 500 kV, 230 kV, 115 kV y 57,5 kV - UNIDAD DE MEDIDA: Grupo x 3</t>
    </r>
  </si>
  <si>
    <t>Ingeniería civil (Levantamiento e ingeniería de detalle)</t>
  </si>
  <si>
    <t>SL07CIV</t>
  </si>
  <si>
    <t>Normalización caja de empalme CT´s, TC032A/B/C/; INGENIERÍA MECÁNICA=0.3x(Factor alcance levantamiento) + 0.7x(Factor alcance diseño)=0.30x(0.50) + 0.70x(0.50)=0.50</t>
  </si>
  <si>
    <t>Ingeniería mecánica (Levantamiento e ingeniería de detalle)</t>
  </si>
  <si>
    <t>SL07MEC</t>
  </si>
  <si>
    <t>SL07ELE</t>
  </si>
  <si>
    <t>Subtotal labores No. 7:</t>
  </si>
  <si>
    <r>
      <rPr>
        <b/>
        <sz val="11"/>
        <color rgb="FFFF0000"/>
        <rFont val="Calibri"/>
        <family val="2"/>
      </rPr>
      <t xml:space="preserve">L-24 </t>
    </r>
    <r>
      <rPr>
        <sz val="11"/>
        <color rgb="FF000000"/>
        <rFont val="Calibri"/>
        <family val="2"/>
      </rPr>
      <t>Ingeniería de nuevo tablero de control y protección para 115 kV para cualquier modulo en configuración barra sencilla - UNIDAD DE MEDIDA: C/U</t>
    </r>
  </si>
  <si>
    <t>SL24MEC</t>
  </si>
  <si>
    <t>SL24ELE</t>
  </si>
  <si>
    <t>Subtotal labores No. 24:</t>
  </si>
  <si>
    <t>Normalización caja de empalme CT´s, TC081A/B/C/; INGENIERÍA MECÁNICA=0.3x(Factor alcance levantamiento) + 0.7x(Factor alcance diseño)=0.30x(0.50) + 0.70x(0.50)=0.50</t>
  </si>
  <si>
    <t>Normalización caja de empalme CT´s, TC051A/B/C/; INGENIERÍA MECÁNICA=0.3x(Factor alcance levantamiento) + 0.7x(Factor alcance diseño)=0.30x(0.50) + 0.70x(0.50)=0.50</t>
  </si>
  <si>
    <t>Diseño de nuevo tablero de control y protección tipo RACK; INGENIERÍA MECÁNICA No incluye levantamiento; INGENIERÍA ELÉCTRICA Factor 1,3 por nivel de tensión 230kV.</t>
  </si>
  <si>
    <r>
      <rPr>
        <b/>
        <sz val="11"/>
        <color rgb="FFFF0000"/>
        <rFont val="Calibri"/>
        <family val="2"/>
      </rPr>
      <t xml:space="preserve">L-36 </t>
    </r>
    <r>
      <rPr>
        <sz val="11"/>
        <color rgb="FF000000"/>
        <rFont val="Calibri"/>
        <family val="2"/>
      </rPr>
      <t>Ingeniería para el reemplazo/instalación de una Unidad de Medida (UDM), equipo registrador de calidad de potencia o medidor de energía - UNIDAD DE MEDIDA: Grupo x 2 (equipos del mismo modulo)</t>
    </r>
  </si>
  <si>
    <t>SL36MEC</t>
  </si>
  <si>
    <t>SL36ELE</t>
  </si>
  <si>
    <t>Subtotal labores No. 36:</t>
  </si>
  <si>
    <r>
      <rPr>
        <b/>
        <sz val="11"/>
        <color rgb="FFFF0000"/>
        <rFont val="Calibri"/>
        <family val="2"/>
      </rPr>
      <t xml:space="preserve">L-40 </t>
    </r>
    <r>
      <rPr>
        <sz val="11"/>
        <color rgb="FF000000"/>
        <rFont val="Calibri"/>
        <family val="2"/>
      </rPr>
      <t>Ingeniería para el cambio/instalación de tablero de regulación de tensión del transformador (incluye el rele 90) - UNIDAD DE MEDIDA: C/U</t>
    </r>
  </si>
  <si>
    <t>Ingeniería civil y mecánica (Levantamiento e ingeniería de detalle)</t>
  </si>
  <si>
    <t>SL40ELE</t>
  </si>
  <si>
    <t>Diseño de nuevo tablero regulador de tensión +RVT1 tipo RACK; INGENIERÍA MECÁNICA no incluye levantamiento.</t>
  </si>
  <si>
    <t>SL41MEC</t>
  </si>
  <si>
    <t>Subtotal labores No. 40:</t>
  </si>
  <si>
    <r>
      <rPr>
        <b/>
        <sz val="11"/>
        <color rgb="FFFF0000"/>
        <rFont val="Calibri"/>
        <family val="2"/>
      </rPr>
      <t xml:space="preserve">L-41 </t>
    </r>
    <r>
      <rPr>
        <sz val="11"/>
        <color rgb="FF000000"/>
        <rFont val="Calibri"/>
        <family val="2"/>
      </rPr>
      <t>Ingeniería para el reemplazo/instalación de registrador de fallas  RDF . - UNIDAD DE MEDIDA: C/U</t>
    </r>
  </si>
  <si>
    <t>SL41ELE</t>
  </si>
  <si>
    <t>SL42MEC</t>
  </si>
  <si>
    <t>Subtotal labores No. 41:</t>
  </si>
  <si>
    <t>Normalización caja de empalme CT´s, TC042A/B/C/; LEVANTAMIENTO MECÁNICA=0.3x(Factor alcance levantamiento) + 0.7x(Factor alcance diseño)=0.30x(0.50) + 0.70x(0.00)=0.15</t>
  </si>
  <si>
    <t>Señales de control y protección del módulo 115kV. LEVANTAMIENTO ELECTRICO.</t>
  </si>
  <si>
    <t>Normalización caja de empalme CT´s, TC061A/B/C/; LEVANTAMIENTO  MECÁNICA=0.3x(Factor alcance levantamiento) + 0.7x(Factor alcance diseño)=0.30x(0.50) + 0.70x(0.00)=0.15</t>
  </si>
  <si>
    <t>Normalización caja de empalme CT´s, TC091A/B/C/; LEVANTAMIENTO MECÁNICO=0.3x(Factor alcance levantamiento) + 0.7x(Factor alcance diseño)=0.30x(0.50) + 0.70x(0.00)=0.15</t>
  </si>
  <si>
    <t>Señales de control y protección módulo de 230kV. LEVANTAMIENTO ELECTRICO Factor 0,3 por nivel de tensión 230kV. =0,3x(Factor 0,3 por nivel de tensión 230kV)= 0,39</t>
  </si>
  <si>
    <t>Reubicación de Medidores de Energía Frontera Comercial.  LEVANTAMIENTO ELECTRICO</t>
  </si>
  <si>
    <r>
      <rPr>
        <b/>
        <sz val="11"/>
        <color rgb="FFFF0000"/>
        <rFont val="Calibri"/>
        <family val="2"/>
      </rPr>
      <t xml:space="preserve">L-39 </t>
    </r>
    <r>
      <rPr>
        <sz val="11"/>
        <color rgb="FF000000"/>
        <rFont val="Calibri"/>
        <family val="2"/>
      </rPr>
      <t>Diseño de nuevo tablero de medida para subestaciones AT/AT, AT/MT o MT/MT - UNIDAD DE MEDIDA: C/U</t>
    </r>
  </si>
  <si>
    <t>SL39MEC</t>
  </si>
  <si>
    <t>SL40CIM</t>
  </si>
  <si>
    <t>Subtotal labores No. 39:</t>
  </si>
  <si>
    <t xml:space="preserve">Reubicación registrador de fallas. LEVANTAMIENTO ELECTRICO. </t>
  </si>
  <si>
    <t>Normalización caja de empalme CT´s, TC022A/B/C/; LEVANTAMIENTO MECÁNICA=0.3x(Factor alcance levantamiento) + 0.7x(Factor alcance diseño)=0.30x(0.50) + 0.70x(0.00)=0.15</t>
  </si>
  <si>
    <t>Normalización caja de empalme CT´s, TC041A/B/C/; LEVANTAMIENTO MECÁNICA=0.3x(Factor alcance levantamiento) + 0.7x(Factor alcance diseño)=0.30x(0.5) + 0.70x(0.00)=0.15</t>
  </si>
  <si>
    <t>Normalización caja de empalme CT´s, TC012A/B/C/; LEVANTAMIENTO MECÁNICA=0.3x(Factor alcance levantamiento) + 0.7x(Factor alcance diseño)=0.30x(0.5) + 0.70x(0.00)=0.15</t>
  </si>
  <si>
    <t>Normalización caja de empalme CT´s, TC031A/B/C/; LEVANTAMIENTO MECÁNICO=0.3x(Factor alcance levantamiento) + 0.7x(Factor alcance diseño)=0.30x(0.5) + 0.70x(0.00)=0.15</t>
  </si>
  <si>
    <t>Reubicación de Medidores de Energía Frontera Comercial.  LEVANTAMIENTO ELECTRICO.</t>
  </si>
  <si>
    <r>
      <rPr>
        <b/>
        <sz val="11"/>
        <color rgb="FFFF0000"/>
        <rFont val="Calibri"/>
        <family val="2"/>
      </rPr>
      <t xml:space="preserve">L-9 </t>
    </r>
    <r>
      <rPr>
        <sz val="11"/>
        <color rgb="FF000000"/>
        <rFont val="Calibri"/>
        <family val="2"/>
      </rPr>
      <t>Ingeniería para el reemplazo de transformadores de tensión (Grupo de 3) de 500, 230, 115 o 57,5kV - UNIDAD DE MEDIDA: Grupo x 3</t>
    </r>
  </si>
  <si>
    <t>SL09CIV</t>
  </si>
  <si>
    <t>SL09MEC</t>
  </si>
  <si>
    <t>SL09ELE</t>
  </si>
  <si>
    <t>Subtotal labores No. 9:</t>
  </si>
  <si>
    <t>Normalización caja de empalme CT´s, TC082A/B/C/; INGENIERÍA MECÁNICA=0.3x(Factor alcance levantamiento) + 0.7x(Factor alcance diseño)=0.30x(0.50) + 0.70x(0.50)=0.50</t>
  </si>
  <si>
    <t>Normalización caja de empalme CT´s, TC122A/B/C/; INGENIERÍA MECÁNICA=0.3x(Factor alcance levantamiento) + 0.7x(Factor alcance diseño)=0.30x(0.50) + 0.70x(0.50)=0.50</t>
  </si>
  <si>
    <t>Normalización caja de empalme PT´s, TB012A/B/C/; INGENIERÍA MECÁNICA=0.3x(Factor alcance levantamiento) + 0.7x(Factor alcance diseño)=0.30x(0.50) + 0.70x(0.50)=0.50</t>
  </si>
  <si>
    <t>BALSILLAS (S/E MOSQUERA) 115 kV</t>
  </si>
  <si>
    <t>Normalización caja de empalme CT´s, TC092A/B/C/; LEVANTAMIENTO  MECÁNICA=0.3x(Factor alcance levantamiento) + 0.7x(Factor alcance diseño)=0.30x(0.50) + 0.70x(0.00)=0.15</t>
  </si>
  <si>
    <r>
      <rPr>
        <b/>
        <sz val="11"/>
        <color rgb="FFFF0000"/>
        <rFont val="Calibri"/>
        <family val="2"/>
      </rPr>
      <t xml:space="preserve">L-44 </t>
    </r>
    <r>
      <rPr>
        <sz val="11"/>
        <color rgb="FF000000"/>
        <rFont val="Calibri"/>
        <family val="2"/>
      </rPr>
      <t xml:space="preserve">Ingeniería para el reemplazo del esquema de protección para línea de 115 kV: Protección principal 87L y respaldo 67 - UNIDAD DE MEDIDA: Global por modulo en los dos extremos de línea </t>
    </r>
  </si>
  <si>
    <t>SL44ELE</t>
  </si>
  <si>
    <t>LEVANTAMIENTO ELÉCTRICO de control y protección para la implementación de la función 87 L y 67.</t>
  </si>
  <si>
    <t>SL45MEC</t>
  </si>
  <si>
    <t>Subtotal labores No. 44:</t>
  </si>
  <si>
    <t>BALSILLAS 1 (S/E FONTIBÓN) 115 kV</t>
  </si>
  <si>
    <t>BALSILLAS 2 (S/E FONTIBÓN) 115 kV</t>
  </si>
  <si>
    <r>
      <rPr>
        <b/>
        <sz val="11"/>
        <color rgb="FFFF0000"/>
        <rFont val="Calibri"/>
        <family val="2"/>
      </rPr>
      <t xml:space="preserve">l-44 </t>
    </r>
    <r>
      <rPr>
        <sz val="11"/>
        <color rgb="FF000000"/>
        <rFont val="Calibri"/>
        <family val="2"/>
      </rPr>
      <t xml:space="preserve">Ingeniería para el reemplazo del esquema de protección para línea de 115 kV: Protección principal 87L y respaldo 67 - UNIDAD DE MEDIDA: Global por modulo en los dos extremos de línea </t>
    </r>
  </si>
  <si>
    <t>Normalización caja de empalme CT´s, TC102A/B/C/; INGENIERÍA MECÁNICA=0.3x(Factor alcance levantamiento) + 0.7x(Factor alcance diseño)=0.30x(0.50) + 0.70x(0.50)=0.50</t>
  </si>
  <si>
    <r>
      <rPr>
        <b/>
        <sz val="11"/>
        <color rgb="FFFF0000"/>
        <rFont val="Calibri"/>
        <family val="2"/>
      </rPr>
      <t xml:space="preserve">L-20 </t>
    </r>
    <r>
      <rPr>
        <sz val="11"/>
        <color rgb="FF000000"/>
        <rFont val="Calibri"/>
        <family val="2"/>
      </rPr>
      <t>Ingeniería para el reemplazo de un tablero de auxiliares DC - UNIDAD DE MEDIDA: C/U</t>
    </r>
  </si>
  <si>
    <t>SL20CIM</t>
  </si>
  <si>
    <t>Diseño de CUATRO (4) tableros de servicios auxiliares de corriente continua para  casetas de control distribuido; INGENIERÍA ELÉCTRICA Y MECÁNICA=Cantidad de tablerosx(0,3X(Factor alcance levantamiento)+0,7x(Factor alcance diseño))=4x(0,3x(0)+0,7x(4)=2,8</t>
  </si>
  <si>
    <t>SL20ELE</t>
  </si>
  <si>
    <t>Subtotal labores No. 20:</t>
  </si>
  <si>
    <t>Rediseñar  DOS (2) tableros de servicios auxiliares de corriente continua (Ubicados en la sala principal de control en la SE) INGENIERÍA ELÉCTRICA Y MECÁNICA=Cantidad de tablerosx(0,3X(Factor alcance levantamiento)+0,7x(Factor alcance diseño))=2x(0,3x(0)+0,7x(2))=1,4</t>
  </si>
  <si>
    <t>Normalización caja de empalme CT´s, TC112A/B/C/; LEVANTAMIENTO  MECÁNICA=0.3x(Factor alcance levantamiento) + 0.7x(Factor alcance diseño)=0.30x(0.50) + 0.70x(0.00)=0.15</t>
  </si>
  <si>
    <t>Normalización caja de empalme CT´s, TC062A/B/C/; LEVANTAMIENTO MECÁNICA=0.3x(Factor alcance levantamiento) + 0.7x(Factor alcance diseño)=0.30x(0.50) + 0.70x(0.00)=0.15</t>
  </si>
  <si>
    <t>Normalización caja de empalme CT´s, TC072A/B/C/; LEVANTAMIENTO MECÁNICA=0.3x(Factor alcance levantamiento) + 0.7x(Factor alcance diseño)=0.30x(0.50) + 0.70x(0.00)=0.15</t>
  </si>
  <si>
    <t>Normalización caja de empalme CT´s, TC052A/B/C/; INGENIERÍA MECÁNICA=0.3x(Factor alcance levantamiento) + 0.7 x(Factor alcance diseño)=0.30x(0.50) + 0.70x(0.50)=0.50</t>
  </si>
  <si>
    <t>Diseño de nuevo tablero regulador de tensión +RVR1 tipo RACK; INGENIERÍA MECÁNICA no incluye levantamiento.</t>
  </si>
  <si>
    <t xml:space="preserve">Reubicación de Medidores de Energía Frontera Comercial (Principal y Respaldo). </t>
  </si>
  <si>
    <t>Diseño de nuevo tablero regulador de tensión +RVR2 tipo RACK; INGENIERÍA MECÁNICA no incluye levantamiento.</t>
  </si>
  <si>
    <t xml:space="preserve">Reubicación registrador de fallas módulo R2. </t>
  </si>
  <si>
    <r>
      <rPr>
        <b/>
        <sz val="11"/>
        <color rgb="FFFF0000"/>
        <rFont val="Calibri"/>
        <family val="2"/>
      </rPr>
      <t xml:space="preserve">L-61 </t>
    </r>
    <r>
      <rPr>
        <sz val="11"/>
        <color rgb="FF000000"/>
        <rFont val="Calibri"/>
        <family val="2"/>
      </rPr>
      <t>Elaboración de estudio de suelos (hasta 3 sondeos de 6 m de profundidad) - UNIDAD DE MEDIDA: Estudio</t>
    </r>
  </si>
  <si>
    <t>SL62SCI</t>
  </si>
  <si>
    <t>Subtotal labores No. 61:</t>
  </si>
  <si>
    <r>
      <rPr>
        <b/>
        <sz val="11"/>
        <color rgb="FFFF0000"/>
        <rFont val="Calibri"/>
        <family val="2"/>
      </rPr>
      <t xml:space="preserve">L-70 </t>
    </r>
    <r>
      <rPr>
        <sz val="11"/>
        <color rgb="FF000000"/>
        <rFont val="Calibri"/>
        <family val="2"/>
      </rPr>
      <t>Ingeniería para construcción de casa de control y protección en patio (de área hasta 100 m2) - UNIDAD DE MEDIDA: Global</t>
    </r>
  </si>
  <si>
    <t>Ingeniería civil y electromecánica (Levantamiento e ingeniería de detalle)</t>
  </si>
  <si>
    <t>SL71CEM</t>
  </si>
  <si>
    <t>Subtotal labores No. 70:</t>
  </si>
  <si>
    <t>Total:</t>
  </si>
  <si>
    <t>TOTAL</t>
  </si>
  <si>
    <t>Servicios Auxiliares AC 208VAC</t>
  </si>
  <si>
    <t>Barra B1.1  115 kV</t>
  </si>
  <si>
    <t>Unión Barras B1.1-B1.2 115 kV</t>
  </si>
  <si>
    <t>Barra B1.2 115 kV</t>
  </si>
  <si>
    <t>Colegio 115 kV</t>
  </si>
  <si>
    <t>Servicios Auxiliares DC 125VCC</t>
  </si>
  <si>
    <t>Facatativá 115 kV</t>
  </si>
  <si>
    <t>Fontibón 2 (FUTURA) 115 kV</t>
  </si>
  <si>
    <t>Mosquera 115 kV</t>
  </si>
  <si>
    <t>Transformador R1 115/34,5 kV</t>
  </si>
  <si>
    <t>Transformador R2 230/34,5 kV</t>
  </si>
  <si>
    <t>Versión 3</t>
  </si>
  <si>
    <t>Autotransformador AT1 230/115 (LADO 115 kV)</t>
  </si>
  <si>
    <t>Autotransformador AT1 230/115 (LADO 230 kV)</t>
  </si>
  <si>
    <t>Diseño de nuevo tablero de medida (Medidores de energía principal y respaldo) módulos T1, T3 y T4. No incluye levantamiento mecánico.</t>
  </si>
  <si>
    <t>Autransformador AT2 230/115 (LADO 115 kV)</t>
  </si>
  <si>
    <t>Autransformador AT2 230/115 (LADO 230 kV)</t>
  </si>
  <si>
    <t>Autotransformador AT3 230/115kV (LADO 115 kV)</t>
  </si>
  <si>
    <t>Autotransformador AT3 230/115kV (LADO 230 kV)</t>
  </si>
  <si>
    <t>Reubicación de Medidores de Energía Frontera Comercial. LEVANTAMIENTO ELÉCTRICO.</t>
  </si>
  <si>
    <t>Tablero regulador +RVT3. Señales de protecciones mecánicas, control ventiladores, control cambiador de tomas. LEVANTAMIENTO ELECTRICO.</t>
  </si>
  <si>
    <t>Tablero regulador +RVT2. Señales de protecciones mecánicas, control ventiladores, control cambiador de tomas. LEVANTAMIENTO ELECTRICO.</t>
  </si>
  <si>
    <t>Autotransformador AT4 230/115kV (LADO 115 kV)</t>
  </si>
  <si>
    <t>Autotransformador AT4 230/115kV (LADO 230 kV)</t>
  </si>
  <si>
    <t>Tablero regulador +RVT4. Señales de protecciones mecánicas, control ventiladores, control cambiador de tomas. LEVANTAMIENTO ELECTRICO.</t>
  </si>
  <si>
    <t>LEVANTAMIENTO ELECTRICO para un nuevo Registrador de fallas.</t>
  </si>
  <si>
    <t>Normalización caja de empalme CT´s, TC092A/B/C/ para la implementación de la función 87 L y 67; LEVANTAMIENTO  MECÁNICA=0.3x(Factor alcance levantamiento) + 0.7x(Factor alcance diseño)=0.30x(0.50) + 0.70x(0.00)=0.15</t>
  </si>
  <si>
    <t>Fontibón 1 115 kV</t>
  </si>
  <si>
    <t>Labor asimilada para el Diseño de nuevo tablero - Registrador de Fallas módulos T2 y R2.</t>
  </si>
  <si>
    <t>Diseño de nuevo tablero de medida (Medidores de energía principal y respaldo) módulos T2 y R2.</t>
  </si>
  <si>
    <r>
      <rPr>
        <b/>
        <sz val="11"/>
        <color rgb="FFFF0000"/>
        <rFont val="Calibri"/>
        <family val="2"/>
      </rPr>
      <t xml:space="preserve">L-59 </t>
    </r>
    <r>
      <rPr>
        <sz val="11"/>
        <color rgb="FF000000"/>
        <rFont val="Calibri"/>
        <family val="2"/>
      </rPr>
      <t>Elaboracion de ingenierias conceptuales o estudios especiales en S/E AT/AT, AT/MT o MT/MT - UNIDAD DE MEDIDA: HH</t>
    </r>
  </si>
  <si>
    <t>Ingenierias o estudios especiales</t>
  </si>
  <si>
    <t>SL60ESP</t>
  </si>
  <si>
    <t>Subtotal labores No. 59:</t>
  </si>
  <si>
    <t>Normalización caja de empalme PT´s, TB022A/B/C/; INGENIERÍA MECÁNICO=0.3x(Factor alcance levantamiento) + 0.7x(Factor alcance diseño)=0.30x(0.50) + 0.70x(0.50)=0.50</t>
  </si>
  <si>
    <t xml:space="preserve">Labor asimilada para el diseño de canalizaciones de control para comunicacion de casetas nuevas con canalizaciones existentes. Incuye cárcamos, bancos de ductos y cajas de inspección. Factor 72 = 48 H.H Diseñador +  24 H.H  Revisión) </t>
  </si>
  <si>
    <r>
      <rPr>
        <b/>
        <sz val="11"/>
        <color rgb="FF000000"/>
        <rFont val="Calibri"/>
        <family val="2"/>
      </rPr>
      <t>Servicios Auxiliares AC 208VAC:</t>
    </r>
    <r>
      <rPr>
        <sz val="11"/>
        <color rgb="FF000000"/>
        <rFont val="Calibri"/>
        <family val="2"/>
      </rPr>
      <t xml:space="preserve"> Diseño de Cuatro (4)  tableros de servicios Auxiliares de corriente Alterna  para las casetas de control distribuido.                                                                                                                                                                                                                                                                                      </t>
    </r>
    <r>
      <rPr>
        <b/>
        <sz val="11"/>
        <color rgb="FF000000"/>
        <rFont val="Calibri"/>
        <family val="2"/>
      </rPr>
      <t>Servicios Auxiliares AC 208VAC:</t>
    </r>
    <r>
      <rPr>
        <sz val="11"/>
        <color rgb="FF000000"/>
        <rFont val="Calibri"/>
        <family val="2"/>
      </rPr>
      <t xml:space="preserve"> Rediseño de un  (1)  tableros de servicios Auxiliares de corriente Alterna. (Ubicado en la sala principal de la SE). 
</t>
    </r>
    <r>
      <rPr>
        <b/>
        <sz val="11"/>
        <color rgb="FF000000"/>
        <rFont val="Calibri"/>
        <family val="2"/>
      </rPr>
      <t xml:space="preserve">Servicios Auxiliares DC 125VCC: </t>
    </r>
    <r>
      <rPr>
        <sz val="11"/>
        <color rgb="FF000000"/>
        <rFont val="Calibri"/>
        <family val="2"/>
      </rPr>
      <t xml:space="preserve">Diseño de Cuatro (4)  tableros de servicios Auxiliares de corriente Continua  para las casetas de control distribuido.                                                                                                                                                                                                                                                                                      </t>
    </r>
    <r>
      <rPr>
        <b/>
        <sz val="11"/>
        <color rgb="FF000000"/>
        <rFont val="Calibri"/>
        <family val="2"/>
      </rPr>
      <t>Servicios Auxiliares DC 125VCC</t>
    </r>
    <r>
      <rPr>
        <sz val="11"/>
        <color rgb="FF000000"/>
        <rFont val="Calibri"/>
        <family val="2"/>
      </rPr>
      <t xml:space="preserve">: Rediseño de dos  (2)  tableros de servicios Auxiliares de corriente Continua .(Ubicado en la sala principal de la SE).                                                                                                                                                                                                                                                                                                                                                                                                                                                                                                    </t>
    </r>
    <r>
      <rPr>
        <b/>
        <sz val="11"/>
        <color rgb="FF000000"/>
        <rFont val="Calibri"/>
        <family val="2"/>
      </rPr>
      <t xml:space="preserve">Autotransformador AT1  230/115kV / Autotransformador AT3  230/115kV : </t>
    </r>
    <r>
      <rPr>
        <sz val="11"/>
        <color rgb="FF000000"/>
        <rFont val="Calibri"/>
        <family val="2"/>
      </rPr>
      <t xml:space="preserve">Diseño de nuevo tablero de control tipo rack, con protecciones y control numérico, normalización de cajas de empalme CT’s lado de 115kV, lado de 230kV, Diseño de nuevo tablero regulador de tensión, reubicación de medidores digitales de frontera lado 230kV ( Principal y Respaldo), Reubicación de registrador de fallas.                                                                                                                                                                                                                                                                                             </t>
    </r>
    <r>
      <rPr>
        <b/>
        <sz val="11"/>
        <color rgb="FF000000"/>
        <rFont val="Calibri"/>
        <family val="2"/>
      </rPr>
      <t xml:space="preserve">Autotransformador AT2  230/115kV / Autotransformador AT4  230/115kV: </t>
    </r>
    <r>
      <rPr>
        <sz val="11"/>
        <color rgb="FF000000"/>
        <rFont val="Calibri"/>
        <family val="2"/>
      </rPr>
      <t xml:space="preserve">Diseño de nuevo tablero de control tipo rack, con protecciones y control numérico, normalización de cajas de empalme CT’s lado de 115kV, lado de 230kV, Diseño de un (1) nuevo tablero Regulador de tensión, Diseño de un (1) nuevo tablero de medidores, reubicación de medidores digitales de frontera lado 230 ( Principal y Respaldo), Reubicación de registrador de fallas .                                                                                                                                                                                                                                                                                                                                                                                                                                                                                                                  </t>
    </r>
    <r>
      <rPr>
        <b/>
        <sz val="11"/>
        <color rgb="FF000000"/>
        <rFont val="Calibri"/>
        <family val="2"/>
      </rPr>
      <t>Barra B1.1 y Barra B1.2   115kV:</t>
    </r>
    <r>
      <rPr>
        <sz val="11"/>
        <color rgb="FF000000"/>
        <rFont val="Calibri"/>
        <family val="2"/>
      </rPr>
      <t xml:space="preserve"> Normalización cajas de empalme PT’s 115kV.                                                                                                                                                                                                                                                                          </t>
    </r>
    <r>
      <rPr>
        <b/>
        <sz val="11"/>
        <color rgb="FF000000"/>
        <rFont val="Calibri"/>
        <family val="2"/>
      </rPr>
      <t>Unión Barras B1.1 - B1.2 115kV:</t>
    </r>
    <r>
      <rPr>
        <sz val="11"/>
        <color rgb="FF000000"/>
        <rFont val="Calibri"/>
        <family val="2"/>
      </rPr>
      <t xml:space="preserve"> Diseño de nuevo tablero de control tipo rack, con protecciones y control numérico, normalización de cajas de empalme CT’s lado de 115kV (2) juegos de tres.                                                                                                                                      
</t>
    </r>
    <r>
      <rPr>
        <b/>
        <sz val="11"/>
        <color rgb="FF000000"/>
        <rFont val="Calibri"/>
        <family val="2"/>
      </rPr>
      <t>Línea Colegio 115kV:</t>
    </r>
    <r>
      <rPr>
        <sz val="11"/>
        <color rgb="FF000000"/>
        <rFont val="Calibri"/>
        <family val="2"/>
      </rPr>
      <t xml:space="preserve"> Diseño de nuevo tablero de control tipo rack, con protecciones y control numérico, normalización de cajas de empalme CT’s 115kV.                                                                                                                                                                                                                          </t>
    </r>
    <r>
      <rPr>
        <b/>
        <sz val="11"/>
        <color rgb="FF000000"/>
        <rFont val="Calibri"/>
        <family val="2"/>
      </rPr>
      <t xml:space="preserve">Línea Facatativá, Fontibón, Fontibón 2, Mosquera 115kV: </t>
    </r>
    <r>
      <rPr>
        <sz val="11"/>
        <color rgb="FF000000"/>
        <rFont val="Calibri"/>
        <family val="2"/>
      </rPr>
      <t xml:space="preserve">Diseño de nuevo tablero de control tipo rack, con protecciones y control numérico, normalización de cajas de empalme CT’s 115kV. 
</t>
    </r>
    <r>
      <rPr>
        <b/>
        <sz val="11"/>
        <color rgb="FF000000"/>
        <rFont val="Calibri"/>
        <family val="2"/>
      </rPr>
      <t xml:space="preserve">Línea Balsilla (S/E Mosquera) 115 kV: </t>
    </r>
    <r>
      <rPr>
        <sz val="11"/>
        <color rgb="FF000000"/>
        <rFont val="Calibri"/>
        <family val="2"/>
      </rPr>
      <t xml:space="preserve">Levantamientos eléctricos  para el cambio del esquema de protección y levantamiento  mecánico  de transformadores de corriente.
</t>
    </r>
    <r>
      <rPr>
        <b/>
        <sz val="11"/>
        <color rgb="FF000000"/>
        <rFont val="Calibri"/>
        <family val="2"/>
      </rPr>
      <t xml:space="preserve">Línea Balsillas 1 y 2 (S/E Fontibón) 115 kV: </t>
    </r>
    <r>
      <rPr>
        <sz val="11"/>
        <color rgb="FF000000"/>
        <rFont val="Calibri"/>
        <family val="2"/>
      </rPr>
      <t xml:space="preserve">Levantamientos eléctricos  para el cambio del esquema de protección y levantamiento  mecánico  de transformadores de corriente.                                                                                              
Transformador R1  115/34.5kV: Diseño de nuevo tablero de control tipo rack, con protecciones y control numérico, normalización de cajas de empalme CT’s  115kV,  Diseño de un (1) nuevo tablero Regulador de tensión.                                                                                          
</t>
    </r>
    <r>
      <rPr>
        <b/>
        <sz val="11"/>
        <color rgb="FF000000"/>
        <rFont val="Calibri"/>
        <family val="2"/>
      </rPr>
      <t xml:space="preserve">Transformador R2  230/34.5kV: </t>
    </r>
    <r>
      <rPr>
        <sz val="11"/>
        <color rgb="FF000000"/>
        <rFont val="Calibri"/>
        <family val="2"/>
      </rPr>
      <t xml:space="preserve">Diseño de nuevo tablero de control tipo rack, con protecciones y control numérico, normalización de caja de empalme CT’s  lado de 230kV, Diseño de un (1) nuevo tablero Regulador de tensión, Diseño de un (1) nuevo tablero de medidores, reubicación de medidores digitales de frontera lado 230 ( Principal y Respaldo), Diseño de un (1) nuevo tablero para registrador de fallas, Reubicación de registrador de fallas .                                                                                                               
</t>
    </r>
    <r>
      <rPr>
        <b/>
        <sz val="11"/>
        <color rgb="FF000000"/>
        <rFont val="Calibri"/>
        <family val="2"/>
      </rPr>
      <t xml:space="preserve"> Subestación: </t>
    </r>
    <r>
      <rPr>
        <sz val="11"/>
        <color rgb="FF000000"/>
        <rFont val="Calibri"/>
        <family val="2"/>
      </rPr>
      <t xml:space="preserve">Diseño de cuatro (4 casetas  para control distribuido, a ubicarse en el patio de conexión) y diseño de canalizaciones de control para comunicacion de casetas nuevas con canalizaciones existentes. </t>
    </r>
  </si>
  <si>
    <t>Normalización caja de empalme CT´s, TC032A/B/C/; INGENIERÍA ELÉCTRICA Y MECÁNICA=0.3x(Factor alcance levantamiento) + 0.7x(Factor alcance diseño)=0.30x(0.50) + 0.70x(0.50)=0.50</t>
  </si>
  <si>
    <t>Normalización caja de empalme CT´s, TC081A/B/C/; INGENIERÍA ELÉCTRICA Y MECÁNICA=0.3x(Factor alcance levantamiento) + 0.7x(Factor alcance diseño)=0.30x(0.50) + 0.70x(0.50)=0.50</t>
  </si>
  <si>
    <t>Normalización caja de empalme CT´s, TC051A/B/C/; INGENIERÍA ELÉCTRICA Y MECÁNICA=0.3x(Factor alcance levantamiento) + 0.7x(Factor alcance diseño)=0.30x(0.50) + 0.70x(0.50)=0.50</t>
  </si>
  <si>
    <t>Normalización caja de empalme CT´s, TC042A/B/C/; INGENIERÍA ELÉCTRICA Y MECÁNICA=0.3 x (Factor alcance levantamiento) + 0.7 x (Factor alcance diseño)=0.30 x (0.50) + 0.70 x (0.50) = 0.50</t>
  </si>
  <si>
    <t>Normalización caja de empalme CT´s, TC061A/B/C/; INGENIERÍA ELÉCTRICA Y  MECÁNICA=0.3x(Factor alcance levantamiento) + 0.7x(Factor alcance diseño)=0.30x(0.50) + 0.70x(0.50)=0.50</t>
  </si>
  <si>
    <t>Normalización caja de empalme CT´s, TC091A/B/C/; INGENIERÍA  ELÉCTRICA Y MECÁNICO=0.3x(Factor alcance levantamiento) + 0.7x(Factor alcance diseño)=0.30x(0.50) + 0.70x(0.50)=0.50</t>
  </si>
  <si>
    <t xml:space="preserve">Reubicación registrador de fallas. </t>
  </si>
  <si>
    <t>Normalización caja de empalme CT´s, TC022A/B/C/; INGENIERÍA ELÉCTRICA Y MECÁNICA=0.3x(Factor alcance levantamiento) + 0.7x(Factor alcance diseño)=0.30x(0.50) + 0.70x(0.50)=0.50</t>
  </si>
  <si>
    <t>Normalización caja de empalme CT´s, TC041A/B/C/; INGENIERÍA ELÉCTRICA Y MECÁNICA=0.3x(Factor alcance levantamiento) + 0.7x(Factor alcance diseño)=0.30x(0.5) + 0.70x(0.50)=0.50</t>
  </si>
  <si>
    <t xml:space="preserve">Reubicación de Medidores de Energía Frontera Comercial. </t>
  </si>
  <si>
    <t>Normalización caja de empalme CT´s, TC012A/B/C/; INGENIERÍA ELÉCTRICA Y MECÁNICA=0.3x(Factor alcance levantamiento) + 0.7x(Factor alcance diseño)=0.30x(0.5) + 0.70x(0.50)=0.50</t>
  </si>
  <si>
    <t>Normalización caja de empalme CT´s, TC031A/B/C/; INGENIERÍA ELÉCTRICA Y MECÁNICA=0.3x(Factor alcance levantamiento) + 0.7x(Factor alcance diseño)=0.30x(0.5) + 0.70x(0.50)=0.50</t>
  </si>
  <si>
    <t xml:space="preserve">Reubicación de Medidores de Energía Frontera Comercial.  </t>
  </si>
  <si>
    <t>INGENIERÍA ELÉCTRICA Y MECÁNICA para un nuevo Registrador de fallas. NO INCLUYE LEVANTAMIENTO MECÁNICO.</t>
  </si>
  <si>
    <t>Normalización caja de empalme PT´s, TB022A/B/C/; INGENIERÍA ELÉCTRICA Y MECÁNICA=0.3x(Factor alcance levantamiento) + 0.7x(Factor alcance diseño)=0.30x(0.50) + 0.70x(0.50)=0.50</t>
  </si>
  <si>
    <t>Normalización caja de empalme CT´s, TC082A/B/C/; INGENIERÍA ELÉCTRICA Y MECÁNICA=0.3x(Factor alcance levantamiento) + 0.7x(Factor alcance diseño)=0.30x(0.50) + 0.70x(0.50)=0.50</t>
  </si>
  <si>
    <t>Normalización caja de empalme CT´s, TC122A/B/C/; INGENIERÍA ELÉCTRICA Y MECÁNICA=0.3x(Factor alcance levantamiento) + 0.7x(Factor alcance diseño)=0.30x(0.50) + 0.70x(0.50)=0.50</t>
  </si>
  <si>
    <t xml:space="preserve">Levantamiento eléctrico de señales de control y protección. </t>
  </si>
  <si>
    <t>Normalización caja de empalme PT´s, TB012A/B/C/; INGENIERÍA ELÉCTRICA Y MECÁNICA = 0.3 x (Factor alcance levantamiento) + 0.7 x (Factor alcance diseño) = 0.30x(0.50) + 0.70 x (0.50) = 0.50</t>
  </si>
  <si>
    <t>Normalización caja de empalme CT´s, TC092A/B/C/; INGENIERÍA ELÉCTRICA Y MECÁNICA=0.3x(Factor alcance levantamiento) + 0.7x(Factor alcance diseño)=0.30x(0.50) + 0.70x(0.50)=0.50</t>
  </si>
  <si>
    <t>Normalización caja de empalme CT´s, TC112A/B/C/; INGENIERÍA ELÉCTRICA Y MECÁNICA=0.3x(Factor alcance levantamiento) + 0.7x(Factor alcance diseño)=0.30x(0.50) + 0.70x(0.50)=0.50</t>
  </si>
  <si>
    <t>Normalización caja de empalme CT´s, TC062A/B/C/; INGENIERÍA ELÉCTRICA Y MECÁNICA=0.3x(Factor alcance levantamiento) + 0.7x(Factor alcance diseño)=0.30x(0.50) + 0.70x(0.50)=0.50</t>
  </si>
  <si>
    <t>Normalización caja de empalme CT´s, TC072A/B/C/; INGENIERÍA ELÉCTRICA Y MECÁNICA=0.3x(Factor alcance levantamiento) + 0.7x(Factor alcance diseño)=0.30x(0.50) + 0.70x(0.50)=0.50</t>
  </si>
  <si>
    <t>Normalización caja de empalme CT´s, TC052A/B/C/; INGENIERÍA ELÉCTRICA Y MECÁNICA=0.3x(Factor alcance levantamiento) + 0.7 x(Factor alcance diseño)=0.30x(0.50) + 0.70x(0.50)=0.50</t>
  </si>
  <si>
    <t>Tablero regulador +RVR1. Señales de protecciones mecánicas, control ventiladores, control cambiador de tomas. LEVANTAMIENTO ELECTRICO.</t>
  </si>
  <si>
    <t>Tablero regulador +RVR2. Señales de protecciones mecánicas, control ventiladores, control cambiador de tomas. LEVANTAMIENTO ELECTRICO.</t>
  </si>
  <si>
    <t>SL41CIV</t>
  </si>
  <si>
    <t>SL40CIV</t>
  </si>
  <si>
    <t>SL40MEC</t>
  </si>
  <si>
    <t>SL39CIV</t>
  </si>
  <si>
    <t>SL44CIV</t>
  </si>
  <si>
    <t>Inicio</t>
  </si>
  <si>
    <t>Fin</t>
  </si>
  <si>
    <t>Subactividad</t>
  </si>
  <si>
    <t>00-00-0000</t>
  </si>
  <si>
    <t>Autotransformador AT2 230/115 (LADO 230 kV)</t>
  </si>
  <si>
    <t>NORMALIZACIÓN DE LA SUBESTACIÓN BALSILLAS CON LA IMPLEMENTACIÓN DE CONTROL DISTRIBUIDO Y PROTECCIONES NUMÉRICAS.</t>
  </si>
  <si>
    <t>16-007</t>
  </si>
  <si>
    <r>
      <rPr>
        <b/>
        <sz val="9"/>
        <color rgb="FF000000"/>
        <rFont val="Calibri"/>
        <family val="2"/>
      </rPr>
      <t xml:space="preserve">Servicios Auxiliares AC 208VAC: </t>
    </r>
    <r>
      <rPr>
        <sz val="9"/>
        <color rgb="FF000000"/>
        <rFont val="Calibri"/>
        <family val="2"/>
      </rPr>
      <t xml:space="preserve">Diseño de Cuatro (4)  tableros de servicios Auxiliares de corriente Alterna  para las casetas de control distribuido.                                                                                                                                                                                                                                                                                     
 </t>
    </r>
    <r>
      <rPr>
        <b/>
        <sz val="9"/>
        <color rgb="FF000000"/>
        <rFont val="Calibri"/>
        <family val="2"/>
      </rPr>
      <t xml:space="preserve">Servicios Auxiliares AC 208VAC: </t>
    </r>
    <r>
      <rPr>
        <sz val="9"/>
        <color rgb="FF000000"/>
        <rFont val="Calibri"/>
        <family val="2"/>
      </rPr>
      <t xml:space="preserve">Rediseño de un  (1)  tableros de servicios Auxiliares de corriente Alterna. (Ubicado en la sala principal de la SE). 
</t>
    </r>
    <r>
      <rPr>
        <b/>
        <sz val="9"/>
        <color rgb="FF000000"/>
        <rFont val="Calibri"/>
        <family val="2"/>
      </rPr>
      <t xml:space="preserve">Servicios Auxiliares DC 125VCC: </t>
    </r>
    <r>
      <rPr>
        <sz val="9"/>
        <color rgb="FF000000"/>
        <rFont val="Calibri"/>
        <family val="2"/>
      </rPr>
      <t xml:space="preserve">Diseño de Cuatro (4)  tableros de servicios Auxiliares de corriente Continua  para las casetas de control distribuido.                                                                                                                                                                                                                                                                                      
</t>
    </r>
    <r>
      <rPr>
        <b/>
        <sz val="9"/>
        <color rgb="FF000000"/>
        <rFont val="Calibri"/>
        <family val="2"/>
      </rPr>
      <t>Servicios Auxiliares DC 125VCC:</t>
    </r>
    <r>
      <rPr>
        <sz val="9"/>
        <color rgb="FF000000"/>
        <rFont val="Calibri"/>
        <family val="2"/>
      </rPr>
      <t xml:space="preserve"> Rediseño de dos  (2)  tableros de servicios Auxiliares de corriente Continua .(Ubicado en la sala principal de la SE).                                                                                                                                                                                                                                                                                                                                                                                                                                                                                                    </t>
    </r>
    <r>
      <rPr>
        <b/>
        <sz val="9"/>
        <color rgb="FF000000"/>
        <rFont val="Calibri"/>
        <family val="2"/>
      </rPr>
      <t>Autotransformador AT1  230/115kV / Autotransformador AT3  230/115kV :</t>
    </r>
    <r>
      <rPr>
        <sz val="9"/>
        <color rgb="FF000000"/>
        <rFont val="Calibri"/>
        <family val="2"/>
      </rPr>
      <t xml:space="preserve"> Diseño de nuevo tablero de control tipo rack, con protecciones y control numérico, normalización de cajas de empalme CT’s lado de 115kV, lado de 230kV, Diseño de nuevo tablero regulador de tensión, reubicación de medidores digitales de frontera lado 230kV ( Principal y Respaldo), Reubicación de registrador de fallas.                                                                                                                                                                                                                                                                                             
</t>
    </r>
    <r>
      <rPr>
        <b/>
        <sz val="9"/>
        <color rgb="FF000000"/>
        <rFont val="Calibri"/>
        <family val="2"/>
      </rPr>
      <t xml:space="preserve">Autotransformador AT2  230/115kV / Autotransformador AT4  230/115kV: </t>
    </r>
    <r>
      <rPr>
        <sz val="9"/>
        <color rgb="FF000000"/>
        <rFont val="Calibri"/>
        <family val="2"/>
      </rPr>
      <t xml:space="preserve">Levantamiento eléctrico de control y protección (Lado 115 kV), normalización de cajas de empalme CT’s lado de 115kV, lado de 230kV, Diseño de un (1) nuevo tablero Regulador de tensión, Diseño de un (1) nuevo tablero de medidores, reubicación de medidores digitales de frontera lado 230 ( Principal y Respaldo), Reubicación de registrador de fallas .                                                                                                                                                                                                                                                                                                                                                                                                                                                                                                                  </t>
    </r>
    <r>
      <rPr>
        <b/>
        <sz val="9"/>
        <color rgb="FF000000"/>
        <rFont val="Calibri"/>
        <family val="2"/>
      </rPr>
      <t xml:space="preserve">Barra B1.1 y Barra B1.2   115kV: </t>
    </r>
    <r>
      <rPr>
        <sz val="9"/>
        <color rgb="FF000000"/>
        <rFont val="Calibri"/>
        <family val="2"/>
      </rPr>
      <t xml:space="preserve">Normalización cajas de empalme PT’s 115kV.                                                                                                                                                                                                                                                                          
</t>
    </r>
    <r>
      <rPr>
        <b/>
        <sz val="9"/>
        <color rgb="FF000000"/>
        <rFont val="Calibri"/>
        <family val="2"/>
      </rPr>
      <t>Unión Barras B1.1 - B1.2 115kV:</t>
    </r>
    <r>
      <rPr>
        <sz val="9"/>
        <color rgb="FF000000"/>
        <rFont val="Calibri"/>
        <family val="2"/>
      </rPr>
      <t xml:space="preserve"> Levantamiento eléctrico de control y protección, normalización de cajas de empalme CT’s lado de 115kV (2) juegos de tres.                                                                                                                                      
</t>
    </r>
    <r>
      <rPr>
        <b/>
        <sz val="9"/>
        <color rgb="FF000000"/>
        <rFont val="Calibri"/>
        <family val="2"/>
      </rPr>
      <t>Línea Colegio 115kV:</t>
    </r>
    <r>
      <rPr>
        <sz val="9"/>
        <color rgb="FF000000"/>
        <rFont val="Calibri"/>
        <family val="2"/>
      </rPr>
      <t xml:space="preserve"> Diseño de nuevo tablero de control tipo rack, con protecciones y control numérico, normalización de cajas de empalme CT’s 115kV.                                                                                                                                                                                                                          
</t>
    </r>
    <r>
      <rPr>
        <b/>
        <sz val="9"/>
        <color rgb="FF000000"/>
        <rFont val="Calibri"/>
        <family val="2"/>
      </rPr>
      <t xml:space="preserve">Línea Facatativá, Fontibón, Fontibón 2, Mosquera 115kV: </t>
    </r>
    <r>
      <rPr>
        <sz val="9"/>
        <color rgb="FF000000"/>
        <rFont val="Calibri"/>
        <family val="2"/>
      </rPr>
      <t xml:space="preserve">Levantamiento eléctrico de control y protección, normalización de cajas de empalme CT’s 115kV. 
</t>
    </r>
    <r>
      <rPr>
        <b/>
        <sz val="9"/>
        <color rgb="FF000000"/>
        <rFont val="Calibri"/>
        <family val="2"/>
      </rPr>
      <t xml:space="preserve">Línea Balsilla (S/E Mosquera) 115 kV: </t>
    </r>
    <r>
      <rPr>
        <sz val="9"/>
        <color rgb="FF000000"/>
        <rFont val="Calibri"/>
        <family val="2"/>
      </rPr>
      <t xml:space="preserve">Levantamientos eléctricos  para el cambio del esquema de protección y levantamiento  mecánico  de transformadores de corriente.
</t>
    </r>
    <r>
      <rPr>
        <b/>
        <sz val="9"/>
        <color rgb="FF000000"/>
        <rFont val="Calibri"/>
        <family val="2"/>
      </rPr>
      <t xml:space="preserve">Línea Balsillas 1 y 2 (S/E Fontibón) 115 kV: </t>
    </r>
    <r>
      <rPr>
        <sz val="9"/>
        <color rgb="FF000000"/>
        <rFont val="Calibri"/>
        <family val="2"/>
      </rPr>
      <t xml:space="preserve">Levantamientos eléctricos  para el cambio del esquema de protección y levantamiento  mecánico  de transformadores de corriente.                                                                                              
</t>
    </r>
    <r>
      <rPr>
        <b/>
        <sz val="9"/>
        <color rgb="FF000000"/>
        <rFont val="Calibri"/>
        <family val="2"/>
      </rPr>
      <t xml:space="preserve">Transformador R1  115/34.5kV: </t>
    </r>
    <r>
      <rPr>
        <sz val="9"/>
        <color rgb="FF000000"/>
        <rFont val="Calibri"/>
        <family val="2"/>
      </rPr>
      <t xml:space="preserve">Levantamiento eléctrico de control y protección, normalización de cajas de empalme CT’s  115kV,  levantamiento eléctrico de señales de protecciones mecánicas y control de ventiladores y cambiador de tomas.                                                                                          
</t>
    </r>
    <r>
      <rPr>
        <b/>
        <sz val="9"/>
        <color rgb="FF000000"/>
        <rFont val="Calibri"/>
        <family val="2"/>
      </rPr>
      <t xml:space="preserve">Transformador R2  230/34.5kV: </t>
    </r>
    <r>
      <rPr>
        <sz val="9"/>
        <color rgb="FF000000"/>
        <rFont val="Calibri"/>
        <family val="2"/>
      </rPr>
      <t xml:space="preserve">Levantamiento eléctrico de control y protección, normalización de caja de empalme CT’s  lado de 230kV, levantamiento eléctrico de señales de protecciones mecánicas y control de ventiladores y cambiador de tomas, Diseño de un (1) nuevo tablero de medidores, reubicación de medidores digitales de frontera lado 230 ( Principal y Respaldo),  Reubicación de registrador de fallas .                                                                                                               
</t>
    </r>
    <r>
      <rPr>
        <b/>
        <sz val="9"/>
        <color rgb="FF000000"/>
        <rFont val="Calibri"/>
        <family val="2"/>
      </rPr>
      <t xml:space="preserve">Subestación: </t>
    </r>
    <r>
      <rPr>
        <sz val="9"/>
        <color rgb="FF000000"/>
        <rFont val="Calibri"/>
        <family val="2"/>
      </rPr>
      <t>Diseño de cuatro (4 casetas  para control distribuido, a ubicarse en el patio de conexión) y diseño de canalizaciones de control para comunicación de casetas nuevas con canalizaciones existentes.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</si>
</sst>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Red]\(&quot;$&quot;\ #,##0\)"/>
  </numFmts>
  <fonts count="16" x14ac:knownFonts="1">
    <font>
      <sz val="11"/>
      <color rgb="FF000000"/>
      <name val="Calibri"/>
    </font>
    <font>
      <b/>
      <sz val="11"/>
      <color rgb="FFFFFFFF"/>
      <name val="Calibri"/>
      <family val="2"/>
    </font>
    <font>
      <b/>
      <sz val="11"/>
      <color rgb="FF000000"/>
      <name val="Calibri"/>
      <family val="2"/>
    </font>
    <font>
      <b/>
      <sz val="11"/>
      <color rgb="FFFF0000"/>
      <name val="Calibri"/>
      <family val="2"/>
    </font>
    <font>
      <sz val="11"/>
      <color rgb="FF000000"/>
      <name val="Calibri"/>
      <family val="2"/>
    </font>
    <font>
      <b/>
      <sz val="11"/>
      <color indexed="8"/>
      <name val="Calibri"/>
      <family val="2"/>
    </font>
    <font>
      <sz val="11"/>
      <color theme="1"/>
      <name val="Calibri"/>
      <family val="2"/>
    </font>
    <font>
      <b/>
      <sz val="11"/>
      <name val="Calibri"/>
      <family val="2"/>
    </font>
    <font>
      <sz val="11"/>
      <name val="Calibri"/>
      <family val="2"/>
    </font>
    <font>
      <b/>
      <sz val="14"/>
      <color rgb="FF000000"/>
      <name val="Calibri"/>
      <family val="2"/>
    </font>
    <font>
      <sz val="14"/>
      <color rgb="FF000000"/>
      <name val="Calibri"/>
      <family val="2"/>
    </font>
    <font>
      <sz val="9"/>
      <color rgb="FF000000"/>
      <name val="Calibri"/>
      <family val="2"/>
    </font>
    <font>
      <b/>
      <sz val="9"/>
      <color rgb="FF000000"/>
      <name val="Calibri"/>
      <family val="2"/>
    </font>
    <font>
      <sz val="10"/>
      <color rgb="FF000000"/>
      <name val="Arial"/>
      <family val="2"/>
    </font>
    <font>
      <b/>
      <sz val="10"/>
      <color rgb="FF000000"/>
      <name val="Arial"/>
      <family val="2"/>
    </font>
    <font>
      <b/>
      <sz val="10"/>
      <color rgb="FFFF0000"/>
      <name val="Arial"/>
      <family val="2"/>
    </font>
  </fonts>
  <fills count="14">
    <fill>
      <patternFill patternType="none"/>
    </fill>
    <fill>
      <patternFill patternType="gray125"/>
    </fill>
    <fill>
      <patternFill patternType="solid">
        <fgColor rgb="FF0070C0"/>
        <bgColor rgb="FF000000"/>
      </patternFill>
    </fill>
    <fill>
      <patternFill patternType="solid">
        <fgColor rgb="FFFCD5B4"/>
        <bgColor rgb="FF000000"/>
      </patternFill>
    </fill>
    <fill>
      <patternFill patternType="solid">
        <fgColor rgb="FF1F497D"/>
        <bgColor rgb="FF000000"/>
      </patternFill>
    </fill>
    <fill>
      <patternFill patternType="solid">
        <fgColor rgb="FFE26B0A"/>
        <bgColor rgb="FF000000"/>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99"/>
        <bgColor indexed="64"/>
      </patternFill>
    </fill>
    <fill>
      <patternFill patternType="solid">
        <fgColor rgb="FFFFFFFF"/>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2">
    <xf numFmtId="0" fontId="0" fillId="0" borderId="0"/>
    <xf numFmtId="0" fontId="4" fillId="0" borderId="0"/>
  </cellStyleXfs>
  <cellXfs count="157">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164"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1" fillId="4" borderId="1" xfId="0" applyFont="1" applyFill="1" applyBorder="1" applyAlignment="1">
      <alignment horizontal="left" vertical="center" wrapText="1"/>
    </xf>
    <xf numFmtId="164" fontId="1" fillId="5" borderId="1" xfId="0" applyNumberFormat="1"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1" xfId="0" applyBorder="1" applyAlignment="1">
      <alignment horizontal="left" vertical="center" wrapText="1"/>
    </xf>
    <xf numFmtId="0" fontId="4" fillId="0" borderId="1" xfId="1" applyBorder="1" applyAlignment="1">
      <alignment vertical="center"/>
    </xf>
    <xf numFmtId="0" fontId="4" fillId="0" borderId="0" xfId="1"/>
    <xf numFmtId="0" fontId="0" fillId="0" borderId="1" xfId="0" applyBorder="1" applyAlignment="1">
      <alignment vertical="center"/>
    </xf>
    <xf numFmtId="0" fontId="2" fillId="0" borderId="1" xfId="0" applyFont="1" applyBorder="1" applyAlignment="1">
      <alignment horizontal="center" vertical="center"/>
    </xf>
    <xf numFmtId="0" fontId="6" fillId="0" borderId="1" xfId="0" applyFont="1" applyBorder="1" applyAlignment="1">
      <alignment horizontal="center"/>
    </xf>
    <xf numFmtId="0" fontId="2" fillId="0" borderId="1" xfId="0" applyFont="1" applyBorder="1" applyAlignment="1">
      <alignment vertical="center"/>
    </xf>
    <xf numFmtId="0" fontId="7" fillId="6" borderId="1" xfId="1" applyFont="1" applyFill="1" applyBorder="1" applyAlignment="1">
      <alignment horizontal="center" vertical="center"/>
    </xf>
    <xf numFmtId="0" fontId="7" fillId="6" borderId="1" xfId="1" applyFont="1" applyFill="1" applyBorder="1" applyAlignment="1">
      <alignment horizontal="center" vertical="center" wrapText="1"/>
    </xf>
    <xf numFmtId="0" fontId="7" fillId="7" borderId="1" xfId="1" applyFont="1" applyFill="1" applyBorder="1" applyAlignment="1">
      <alignment horizontal="center" vertical="center"/>
    </xf>
    <xf numFmtId="164" fontId="8" fillId="6" borderId="1" xfId="1" applyNumberFormat="1" applyFont="1" applyFill="1" applyBorder="1" applyAlignment="1">
      <alignment horizontal="right"/>
    </xf>
    <xf numFmtId="9" fontId="2" fillId="0" borderId="1" xfId="1" applyNumberFormat="1" applyFont="1" applyBorder="1"/>
    <xf numFmtId="164" fontId="9" fillId="0" borderId="1" xfId="1" applyNumberFormat="1" applyFont="1" applyBorder="1" applyAlignment="1">
      <alignment horizontal="right"/>
    </xf>
    <xf numFmtId="0" fontId="4" fillId="0" borderId="1" xfId="0" applyFont="1" applyBorder="1" applyAlignment="1">
      <alignment horizontal="left" vertical="center"/>
    </xf>
    <xf numFmtId="164" fontId="7" fillId="0" borderId="1" xfId="0" applyNumberFormat="1" applyFont="1" applyFill="1" applyBorder="1" applyAlignment="1">
      <alignment horizontal="right" vertical="center" wrapText="1"/>
    </xf>
    <xf numFmtId="0" fontId="9" fillId="0" borderId="1" xfId="0" applyFont="1" applyBorder="1" applyAlignment="1"/>
    <xf numFmtId="164" fontId="7" fillId="6" borderId="1" xfId="1" applyNumberFormat="1" applyFont="1" applyFill="1" applyBorder="1" applyAlignment="1">
      <alignment horizontal="right"/>
    </xf>
    <xf numFmtId="0" fontId="4" fillId="0" borderId="1" xfId="0" applyFont="1" applyBorder="1" applyAlignment="1">
      <alignment horizontal="left" vertical="center"/>
    </xf>
    <xf numFmtId="164" fontId="0" fillId="0" borderId="1" xfId="0" applyNumberFormat="1" applyBorder="1" applyAlignment="1">
      <alignment horizontal="right" vertical="center" wrapText="1"/>
    </xf>
    <xf numFmtId="164" fontId="1" fillId="5" borderId="1" xfId="0" applyNumberFormat="1" applyFont="1" applyFill="1" applyBorder="1" applyAlignment="1">
      <alignment horizontal="right" vertical="center" wrapText="1"/>
    </xf>
    <xf numFmtId="164" fontId="9" fillId="0" borderId="1" xfId="0" applyNumberFormat="1" applyFont="1" applyBorder="1" applyAlignment="1">
      <alignment horizontal="right"/>
    </xf>
    <xf numFmtId="0" fontId="0" fillId="0" borderId="1" xfId="0" applyFill="1" applyBorder="1" applyAlignment="1">
      <alignment horizontal="lef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0" fontId="1" fillId="4" borderId="1" xfId="0" applyFont="1" applyFill="1" applyBorder="1" applyAlignment="1">
      <alignment vertical="center" wrapText="1"/>
    </xf>
    <xf numFmtId="164" fontId="1" fillId="5" borderId="1" xfId="0" applyNumberFormat="1" applyFont="1" applyFill="1" applyBorder="1" applyAlignment="1">
      <alignment vertical="center" wrapText="1"/>
    </xf>
    <xf numFmtId="0" fontId="1" fillId="5" borderId="1" xfId="0" applyFont="1" applyFill="1" applyBorder="1" applyAlignment="1">
      <alignment vertical="center" wrapText="1"/>
    </xf>
    <xf numFmtId="0" fontId="0" fillId="0" borderId="4" xfId="0" applyBorder="1" applyAlignment="1">
      <alignment horizontal="left" vertical="center"/>
    </xf>
    <xf numFmtId="0" fontId="0" fillId="0" borderId="1" xfId="0" applyBorder="1" applyAlignment="1">
      <alignment horizontal="left" vertical="center" wrapText="1"/>
    </xf>
    <xf numFmtId="2" fontId="0" fillId="0" borderId="0" xfId="0" applyNumberFormat="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164" fontId="0" fillId="0" borderId="1" xfId="0" applyNumberFormat="1" applyFill="1" applyBorder="1" applyAlignment="1">
      <alignment horizontal="left" vertical="center" wrapText="1"/>
    </xf>
    <xf numFmtId="164" fontId="0" fillId="0" borderId="1" xfId="0" applyNumberFormat="1" applyFill="1" applyBorder="1" applyAlignment="1">
      <alignment horizontal="right" vertical="center" wrapText="1"/>
    </xf>
    <xf numFmtId="0" fontId="0" fillId="6" borderId="1" xfId="0" applyFill="1" applyBorder="1" applyAlignment="1">
      <alignment horizontal="left" vertical="center" wrapText="1"/>
    </xf>
    <xf numFmtId="0" fontId="0" fillId="8" borderId="1" xfId="0" applyFill="1" applyBorder="1" applyAlignment="1">
      <alignment horizontal="left" vertical="center" wrapText="1"/>
    </xf>
    <xf numFmtId="2" fontId="0" fillId="8" borderId="1" xfId="0" applyNumberFormat="1" applyFill="1" applyBorder="1" applyAlignment="1">
      <alignment horizontal="left" vertical="center" wrapText="1"/>
    </xf>
    <xf numFmtId="0" fontId="4" fillId="8" borderId="1" xfId="0" applyFont="1" applyFill="1" applyBorder="1" applyAlignment="1">
      <alignment horizontal="left" vertical="center" wrapText="1"/>
    </xf>
    <xf numFmtId="0" fontId="1" fillId="7" borderId="1" xfId="0" applyFont="1" applyFill="1" applyBorder="1" applyAlignment="1">
      <alignment horizontal="center" vertical="center"/>
    </xf>
    <xf numFmtId="0" fontId="2" fillId="0" borderId="1" xfId="0" applyFont="1" applyBorder="1" applyAlignment="1">
      <alignment horizontal="center" vertical="center"/>
    </xf>
    <xf numFmtId="0" fontId="1" fillId="2" borderId="0" xfId="1" applyFont="1" applyFill="1" applyAlignment="1">
      <alignment horizontal="center" vertical="center"/>
    </xf>
    <xf numFmtId="0" fontId="2" fillId="3" borderId="0" xfId="1" applyFont="1" applyFill="1" applyAlignment="1">
      <alignment horizontal="center" vertical="center"/>
    </xf>
    <xf numFmtId="0" fontId="2" fillId="3" borderId="0" xfId="1" applyFont="1" applyFill="1" applyAlignment="1">
      <alignment horizontal="center" vertical="center" wrapText="1"/>
    </xf>
    <xf numFmtId="0" fontId="4" fillId="0" borderId="0" xfId="1" applyAlignment="1">
      <alignment vertical="center" wrapText="1"/>
    </xf>
    <xf numFmtId="0" fontId="4" fillId="0" borderId="0" xfId="1" applyAlignment="1">
      <alignment horizontal="center" vertical="center" wrapText="1"/>
    </xf>
    <xf numFmtId="164" fontId="4" fillId="0" borderId="0" xfId="1" applyNumberFormat="1" applyAlignment="1">
      <alignment vertical="center" wrapText="1"/>
    </xf>
    <xf numFmtId="0" fontId="1" fillId="4" borderId="0" xfId="1" applyFont="1" applyFill="1" applyAlignment="1">
      <alignment vertical="center" wrapText="1"/>
    </xf>
    <xf numFmtId="0" fontId="1" fillId="5" borderId="0" xfId="1" applyFont="1" applyFill="1" applyAlignment="1">
      <alignment horizontal="center" vertical="center" wrapText="1"/>
    </xf>
    <xf numFmtId="0" fontId="1" fillId="5" borderId="0" xfId="1" applyFont="1" applyFill="1" applyAlignment="1">
      <alignment vertical="center" wrapText="1"/>
    </xf>
    <xf numFmtId="164" fontId="1" fillId="5" borderId="0" xfId="1" applyNumberFormat="1" applyFont="1" applyFill="1" applyAlignment="1">
      <alignment vertical="center" wrapText="1"/>
    </xf>
    <xf numFmtId="0" fontId="4" fillId="0" borderId="0" xfId="1" applyAlignment="1">
      <alignment horizontal="center"/>
    </xf>
    <xf numFmtId="164" fontId="4" fillId="0" borderId="8" xfId="1" applyNumberFormat="1" applyBorder="1"/>
    <xf numFmtId="164" fontId="4" fillId="0" borderId="9" xfId="1" applyNumberFormat="1" applyBorder="1"/>
    <xf numFmtId="164" fontId="2" fillId="0" borderId="1" xfId="1" applyNumberFormat="1" applyFont="1" applyBorder="1"/>
    <xf numFmtId="0" fontId="6" fillId="0" borderId="1" xfId="0" applyFont="1" applyBorder="1" applyAlignment="1">
      <alignment horizontal="center" vertical="center"/>
    </xf>
    <xf numFmtId="0" fontId="0" fillId="0" borderId="0" xfId="0" applyAlignment="1">
      <alignment vertical="center"/>
    </xf>
    <xf numFmtId="0" fontId="2" fillId="0" borderId="0" xfId="1" applyFont="1"/>
    <xf numFmtId="164" fontId="2" fillId="0" borderId="0" xfId="1" applyNumberFormat="1" applyFont="1"/>
    <xf numFmtId="0" fontId="7" fillId="0" borderId="8" xfId="1" applyFont="1" applyFill="1" applyBorder="1" applyAlignment="1">
      <alignment horizontal="center"/>
    </xf>
    <xf numFmtId="164" fontId="8" fillId="0" borderId="8" xfId="1" applyNumberFormat="1" applyFont="1" applyFill="1" applyBorder="1" applyAlignment="1">
      <alignment horizontal="right"/>
    </xf>
    <xf numFmtId="0" fontId="8" fillId="0" borderId="15" xfId="1" applyFont="1" applyFill="1" applyBorder="1" applyAlignment="1">
      <alignment horizontal="left"/>
    </xf>
    <xf numFmtId="0" fontId="4" fillId="0" borderId="15" xfId="1" applyBorder="1"/>
    <xf numFmtId="0" fontId="4" fillId="0" borderId="16" xfId="1" applyBorder="1"/>
    <xf numFmtId="0" fontId="7" fillId="0" borderId="9" xfId="1" applyFont="1" applyFill="1" applyBorder="1" applyAlignment="1">
      <alignment horizontal="center"/>
    </xf>
    <xf numFmtId="0" fontId="4" fillId="0" borderId="1" xfId="1" applyBorder="1" applyAlignment="1">
      <alignment vertical="center" wrapText="1"/>
    </xf>
    <xf numFmtId="0" fontId="2" fillId="0" borderId="2" xfId="0" applyFont="1" applyBorder="1" applyAlignment="1">
      <alignment vertical="center"/>
    </xf>
    <xf numFmtId="17" fontId="0" fillId="0" borderId="1" xfId="0" applyNumberFormat="1" applyBorder="1" applyAlignment="1">
      <alignment horizontal="center" vertical="center"/>
    </xf>
    <xf numFmtId="0" fontId="4" fillId="0" borderId="0" xfId="1" applyAlignment="1">
      <alignment vertical="center" wrapText="1"/>
    </xf>
    <xf numFmtId="0" fontId="0" fillId="0" borderId="0" xfId="0" applyAlignment="1">
      <alignment vertical="center" wrapText="1"/>
    </xf>
    <xf numFmtId="164" fontId="0" fillId="0" borderId="0" xfId="0" applyNumberFormat="1" applyAlignment="1">
      <alignment vertical="center" wrapText="1"/>
    </xf>
    <xf numFmtId="0" fontId="1" fillId="4" borderId="0" xfId="0" applyFont="1" applyFill="1" applyAlignment="1">
      <alignment vertical="center" wrapText="1"/>
    </xf>
    <xf numFmtId="164" fontId="1" fillId="5" borderId="0" xfId="0" applyNumberFormat="1" applyFont="1" applyFill="1" applyAlignment="1">
      <alignment vertical="center" wrapText="1"/>
    </xf>
    <xf numFmtId="0" fontId="1" fillId="5" borderId="0" xfId="0" applyFont="1" applyFill="1" applyAlignment="1">
      <alignment vertical="center" wrapText="1"/>
    </xf>
    <xf numFmtId="0" fontId="1" fillId="5" borderId="0" xfId="0" applyFont="1" applyFill="1" applyAlignment="1">
      <alignment horizontal="center" vertical="center" wrapText="1"/>
    </xf>
    <xf numFmtId="0" fontId="4" fillId="0" borderId="15" xfId="1" applyFill="1" applyBorder="1"/>
    <xf numFmtId="164" fontId="4" fillId="0" borderId="0" xfId="1" applyNumberFormat="1"/>
    <xf numFmtId="0" fontId="4" fillId="0" borderId="0" xfId="1" applyFill="1"/>
    <xf numFmtId="0" fontId="8" fillId="0" borderId="0" xfId="0" applyFont="1" applyAlignment="1">
      <alignment horizontal="center" vertical="center" wrapText="1"/>
    </xf>
    <xf numFmtId="0" fontId="4" fillId="0" borderId="0" xfId="1" applyAlignment="1">
      <alignment vertical="center" wrapText="1"/>
    </xf>
    <xf numFmtId="0" fontId="0" fillId="0" borderId="0" xfId="0" applyAlignment="1">
      <alignment vertical="center" wrapText="1"/>
    </xf>
    <xf numFmtId="0" fontId="2" fillId="0" borderId="1" xfId="0" applyFont="1" applyBorder="1" applyAlignment="1">
      <alignment horizontal="center" vertical="center"/>
    </xf>
    <xf numFmtId="0" fontId="4" fillId="0" borderId="0" xfId="1" applyAlignment="1">
      <alignment vertical="center" wrapText="1"/>
    </xf>
    <xf numFmtId="0" fontId="4" fillId="8" borderId="0" xfId="1" applyFill="1" applyAlignment="1">
      <alignment horizontal="center" vertical="center" wrapText="1"/>
    </xf>
    <xf numFmtId="0" fontId="2" fillId="0" borderId="0" xfId="1" applyFont="1" applyAlignment="1">
      <alignment horizontal="center"/>
    </xf>
    <xf numFmtId="164" fontId="2" fillId="0" borderId="0" xfId="1" applyNumberFormat="1" applyFont="1" applyAlignment="1">
      <alignment horizontal="right"/>
    </xf>
    <xf numFmtId="0" fontId="14" fillId="11" borderId="1" xfId="0" applyFont="1" applyFill="1" applyBorder="1" applyAlignment="1">
      <alignment horizontal="center" vertical="center" wrapText="1"/>
    </xf>
    <xf numFmtId="0" fontId="13" fillId="12" borderId="1" xfId="0" applyFont="1" applyFill="1" applyBorder="1" applyAlignment="1">
      <alignment vertical="center" wrapText="1"/>
    </xf>
    <xf numFmtId="0" fontId="4" fillId="13" borderId="1" xfId="1" applyFill="1" applyBorder="1" applyAlignment="1">
      <alignment vertical="center" wrapText="1"/>
    </xf>
    <xf numFmtId="0" fontId="13" fillId="13" borderId="1" xfId="0" applyFont="1" applyFill="1" applyBorder="1" applyAlignment="1">
      <alignment vertical="center" wrapText="1"/>
    </xf>
    <xf numFmtId="0" fontId="4" fillId="0" borderId="1" xfId="1" applyFill="1" applyBorder="1" applyAlignment="1">
      <alignment vertical="center" wrapText="1"/>
    </xf>
    <xf numFmtId="0" fontId="13" fillId="0" borderId="1" xfId="0" applyFont="1" applyFill="1" applyBorder="1" applyAlignment="1">
      <alignment vertical="center" wrapText="1"/>
    </xf>
    <xf numFmtId="0" fontId="15" fillId="12" borderId="1" xfId="0" applyFont="1" applyFill="1" applyBorder="1" applyAlignment="1">
      <alignment horizontal="center" vertical="center" wrapText="1"/>
    </xf>
    <xf numFmtId="0" fontId="15" fillId="1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4" fillId="0" borderId="0" xfId="1" applyAlignment="1">
      <alignment vertical="center" wrapText="1"/>
    </xf>
    <xf numFmtId="0" fontId="4" fillId="0" borderId="0" xfId="1" applyFill="1" applyAlignment="1">
      <alignment vertical="center" wrapText="1"/>
    </xf>
    <xf numFmtId="0" fontId="5" fillId="0" borderId="1" xfId="1" applyNumberFormat="1" applyFont="1" applyFill="1" applyBorder="1" applyAlignment="1" applyProtection="1">
      <alignment horizontal="center" vertical="center"/>
    </xf>
    <xf numFmtId="0" fontId="4" fillId="0" borderId="5" xfId="1" applyBorder="1" applyAlignment="1">
      <alignment horizontal="center" vertical="center"/>
    </xf>
    <xf numFmtId="0" fontId="4" fillId="0" borderId="6" xfId="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8" fillId="0" borderId="0" xfId="1"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8" fillId="0" borderId="0" xfId="0" applyFont="1" applyAlignment="1">
      <alignment vertical="center" wrapText="1"/>
    </xf>
    <xf numFmtId="0" fontId="8" fillId="0" borderId="9" xfId="1" applyFont="1" applyFill="1" applyBorder="1" applyAlignment="1">
      <alignment horizontal="center"/>
    </xf>
    <xf numFmtId="0" fontId="8" fillId="0" borderId="10" xfId="1" applyFont="1" applyFill="1" applyBorder="1" applyAlignment="1">
      <alignment horizontal="center"/>
    </xf>
    <xf numFmtId="0" fontId="8" fillId="0" borderId="11" xfId="1" applyFont="1" applyFill="1" applyBorder="1" applyAlignment="1">
      <alignment horizontal="center"/>
    </xf>
    <xf numFmtId="0" fontId="8" fillId="0" borderId="12" xfId="1" applyFont="1" applyFill="1" applyBorder="1" applyAlignment="1">
      <alignment horizontal="center"/>
    </xf>
    <xf numFmtId="0" fontId="8" fillId="0" borderId="13" xfId="1" applyFont="1" applyFill="1" applyBorder="1" applyAlignment="1">
      <alignment horizontal="center"/>
    </xf>
    <xf numFmtId="0" fontId="8" fillId="0" borderId="14" xfId="1" applyFont="1" applyFill="1" applyBorder="1" applyAlignment="1">
      <alignment horizontal="center"/>
    </xf>
    <xf numFmtId="0" fontId="2" fillId="0" borderId="1" xfId="1" applyFont="1" applyBorder="1" applyAlignment="1">
      <alignment horizontal="center"/>
    </xf>
    <xf numFmtId="0" fontId="4" fillId="0" borderId="1" xfId="0" applyFont="1" applyBorder="1" applyAlignment="1">
      <alignment horizontal="left" vertical="center" wrapText="1"/>
    </xf>
    <xf numFmtId="0" fontId="0" fillId="9" borderId="1" xfId="0" applyFill="1" applyBorder="1" applyAlignment="1">
      <alignment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7" fillId="6" borderId="2" xfId="1" applyFont="1" applyFill="1" applyBorder="1" applyAlignment="1">
      <alignment horizontal="right"/>
    </xf>
    <xf numFmtId="0" fontId="7" fillId="6" borderId="3" xfId="1" applyFont="1" applyFill="1" applyBorder="1" applyAlignment="1">
      <alignment horizontal="right"/>
    </xf>
    <xf numFmtId="0" fontId="7" fillId="6" borderId="4" xfId="1" applyFont="1" applyFill="1" applyBorder="1" applyAlignment="1">
      <alignment horizontal="right"/>
    </xf>
    <xf numFmtId="0" fontId="2" fillId="0" borderId="2" xfId="1" applyFont="1" applyBorder="1" applyAlignment="1">
      <alignment horizontal="right" wrapText="1"/>
    </xf>
    <xf numFmtId="0" fontId="2" fillId="0" borderId="3" xfId="1" applyFont="1" applyBorder="1" applyAlignment="1">
      <alignment horizontal="right" wrapText="1"/>
    </xf>
    <xf numFmtId="0" fontId="2" fillId="0" borderId="4" xfId="1" applyFont="1" applyBorder="1" applyAlignment="1">
      <alignment horizontal="right" wrapText="1"/>
    </xf>
    <xf numFmtId="0" fontId="10" fillId="0" borderId="2" xfId="1" applyFont="1" applyBorder="1" applyAlignment="1">
      <alignment horizontal="right"/>
    </xf>
    <xf numFmtId="0" fontId="10" fillId="0" borderId="3" xfId="1" applyFont="1" applyBorder="1" applyAlignment="1">
      <alignment horizontal="right"/>
    </xf>
    <xf numFmtId="0" fontId="10" fillId="0" borderId="4" xfId="1" applyFont="1" applyBorder="1" applyAlignment="1">
      <alignment horizontal="right"/>
    </xf>
    <xf numFmtId="0" fontId="2" fillId="6" borderId="1" xfId="0" applyFont="1" applyFill="1" applyBorder="1" applyAlignment="1">
      <alignment horizontal="center" vertical="center" wrapText="1"/>
    </xf>
    <xf numFmtId="0" fontId="0" fillId="9" borderId="1" xfId="0" applyFill="1" applyBorder="1" applyAlignment="1">
      <alignment horizontal="left" vertical="center" wrapText="1"/>
    </xf>
    <xf numFmtId="0" fontId="4" fillId="0" borderId="1" xfId="0" applyFont="1" applyBorder="1" applyAlignment="1">
      <alignment vertical="center" wrapText="1"/>
    </xf>
    <xf numFmtId="0" fontId="0" fillId="0" borderId="1" xfId="0" applyBorder="1" applyAlignment="1">
      <alignment horizontal="lef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4" fillId="0" borderId="6" xfId="0" applyFont="1" applyBorder="1" applyAlignment="1">
      <alignment horizontal="left" vertical="center" wrapText="1"/>
    </xf>
    <xf numFmtId="0" fontId="2" fillId="0" borderId="1" xfId="0" applyFont="1" applyBorder="1" applyAlignment="1">
      <alignment horizontal="left" vertical="center" wrapText="1"/>
    </xf>
    <xf numFmtId="0" fontId="0" fillId="0" borderId="1" xfId="0" applyFill="1" applyBorder="1" applyAlignment="1">
      <alignment horizontal="left" vertical="center" wrapText="1"/>
    </xf>
    <xf numFmtId="0" fontId="0" fillId="10" borderId="1" xfId="0" applyFill="1" applyBorder="1" applyAlignment="1">
      <alignment horizontal="left" vertical="center" wrapText="1"/>
    </xf>
    <xf numFmtId="0" fontId="4" fillId="0" borderId="5" xfId="0" applyFont="1"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3" fillId="6" borderId="1" xfId="0" applyFont="1" applyFill="1" applyBorder="1" applyAlignment="1">
      <alignment horizontal="center" vertical="center" wrapText="1"/>
    </xf>
  </cellXfs>
  <cellStyles count="2">
    <cellStyle name="Normal" xfId="0" builtinId="0"/>
    <cellStyle name="Normal 14 2"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108137</xdr:colOff>
      <xdr:row>0</xdr:row>
      <xdr:rowOff>29135</xdr:rowOff>
    </xdr:from>
    <xdr:to>
      <xdr:col>0</xdr:col>
      <xdr:colOff>862381</xdr:colOff>
      <xdr:row>2</xdr:row>
      <xdr:rowOff>2801</xdr:rowOff>
    </xdr:to>
    <xdr:pic>
      <xdr:nvPicPr>
        <xdr:cNvPr id="2" name="1 Imagen" descr="acenergy"/>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37" y="29135"/>
          <a:ext cx="754244" cy="46896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108137</xdr:colOff>
      <xdr:row>0</xdr:row>
      <xdr:rowOff>29135</xdr:rowOff>
    </xdr:from>
    <xdr:to>
      <xdr:col>0</xdr:col>
      <xdr:colOff>862381</xdr:colOff>
      <xdr:row>2</xdr:row>
      <xdr:rowOff>2801</xdr:rowOff>
    </xdr:to>
    <xdr:pic>
      <xdr:nvPicPr>
        <xdr:cNvPr id="2" name="1 Imagen" descr="acenergy"/>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37" y="29135"/>
          <a:ext cx="754244" cy="468966"/>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108137</xdr:colOff>
      <xdr:row>0</xdr:row>
      <xdr:rowOff>29135</xdr:rowOff>
    </xdr:from>
    <xdr:to>
      <xdr:col>0</xdr:col>
      <xdr:colOff>862381</xdr:colOff>
      <xdr:row>2</xdr:row>
      <xdr:rowOff>2801</xdr:rowOff>
    </xdr:to>
    <xdr:pic>
      <xdr:nvPicPr>
        <xdr:cNvPr id="2" name="1 Imagen" descr="acenergy"/>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37" y="29135"/>
          <a:ext cx="754244" cy="46896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8"/>
  <sheetViews>
    <sheetView tabSelected="1" view="pageBreakPreview" zoomScale="60" zoomScaleNormal="70" workbookViewId="0">
      <pane xSplit="8" ySplit="6" topLeftCell="I223" activePane="bottomRight" state="frozen"/>
      <selection pane="topRight" activeCell="I1" sqref="I1"/>
      <selection pane="bottomLeft" activeCell="A2" sqref="A2"/>
      <selection pane="bottomRight" activeCell="E226" sqref="E226"/>
    </sheetView>
  </sheetViews>
  <sheetFormatPr baseColWidth="10" defaultColWidth="9.140625" defaultRowHeight="15" x14ac:dyDescent="0.25"/>
  <cols>
    <col min="1" max="1" width="15.28515625" style="13" customWidth="1"/>
    <col min="2" max="2" width="29.7109375" style="13" customWidth="1"/>
    <col min="3" max="3" width="38.28515625" style="13" customWidth="1"/>
    <col min="4" max="4" width="28.140625" style="13" customWidth="1"/>
    <col min="5" max="5" width="17" style="61" customWidth="1"/>
    <col min="6" max="6" width="13.5703125" style="13" customWidth="1"/>
    <col min="7" max="7" width="21" style="13" customWidth="1"/>
    <col min="8" max="8" width="54.28515625" style="13" customWidth="1"/>
    <col min="9" max="16384" width="9.140625" style="13"/>
  </cols>
  <sheetData>
    <row r="1" spans="1:8" ht="20.100000000000001" customHeight="1" x14ac:dyDescent="0.25">
      <c r="A1" s="110"/>
      <c r="B1" s="110" t="s">
        <v>48</v>
      </c>
      <c r="C1" s="110"/>
      <c r="D1" s="110"/>
      <c r="E1" s="110"/>
      <c r="F1" s="110"/>
      <c r="G1" s="110"/>
      <c r="H1" s="111" t="s">
        <v>226</v>
      </c>
    </row>
    <row r="2" spans="1:8" customFormat="1" ht="20.100000000000001" customHeight="1" x14ac:dyDescent="0.25">
      <c r="A2" s="110"/>
      <c r="B2" s="113" t="s">
        <v>47</v>
      </c>
      <c r="C2" s="113"/>
      <c r="D2" s="113"/>
      <c r="E2" s="113"/>
      <c r="F2" s="113"/>
      <c r="G2" s="113"/>
      <c r="H2" s="112"/>
    </row>
    <row r="3" spans="1:8" s="66" customFormat="1" ht="19.5" customHeight="1" x14ac:dyDescent="0.25">
      <c r="A3" s="91" t="s">
        <v>49</v>
      </c>
      <c r="B3" s="65">
        <v>5700014501</v>
      </c>
      <c r="C3" s="91" t="s">
        <v>50</v>
      </c>
      <c r="D3" s="114" t="s">
        <v>54</v>
      </c>
      <c r="E3" s="114"/>
      <c r="F3" s="76" t="s">
        <v>51</v>
      </c>
      <c r="G3" s="105" t="s">
        <v>289</v>
      </c>
      <c r="H3" s="77">
        <v>42461</v>
      </c>
    </row>
    <row r="4" spans="1:8" customFormat="1" ht="24" customHeight="1" x14ac:dyDescent="0.25">
      <c r="A4" s="17" t="s">
        <v>52</v>
      </c>
      <c r="B4" s="115" t="s">
        <v>288</v>
      </c>
      <c r="C4" s="116"/>
      <c r="D4" s="116"/>
      <c r="E4" s="116"/>
      <c r="F4" s="116"/>
      <c r="G4" s="116"/>
      <c r="H4" s="116"/>
    </row>
    <row r="5" spans="1:8" customFormat="1" ht="237.75" customHeight="1" x14ac:dyDescent="0.25">
      <c r="A5" s="17" t="s">
        <v>53</v>
      </c>
      <c r="B5" s="106" t="s">
        <v>290</v>
      </c>
      <c r="C5" s="107"/>
      <c r="D5" s="107"/>
      <c r="E5" s="107"/>
      <c r="F5" s="107"/>
      <c r="G5" s="107"/>
      <c r="H5" s="107"/>
    </row>
    <row r="6" spans="1:8" ht="30" x14ac:dyDescent="0.25">
      <c r="A6" s="51" t="s">
        <v>0</v>
      </c>
      <c r="B6" s="51" t="s">
        <v>1</v>
      </c>
      <c r="C6" s="51" t="s">
        <v>2</v>
      </c>
      <c r="D6" s="51" t="s">
        <v>119</v>
      </c>
      <c r="E6" s="52" t="s">
        <v>4</v>
      </c>
      <c r="F6" s="53" t="s">
        <v>5</v>
      </c>
      <c r="G6" s="52" t="s">
        <v>6</v>
      </c>
      <c r="H6" s="51" t="s">
        <v>7</v>
      </c>
    </row>
    <row r="7" spans="1:8" ht="30" customHeight="1" x14ac:dyDescent="0.25">
      <c r="A7" s="108" t="s">
        <v>215</v>
      </c>
      <c r="B7" s="109" t="s">
        <v>120</v>
      </c>
      <c r="C7" s="89" t="s">
        <v>121</v>
      </c>
      <c r="D7" s="89" t="s">
        <v>122</v>
      </c>
      <c r="E7" s="55">
        <v>2.8</v>
      </c>
      <c r="F7" s="56">
        <v>883327</v>
      </c>
      <c r="G7" s="56">
        <f>ROUND((E7*F7),0)</f>
        <v>2473316</v>
      </c>
      <c r="H7" s="108" t="s">
        <v>123</v>
      </c>
    </row>
    <row r="8" spans="1:8" ht="30" x14ac:dyDescent="0.25">
      <c r="A8" s="108"/>
      <c r="B8" s="109"/>
      <c r="C8" s="89" t="s">
        <v>124</v>
      </c>
      <c r="D8" s="89" t="s">
        <v>125</v>
      </c>
      <c r="E8" s="55">
        <v>2.8</v>
      </c>
      <c r="F8" s="56">
        <v>2715413</v>
      </c>
      <c r="G8" s="56">
        <f>ROUND((E8*F8),0)</f>
        <v>7603156</v>
      </c>
      <c r="H8" s="108"/>
    </row>
    <row r="9" spans="1:8" ht="30" customHeight="1" x14ac:dyDescent="0.25">
      <c r="A9" s="108"/>
      <c r="B9" s="109"/>
      <c r="C9" s="57"/>
      <c r="D9" s="57" t="s">
        <v>126</v>
      </c>
      <c r="E9" s="58"/>
      <c r="F9" s="59"/>
      <c r="G9" s="60">
        <f>SUM(G7:G8)</f>
        <v>10076472</v>
      </c>
      <c r="H9" s="108"/>
    </row>
    <row r="10" spans="1:8" ht="30" x14ac:dyDescent="0.25">
      <c r="A10" s="108" t="s">
        <v>215</v>
      </c>
      <c r="B10" s="109" t="s">
        <v>120</v>
      </c>
      <c r="C10" s="89" t="s">
        <v>121</v>
      </c>
      <c r="D10" s="89" t="s">
        <v>122</v>
      </c>
      <c r="E10" s="55">
        <v>0.7</v>
      </c>
      <c r="F10" s="56">
        <v>883327</v>
      </c>
      <c r="G10" s="56">
        <f>ROUND((E10*F10),0)</f>
        <v>618329</v>
      </c>
      <c r="H10" s="108" t="s">
        <v>127</v>
      </c>
    </row>
    <row r="11" spans="1:8" ht="30" x14ac:dyDescent="0.25">
      <c r="A11" s="108"/>
      <c r="B11" s="109"/>
      <c r="C11" s="89" t="s">
        <v>124</v>
      </c>
      <c r="D11" s="89" t="s">
        <v>125</v>
      </c>
      <c r="E11" s="55">
        <v>0.7</v>
      </c>
      <c r="F11" s="56">
        <v>2715413</v>
      </c>
      <c r="G11" s="56">
        <f>ROUND((E11*F11),0)</f>
        <v>1900789</v>
      </c>
      <c r="H11" s="108"/>
    </row>
    <row r="12" spans="1:8" x14ac:dyDescent="0.25">
      <c r="A12" s="108"/>
      <c r="B12" s="109"/>
      <c r="C12" s="57"/>
      <c r="D12" s="57" t="s">
        <v>126</v>
      </c>
      <c r="E12" s="58"/>
      <c r="F12" s="59"/>
      <c r="G12" s="60">
        <f>SUM(G10:G11)</f>
        <v>2519118</v>
      </c>
      <c r="H12" s="108"/>
    </row>
    <row r="13" spans="1:8" ht="30" x14ac:dyDescent="0.25">
      <c r="A13" s="108" t="s">
        <v>220</v>
      </c>
      <c r="B13" s="109" t="s">
        <v>192</v>
      </c>
      <c r="C13" s="89" t="s">
        <v>121</v>
      </c>
      <c r="D13" s="89" t="s">
        <v>193</v>
      </c>
      <c r="E13" s="55">
        <v>2.8</v>
      </c>
      <c r="F13" s="56">
        <v>883327</v>
      </c>
      <c r="G13" s="56">
        <f>ROUND((E13*F13),0)</f>
        <v>2473316</v>
      </c>
      <c r="H13" s="108" t="s">
        <v>194</v>
      </c>
    </row>
    <row r="14" spans="1:8" ht="30" x14ac:dyDescent="0.25">
      <c r="A14" s="108"/>
      <c r="B14" s="109"/>
      <c r="C14" s="89" t="s">
        <v>124</v>
      </c>
      <c r="D14" s="89" t="s">
        <v>195</v>
      </c>
      <c r="E14" s="55">
        <v>2.8</v>
      </c>
      <c r="F14" s="56">
        <v>4874658</v>
      </c>
      <c r="G14" s="56">
        <f>ROUND((E14*F14),0)</f>
        <v>13649042</v>
      </c>
      <c r="H14" s="108"/>
    </row>
    <row r="15" spans="1:8" x14ac:dyDescent="0.25">
      <c r="A15" s="108"/>
      <c r="B15" s="109"/>
      <c r="C15" s="57"/>
      <c r="D15" s="57" t="s">
        <v>196</v>
      </c>
      <c r="E15" s="58"/>
      <c r="F15" s="59"/>
      <c r="G15" s="60">
        <f>SUM(G13:G14)</f>
        <v>16122358</v>
      </c>
      <c r="H15" s="108"/>
    </row>
    <row r="16" spans="1:8" ht="75" customHeight="1" x14ac:dyDescent="0.25">
      <c r="A16" s="108" t="s">
        <v>220</v>
      </c>
      <c r="B16" s="109" t="s">
        <v>192</v>
      </c>
      <c r="C16" s="89" t="s">
        <v>121</v>
      </c>
      <c r="D16" s="89" t="s">
        <v>193</v>
      </c>
      <c r="E16" s="55">
        <v>1.4</v>
      </c>
      <c r="F16" s="56">
        <v>883327</v>
      </c>
      <c r="G16" s="56">
        <f>ROUND((E16*F16),0)</f>
        <v>1236658</v>
      </c>
      <c r="H16" s="108" t="s">
        <v>197</v>
      </c>
    </row>
    <row r="17" spans="1:8" ht="75" customHeight="1" x14ac:dyDescent="0.25">
      <c r="A17" s="108"/>
      <c r="B17" s="109"/>
      <c r="C17" s="89" t="s">
        <v>124</v>
      </c>
      <c r="D17" s="89" t="s">
        <v>195</v>
      </c>
      <c r="E17" s="55">
        <v>1.4</v>
      </c>
      <c r="F17" s="56">
        <v>4874658</v>
      </c>
      <c r="G17" s="56">
        <f>ROUND((E17*F17),0)</f>
        <v>6824521</v>
      </c>
      <c r="H17" s="108"/>
    </row>
    <row r="18" spans="1:8" ht="15" customHeight="1" x14ac:dyDescent="0.25">
      <c r="A18" s="108"/>
      <c r="B18" s="109"/>
      <c r="C18" s="57"/>
      <c r="D18" s="57" t="s">
        <v>196</v>
      </c>
      <c r="E18" s="58"/>
      <c r="F18" s="59"/>
      <c r="G18" s="60">
        <f>SUM(G16:G17)</f>
        <v>8061179</v>
      </c>
      <c r="H18" s="108"/>
    </row>
    <row r="19" spans="1:8" ht="30" x14ac:dyDescent="0.25">
      <c r="A19" s="108" t="s">
        <v>227</v>
      </c>
      <c r="B19" s="109" t="s">
        <v>128</v>
      </c>
      <c r="C19" s="89" t="s">
        <v>129</v>
      </c>
      <c r="D19" s="89" t="s">
        <v>130</v>
      </c>
      <c r="E19" s="55">
        <v>0</v>
      </c>
      <c r="F19" s="56">
        <v>1079622</v>
      </c>
      <c r="G19" s="56">
        <f>ROUND((E19*F19),0)</f>
        <v>0</v>
      </c>
      <c r="H19" s="108" t="s">
        <v>252</v>
      </c>
    </row>
    <row r="20" spans="1:8" ht="30" x14ac:dyDescent="0.25">
      <c r="A20" s="108"/>
      <c r="B20" s="109"/>
      <c r="C20" s="89" t="s">
        <v>132</v>
      </c>
      <c r="D20" s="89" t="s">
        <v>133</v>
      </c>
      <c r="E20" s="55">
        <v>0.5</v>
      </c>
      <c r="F20" s="56">
        <v>2486403</v>
      </c>
      <c r="G20" s="56">
        <f>ROUND((E20*F20),0)</f>
        <v>1243202</v>
      </c>
      <c r="H20" s="108"/>
    </row>
    <row r="21" spans="1:8" ht="30" x14ac:dyDescent="0.25">
      <c r="A21" s="108"/>
      <c r="B21" s="109"/>
      <c r="C21" s="89" t="s">
        <v>124</v>
      </c>
      <c r="D21" s="89" t="s">
        <v>134</v>
      </c>
      <c r="E21" s="93">
        <v>0.5</v>
      </c>
      <c r="F21" s="56">
        <v>3009856</v>
      </c>
      <c r="G21" s="56">
        <f>ROUND((E21*F21),0)</f>
        <v>1504928</v>
      </c>
      <c r="H21" s="108"/>
    </row>
    <row r="22" spans="1:8" x14ac:dyDescent="0.25">
      <c r="A22" s="108"/>
      <c r="B22" s="109"/>
      <c r="C22" s="57"/>
      <c r="D22" s="57" t="s">
        <v>135</v>
      </c>
      <c r="E22" s="58"/>
      <c r="F22" s="59"/>
      <c r="G22" s="60">
        <f>SUM(G19:G21)</f>
        <v>2748130</v>
      </c>
      <c r="H22" s="108"/>
    </row>
    <row r="23" spans="1:8" ht="30" x14ac:dyDescent="0.25">
      <c r="A23" s="108" t="s">
        <v>227</v>
      </c>
      <c r="B23" s="109" t="s">
        <v>136</v>
      </c>
      <c r="C23" s="89" t="s">
        <v>132</v>
      </c>
      <c r="D23" s="89" t="s">
        <v>137</v>
      </c>
      <c r="E23" s="55">
        <v>0.7</v>
      </c>
      <c r="F23" s="56">
        <v>1799370</v>
      </c>
      <c r="G23" s="56">
        <f>ROUND((E23*F23),0)</f>
        <v>1259559</v>
      </c>
      <c r="H23" s="108" t="s">
        <v>77</v>
      </c>
    </row>
    <row r="24" spans="1:8" ht="30" x14ac:dyDescent="0.25">
      <c r="A24" s="108"/>
      <c r="B24" s="109"/>
      <c r="C24" s="89" t="s">
        <v>124</v>
      </c>
      <c r="D24" s="89" t="s">
        <v>138</v>
      </c>
      <c r="E24" s="55">
        <v>1</v>
      </c>
      <c r="F24" s="56">
        <v>8571546</v>
      </c>
      <c r="G24" s="56">
        <f>ROUND((E24*F24),0)</f>
        <v>8571546</v>
      </c>
      <c r="H24" s="108"/>
    </row>
    <row r="25" spans="1:8" x14ac:dyDescent="0.25">
      <c r="A25" s="108"/>
      <c r="B25" s="109"/>
      <c r="C25" s="57"/>
      <c r="D25" s="57" t="s">
        <v>139</v>
      </c>
      <c r="E25" s="58"/>
      <c r="F25" s="59"/>
      <c r="G25" s="60">
        <f>SUM(G23:G24)</f>
        <v>9831105</v>
      </c>
      <c r="H25" s="108"/>
    </row>
    <row r="26" spans="1:8" ht="30" x14ac:dyDescent="0.25">
      <c r="A26" s="108" t="s">
        <v>227</v>
      </c>
      <c r="B26" s="109" t="s">
        <v>147</v>
      </c>
      <c r="C26" s="89" t="s">
        <v>148</v>
      </c>
      <c r="D26" s="92" t="s">
        <v>279</v>
      </c>
      <c r="E26" s="55">
        <v>0.7</v>
      </c>
      <c r="F26" s="56">
        <v>1799370</v>
      </c>
      <c r="G26" s="56">
        <f>ROUND((E26*F26),0)</f>
        <v>1259559</v>
      </c>
      <c r="H26" s="108" t="s">
        <v>150</v>
      </c>
    </row>
    <row r="27" spans="1:8" ht="30" x14ac:dyDescent="0.25">
      <c r="A27" s="108"/>
      <c r="B27" s="109"/>
      <c r="C27" s="89" t="s">
        <v>124</v>
      </c>
      <c r="D27" s="89" t="s">
        <v>280</v>
      </c>
      <c r="E27" s="55">
        <v>1</v>
      </c>
      <c r="F27" s="56">
        <v>5136385</v>
      </c>
      <c r="G27" s="56">
        <f>ROUND((E27*F27),0)</f>
        <v>5136385</v>
      </c>
      <c r="H27" s="108"/>
    </row>
    <row r="28" spans="1:8" x14ac:dyDescent="0.25">
      <c r="A28" s="108"/>
      <c r="B28" s="109"/>
      <c r="C28" s="57"/>
      <c r="D28" s="57" t="s">
        <v>152</v>
      </c>
      <c r="E28" s="58"/>
      <c r="F28" s="59"/>
      <c r="G28" s="60">
        <f>SUM(G26:G27)</f>
        <v>6395944</v>
      </c>
      <c r="H28" s="108"/>
    </row>
    <row r="29" spans="1:8" ht="35.25" customHeight="1" x14ac:dyDescent="0.25">
      <c r="A29" s="108" t="s">
        <v>228</v>
      </c>
      <c r="B29" s="109" t="s">
        <v>128</v>
      </c>
      <c r="C29" s="89" t="s">
        <v>129</v>
      </c>
      <c r="D29" s="89" t="s">
        <v>130</v>
      </c>
      <c r="E29" s="55">
        <v>0</v>
      </c>
      <c r="F29" s="56">
        <v>1079622</v>
      </c>
      <c r="G29" s="56">
        <f>ROUND((E29*F29),0)</f>
        <v>0</v>
      </c>
      <c r="H29" s="108" t="s">
        <v>253</v>
      </c>
    </row>
    <row r="30" spans="1:8" ht="42" customHeight="1" x14ac:dyDescent="0.25">
      <c r="A30" s="108"/>
      <c r="B30" s="109"/>
      <c r="C30" s="89" t="s">
        <v>132</v>
      </c>
      <c r="D30" s="89" t="s">
        <v>133</v>
      </c>
      <c r="E30" s="55">
        <v>0.5</v>
      </c>
      <c r="F30" s="56">
        <v>2486403</v>
      </c>
      <c r="G30" s="56">
        <f>ROUND((E30*F30),0)</f>
        <v>1243202</v>
      </c>
      <c r="H30" s="108"/>
    </row>
    <row r="31" spans="1:8" ht="44.25" customHeight="1" x14ac:dyDescent="0.25">
      <c r="A31" s="108"/>
      <c r="B31" s="109"/>
      <c r="C31" s="89" t="s">
        <v>124</v>
      </c>
      <c r="D31" s="89" t="s">
        <v>134</v>
      </c>
      <c r="E31" s="93">
        <v>0.5</v>
      </c>
      <c r="F31" s="56">
        <v>3009856</v>
      </c>
      <c r="G31" s="56">
        <f>ROUND((E31*F31),0)</f>
        <v>1504928</v>
      </c>
      <c r="H31" s="108"/>
    </row>
    <row r="32" spans="1:8" ht="15" customHeight="1" x14ac:dyDescent="0.25">
      <c r="A32" s="108"/>
      <c r="B32" s="109"/>
      <c r="C32" s="57"/>
      <c r="D32" s="57" t="s">
        <v>135</v>
      </c>
      <c r="E32" s="58"/>
      <c r="F32" s="59"/>
      <c r="G32" s="60">
        <f>SUM(G29:G31)</f>
        <v>2748130</v>
      </c>
      <c r="H32" s="108"/>
    </row>
    <row r="33" spans="1:8" ht="30" x14ac:dyDescent="0.25">
      <c r="A33" s="108" t="s">
        <v>228</v>
      </c>
      <c r="B33" s="109" t="s">
        <v>128</v>
      </c>
      <c r="C33" s="89" t="s">
        <v>129</v>
      </c>
      <c r="D33" s="89" t="s">
        <v>130</v>
      </c>
      <c r="E33" s="55">
        <v>0</v>
      </c>
      <c r="F33" s="56">
        <v>1079622</v>
      </c>
      <c r="G33" s="56">
        <f>ROUND((E33*F33),0)</f>
        <v>0</v>
      </c>
      <c r="H33" s="108" t="s">
        <v>254</v>
      </c>
    </row>
    <row r="34" spans="1:8" ht="36.75" customHeight="1" x14ac:dyDescent="0.25">
      <c r="A34" s="108"/>
      <c r="B34" s="109"/>
      <c r="C34" s="89" t="s">
        <v>132</v>
      </c>
      <c r="D34" s="89" t="s">
        <v>133</v>
      </c>
      <c r="E34" s="55">
        <v>0.5</v>
      </c>
      <c r="F34" s="56">
        <v>2486403</v>
      </c>
      <c r="G34" s="56">
        <f>ROUND((E34*F34),0)</f>
        <v>1243202</v>
      </c>
      <c r="H34" s="108"/>
    </row>
    <row r="35" spans="1:8" ht="45" customHeight="1" x14ac:dyDescent="0.25">
      <c r="A35" s="108"/>
      <c r="B35" s="109"/>
      <c r="C35" s="89" t="s">
        <v>124</v>
      </c>
      <c r="D35" s="89" t="s">
        <v>134</v>
      </c>
      <c r="E35" s="93">
        <v>0.5</v>
      </c>
      <c r="F35" s="56">
        <v>3009856</v>
      </c>
      <c r="G35" s="56">
        <f>ROUND((E35*F35),0)</f>
        <v>1504928</v>
      </c>
      <c r="H35" s="108"/>
    </row>
    <row r="36" spans="1:8" ht="15" customHeight="1" x14ac:dyDescent="0.25">
      <c r="A36" s="108"/>
      <c r="B36" s="109"/>
      <c r="C36" s="57"/>
      <c r="D36" s="57" t="s">
        <v>135</v>
      </c>
      <c r="E36" s="58"/>
      <c r="F36" s="59"/>
      <c r="G36" s="60">
        <f>SUM(G33:G35)</f>
        <v>2748130</v>
      </c>
      <c r="H36" s="108"/>
    </row>
    <row r="37" spans="1:8" ht="30" x14ac:dyDescent="0.25">
      <c r="A37" s="108" t="s">
        <v>228</v>
      </c>
      <c r="B37" s="109" t="s">
        <v>136</v>
      </c>
      <c r="C37" s="89" t="s">
        <v>132</v>
      </c>
      <c r="D37" s="89" t="s">
        <v>137</v>
      </c>
      <c r="E37" s="55">
        <v>0.7</v>
      </c>
      <c r="F37" s="56">
        <v>1799370</v>
      </c>
      <c r="G37" s="56">
        <f>ROUND((E37*F37),0)</f>
        <v>1259559</v>
      </c>
      <c r="H37" s="108" t="s">
        <v>142</v>
      </c>
    </row>
    <row r="38" spans="1:8" ht="30" x14ac:dyDescent="0.25">
      <c r="A38" s="108"/>
      <c r="B38" s="109"/>
      <c r="C38" s="89" t="s">
        <v>124</v>
      </c>
      <c r="D38" s="89" t="s">
        <v>138</v>
      </c>
      <c r="E38" s="55">
        <v>1.3</v>
      </c>
      <c r="F38" s="56">
        <v>8571546</v>
      </c>
      <c r="G38" s="56">
        <f>ROUND((E38*F38),0)</f>
        <v>11143010</v>
      </c>
      <c r="H38" s="108"/>
    </row>
    <row r="39" spans="1:8" x14ac:dyDescent="0.25">
      <c r="A39" s="108"/>
      <c r="B39" s="109"/>
      <c r="C39" s="57"/>
      <c r="D39" s="57" t="s">
        <v>139</v>
      </c>
      <c r="E39" s="58"/>
      <c r="F39" s="59"/>
      <c r="G39" s="60">
        <f>SUM(G37:G38)</f>
        <v>12402569</v>
      </c>
      <c r="H39" s="108"/>
    </row>
    <row r="40" spans="1:8" ht="30" x14ac:dyDescent="0.25">
      <c r="A40" s="108" t="s">
        <v>228</v>
      </c>
      <c r="B40" s="109" t="s">
        <v>143</v>
      </c>
      <c r="C40" s="89" t="s">
        <v>132</v>
      </c>
      <c r="D40" s="89" t="s">
        <v>144</v>
      </c>
      <c r="E40" s="55">
        <v>0</v>
      </c>
      <c r="F40" s="56">
        <v>981475</v>
      </c>
      <c r="G40" s="56">
        <f>ROUND((E40*F40),0)</f>
        <v>0</v>
      </c>
      <c r="H40" s="108" t="s">
        <v>16</v>
      </c>
    </row>
    <row r="41" spans="1:8" ht="30" x14ac:dyDescent="0.25">
      <c r="A41" s="108"/>
      <c r="B41" s="109"/>
      <c r="C41" s="89" t="s">
        <v>124</v>
      </c>
      <c r="D41" s="89" t="s">
        <v>145</v>
      </c>
      <c r="E41" s="55">
        <v>1</v>
      </c>
      <c r="F41" s="56">
        <v>948759</v>
      </c>
      <c r="G41" s="56">
        <f>ROUND((E41*F41),0)</f>
        <v>948759</v>
      </c>
      <c r="H41" s="108"/>
    </row>
    <row r="42" spans="1:8" x14ac:dyDescent="0.25">
      <c r="A42" s="108"/>
      <c r="B42" s="109"/>
      <c r="C42" s="57"/>
      <c r="D42" s="57" t="s">
        <v>146</v>
      </c>
      <c r="E42" s="58"/>
      <c r="F42" s="59"/>
      <c r="G42" s="60">
        <f>SUM(G40:G41)</f>
        <v>948759</v>
      </c>
      <c r="H42" s="108"/>
    </row>
    <row r="43" spans="1:8" ht="30" x14ac:dyDescent="0.25">
      <c r="A43" s="108" t="s">
        <v>228</v>
      </c>
      <c r="B43" s="109" t="s">
        <v>163</v>
      </c>
      <c r="C43" s="89" t="s">
        <v>129</v>
      </c>
      <c r="D43" s="89" t="s">
        <v>281</v>
      </c>
      <c r="E43" s="55">
        <v>0</v>
      </c>
      <c r="F43" s="56">
        <v>392590</v>
      </c>
      <c r="G43" s="56">
        <f>ROUND((E43*F43),0)</f>
        <v>0</v>
      </c>
      <c r="H43" s="108" t="s">
        <v>229</v>
      </c>
    </row>
    <row r="44" spans="1:8" ht="30" x14ac:dyDescent="0.25">
      <c r="A44" s="108"/>
      <c r="B44" s="109"/>
      <c r="C44" s="89" t="s">
        <v>132</v>
      </c>
      <c r="D44" s="92" t="s">
        <v>164</v>
      </c>
      <c r="E44" s="55">
        <v>0.7</v>
      </c>
      <c r="F44" s="56">
        <v>1733939</v>
      </c>
      <c r="G44" s="56">
        <f>ROUND((E44*F44),0)</f>
        <v>1213757</v>
      </c>
      <c r="H44" s="108"/>
    </row>
    <row r="45" spans="1:8" ht="30" customHeight="1" x14ac:dyDescent="0.25">
      <c r="A45" s="108"/>
      <c r="B45" s="109"/>
      <c r="C45" s="57"/>
      <c r="D45" s="57" t="s">
        <v>166</v>
      </c>
      <c r="E45" s="58"/>
      <c r="F45" s="59"/>
      <c r="G45" s="60">
        <f>SUM(G43:G44)</f>
        <v>1213757</v>
      </c>
      <c r="H45" s="108"/>
    </row>
    <row r="46" spans="1:8" ht="30" x14ac:dyDescent="0.25">
      <c r="A46" s="108" t="s">
        <v>228</v>
      </c>
      <c r="B46" s="109" t="s">
        <v>153</v>
      </c>
      <c r="C46" s="89" t="s">
        <v>132</v>
      </c>
      <c r="D46" s="89" t="s">
        <v>278</v>
      </c>
      <c r="E46" s="55">
        <v>0</v>
      </c>
      <c r="F46" s="56">
        <v>1046906</v>
      </c>
      <c r="G46" s="56">
        <f>ROUND((E46*F46),0)</f>
        <v>0</v>
      </c>
      <c r="H46" s="108" t="s">
        <v>20</v>
      </c>
    </row>
    <row r="47" spans="1:8" ht="30" x14ac:dyDescent="0.25">
      <c r="A47" s="108"/>
      <c r="B47" s="109"/>
      <c r="C47" s="89" t="s">
        <v>124</v>
      </c>
      <c r="D47" s="92" t="s">
        <v>154</v>
      </c>
      <c r="E47" s="55">
        <v>1</v>
      </c>
      <c r="F47" s="56">
        <v>5888849</v>
      </c>
      <c r="G47" s="56">
        <f>ROUND((E47*F47),0)</f>
        <v>5888849</v>
      </c>
      <c r="H47" s="108"/>
    </row>
    <row r="48" spans="1:8" x14ac:dyDescent="0.25">
      <c r="A48" s="108"/>
      <c r="B48" s="109"/>
      <c r="C48" s="57"/>
      <c r="D48" s="57" t="s">
        <v>156</v>
      </c>
      <c r="E48" s="58"/>
      <c r="F48" s="59"/>
      <c r="G48" s="60">
        <f>SUM(G46:G47)</f>
        <v>5888849</v>
      </c>
      <c r="H48" s="108"/>
    </row>
    <row r="49" spans="1:8" ht="30" x14ac:dyDescent="0.25">
      <c r="A49" s="108" t="s">
        <v>230</v>
      </c>
      <c r="B49" s="109" t="s">
        <v>128</v>
      </c>
      <c r="C49" s="89" t="s">
        <v>129</v>
      </c>
      <c r="D49" s="89" t="s">
        <v>130</v>
      </c>
      <c r="E49" s="55">
        <v>0</v>
      </c>
      <c r="F49" s="56">
        <v>1079622</v>
      </c>
      <c r="G49" s="56">
        <f>ROUND((E49*F49),0)</f>
        <v>0</v>
      </c>
      <c r="H49" s="108" t="s">
        <v>255</v>
      </c>
    </row>
    <row r="50" spans="1:8" ht="45" customHeight="1" x14ac:dyDescent="0.25">
      <c r="A50" s="108"/>
      <c r="B50" s="109"/>
      <c r="C50" s="89" t="s">
        <v>132</v>
      </c>
      <c r="D50" s="89" t="s">
        <v>133</v>
      </c>
      <c r="E50" s="93">
        <v>0.5</v>
      </c>
      <c r="F50" s="56">
        <v>2486403</v>
      </c>
      <c r="G50" s="56">
        <f>ROUND((E50*F50),0)</f>
        <v>1243202</v>
      </c>
      <c r="H50" s="108"/>
    </row>
    <row r="51" spans="1:8" ht="30" x14ac:dyDescent="0.25">
      <c r="A51" s="108"/>
      <c r="B51" s="109"/>
      <c r="C51" s="89" t="s">
        <v>124</v>
      </c>
      <c r="D51" s="89" t="s">
        <v>134</v>
      </c>
      <c r="E51" s="93">
        <v>0.5</v>
      </c>
      <c r="F51" s="56">
        <v>3009856</v>
      </c>
      <c r="G51" s="56">
        <f>ROUND((E51*F51),0)</f>
        <v>1504928</v>
      </c>
      <c r="H51" s="108"/>
    </row>
    <row r="52" spans="1:8" ht="16.5" customHeight="1" x14ac:dyDescent="0.25">
      <c r="A52" s="108"/>
      <c r="B52" s="109"/>
      <c r="C52" s="57"/>
      <c r="D52" s="57" t="s">
        <v>135</v>
      </c>
      <c r="E52" s="58"/>
      <c r="F52" s="59"/>
      <c r="G52" s="60">
        <f>SUM(G49:G51)</f>
        <v>2748130</v>
      </c>
      <c r="H52" s="108"/>
    </row>
    <row r="53" spans="1:8" ht="39.75" customHeight="1" x14ac:dyDescent="0.25">
      <c r="A53" s="108" t="s">
        <v>230</v>
      </c>
      <c r="B53" s="109" t="s">
        <v>136</v>
      </c>
      <c r="C53" s="89" t="s">
        <v>132</v>
      </c>
      <c r="D53" s="89" t="s">
        <v>137</v>
      </c>
      <c r="E53" s="55">
        <v>0</v>
      </c>
      <c r="F53" s="56">
        <v>1799370</v>
      </c>
      <c r="G53" s="56">
        <f>ROUND((E53*F53),0)</f>
        <v>0</v>
      </c>
      <c r="H53" s="108" t="s">
        <v>158</v>
      </c>
    </row>
    <row r="54" spans="1:8" ht="30" x14ac:dyDescent="0.25">
      <c r="A54" s="108"/>
      <c r="B54" s="109"/>
      <c r="C54" s="89" t="s">
        <v>124</v>
      </c>
      <c r="D54" s="89" t="s">
        <v>138</v>
      </c>
      <c r="E54" s="55">
        <v>0.3</v>
      </c>
      <c r="F54" s="56">
        <v>8571546</v>
      </c>
      <c r="G54" s="56">
        <f>ROUND((E54*F54),0)</f>
        <v>2571464</v>
      </c>
      <c r="H54" s="108"/>
    </row>
    <row r="55" spans="1:8" ht="20.25" customHeight="1" x14ac:dyDescent="0.25">
      <c r="A55" s="108"/>
      <c r="B55" s="109"/>
      <c r="C55" s="57"/>
      <c r="D55" s="57" t="s">
        <v>139</v>
      </c>
      <c r="E55" s="58"/>
      <c r="F55" s="59"/>
      <c r="G55" s="60">
        <f>SUM(G53:G54)</f>
        <v>2571464</v>
      </c>
      <c r="H55" s="108"/>
    </row>
    <row r="56" spans="1:8" ht="35.25" customHeight="1" x14ac:dyDescent="0.25">
      <c r="A56" s="108" t="s">
        <v>287</v>
      </c>
      <c r="B56" s="109" t="s">
        <v>128</v>
      </c>
      <c r="C56" s="89" t="s">
        <v>129</v>
      </c>
      <c r="D56" s="89" t="s">
        <v>130</v>
      </c>
      <c r="E56" s="55">
        <v>0</v>
      </c>
      <c r="F56" s="56">
        <v>1079622</v>
      </c>
      <c r="G56" s="56">
        <f>ROUND((E56*F56),0)</f>
        <v>0</v>
      </c>
      <c r="H56" s="108" t="s">
        <v>256</v>
      </c>
    </row>
    <row r="57" spans="1:8" ht="37.5" customHeight="1" x14ac:dyDescent="0.25">
      <c r="A57" s="108"/>
      <c r="B57" s="109"/>
      <c r="C57" s="89" t="s">
        <v>132</v>
      </c>
      <c r="D57" s="89" t="s">
        <v>133</v>
      </c>
      <c r="E57" s="93">
        <v>0.5</v>
      </c>
      <c r="F57" s="56">
        <v>2486403</v>
      </c>
      <c r="G57" s="56">
        <f>ROUND((E57*F57),0)</f>
        <v>1243202</v>
      </c>
      <c r="H57" s="108"/>
    </row>
    <row r="58" spans="1:8" ht="30" customHeight="1" x14ac:dyDescent="0.25">
      <c r="A58" s="108"/>
      <c r="B58" s="109"/>
      <c r="C58" s="89" t="s">
        <v>124</v>
      </c>
      <c r="D58" s="89" t="s">
        <v>134</v>
      </c>
      <c r="E58" s="93">
        <v>0.5</v>
      </c>
      <c r="F58" s="56">
        <v>3009856</v>
      </c>
      <c r="G58" s="56">
        <f>ROUND((E58*F58),0)</f>
        <v>1504928</v>
      </c>
      <c r="H58" s="108"/>
    </row>
    <row r="59" spans="1:8" ht="15" customHeight="1" x14ac:dyDescent="0.25">
      <c r="A59" s="108"/>
      <c r="B59" s="109"/>
      <c r="C59" s="57"/>
      <c r="D59" s="57" t="s">
        <v>135</v>
      </c>
      <c r="E59" s="58"/>
      <c r="F59" s="59"/>
      <c r="G59" s="60">
        <f>SUM(G56:G58)</f>
        <v>2748130</v>
      </c>
      <c r="H59" s="108"/>
    </row>
    <row r="60" spans="1:8" ht="30" x14ac:dyDescent="0.25">
      <c r="A60" s="108" t="s">
        <v>287</v>
      </c>
      <c r="B60" s="109" t="s">
        <v>128</v>
      </c>
      <c r="C60" s="89" t="s">
        <v>129</v>
      </c>
      <c r="D60" s="89" t="s">
        <v>130</v>
      </c>
      <c r="E60" s="55">
        <v>0</v>
      </c>
      <c r="F60" s="56">
        <v>1079622</v>
      </c>
      <c r="G60" s="56">
        <f>ROUND((E60*F60),0)</f>
        <v>0</v>
      </c>
      <c r="H60" s="108" t="s">
        <v>257</v>
      </c>
    </row>
    <row r="61" spans="1:8" ht="32.25" customHeight="1" x14ac:dyDescent="0.25">
      <c r="A61" s="108"/>
      <c r="B61" s="109"/>
      <c r="C61" s="89" t="s">
        <v>132</v>
      </c>
      <c r="D61" s="89" t="s">
        <v>133</v>
      </c>
      <c r="E61" s="93">
        <v>0.5</v>
      </c>
      <c r="F61" s="56">
        <v>2486403</v>
      </c>
      <c r="G61" s="56">
        <f>ROUND((E61*F61),0)</f>
        <v>1243202</v>
      </c>
      <c r="H61" s="108"/>
    </row>
    <row r="62" spans="1:8" ht="41.25" customHeight="1" x14ac:dyDescent="0.25">
      <c r="A62" s="108"/>
      <c r="B62" s="109"/>
      <c r="C62" s="89" t="s">
        <v>124</v>
      </c>
      <c r="D62" s="89" t="s">
        <v>134</v>
      </c>
      <c r="E62" s="93">
        <v>0.5</v>
      </c>
      <c r="F62" s="56">
        <v>3009856</v>
      </c>
      <c r="G62" s="56">
        <f>ROUND((E62*F62),0)</f>
        <v>1504928</v>
      </c>
      <c r="H62" s="108"/>
    </row>
    <row r="63" spans="1:8" ht="15" customHeight="1" x14ac:dyDescent="0.25">
      <c r="A63" s="108"/>
      <c r="B63" s="109"/>
      <c r="C63" s="57"/>
      <c r="D63" s="57" t="s">
        <v>135</v>
      </c>
      <c r="E63" s="58"/>
      <c r="F63" s="59"/>
      <c r="G63" s="60">
        <f>SUM(G60:G62)</f>
        <v>2748130</v>
      </c>
      <c r="H63" s="108"/>
    </row>
    <row r="64" spans="1:8" ht="30" x14ac:dyDescent="0.25">
      <c r="A64" s="108" t="s">
        <v>231</v>
      </c>
      <c r="B64" s="109" t="s">
        <v>136</v>
      </c>
      <c r="C64" s="89" t="s">
        <v>132</v>
      </c>
      <c r="D64" s="89" t="s">
        <v>137</v>
      </c>
      <c r="E64" s="55">
        <v>0</v>
      </c>
      <c r="F64" s="56">
        <v>1799370</v>
      </c>
      <c r="G64" s="56">
        <f>ROUND((E64*F64),0)</f>
        <v>0</v>
      </c>
      <c r="H64" s="108" t="s">
        <v>161</v>
      </c>
    </row>
    <row r="65" spans="1:8" ht="30" x14ac:dyDescent="0.25">
      <c r="A65" s="108"/>
      <c r="B65" s="109"/>
      <c r="C65" s="89" t="s">
        <v>124</v>
      </c>
      <c r="D65" s="89" t="s">
        <v>138</v>
      </c>
      <c r="E65" s="55">
        <v>0.39</v>
      </c>
      <c r="F65" s="56">
        <v>8571546</v>
      </c>
      <c r="G65" s="56">
        <f>ROUND((E65*F65),0)</f>
        <v>3342903</v>
      </c>
      <c r="H65" s="108"/>
    </row>
    <row r="66" spans="1:8" x14ac:dyDescent="0.25">
      <c r="A66" s="108"/>
      <c r="B66" s="109"/>
      <c r="C66" s="57"/>
      <c r="D66" s="57" t="s">
        <v>139</v>
      </c>
      <c r="E66" s="58"/>
      <c r="F66" s="59"/>
      <c r="G66" s="60">
        <f>SUM(G64:G65)</f>
        <v>3342903</v>
      </c>
      <c r="H66" s="108"/>
    </row>
    <row r="67" spans="1:8" ht="30" x14ac:dyDescent="0.25">
      <c r="A67" s="108" t="s">
        <v>231</v>
      </c>
      <c r="B67" s="109" t="s">
        <v>143</v>
      </c>
      <c r="C67" s="89" t="s">
        <v>132</v>
      </c>
      <c r="D67" s="89" t="s">
        <v>144</v>
      </c>
      <c r="E67" s="55">
        <v>0</v>
      </c>
      <c r="F67" s="56">
        <v>981475</v>
      </c>
      <c r="G67" s="56">
        <f>ROUND((E67*F67),0)</f>
        <v>0</v>
      </c>
      <c r="H67" s="108" t="s">
        <v>16</v>
      </c>
    </row>
    <row r="68" spans="1:8" ht="30" x14ac:dyDescent="0.25">
      <c r="A68" s="108"/>
      <c r="B68" s="109"/>
      <c r="C68" s="89" t="s">
        <v>124</v>
      </c>
      <c r="D68" s="89" t="s">
        <v>145</v>
      </c>
      <c r="E68" s="93">
        <v>1</v>
      </c>
      <c r="F68" s="56">
        <v>948759</v>
      </c>
      <c r="G68" s="56">
        <f>ROUND((E68*F68),0)</f>
        <v>948759</v>
      </c>
      <c r="H68" s="108"/>
    </row>
    <row r="69" spans="1:8" x14ac:dyDescent="0.25">
      <c r="A69" s="108"/>
      <c r="B69" s="109"/>
      <c r="C69" s="57"/>
      <c r="D69" s="57" t="s">
        <v>146</v>
      </c>
      <c r="E69" s="58"/>
      <c r="F69" s="59"/>
      <c r="G69" s="60">
        <f>SUM(G67:G68)</f>
        <v>948759</v>
      </c>
      <c r="H69" s="108"/>
    </row>
    <row r="70" spans="1:8" ht="30" x14ac:dyDescent="0.25">
      <c r="A70" s="108" t="s">
        <v>231</v>
      </c>
      <c r="B70" s="109" t="s">
        <v>147</v>
      </c>
      <c r="C70" s="89" t="s">
        <v>148</v>
      </c>
      <c r="D70" s="89" t="s">
        <v>279</v>
      </c>
      <c r="E70" s="55">
        <v>0</v>
      </c>
      <c r="F70" s="56">
        <v>1799370</v>
      </c>
      <c r="G70" s="56">
        <f>ROUND((E70*F70),0)</f>
        <v>0</v>
      </c>
      <c r="H70" s="108" t="s">
        <v>236</v>
      </c>
    </row>
    <row r="71" spans="1:8" ht="30" x14ac:dyDescent="0.25">
      <c r="A71" s="108"/>
      <c r="B71" s="109"/>
      <c r="C71" s="89" t="s">
        <v>124</v>
      </c>
      <c r="D71" s="92" t="s">
        <v>149</v>
      </c>
      <c r="E71" s="55">
        <v>0.3</v>
      </c>
      <c r="F71" s="56">
        <v>5136385</v>
      </c>
      <c r="G71" s="56">
        <f>ROUND((E71*F71),0)</f>
        <v>1540916</v>
      </c>
      <c r="H71" s="108"/>
    </row>
    <row r="72" spans="1:8" x14ac:dyDescent="0.25">
      <c r="A72" s="108"/>
      <c r="B72" s="109"/>
      <c r="C72" s="57"/>
      <c r="D72" s="57" t="s">
        <v>152</v>
      </c>
      <c r="E72" s="58"/>
      <c r="F72" s="59"/>
      <c r="G72" s="60">
        <f>SUM(G70:G71)</f>
        <v>1540916</v>
      </c>
      <c r="H72" s="108"/>
    </row>
    <row r="73" spans="1:8" ht="30" x14ac:dyDescent="0.25">
      <c r="A73" s="108" t="s">
        <v>231</v>
      </c>
      <c r="B73" s="109" t="s">
        <v>153</v>
      </c>
      <c r="C73" s="89" t="s">
        <v>132</v>
      </c>
      <c r="D73" s="89" t="s">
        <v>278</v>
      </c>
      <c r="E73" s="55">
        <v>0</v>
      </c>
      <c r="F73" s="56">
        <v>1046906</v>
      </c>
      <c r="G73" s="56">
        <f>ROUND((E73*F73),0)</f>
        <v>0</v>
      </c>
      <c r="H73" s="108" t="s">
        <v>258</v>
      </c>
    </row>
    <row r="74" spans="1:8" ht="30" x14ac:dyDescent="0.25">
      <c r="A74" s="108"/>
      <c r="B74" s="109"/>
      <c r="C74" s="89" t="s">
        <v>124</v>
      </c>
      <c r="D74" s="92" t="s">
        <v>154</v>
      </c>
      <c r="E74" s="93">
        <v>1</v>
      </c>
      <c r="F74" s="56">
        <v>5888849</v>
      </c>
      <c r="G74" s="56">
        <f>ROUND((E74*F74),0)</f>
        <v>5888849</v>
      </c>
      <c r="H74" s="108"/>
    </row>
    <row r="75" spans="1:8" x14ac:dyDescent="0.25">
      <c r="A75" s="108"/>
      <c r="B75" s="109"/>
      <c r="C75" s="57"/>
      <c r="D75" s="57" t="s">
        <v>156</v>
      </c>
      <c r="E75" s="58"/>
      <c r="F75" s="59"/>
      <c r="G75" s="60">
        <f>SUM(G73:G74)</f>
        <v>5888849</v>
      </c>
      <c r="H75" s="108"/>
    </row>
    <row r="76" spans="1:8" ht="36.75" customHeight="1" x14ac:dyDescent="0.25">
      <c r="A76" s="108" t="s">
        <v>232</v>
      </c>
      <c r="B76" s="109" t="s">
        <v>128</v>
      </c>
      <c r="C76" s="89" t="s">
        <v>129</v>
      </c>
      <c r="D76" s="89" t="s">
        <v>130</v>
      </c>
      <c r="E76" s="55">
        <v>0</v>
      </c>
      <c r="F76" s="56">
        <v>1079622</v>
      </c>
      <c r="G76" s="56">
        <f>ROUND((E76*F76),0)</f>
        <v>0</v>
      </c>
      <c r="H76" s="108" t="s">
        <v>259</v>
      </c>
    </row>
    <row r="77" spans="1:8" ht="40.5" customHeight="1" x14ac:dyDescent="0.25">
      <c r="A77" s="108"/>
      <c r="B77" s="109"/>
      <c r="C77" s="89" t="s">
        <v>132</v>
      </c>
      <c r="D77" s="89" t="s">
        <v>133</v>
      </c>
      <c r="E77" s="93">
        <v>0.5</v>
      </c>
      <c r="F77" s="56">
        <v>2486403</v>
      </c>
      <c r="G77" s="56">
        <f>ROUND((E77*F77),0)</f>
        <v>1243202</v>
      </c>
      <c r="H77" s="108"/>
    </row>
    <row r="78" spans="1:8" ht="52.5" customHeight="1" x14ac:dyDescent="0.25">
      <c r="A78" s="108"/>
      <c r="B78" s="109"/>
      <c r="C78" s="89" t="s">
        <v>124</v>
      </c>
      <c r="D78" s="89" t="s">
        <v>134</v>
      </c>
      <c r="E78" s="93">
        <v>0.5</v>
      </c>
      <c r="F78" s="56">
        <v>3009856</v>
      </c>
      <c r="G78" s="56">
        <f>ROUND((E78*F78),0)</f>
        <v>1504928</v>
      </c>
      <c r="H78" s="108"/>
    </row>
    <row r="79" spans="1:8" ht="15" customHeight="1" x14ac:dyDescent="0.25">
      <c r="A79" s="108"/>
      <c r="B79" s="109"/>
      <c r="C79" s="57"/>
      <c r="D79" s="57" t="s">
        <v>135</v>
      </c>
      <c r="E79" s="58"/>
      <c r="F79" s="59"/>
      <c r="G79" s="60">
        <f>SUM(G76:G78)</f>
        <v>2748130</v>
      </c>
      <c r="H79" s="108"/>
    </row>
    <row r="80" spans="1:8" ht="30" x14ac:dyDescent="0.25">
      <c r="A80" s="108" t="s">
        <v>232</v>
      </c>
      <c r="B80" s="109" t="s">
        <v>136</v>
      </c>
      <c r="C80" s="89" t="s">
        <v>132</v>
      </c>
      <c r="D80" s="89" t="s">
        <v>137</v>
      </c>
      <c r="E80" s="55">
        <v>0</v>
      </c>
      <c r="F80" s="56">
        <v>1799370</v>
      </c>
      <c r="G80" s="56">
        <f>ROUND((E80*F80),0)</f>
        <v>0</v>
      </c>
      <c r="H80" s="108" t="s">
        <v>158</v>
      </c>
    </row>
    <row r="81" spans="1:8" ht="30" x14ac:dyDescent="0.25">
      <c r="A81" s="108"/>
      <c r="B81" s="109"/>
      <c r="C81" s="89" t="s">
        <v>124</v>
      </c>
      <c r="D81" s="89" t="s">
        <v>138</v>
      </c>
      <c r="E81" s="55">
        <v>0.3</v>
      </c>
      <c r="F81" s="56">
        <v>8571546</v>
      </c>
      <c r="G81" s="56">
        <f>ROUND((E81*F81),0)</f>
        <v>2571464</v>
      </c>
      <c r="H81" s="108"/>
    </row>
    <row r="82" spans="1:8" x14ac:dyDescent="0.25">
      <c r="A82" s="108"/>
      <c r="B82" s="109"/>
      <c r="C82" s="57"/>
      <c r="D82" s="57" t="s">
        <v>139</v>
      </c>
      <c r="E82" s="58"/>
      <c r="F82" s="59"/>
      <c r="G82" s="60">
        <f>SUM(G80:G81)</f>
        <v>2571464</v>
      </c>
      <c r="H82" s="108"/>
    </row>
    <row r="83" spans="1:8" ht="30" x14ac:dyDescent="0.25">
      <c r="A83" s="108" t="s">
        <v>232</v>
      </c>
      <c r="B83" s="109" t="s">
        <v>147</v>
      </c>
      <c r="C83" s="89" t="s">
        <v>148</v>
      </c>
      <c r="D83" s="89" t="s">
        <v>279</v>
      </c>
      <c r="E83" s="55">
        <v>0</v>
      </c>
      <c r="F83" s="56">
        <v>1799370</v>
      </c>
      <c r="G83" s="56">
        <f>ROUND((E83*F83),0)</f>
        <v>0</v>
      </c>
      <c r="H83" s="108" t="s">
        <v>235</v>
      </c>
    </row>
    <row r="84" spans="1:8" ht="30" x14ac:dyDescent="0.25">
      <c r="A84" s="108"/>
      <c r="B84" s="109"/>
      <c r="C84" s="89" t="s">
        <v>124</v>
      </c>
      <c r="D84" s="92" t="s">
        <v>149</v>
      </c>
      <c r="E84" s="55">
        <v>0.3</v>
      </c>
      <c r="F84" s="56">
        <v>5136385</v>
      </c>
      <c r="G84" s="56">
        <f>ROUND((E84*F84),0)</f>
        <v>1540916</v>
      </c>
      <c r="H84" s="108"/>
    </row>
    <row r="85" spans="1:8" ht="30" customHeight="1" x14ac:dyDescent="0.25">
      <c r="A85" s="108"/>
      <c r="B85" s="109"/>
      <c r="C85" s="57"/>
      <c r="D85" s="57" t="s">
        <v>152</v>
      </c>
      <c r="E85" s="58"/>
      <c r="F85" s="59"/>
      <c r="G85" s="60">
        <f>SUM(G83:G84)</f>
        <v>1540916</v>
      </c>
      <c r="H85" s="108"/>
    </row>
    <row r="86" spans="1:8" ht="41.25" customHeight="1" x14ac:dyDescent="0.25">
      <c r="A86" s="108" t="s">
        <v>233</v>
      </c>
      <c r="B86" s="109" t="s">
        <v>128</v>
      </c>
      <c r="C86" s="89" t="s">
        <v>129</v>
      </c>
      <c r="D86" s="89" t="s">
        <v>130</v>
      </c>
      <c r="E86" s="55">
        <v>0</v>
      </c>
      <c r="F86" s="56">
        <v>1079622</v>
      </c>
      <c r="G86" s="56">
        <f>ROUND((E86*F86),0)</f>
        <v>0</v>
      </c>
      <c r="H86" s="108" t="s">
        <v>260</v>
      </c>
    </row>
    <row r="87" spans="1:8" ht="50.25" customHeight="1" x14ac:dyDescent="0.25">
      <c r="A87" s="108"/>
      <c r="B87" s="109"/>
      <c r="C87" s="89" t="s">
        <v>132</v>
      </c>
      <c r="D87" s="89" t="s">
        <v>133</v>
      </c>
      <c r="E87" s="93">
        <v>0.5</v>
      </c>
      <c r="F87" s="56">
        <v>2486403</v>
      </c>
      <c r="G87" s="56">
        <f>ROUND((E87*F87),0)</f>
        <v>1243202</v>
      </c>
      <c r="H87" s="108"/>
    </row>
    <row r="88" spans="1:8" ht="35.25" customHeight="1" x14ac:dyDescent="0.25">
      <c r="A88" s="108"/>
      <c r="B88" s="109"/>
      <c r="C88" s="89" t="s">
        <v>124</v>
      </c>
      <c r="D88" s="89" t="s">
        <v>134</v>
      </c>
      <c r="E88" s="93">
        <v>0.5</v>
      </c>
      <c r="F88" s="56">
        <v>3009856</v>
      </c>
      <c r="G88" s="56">
        <f>ROUND((E88*F88),0)</f>
        <v>1504928</v>
      </c>
      <c r="H88" s="108"/>
    </row>
    <row r="89" spans="1:8" ht="15" customHeight="1" x14ac:dyDescent="0.25">
      <c r="A89" s="108"/>
      <c r="B89" s="109"/>
      <c r="C89" s="57"/>
      <c r="D89" s="57" t="s">
        <v>135</v>
      </c>
      <c r="E89" s="58"/>
      <c r="F89" s="59"/>
      <c r="G89" s="60">
        <f>SUM(G86:G88)</f>
        <v>2748130</v>
      </c>
      <c r="H89" s="108"/>
    </row>
    <row r="90" spans="1:8" ht="30" x14ac:dyDescent="0.25">
      <c r="A90" s="108" t="s">
        <v>233</v>
      </c>
      <c r="B90" s="109" t="s">
        <v>136</v>
      </c>
      <c r="C90" s="89" t="s">
        <v>132</v>
      </c>
      <c r="D90" s="89" t="s">
        <v>137</v>
      </c>
      <c r="E90" s="55">
        <v>0</v>
      </c>
      <c r="F90" s="56">
        <v>1799370</v>
      </c>
      <c r="G90" s="56">
        <f>ROUND((E90*F90),0)</f>
        <v>0</v>
      </c>
      <c r="H90" s="117" t="s">
        <v>161</v>
      </c>
    </row>
    <row r="91" spans="1:8" ht="30" x14ac:dyDescent="0.25">
      <c r="A91" s="108"/>
      <c r="B91" s="109"/>
      <c r="C91" s="89" t="s">
        <v>124</v>
      </c>
      <c r="D91" s="89" t="s">
        <v>138</v>
      </c>
      <c r="E91" s="55">
        <v>0.39</v>
      </c>
      <c r="F91" s="56">
        <v>8571546</v>
      </c>
      <c r="G91" s="56">
        <f>ROUND((E91*F91),0)</f>
        <v>3342903</v>
      </c>
      <c r="H91" s="117"/>
    </row>
    <row r="92" spans="1:8" x14ac:dyDescent="0.25">
      <c r="A92" s="108"/>
      <c r="B92" s="109"/>
      <c r="C92" s="57"/>
      <c r="D92" s="57" t="s">
        <v>139</v>
      </c>
      <c r="E92" s="58"/>
      <c r="F92" s="59"/>
      <c r="G92" s="60">
        <f>SUM(G90:G91)</f>
        <v>3342903</v>
      </c>
      <c r="H92" s="117"/>
    </row>
    <row r="93" spans="1:8" ht="30" x14ac:dyDescent="0.25">
      <c r="A93" s="108" t="s">
        <v>233</v>
      </c>
      <c r="B93" s="109" t="s">
        <v>143</v>
      </c>
      <c r="C93" s="89" t="s">
        <v>132</v>
      </c>
      <c r="D93" s="89" t="s">
        <v>144</v>
      </c>
      <c r="E93" s="55">
        <v>0</v>
      </c>
      <c r="F93" s="56">
        <v>981475</v>
      </c>
      <c r="G93" s="56">
        <f>ROUND((E93*F93),0)</f>
        <v>0</v>
      </c>
      <c r="H93" s="108" t="s">
        <v>261</v>
      </c>
    </row>
    <row r="94" spans="1:8" ht="30" x14ac:dyDescent="0.25">
      <c r="A94" s="108"/>
      <c r="B94" s="109"/>
      <c r="C94" s="89" t="s">
        <v>124</v>
      </c>
      <c r="D94" s="89" t="s">
        <v>145</v>
      </c>
      <c r="E94" s="93">
        <v>1</v>
      </c>
      <c r="F94" s="56">
        <v>948759</v>
      </c>
      <c r="G94" s="56">
        <f>ROUND((E94*F94),0)</f>
        <v>948759</v>
      </c>
      <c r="H94" s="108"/>
    </row>
    <row r="95" spans="1:8" x14ac:dyDescent="0.25">
      <c r="A95" s="108"/>
      <c r="B95" s="109"/>
      <c r="C95" s="57"/>
      <c r="D95" s="57" t="s">
        <v>146</v>
      </c>
      <c r="E95" s="58"/>
      <c r="F95" s="59"/>
      <c r="G95" s="60">
        <f>SUM(G93:G94)</f>
        <v>948759</v>
      </c>
      <c r="H95" s="108"/>
    </row>
    <row r="96" spans="1:8" ht="30" x14ac:dyDescent="0.25">
      <c r="A96" s="108" t="s">
        <v>233</v>
      </c>
      <c r="B96" s="109" t="s">
        <v>153</v>
      </c>
      <c r="C96" s="89" t="s">
        <v>132</v>
      </c>
      <c r="D96" s="89" t="s">
        <v>278</v>
      </c>
      <c r="E96" s="55">
        <v>0</v>
      </c>
      <c r="F96" s="56">
        <v>1046906</v>
      </c>
      <c r="G96" s="56">
        <f>ROUND((E96*F96),0)</f>
        <v>0</v>
      </c>
      <c r="H96" s="108" t="s">
        <v>258</v>
      </c>
    </row>
    <row r="97" spans="1:8" ht="30" x14ac:dyDescent="0.25">
      <c r="A97" s="108"/>
      <c r="B97" s="109"/>
      <c r="C97" s="89" t="s">
        <v>124</v>
      </c>
      <c r="D97" s="92" t="s">
        <v>154</v>
      </c>
      <c r="E97" s="93">
        <v>1</v>
      </c>
      <c r="F97" s="56">
        <v>5888849</v>
      </c>
      <c r="G97" s="56">
        <f>ROUND((E97*F97),0)</f>
        <v>5888849</v>
      </c>
      <c r="H97" s="108"/>
    </row>
    <row r="98" spans="1:8" x14ac:dyDescent="0.25">
      <c r="A98" s="108"/>
      <c r="B98" s="109"/>
      <c r="C98" s="57"/>
      <c r="D98" s="57" t="s">
        <v>156</v>
      </c>
      <c r="E98" s="58"/>
      <c r="F98" s="59"/>
      <c r="G98" s="60">
        <f>SUM(G96:G97)</f>
        <v>5888849</v>
      </c>
      <c r="H98" s="108"/>
    </row>
    <row r="99" spans="1:8" ht="30" x14ac:dyDescent="0.25">
      <c r="A99" s="108" t="s">
        <v>237</v>
      </c>
      <c r="B99" s="109" t="s">
        <v>128</v>
      </c>
      <c r="C99" s="89" t="s">
        <v>129</v>
      </c>
      <c r="D99" s="89" t="s">
        <v>130</v>
      </c>
      <c r="E99" s="55">
        <v>0</v>
      </c>
      <c r="F99" s="56">
        <v>1079622</v>
      </c>
      <c r="G99" s="56">
        <f>ROUND((E99*F99),0)</f>
        <v>0</v>
      </c>
      <c r="H99" s="108" t="s">
        <v>262</v>
      </c>
    </row>
    <row r="100" spans="1:8" ht="30" x14ac:dyDescent="0.25">
      <c r="A100" s="108"/>
      <c r="B100" s="109"/>
      <c r="C100" s="89" t="s">
        <v>132</v>
      </c>
      <c r="D100" s="89" t="s">
        <v>133</v>
      </c>
      <c r="E100" s="93">
        <v>0.5</v>
      </c>
      <c r="F100" s="56">
        <v>2486403</v>
      </c>
      <c r="G100" s="56">
        <f>ROUND((E100*F100),0)</f>
        <v>1243202</v>
      </c>
      <c r="H100" s="108"/>
    </row>
    <row r="101" spans="1:8" ht="30" x14ac:dyDescent="0.25">
      <c r="A101" s="108"/>
      <c r="B101" s="109"/>
      <c r="C101" s="89" t="s">
        <v>124</v>
      </c>
      <c r="D101" s="89" t="s">
        <v>134</v>
      </c>
      <c r="E101" s="93">
        <v>0.5</v>
      </c>
      <c r="F101" s="56">
        <v>3009856</v>
      </c>
      <c r="G101" s="56">
        <f>ROUND((E101*F101),0)</f>
        <v>1504928</v>
      </c>
      <c r="H101" s="108"/>
    </row>
    <row r="102" spans="1:8" x14ac:dyDescent="0.25">
      <c r="A102" s="108"/>
      <c r="B102" s="109"/>
      <c r="C102" s="57"/>
      <c r="D102" s="57" t="s">
        <v>135</v>
      </c>
      <c r="E102" s="58"/>
      <c r="F102" s="59"/>
      <c r="G102" s="60">
        <f>SUM(G99:G101)</f>
        <v>2748130</v>
      </c>
      <c r="H102" s="108"/>
    </row>
    <row r="103" spans="1:8" ht="30" x14ac:dyDescent="0.25">
      <c r="A103" s="108" t="s">
        <v>237</v>
      </c>
      <c r="B103" s="109" t="s">
        <v>136</v>
      </c>
      <c r="C103" s="89" t="s">
        <v>132</v>
      </c>
      <c r="D103" s="89" t="s">
        <v>137</v>
      </c>
      <c r="E103" s="55">
        <v>0</v>
      </c>
      <c r="F103" s="56">
        <v>1799370</v>
      </c>
      <c r="G103" s="56">
        <f>ROUND((E103*F103),0)</f>
        <v>0</v>
      </c>
      <c r="H103" s="108" t="s">
        <v>158</v>
      </c>
    </row>
    <row r="104" spans="1:8" ht="30" x14ac:dyDescent="0.25">
      <c r="A104" s="108"/>
      <c r="B104" s="109"/>
      <c r="C104" s="89" t="s">
        <v>124</v>
      </c>
      <c r="D104" s="89" t="s">
        <v>138</v>
      </c>
      <c r="E104" s="55">
        <v>0.3</v>
      </c>
      <c r="F104" s="56">
        <v>8571546</v>
      </c>
      <c r="G104" s="56">
        <f>ROUND((E104*F104),0)</f>
        <v>2571464</v>
      </c>
      <c r="H104" s="108"/>
    </row>
    <row r="105" spans="1:8" x14ac:dyDescent="0.25">
      <c r="A105" s="108"/>
      <c r="B105" s="109"/>
      <c r="C105" s="57"/>
      <c r="D105" s="57" t="s">
        <v>139</v>
      </c>
      <c r="E105" s="58"/>
      <c r="F105" s="59"/>
      <c r="G105" s="60">
        <f>SUM(G103:G104)</f>
        <v>2571464</v>
      </c>
      <c r="H105" s="108"/>
    </row>
    <row r="106" spans="1:8" ht="30" x14ac:dyDescent="0.25">
      <c r="A106" s="108" t="s">
        <v>237</v>
      </c>
      <c r="B106" s="109" t="s">
        <v>147</v>
      </c>
      <c r="C106" s="89" t="s">
        <v>148</v>
      </c>
      <c r="D106" s="89" t="s">
        <v>279</v>
      </c>
      <c r="E106" s="55">
        <v>0</v>
      </c>
      <c r="F106" s="56">
        <v>1799370</v>
      </c>
      <c r="G106" s="56">
        <f>ROUND((E106*F106),0)</f>
        <v>0</v>
      </c>
      <c r="H106" s="108" t="s">
        <v>239</v>
      </c>
    </row>
    <row r="107" spans="1:8" ht="30" x14ac:dyDescent="0.25">
      <c r="A107" s="108"/>
      <c r="B107" s="109"/>
      <c r="C107" s="89" t="s">
        <v>124</v>
      </c>
      <c r="D107" s="92" t="s">
        <v>149</v>
      </c>
      <c r="E107" s="55">
        <v>0.3</v>
      </c>
      <c r="F107" s="56">
        <v>5136385</v>
      </c>
      <c r="G107" s="56">
        <f>ROUND((E107*F107),0)</f>
        <v>1540916</v>
      </c>
      <c r="H107" s="108"/>
    </row>
    <row r="108" spans="1:8" x14ac:dyDescent="0.25">
      <c r="A108" s="108"/>
      <c r="B108" s="109"/>
      <c r="C108" s="57"/>
      <c r="D108" s="57" t="s">
        <v>152</v>
      </c>
      <c r="E108" s="58"/>
      <c r="F108" s="59"/>
      <c r="G108" s="60">
        <f>SUM(G106:G107)</f>
        <v>1540916</v>
      </c>
      <c r="H108" s="108"/>
    </row>
    <row r="109" spans="1:8" ht="39" customHeight="1" x14ac:dyDescent="0.25">
      <c r="A109" s="108" t="s">
        <v>238</v>
      </c>
      <c r="B109" s="109" t="s">
        <v>128</v>
      </c>
      <c r="C109" s="89" t="s">
        <v>129</v>
      </c>
      <c r="D109" s="89" t="s">
        <v>130</v>
      </c>
      <c r="E109" s="55">
        <v>0</v>
      </c>
      <c r="F109" s="56">
        <v>1079622</v>
      </c>
      <c r="G109" s="56">
        <f>ROUND((E109*F109),0)</f>
        <v>0</v>
      </c>
      <c r="H109" s="108" t="s">
        <v>263</v>
      </c>
    </row>
    <row r="110" spans="1:8" ht="46.5" customHeight="1" x14ac:dyDescent="0.25">
      <c r="A110" s="108"/>
      <c r="B110" s="109"/>
      <c r="C110" s="89" t="s">
        <v>132</v>
      </c>
      <c r="D110" s="89" t="s">
        <v>133</v>
      </c>
      <c r="E110" s="93">
        <v>0.5</v>
      </c>
      <c r="F110" s="56">
        <v>2486403</v>
      </c>
      <c r="G110" s="56">
        <f>ROUND((E110*F110),0)</f>
        <v>1243202</v>
      </c>
      <c r="H110" s="108"/>
    </row>
    <row r="111" spans="1:8" ht="50.25" customHeight="1" x14ac:dyDescent="0.25">
      <c r="A111" s="108"/>
      <c r="B111" s="109"/>
      <c r="C111" s="89" t="s">
        <v>124</v>
      </c>
      <c r="D111" s="89" t="s">
        <v>134</v>
      </c>
      <c r="E111" s="93">
        <v>0.5</v>
      </c>
      <c r="F111" s="56">
        <v>3009856</v>
      </c>
      <c r="G111" s="56">
        <f>ROUND((E111*F111),0)</f>
        <v>1504928</v>
      </c>
      <c r="H111" s="108"/>
    </row>
    <row r="112" spans="1:8" ht="15" customHeight="1" x14ac:dyDescent="0.25">
      <c r="A112" s="108"/>
      <c r="B112" s="109"/>
      <c r="C112" s="57"/>
      <c r="D112" s="57" t="s">
        <v>135</v>
      </c>
      <c r="E112" s="58"/>
      <c r="F112" s="59"/>
      <c r="G112" s="60">
        <f>SUM(G109:G111)</f>
        <v>2748130</v>
      </c>
      <c r="H112" s="108"/>
    </row>
    <row r="113" spans="1:8" ht="30" x14ac:dyDescent="0.25">
      <c r="A113" s="108" t="s">
        <v>238</v>
      </c>
      <c r="B113" s="109" t="s">
        <v>136</v>
      </c>
      <c r="C113" s="89" t="s">
        <v>132</v>
      </c>
      <c r="D113" s="89" t="s">
        <v>137</v>
      </c>
      <c r="E113" s="55">
        <v>0</v>
      </c>
      <c r="F113" s="56">
        <v>1799370</v>
      </c>
      <c r="G113" s="56">
        <f>ROUND((E113*F113),0)</f>
        <v>0</v>
      </c>
      <c r="H113" s="108" t="s">
        <v>161</v>
      </c>
    </row>
    <row r="114" spans="1:8" ht="30" x14ac:dyDescent="0.25">
      <c r="A114" s="108"/>
      <c r="B114" s="109"/>
      <c r="C114" s="89" t="s">
        <v>124</v>
      </c>
      <c r="D114" s="89" t="s">
        <v>138</v>
      </c>
      <c r="E114" s="55">
        <v>0.39</v>
      </c>
      <c r="F114" s="56">
        <v>8571546</v>
      </c>
      <c r="G114" s="56">
        <f>ROUND((E114*F114),0)</f>
        <v>3342903</v>
      </c>
      <c r="H114" s="108"/>
    </row>
    <row r="115" spans="1:8" x14ac:dyDescent="0.25">
      <c r="A115" s="108"/>
      <c r="B115" s="109"/>
      <c r="C115" s="57"/>
      <c r="D115" s="57" t="s">
        <v>139</v>
      </c>
      <c r="E115" s="58"/>
      <c r="F115" s="59"/>
      <c r="G115" s="60">
        <f>SUM(G113:G114)</f>
        <v>3342903</v>
      </c>
      <c r="H115" s="108"/>
    </row>
    <row r="116" spans="1:8" ht="30" x14ac:dyDescent="0.25">
      <c r="A116" s="108" t="s">
        <v>238</v>
      </c>
      <c r="B116" s="109" t="s">
        <v>143</v>
      </c>
      <c r="C116" s="89" t="s">
        <v>132</v>
      </c>
      <c r="D116" s="89" t="s">
        <v>144</v>
      </c>
      <c r="E116" s="55">
        <v>0</v>
      </c>
      <c r="F116" s="56">
        <v>981475</v>
      </c>
      <c r="G116" s="56">
        <f>ROUND((E116*F116),0)</f>
        <v>0</v>
      </c>
      <c r="H116" s="108" t="s">
        <v>264</v>
      </c>
    </row>
    <row r="117" spans="1:8" ht="30" x14ac:dyDescent="0.25">
      <c r="A117" s="108"/>
      <c r="B117" s="109"/>
      <c r="C117" s="89" t="s">
        <v>124</v>
      </c>
      <c r="D117" s="89" t="s">
        <v>145</v>
      </c>
      <c r="E117" s="93">
        <v>1</v>
      </c>
      <c r="F117" s="56">
        <v>948759</v>
      </c>
      <c r="G117" s="56">
        <f>ROUND((E117*F117),0)</f>
        <v>948759</v>
      </c>
      <c r="H117" s="108"/>
    </row>
    <row r="118" spans="1:8" x14ac:dyDescent="0.25">
      <c r="A118" s="108"/>
      <c r="B118" s="109"/>
      <c r="C118" s="57"/>
      <c r="D118" s="57" t="s">
        <v>146</v>
      </c>
      <c r="E118" s="58"/>
      <c r="F118" s="59"/>
      <c r="G118" s="60">
        <f>SUM(G116:G117)</f>
        <v>948759</v>
      </c>
      <c r="H118" s="108"/>
    </row>
    <row r="119" spans="1:8" ht="30" x14ac:dyDescent="0.25">
      <c r="A119" s="108" t="s">
        <v>238</v>
      </c>
      <c r="B119" s="109" t="s">
        <v>153</v>
      </c>
      <c r="C119" s="89" t="s">
        <v>132</v>
      </c>
      <c r="D119" s="89" t="s">
        <v>278</v>
      </c>
      <c r="E119" s="93">
        <v>0.7</v>
      </c>
      <c r="F119" s="56">
        <v>1046906</v>
      </c>
      <c r="G119" s="56">
        <f>ROUND((E119*F119),0)</f>
        <v>732834</v>
      </c>
      <c r="H119" s="108" t="s">
        <v>265</v>
      </c>
    </row>
    <row r="120" spans="1:8" ht="30" x14ac:dyDescent="0.25">
      <c r="A120" s="108"/>
      <c r="B120" s="109"/>
      <c r="C120" s="89" t="s">
        <v>124</v>
      </c>
      <c r="D120" s="92" t="s">
        <v>154</v>
      </c>
      <c r="E120" s="93">
        <v>1</v>
      </c>
      <c r="F120" s="56">
        <v>5888849</v>
      </c>
      <c r="G120" s="56">
        <f>ROUND((E120*F120),0)</f>
        <v>5888849</v>
      </c>
      <c r="H120" s="108"/>
    </row>
    <row r="121" spans="1:8" x14ac:dyDescent="0.25">
      <c r="A121" s="108"/>
      <c r="B121" s="109"/>
      <c r="C121" s="57"/>
      <c r="D121" s="57" t="s">
        <v>156</v>
      </c>
      <c r="E121" s="58"/>
      <c r="F121" s="59"/>
      <c r="G121" s="60">
        <f>SUM(G119:G120)</f>
        <v>6621683</v>
      </c>
      <c r="H121" s="108"/>
    </row>
    <row r="122" spans="1:8" ht="30" x14ac:dyDescent="0.25">
      <c r="A122" s="108" t="s">
        <v>216</v>
      </c>
      <c r="B122" s="109" t="s">
        <v>173</v>
      </c>
      <c r="C122" s="89" t="s">
        <v>129</v>
      </c>
      <c r="D122" s="89" t="s">
        <v>174</v>
      </c>
      <c r="E122" s="55">
        <v>0</v>
      </c>
      <c r="F122" s="56">
        <v>1079622</v>
      </c>
      <c r="G122" s="56">
        <f>ROUND((E122*F122),0)</f>
        <v>0</v>
      </c>
      <c r="H122" s="108" t="s">
        <v>266</v>
      </c>
    </row>
    <row r="123" spans="1:8" ht="30" x14ac:dyDescent="0.25">
      <c r="A123" s="108"/>
      <c r="B123" s="109"/>
      <c r="C123" s="89" t="s">
        <v>132</v>
      </c>
      <c r="D123" s="89" t="s">
        <v>175</v>
      </c>
      <c r="E123" s="93">
        <v>0.5</v>
      </c>
      <c r="F123" s="56">
        <v>2486403</v>
      </c>
      <c r="G123" s="56">
        <f>ROUND((E123*F123),0)</f>
        <v>1243202</v>
      </c>
      <c r="H123" s="108"/>
    </row>
    <row r="124" spans="1:8" ht="30" x14ac:dyDescent="0.25">
      <c r="A124" s="108"/>
      <c r="B124" s="109"/>
      <c r="C124" s="89" t="s">
        <v>124</v>
      </c>
      <c r="D124" s="89" t="s">
        <v>176</v>
      </c>
      <c r="E124" s="93">
        <v>0.5</v>
      </c>
      <c r="F124" s="56">
        <v>2388255</v>
      </c>
      <c r="G124" s="56">
        <f>ROUND((E124*F124),0)</f>
        <v>1194128</v>
      </c>
      <c r="H124" s="108"/>
    </row>
    <row r="125" spans="1:8" x14ac:dyDescent="0.25">
      <c r="A125" s="108"/>
      <c r="B125" s="109"/>
      <c r="C125" s="57"/>
      <c r="D125" s="57" t="s">
        <v>177</v>
      </c>
      <c r="E125" s="58"/>
      <c r="F125" s="59"/>
      <c r="G125" s="60">
        <f>SUM(G122:G124)</f>
        <v>2437330</v>
      </c>
      <c r="H125" s="108"/>
    </row>
    <row r="126" spans="1:8" ht="30" x14ac:dyDescent="0.25">
      <c r="A126" s="108" t="s">
        <v>217</v>
      </c>
      <c r="B126" s="109" t="s">
        <v>128</v>
      </c>
      <c r="C126" s="89" t="s">
        <v>129</v>
      </c>
      <c r="D126" s="89" t="s">
        <v>130</v>
      </c>
      <c r="E126" s="55">
        <v>0</v>
      </c>
      <c r="F126" s="56">
        <v>1079622</v>
      </c>
      <c r="G126" s="56">
        <f>ROUND((E126*F126),0)</f>
        <v>0</v>
      </c>
      <c r="H126" s="108" t="s">
        <v>267</v>
      </c>
    </row>
    <row r="127" spans="1:8" ht="30" x14ac:dyDescent="0.25">
      <c r="A127" s="108"/>
      <c r="B127" s="109"/>
      <c r="C127" s="89" t="s">
        <v>132</v>
      </c>
      <c r="D127" s="89" t="s">
        <v>133</v>
      </c>
      <c r="E127" s="93">
        <v>0.5</v>
      </c>
      <c r="F127" s="56">
        <v>2486403</v>
      </c>
      <c r="G127" s="56">
        <f>ROUND((E127*F127),0)</f>
        <v>1243202</v>
      </c>
      <c r="H127" s="108"/>
    </row>
    <row r="128" spans="1:8" ht="30" x14ac:dyDescent="0.25">
      <c r="A128" s="108"/>
      <c r="B128" s="109"/>
      <c r="C128" s="89" t="s">
        <v>124</v>
      </c>
      <c r="D128" s="89" t="s">
        <v>134</v>
      </c>
      <c r="E128" s="93">
        <v>0.5</v>
      </c>
      <c r="F128" s="56">
        <v>3009856</v>
      </c>
      <c r="G128" s="56">
        <f>ROUND((E128*F128),0)</f>
        <v>1504928</v>
      </c>
      <c r="H128" s="108"/>
    </row>
    <row r="129" spans="1:8" x14ac:dyDescent="0.25">
      <c r="A129" s="108"/>
      <c r="B129" s="109"/>
      <c r="C129" s="57"/>
      <c r="D129" s="57" t="s">
        <v>135</v>
      </c>
      <c r="E129" s="58"/>
      <c r="F129" s="59"/>
      <c r="G129" s="60">
        <f>SUM(G126:G128)</f>
        <v>2748130</v>
      </c>
      <c r="H129" s="108"/>
    </row>
    <row r="130" spans="1:8" ht="40.5" customHeight="1" x14ac:dyDescent="0.25">
      <c r="A130" s="108" t="s">
        <v>217</v>
      </c>
      <c r="B130" s="109" t="s">
        <v>128</v>
      </c>
      <c r="C130" s="89" t="s">
        <v>129</v>
      </c>
      <c r="D130" s="89" t="s">
        <v>130</v>
      </c>
      <c r="E130" s="55">
        <v>0</v>
      </c>
      <c r="F130" s="56">
        <v>1079622</v>
      </c>
      <c r="G130" s="56">
        <f>ROUND((E130*F130),0)</f>
        <v>0</v>
      </c>
      <c r="H130" s="108" t="s">
        <v>268</v>
      </c>
    </row>
    <row r="131" spans="1:8" ht="48.75" customHeight="1" x14ac:dyDescent="0.25">
      <c r="A131" s="108"/>
      <c r="B131" s="109"/>
      <c r="C131" s="89" t="s">
        <v>132</v>
      </c>
      <c r="D131" s="89" t="s">
        <v>133</v>
      </c>
      <c r="E131" s="93">
        <v>0.5</v>
      </c>
      <c r="F131" s="56">
        <v>2486403</v>
      </c>
      <c r="G131" s="56">
        <f>ROUND((E131*F131),0)</f>
        <v>1243202</v>
      </c>
      <c r="H131" s="108"/>
    </row>
    <row r="132" spans="1:8" ht="36.75" customHeight="1" x14ac:dyDescent="0.25">
      <c r="A132" s="108"/>
      <c r="B132" s="109"/>
      <c r="C132" s="89" t="s">
        <v>124</v>
      </c>
      <c r="D132" s="89" t="s">
        <v>134</v>
      </c>
      <c r="E132" s="93">
        <v>0.5</v>
      </c>
      <c r="F132" s="56">
        <v>3009856</v>
      </c>
      <c r="G132" s="56">
        <f>ROUND((E132*F132),0)</f>
        <v>1504928</v>
      </c>
      <c r="H132" s="108"/>
    </row>
    <row r="133" spans="1:8" ht="15" customHeight="1" x14ac:dyDescent="0.25">
      <c r="A133" s="108"/>
      <c r="B133" s="109"/>
      <c r="C133" s="57"/>
      <c r="D133" s="57" t="s">
        <v>135</v>
      </c>
      <c r="E133" s="58"/>
      <c r="F133" s="59"/>
      <c r="G133" s="60">
        <f>SUM(G130:G132)</f>
        <v>2748130</v>
      </c>
      <c r="H133" s="108"/>
    </row>
    <row r="134" spans="1:8" ht="30" x14ac:dyDescent="0.25">
      <c r="A134" s="108" t="s">
        <v>217</v>
      </c>
      <c r="B134" s="109" t="s">
        <v>136</v>
      </c>
      <c r="C134" s="89" t="s">
        <v>132</v>
      </c>
      <c r="D134" s="89" t="s">
        <v>137</v>
      </c>
      <c r="E134" s="93">
        <v>0</v>
      </c>
      <c r="F134" s="56">
        <v>1799370</v>
      </c>
      <c r="G134" s="56">
        <f>ROUND((E134*F134),0)</f>
        <v>0</v>
      </c>
      <c r="H134" s="108" t="s">
        <v>269</v>
      </c>
    </row>
    <row r="135" spans="1:8" ht="30" x14ac:dyDescent="0.25">
      <c r="A135" s="108"/>
      <c r="B135" s="109"/>
      <c r="C135" s="89" t="s">
        <v>124</v>
      </c>
      <c r="D135" s="89" t="s">
        <v>138</v>
      </c>
      <c r="E135" s="93">
        <v>0.3</v>
      </c>
      <c r="F135" s="56">
        <v>8571546</v>
      </c>
      <c r="G135" s="56">
        <f>ROUND((E135*F135),0)</f>
        <v>2571464</v>
      </c>
      <c r="H135" s="108"/>
    </row>
    <row r="136" spans="1:8" x14ac:dyDescent="0.25">
      <c r="A136" s="108"/>
      <c r="B136" s="109"/>
      <c r="C136" s="57"/>
      <c r="D136" s="57" t="s">
        <v>139</v>
      </c>
      <c r="E136" s="58"/>
      <c r="F136" s="59"/>
      <c r="G136" s="60">
        <f>SUM(G134:G135)</f>
        <v>2571464</v>
      </c>
      <c r="H136" s="108"/>
    </row>
    <row r="137" spans="1:8" ht="30" x14ac:dyDescent="0.25">
      <c r="A137" s="108" t="s">
        <v>218</v>
      </c>
      <c r="B137" s="109" t="s">
        <v>173</v>
      </c>
      <c r="C137" s="89" t="s">
        <v>129</v>
      </c>
      <c r="D137" s="89" t="s">
        <v>174</v>
      </c>
      <c r="E137" s="55">
        <v>0</v>
      </c>
      <c r="F137" s="56">
        <v>1079622</v>
      </c>
      <c r="G137" s="56">
        <f>ROUND((E137*F137),0)</f>
        <v>0</v>
      </c>
      <c r="H137" s="108" t="s">
        <v>270</v>
      </c>
    </row>
    <row r="138" spans="1:8" ht="30" x14ac:dyDescent="0.25">
      <c r="A138" s="108"/>
      <c r="B138" s="109"/>
      <c r="C138" s="89" t="s">
        <v>132</v>
      </c>
      <c r="D138" s="89" t="s">
        <v>175</v>
      </c>
      <c r="E138" s="55">
        <v>0.5</v>
      </c>
      <c r="F138" s="56">
        <v>2486403</v>
      </c>
      <c r="G138" s="56">
        <f>ROUND((E138*F138),0)</f>
        <v>1243202</v>
      </c>
      <c r="H138" s="108"/>
    </row>
    <row r="139" spans="1:8" ht="30" x14ac:dyDescent="0.25">
      <c r="A139" s="108"/>
      <c r="B139" s="109"/>
      <c r="C139" s="89" t="s">
        <v>124</v>
      </c>
      <c r="D139" s="89" t="s">
        <v>176</v>
      </c>
      <c r="E139" s="93">
        <v>0.5</v>
      </c>
      <c r="F139" s="56">
        <v>2388255</v>
      </c>
      <c r="G139" s="56">
        <f>ROUND((E139*F139),0)</f>
        <v>1194128</v>
      </c>
      <c r="H139" s="108"/>
    </row>
    <row r="140" spans="1:8" x14ac:dyDescent="0.25">
      <c r="A140" s="108"/>
      <c r="B140" s="109"/>
      <c r="C140" s="57"/>
      <c r="D140" s="57" t="s">
        <v>177</v>
      </c>
      <c r="E140" s="58"/>
      <c r="F140" s="59"/>
      <c r="G140" s="60">
        <f>SUM(G137:G139)</f>
        <v>2437330</v>
      </c>
      <c r="H140" s="108"/>
    </row>
    <row r="141" spans="1:8" ht="30" x14ac:dyDescent="0.25">
      <c r="A141" s="108" t="s">
        <v>181</v>
      </c>
      <c r="B141" s="109" t="s">
        <v>128</v>
      </c>
      <c r="C141" s="89" t="s">
        <v>129</v>
      </c>
      <c r="D141" s="89" t="s">
        <v>130</v>
      </c>
      <c r="E141" s="55">
        <v>0</v>
      </c>
      <c r="F141" s="56">
        <v>1079622</v>
      </c>
      <c r="G141" s="56">
        <f>ROUND((E141*F141),0)</f>
        <v>0</v>
      </c>
      <c r="H141" s="108" t="s">
        <v>241</v>
      </c>
    </row>
    <row r="142" spans="1:8" ht="30" x14ac:dyDescent="0.25">
      <c r="A142" s="108"/>
      <c r="B142" s="109"/>
      <c r="C142" s="89" t="s">
        <v>132</v>
      </c>
      <c r="D142" s="89" t="s">
        <v>133</v>
      </c>
      <c r="E142" s="55">
        <v>0.15</v>
      </c>
      <c r="F142" s="56">
        <v>2486403</v>
      </c>
      <c r="G142" s="56">
        <f>ROUND((E142*F142),0)</f>
        <v>372960</v>
      </c>
      <c r="H142" s="108"/>
    </row>
    <row r="143" spans="1:8" ht="30" x14ac:dyDescent="0.25">
      <c r="A143" s="108"/>
      <c r="B143" s="109"/>
      <c r="C143" s="89" t="s">
        <v>124</v>
      </c>
      <c r="D143" s="89" t="s">
        <v>134</v>
      </c>
      <c r="E143" s="55">
        <v>0.3</v>
      </c>
      <c r="F143" s="56">
        <v>3009856</v>
      </c>
      <c r="G143" s="56">
        <f>ROUND((E143*F143),0)</f>
        <v>902957</v>
      </c>
      <c r="H143" s="108"/>
    </row>
    <row r="144" spans="1:8" x14ac:dyDescent="0.25">
      <c r="A144" s="108"/>
      <c r="B144" s="109"/>
      <c r="C144" s="57"/>
      <c r="D144" s="57" t="s">
        <v>135</v>
      </c>
      <c r="E144" s="58"/>
      <c r="F144" s="59"/>
      <c r="G144" s="60">
        <f>SUM(G141:G143)</f>
        <v>1275917</v>
      </c>
      <c r="H144" s="108"/>
    </row>
    <row r="145" spans="1:8" ht="30" x14ac:dyDescent="0.25">
      <c r="A145" s="108" t="s">
        <v>181</v>
      </c>
      <c r="B145" s="109" t="s">
        <v>183</v>
      </c>
      <c r="C145" s="89" t="s">
        <v>132</v>
      </c>
      <c r="D145" s="89" t="s">
        <v>282</v>
      </c>
      <c r="E145" s="55">
        <v>0</v>
      </c>
      <c r="F145" s="56">
        <v>2519119</v>
      </c>
      <c r="G145" s="56">
        <f>ROUND((E145*F145),0)</f>
        <v>0</v>
      </c>
      <c r="H145" s="108" t="s">
        <v>185</v>
      </c>
    </row>
    <row r="146" spans="1:8" ht="30" x14ac:dyDescent="0.25">
      <c r="A146" s="108"/>
      <c r="B146" s="109"/>
      <c r="C146" s="89" t="s">
        <v>124</v>
      </c>
      <c r="D146" s="92" t="s">
        <v>184</v>
      </c>
      <c r="E146" s="55">
        <v>0.3</v>
      </c>
      <c r="F146" s="56">
        <v>11646834</v>
      </c>
      <c r="G146" s="56">
        <f>ROUND((E146*F146),0)</f>
        <v>3494050</v>
      </c>
      <c r="H146" s="108"/>
    </row>
    <row r="147" spans="1:8" x14ac:dyDescent="0.25">
      <c r="A147" s="108"/>
      <c r="B147" s="109"/>
      <c r="C147" s="57"/>
      <c r="D147" s="57" t="s">
        <v>187</v>
      </c>
      <c r="E147" s="58"/>
      <c r="F147" s="59"/>
      <c r="G147" s="60">
        <f>SUM(G145:G146)</f>
        <v>3494050</v>
      </c>
      <c r="H147" s="108"/>
    </row>
    <row r="148" spans="1:8" ht="30" x14ac:dyDescent="0.25">
      <c r="A148" s="108" t="s">
        <v>188</v>
      </c>
      <c r="B148" s="109" t="s">
        <v>128</v>
      </c>
      <c r="C148" s="89" t="s">
        <v>129</v>
      </c>
      <c r="D148" s="89" t="s">
        <v>130</v>
      </c>
      <c r="E148" s="55">
        <v>0</v>
      </c>
      <c r="F148" s="56">
        <v>1079622</v>
      </c>
      <c r="G148" s="56">
        <f>ROUND((E148*F148),0)</f>
        <v>0</v>
      </c>
      <c r="H148" s="108" t="s">
        <v>241</v>
      </c>
    </row>
    <row r="149" spans="1:8" ht="30" x14ac:dyDescent="0.25">
      <c r="A149" s="108"/>
      <c r="B149" s="109"/>
      <c r="C149" s="89" t="s">
        <v>132</v>
      </c>
      <c r="D149" s="89" t="s">
        <v>133</v>
      </c>
      <c r="E149" s="55">
        <v>0.15</v>
      </c>
      <c r="F149" s="56">
        <v>2486403</v>
      </c>
      <c r="G149" s="56">
        <f>ROUND((E149*F149),0)</f>
        <v>372960</v>
      </c>
      <c r="H149" s="108"/>
    </row>
    <row r="150" spans="1:8" ht="30" x14ac:dyDescent="0.25">
      <c r="A150" s="108"/>
      <c r="B150" s="109"/>
      <c r="C150" s="89" t="s">
        <v>124</v>
      </c>
      <c r="D150" s="89" t="s">
        <v>134</v>
      </c>
      <c r="E150" s="55">
        <v>0.3</v>
      </c>
      <c r="F150" s="56">
        <v>3009856</v>
      </c>
      <c r="G150" s="56">
        <f>ROUND((E150*F150),0)</f>
        <v>902957</v>
      </c>
      <c r="H150" s="108"/>
    </row>
    <row r="151" spans="1:8" x14ac:dyDescent="0.25">
      <c r="A151" s="108"/>
      <c r="B151" s="109"/>
      <c r="C151" s="57"/>
      <c r="D151" s="57" t="s">
        <v>135</v>
      </c>
      <c r="E151" s="58"/>
      <c r="F151" s="59"/>
      <c r="G151" s="60">
        <f>SUM(G148:G150)</f>
        <v>1275917</v>
      </c>
      <c r="H151" s="108"/>
    </row>
    <row r="152" spans="1:8" ht="30" x14ac:dyDescent="0.25">
      <c r="A152" s="108" t="s">
        <v>188</v>
      </c>
      <c r="B152" s="109" t="s">
        <v>183</v>
      </c>
      <c r="C152" s="89" t="s">
        <v>132</v>
      </c>
      <c r="D152" s="89" t="s">
        <v>282</v>
      </c>
      <c r="E152" s="55">
        <v>0</v>
      </c>
      <c r="F152" s="56">
        <v>2519119</v>
      </c>
      <c r="G152" s="56">
        <f>ROUND((E152*F152),0)</f>
        <v>0</v>
      </c>
      <c r="H152" s="108" t="s">
        <v>185</v>
      </c>
    </row>
    <row r="153" spans="1:8" ht="30" x14ac:dyDescent="0.25">
      <c r="A153" s="108"/>
      <c r="B153" s="109"/>
      <c r="C153" s="89" t="s">
        <v>124</v>
      </c>
      <c r="D153" s="92" t="s">
        <v>184</v>
      </c>
      <c r="E153" s="55">
        <v>0.3</v>
      </c>
      <c r="F153" s="56">
        <v>11646834</v>
      </c>
      <c r="G153" s="56">
        <f>ROUND((E153*F153),0)</f>
        <v>3494050</v>
      </c>
      <c r="H153" s="108"/>
    </row>
    <row r="154" spans="1:8" x14ac:dyDescent="0.25">
      <c r="A154" s="108"/>
      <c r="B154" s="109"/>
      <c r="C154" s="57"/>
      <c r="D154" s="57" t="s">
        <v>187</v>
      </c>
      <c r="E154" s="58"/>
      <c r="F154" s="59"/>
      <c r="G154" s="60">
        <f>SUM(G152:G153)</f>
        <v>3494050</v>
      </c>
      <c r="H154" s="108"/>
    </row>
    <row r="155" spans="1:8" ht="30" x14ac:dyDescent="0.25">
      <c r="A155" s="108" t="s">
        <v>189</v>
      </c>
      <c r="B155" s="109" t="s">
        <v>128</v>
      </c>
      <c r="C155" s="89" t="s">
        <v>129</v>
      </c>
      <c r="D155" s="89" t="s">
        <v>130</v>
      </c>
      <c r="E155" s="55">
        <v>0</v>
      </c>
      <c r="F155" s="56">
        <v>1079622</v>
      </c>
      <c r="G155" s="56">
        <f>ROUND((E155*F155),0)</f>
        <v>0</v>
      </c>
      <c r="H155" s="108" t="s">
        <v>241</v>
      </c>
    </row>
    <row r="156" spans="1:8" ht="30" x14ac:dyDescent="0.25">
      <c r="A156" s="108"/>
      <c r="B156" s="109"/>
      <c r="C156" s="89" t="s">
        <v>132</v>
      </c>
      <c r="D156" s="89" t="s">
        <v>133</v>
      </c>
      <c r="E156" s="55">
        <v>0.15</v>
      </c>
      <c r="F156" s="56">
        <v>2486403</v>
      </c>
      <c r="G156" s="56">
        <f>ROUND((E156*F156),0)</f>
        <v>372960</v>
      </c>
      <c r="H156" s="108"/>
    </row>
    <row r="157" spans="1:8" ht="30" x14ac:dyDescent="0.25">
      <c r="A157" s="108"/>
      <c r="B157" s="109"/>
      <c r="C157" s="89" t="s">
        <v>124</v>
      </c>
      <c r="D157" s="89" t="s">
        <v>134</v>
      </c>
      <c r="E157" s="55">
        <v>0.3</v>
      </c>
      <c r="F157" s="56">
        <v>3009856</v>
      </c>
      <c r="G157" s="56">
        <f>ROUND((E157*F157),0)</f>
        <v>902957</v>
      </c>
      <c r="H157" s="108"/>
    </row>
    <row r="158" spans="1:8" x14ac:dyDescent="0.25">
      <c r="A158" s="108"/>
      <c r="B158" s="109"/>
      <c r="C158" s="57"/>
      <c r="D158" s="57" t="s">
        <v>135</v>
      </c>
      <c r="E158" s="58"/>
      <c r="F158" s="59"/>
      <c r="G158" s="60">
        <f>SUM(G155:G157)</f>
        <v>1275917</v>
      </c>
      <c r="H158" s="108"/>
    </row>
    <row r="159" spans="1:8" ht="30" x14ac:dyDescent="0.25">
      <c r="A159" s="108" t="s">
        <v>189</v>
      </c>
      <c r="B159" s="109" t="s">
        <v>190</v>
      </c>
      <c r="C159" s="89" t="s">
        <v>132</v>
      </c>
      <c r="D159" s="89" t="s">
        <v>282</v>
      </c>
      <c r="E159" s="55">
        <v>0</v>
      </c>
      <c r="F159" s="56">
        <v>2519119</v>
      </c>
      <c r="G159" s="56">
        <f>ROUND((E159*F159),0)</f>
        <v>0</v>
      </c>
      <c r="H159" s="108" t="s">
        <v>185</v>
      </c>
    </row>
    <row r="160" spans="1:8" ht="30" x14ac:dyDescent="0.25">
      <c r="A160" s="108"/>
      <c r="B160" s="109"/>
      <c r="C160" s="89" t="s">
        <v>124</v>
      </c>
      <c r="D160" s="92" t="s">
        <v>184</v>
      </c>
      <c r="E160" s="55">
        <v>0.3</v>
      </c>
      <c r="F160" s="56">
        <v>11646834</v>
      </c>
      <c r="G160" s="56">
        <f>ROUND((E160*F160),0)</f>
        <v>3494050</v>
      </c>
      <c r="H160" s="108"/>
    </row>
    <row r="161" spans="1:8" x14ac:dyDescent="0.25">
      <c r="A161" s="108"/>
      <c r="B161" s="109"/>
      <c r="C161" s="57"/>
      <c r="D161" s="57" t="s">
        <v>187</v>
      </c>
      <c r="E161" s="58"/>
      <c r="F161" s="59"/>
      <c r="G161" s="60">
        <f>SUM(G159:G160)</f>
        <v>3494050</v>
      </c>
      <c r="H161" s="108"/>
    </row>
    <row r="162" spans="1:8" ht="30" x14ac:dyDescent="0.25">
      <c r="A162" s="108" t="s">
        <v>219</v>
      </c>
      <c r="B162" s="109" t="s">
        <v>128</v>
      </c>
      <c r="C162" s="89" t="s">
        <v>129</v>
      </c>
      <c r="D162" s="89" t="s">
        <v>130</v>
      </c>
      <c r="E162" s="55">
        <v>0</v>
      </c>
      <c r="F162" s="56">
        <v>1079622</v>
      </c>
      <c r="G162" s="56">
        <f>ROUND((E162*F162),0)</f>
        <v>0</v>
      </c>
      <c r="H162" s="108" t="s">
        <v>191</v>
      </c>
    </row>
    <row r="163" spans="1:8" ht="30" x14ac:dyDescent="0.25">
      <c r="A163" s="108"/>
      <c r="B163" s="109"/>
      <c r="C163" s="89" t="s">
        <v>132</v>
      </c>
      <c r="D163" s="89" t="s">
        <v>133</v>
      </c>
      <c r="E163" s="55">
        <v>0.5</v>
      </c>
      <c r="F163" s="56">
        <v>2486403</v>
      </c>
      <c r="G163" s="56">
        <f>ROUND((E163*F163),0)</f>
        <v>1243202</v>
      </c>
      <c r="H163" s="108"/>
    </row>
    <row r="164" spans="1:8" ht="30" x14ac:dyDescent="0.25">
      <c r="A164" s="108"/>
      <c r="B164" s="109"/>
      <c r="C164" s="89" t="s">
        <v>124</v>
      </c>
      <c r="D164" s="89" t="s">
        <v>134</v>
      </c>
      <c r="E164" s="55">
        <v>1</v>
      </c>
      <c r="F164" s="56">
        <v>3009856</v>
      </c>
      <c r="G164" s="56">
        <f>ROUND((E164*F164),0)</f>
        <v>3009856</v>
      </c>
      <c r="H164" s="108"/>
    </row>
    <row r="165" spans="1:8" x14ac:dyDescent="0.25">
      <c r="A165" s="108"/>
      <c r="B165" s="109"/>
      <c r="C165" s="57"/>
      <c r="D165" s="57" t="s">
        <v>135</v>
      </c>
      <c r="E165" s="58"/>
      <c r="F165" s="59"/>
      <c r="G165" s="60">
        <f>SUM(G162:G164)</f>
        <v>4253058</v>
      </c>
      <c r="H165" s="108"/>
    </row>
    <row r="166" spans="1:8" ht="30" x14ac:dyDescent="0.25">
      <c r="A166" s="108" t="s">
        <v>219</v>
      </c>
      <c r="B166" s="109" t="s">
        <v>136</v>
      </c>
      <c r="C166" s="89" t="s">
        <v>132</v>
      </c>
      <c r="D166" s="89" t="s">
        <v>137</v>
      </c>
      <c r="E166" s="55">
        <v>0.7</v>
      </c>
      <c r="F166" s="56">
        <v>1799370</v>
      </c>
      <c r="G166" s="56">
        <f>ROUND((E166*F166),0)</f>
        <v>1259559</v>
      </c>
      <c r="H166" s="108" t="s">
        <v>77</v>
      </c>
    </row>
    <row r="167" spans="1:8" ht="30" x14ac:dyDescent="0.25">
      <c r="A167" s="108"/>
      <c r="B167" s="109"/>
      <c r="C167" s="89" t="s">
        <v>124</v>
      </c>
      <c r="D167" s="89" t="s">
        <v>138</v>
      </c>
      <c r="E167" s="55">
        <v>1</v>
      </c>
      <c r="F167" s="56">
        <v>8571546</v>
      </c>
      <c r="G167" s="56">
        <f>ROUND((E167*F167),0)</f>
        <v>8571546</v>
      </c>
      <c r="H167" s="108"/>
    </row>
    <row r="168" spans="1:8" x14ac:dyDescent="0.25">
      <c r="A168" s="108"/>
      <c r="B168" s="109"/>
      <c r="C168" s="57"/>
      <c r="D168" s="57" t="s">
        <v>139</v>
      </c>
      <c r="E168" s="58"/>
      <c r="F168" s="59"/>
      <c r="G168" s="60">
        <f>SUM(G166:G167)</f>
        <v>9831105</v>
      </c>
      <c r="H168" s="108"/>
    </row>
    <row r="169" spans="1:8" ht="30" x14ac:dyDescent="0.25">
      <c r="A169" s="108" t="s">
        <v>221</v>
      </c>
      <c r="B169" s="109" t="s">
        <v>128</v>
      </c>
      <c r="C169" s="89" t="s">
        <v>129</v>
      </c>
      <c r="D169" s="89" t="s">
        <v>130</v>
      </c>
      <c r="E169" s="55">
        <v>0</v>
      </c>
      <c r="F169" s="56">
        <v>1079622</v>
      </c>
      <c r="G169" s="56">
        <f>ROUND((E169*F169),0)</f>
        <v>0</v>
      </c>
      <c r="H169" s="108" t="s">
        <v>271</v>
      </c>
    </row>
    <row r="170" spans="1:8" ht="30" x14ac:dyDescent="0.25">
      <c r="A170" s="108"/>
      <c r="B170" s="109"/>
      <c r="C170" s="89" t="s">
        <v>132</v>
      </c>
      <c r="D170" s="89" t="s">
        <v>133</v>
      </c>
      <c r="E170" s="93">
        <v>0.5</v>
      </c>
      <c r="F170" s="56">
        <v>2486403</v>
      </c>
      <c r="G170" s="56">
        <f>ROUND((E170*F170),0)</f>
        <v>1243202</v>
      </c>
      <c r="H170" s="108"/>
    </row>
    <row r="171" spans="1:8" ht="30" x14ac:dyDescent="0.25">
      <c r="A171" s="108"/>
      <c r="B171" s="109"/>
      <c r="C171" s="89" t="s">
        <v>124</v>
      </c>
      <c r="D171" s="89" t="s">
        <v>134</v>
      </c>
      <c r="E171" s="93">
        <v>0.5</v>
      </c>
      <c r="F171" s="56">
        <v>3009856</v>
      </c>
      <c r="G171" s="56">
        <f>ROUND((E171*F171),0)</f>
        <v>1504928</v>
      </c>
      <c r="H171" s="108"/>
    </row>
    <row r="172" spans="1:8" x14ac:dyDescent="0.25">
      <c r="A172" s="108"/>
      <c r="B172" s="109"/>
      <c r="C172" s="57"/>
      <c r="D172" s="57" t="s">
        <v>135</v>
      </c>
      <c r="E172" s="58"/>
      <c r="F172" s="59"/>
      <c r="G172" s="60">
        <f>SUM(G169:G171)</f>
        <v>2748130</v>
      </c>
      <c r="H172" s="108"/>
    </row>
    <row r="173" spans="1:8" ht="30" x14ac:dyDescent="0.25">
      <c r="A173" s="108" t="s">
        <v>221</v>
      </c>
      <c r="B173" s="109" t="s">
        <v>136</v>
      </c>
      <c r="C173" s="89" t="s">
        <v>132</v>
      </c>
      <c r="D173" s="89" t="s">
        <v>137</v>
      </c>
      <c r="E173" s="55">
        <v>0</v>
      </c>
      <c r="F173" s="56">
        <v>1799370</v>
      </c>
      <c r="G173" s="56">
        <f>ROUND((E173*F173),0)</f>
        <v>0</v>
      </c>
      <c r="H173" s="108" t="s">
        <v>158</v>
      </c>
    </row>
    <row r="174" spans="1:8" ht="30" x14ac:dyDescent="0.25">
      <c r="A174" s="108"/>
      <c r="B174" s="109"/>
      <c r="C174" s="89" t="s">
        <v>124</v>
      </c>
      <c r="D174" s="89" t="s">
        <v>138</v>
      </c>
      <c r="E174" s="55">
        <v>0.3</v>
      </c>
      <c r="F174" s="56">
        <v>8571546</v>
      </c>
      <c r="G174" s="56">
        <f>ROUND((E174*F174),0)</f>
        <v>2571464</v>
      </c>
      <c r="H174" s="108"/>
    </row>
    <row r="175" spans="1:8" x14ac:dyDescent="0.25">
      <c r="A175" s="108"/>
      <c r="B175" s="109"/>
      <c r="C175" s="57"/>
      <c r="D175" s="57" t="s">
        <v>139</v>
      </c>
      <c r="E175" s="58"/>
      <c r="F175" s="59"/>
      <c r="G175" s="60">
        <f>SUM(G173:G174)</f>
        <v>2571464</v>
      </c>
      <c r="H175" s="108"/>
    </row>
    <row r="176" spans="1:8" ht="30" x14ac:dyDescent="0.25">
      <c r="A176" s="108" t="s">
        <v>242</v>
      </c>
      <c r="B176" s="109" t="s">
        <v>128</v>
      </c>
      <c r="C176" s="89" t="s">
        <v>129</v>
      </c>
      <c r="D176" s="89" t="s">
        <v>130</v>
      </c>
      <c r="E176" s="55">
        <v>0</v>
      </c>
      <c r="F176" s="56">
        <v>1079622</v>
      </c>
      <c r="G176" s="56">
        <f>ROUND((E176*F176),0)</f>
        <v>0</v>
      </c>
      <c r="H176" s="108" t="s">
        <v>272</v>
      </c>
    </row>
    <row r="177" spans="1:8" ht="30" x14ac:dyDescent="0.25">
      <c r="A177" s="108"/>
      <c r="B177" s="109"/>
      <c r="C177" s="89" t="s">
        <v>132</v>
      </c>
      <c r="D177" s="89" t="s">
        <v>133</v>
      </c>
      <c r="E177" s="93">
        <v>0.5</v>
      </c>
      <c r="F177" s="56">
        <v>2486403</v>
      </c>
      <c r="G177" s="56">
        <f>ROUND((E177*F177),0)</f>
        <v>1243202</v>
      </c>
      <c r="H177" s="108"/>
    </row>
    <row r="178" spans="1:8" ht="30" x14ac:dyDescent="0.25">
      <c r="A178" s="108"/>
      <c r="B178" s="109"/>
      <c r="C178" s="89" t="s">
        <v>124</v>
      </c>
      <c r="D178" s="89" t="s">
        <v>134</v>
      </c>
      <c r="E178" s="93">
        <v>0.5</v>
      </c>
      <c r="F178" s="56">
        <v>3009856</v>
      </c>
      <c r="G178" s="56">
        <f>ROUND((E178*F178),0)</f>
        <v>1504928</v>
      </c>
      <c r="H178" s="108"/>
    </row>
    <row r="179" spans="1:8" x14ac:dyDescent="0.25">
      <c r="A179" s="108"/>
      <c r="B179" s="109"/>
      <c r="C179" s="57"/>
      <c r="D179" s="57" t="s">
        <v>135</v>
      </c>
      <c r="E179" s="58"/>
      <c r="F179" s="59"/>
      <c r="G179" s="60">
        <f>SUM(G176:G178)</f>
        <v>2748130</v>
      </c>
      <c r="H179" s="108"/>
    </row>
    <row r="180" spans="1:8" ht="30" x14ac:dyDescent="0.25">
      <c r="A180" s="108" t="s">
        <v>242</v>
      </c>
      <c r="B180" s="109" t="s">
        <v>136</v>
      </c>
      <c r="C180" s="89" t="s">
        <v>132</v>
      </c>
      <c r="D180" s="89" t="s">
        <v>137</v>
      </c>
      <c r="E180" s="55">
        <v>0</v>
      </c>
      <c r="F180" s="56">
        <v>1799370</v>
      </c>
      <c r="G180" s="56">
        <f>ROUND((E180*F180),0)</f>
        <v>0</v>
      </c>
      <c r="H180" s="108" t="s">
        <v>158</v>
      </c>
    </row>
    <row r="181" spans="1:8" ht="30" x14ac:dyDescent="0.25">
      <c r="A181" s="108"/>
      <c r="B181" s="109"/>
      <c r="C181" s="89" t="s">
        <v>124</v>
      </c>
      <c r="D181" s="89" t="s">
        <v>138</v>
      </c>
      <c r="E181" s="55">
        <v>0.3</v>
      </c>
      <c r="F181" s="56">
        <v>8571546</v>
      </c>
      <c r="G181" s="56">
        <f>ROUND((E181*F181),0)</f>
        <v>2571464</v>
      </c>
      <c r="H181" s="108"/>
    </row>
    <row r="182" spans="1:8" x14ac:dyDescent="0.25">
      <c r="A182" s="108"/>
      <c r="B182" s="109"/>
      <c r="C182" s="57"/>
      <c r="D182" s="57" t="s">
        <v>139</v>
      </c>
      <c r="E182" s="58"/>
      <c r="F182" s="59"/>
      <c r="G182" s="60">
        <f>SUM(G180:G181)</f>
        <v>2571464</v>
      </c>
      <c r="H182" s="108"/>
    </row>
    <row r="183" spans="1:8" ht="30" x14ac:dyDescent="0.25">
      <c r="A183" s="108" t="s">
        <v>222</v>
      </c>
      <c r="B183" s="109" t="s">
        <v>128</v>
      </c>
      <c r="C183" s="89" t="s">
        <v>129</v>
      </c>
      <c r="D183" s="89" t="s">
        <v>130</v>
      </c>
      <c r="E183" s="55">
        <v>0</v>
      </c>
      <c r="F183" s="56">
        <v>1079622</v>
      </c>
      <c r="G183" s="56">
        <f>ROUND((E183*F183),0)</f>
        <v>0</v>
      </c>
      <c r="H183" s="108" t="s">
        <v>273</v>
      </c>
    </row>
    <row r="184" spans="1:8" ht="30" x14ac:dyDescent="0.25">
      <c r="A184" s="108"/>
      <c r="B184" s="109"/>
      <c r="C184" s="89" t="s">
        <v>132</v>
      </c>
      <c r="D184" s="89" t="s">
        <v>133</v>
      </c>
      <c r="E184" s="93">
        <v>0.5</v>
      </c>
      <c r="F184" s="56">
        <v>2486403</v>
      </c>
      <c r="G184" s="56">
        <f>ROUND((E184*F184),0)</f>
        <v>1243202</v>
      </c>
      <c r="H184" s="108"/>
    </row>
    <row r="185" spans="1:8" ht="30" x14ac:dyDescent="0.25">
      <c r="A185" s="108"/>
      <c r="B185" s="109"/>
      <c r="C185" s="89" t="s">
        <v>124</v>
      </c>
      <c r="D185" s="89" t="s">
        <v>134</v>
      </c>
      <c r="E185" s="93">
        <v>0.5</v>
      </c>
      <c r="F185" s="56">
        <v>3009856</v>
      </c>
      <c r="G185" s="56">
        <f>ROUND((E185*F185),0)</f>
        <v>1504928</v>
      </c>
      <c r="H185" s="108"/>
    </row>
    <row r="186" spans="1:8" x14ac:dyDescent="0.25">
      <c r="A186" s="108"/>
      <c r="B186" s="109"/>
      <c r="C186" s="57"/>
      <c r="D186" s="57" t="s">
        <v>135</v>
      </c>
      <c r="E186" s="58"/>
      <c r="F186" s="59"/>
      <c r="G186" s="60">
        <f>SUM(G183:G185)</f>
        <v>2748130</v>
      </c>
      <c r="H186" s="108"/>
    </row>
    <row r="187" spans="1:8" ht="30" x14ac:dyDescent="0.25">
      <c r="A187" s="108" t="s">
        <v>222</v>
      </c>
      <c r="B187" s="109" t="s">
        <v>136</v>
      </c>
      <c r="C187" s="89" t="s">
        <v>132</v>
      </c>
      <c r="D187" s="89" t="s">
        <v>137</v>
      </c>
      <c r="E187" s="55">
        <v>0</v>
      </c>
      <c r="F187" s="56">
        <v>1799370</v>
      </c>
      <c r="G187" s="56">
        <f>ROUND((E187*F187),0)</f>
        <v>0</v>
      </c>
      <c r="H187" s="108" t="s">
        <v>158</v>
      </c>
    </row>
    <row r="188" spans="1:8" ht="30" x14ac:dyDescent="0.25">
      <c r="A188" s="108"/>
      <c r="B188" s="109"/>
      <c r="C188" s="89" t="s">
        <v>124</v>
      </c>
      <c r="D188" s="89" t="s">
        <v>138</v>
      </c>
      <c r="E188" s="55">
        <v>0.3</v>
      </c>
      <c r="F188" s="56">
        <v>8571546</v>
      </c>
      <c r="G188" s="56">
        <f>ROUND((E188*F188),0)</f>
        <v>2571464</v>
      </c>
      <c r="H188" s="108"/>
    </row>
    <row r="189" spans="1:8" x14ac:dyDescent="0.25">
      <c r="A189" s="108"/>
      <c r="B189" s="109"/>
      <c r="C189" s="57"/>
      <c r="D189" s="57" t="s">
        <v>139</v>
      </c>
      <c r="E189" s="58"/>
      <c r="F189" s="59"/>
      <c r="G189" s="60">
        <f>SUM(G187:G188)</f>
        <v>2571464</v>
      </c>
      <c r="H189" s="108"/>
    </row>
    <row r="190" spans="1:8" ht="30" x14ac:dyDescent="0.25">
      <c r="A190" s="108" t="s">
        <v>223</v>
      </c>
      <c r="B190" s="109" t="s">
        <v>128</v>
      </c>
      <c r="C190" s="89" t="s">
        <v>129</v>
      </c>
      <c r="D190" s="89" t="s">
        <v>130</v>
      </c>
      <c r="E190" s="55">
        <v>0</v>
      </c>
      <c r="F190" s="56">
        <v>1079622</v>
      </c>
      <c r="G190" s="56">
        <f>ROUND((E190*F190),0)</f>
        <v>0</v>
      </c>
      <c r="H190" s="108" t="s">
        <v>274</v>
      </c>
    </row>
    <row r="191" spans="1:8" ht="30" x14ac:dyDescent="0.25">
      <c r="A191" s="108"/>
      <c r="B191" s="109"/>
      <c r="C191" s="89" t="s">
        <v>132</v>
      </c>
      <c r="D191" s="89" t="s">
        <v>133</v>
      </c>
      <c r="E191" s="93">
        <v>0.5</v>
      </c>
      <c r="F191" s="56">
        <v>2486403</v>
      </c>
      <c r="G191" s="56">
        <f>ROUND((E191*F191),0)</f>
        <v>1243202</v>
      </c>
      <c r="H191" s="108"/>
    </row>
    <row r="192" spans="1:8" ht="30" x14ac:dyDescent="0.25">
      <c r="A192" s="108"/>
      <c r="B192" s="109"/>
      <c r="C192" s="89" t="s">
        <v>124</v>
      </c>
      <c r="D192" s="89" t="s">
        <v>134</v>
      </c>
      <c r="E192" s="93">
        <v>0.5</v>
      </c>
      <c r="F192" s="56">
        <v>3009856</v>
      </c>
      <c r="G192" s="56">
        <f>ROUND((E192*F192),0)</f>
        <v>1504928</v>
      </c>
      <c r="H192" s="108"/>
    </row>
    <row r="193" spans="1:8" x14ac:dyDescent="0.25">
      <c r="A193" s="108"/>
      <c r="B193" s="109"/>
      <c r="C193" s="57"/>
      <c r="D193" s="57" t="s">
        <v>135</v>
      </c>
      <c r="E193" s="58"/>
      <c r="F193" s="59"/>
      <c r="G193" s="60">
        <f>SUM(G190:G192)</f>
        <v>2748130</v>
      </c>
      <c r="H193" s="108"/>
    </row>
    <row r="194" spans="1:8" ht="30" x14ac:dyDescent="0.25">
      <c r="A194" s="108" t="s">
        <v>223</v>
      </c>
      <c r="B194" s="109" t="s">
        <v>136</v>
      </c>
      <c r="C194" s="89" t="s">
        <v>132</v>
      </c>
      <c r="D194" s="89" t="s">
        <v>137</v>
      </c>
      <c r="E194" s="55">
        <v>0</v>
      </c>
      <c r="F194" s="56">
        <v>1799370</v>
      </c>
      <c r="G194" s="56">
        <f>ROUND((E194*F194),0)</f>
        <v>0</v>
      </c>
      <c r="H194" s="108" t="s">
        <v>158</v>
      </c>
    </row>
    <row r="195" spans="1:8" ht="30" x14ac:dyDescent="0.25">
      <c r="A195" s="108"/>
      <c r="B195" s="109"/>
      <c r="C195" s="89" t="s">
        <v>124</v>
      </c>
      <c r="D195" s="89" t="s">
        <v>138</v>
      </c>
      <c r="E195" s="55">
        <v>0.3</v>
      </c>
      <c r="F195" s="56">
        <v>8571546</v>
      </c>
      <c r="G195" s="56">
        <f>ROUND((E195*F195),0)</f>
        <v>2571464</v>
      </c>
      <c r="H195" s="108"/>
    </row>
    <row r="196" spans="1:8" x14ac:dyDescent="0.25">
      <c r="A196" s="108"/>
      <c r="B196" s="109"/>
      <c r="C196" s="57"/>
      <c r="D196" s="57" t="s">
        <v>139</v>
      </c>
      <c r="E196" s="58"/>
      <c r="F196" s="59"/>
      <c r="G196" s="60">
        <f>SUM(G194:G195)</f>
        <v>2571464</v>
      </c>
      <c r="H196" s="108"/>
    </row>
    <row r="197" spans="1:8" ht="30" x14ac:dyDescent="0.25">
      <c r="A197" s="108" t="s">
        <v>224</v>
      </c>
      <c r="B197" s="109" t="s">
        <v>128</v>
      </c>
      <c r="C197" s="89" t="s">
        <v>129</v>
      </c>
      <c r="D197" s="89" t="s">
        <v>130</v>
      </c>
      <c r="E197" s="55">
        <v>0</v>
      </c>
      <c r="F197" s="56">
        <v>1079622</v>
      </c>
      <c r="G197" s="56">
        <f>ROUND((E197*F197),0)</f>
        <v>0</v>
      </c>
      <c r="H197" s="108" t="s">
        <v>275</v>
      </c>
    </row>
    <row r="198" spans="1:8" ht="30" x14ac:dyDescent="0.25">
      <c r="A198" s="108"/>
      <c r="B198" s="109"/>
      <c r="C198" s="89" t="s">
        <v>132</v>
      </c>
      <c r="D198" s="89" t="s">
        <v>133</v>
      </c>
      <c r="E198" s="55">
        <v>0.5</v>
      </c>
      <c r="F198" s="56">
        <v>2486403</v>
      </c>
      <c r="G198" s="56">
        <f>ROUND((E198*F198),0)</f>
        <v>1243202</v>
      </c>
      <c r="H198" s="108"/>
    </row>
    <row r="199" spans="1:8" ht="30" x14ac:dyDescent="0.25">
      <c r="A199" s="108"/>
      <c r="B199" s="109"/>
      <c r="C199" s="89" t="s">
        <v>124</v>
      </c>
      <c r="D199" s="89" t="s">
        <v>134</v>
      </c>
      <c r="E199" s="93">
        <v>0.5</v>
      </c>
      <c r="F199" s="56">
        <v>3009856</v>
      </c>
      <c r="G199" s="56">
        <f>ROUND((E199*F199),0)</f>
        <v>1504928</v>
      </c>
      <c r="H199" s="108"/>
    </row>
    <row r="200" spans="1:8" x14ac:dyDescent="0.25">
      <c r="A200" s="108"/>
      <c r="B200" s="109"/>
      <c r="C200" s="57"/>
      <c r="D200" s="57" t="s">
        <v>135</v>
      </c>
      <c r="E200" s="58"/>
      <c r="F200" s="59"/>
      <c r="G200" s="60">
        <f>SUM(G197:G199)</f>
        <v>2748130</v>
      </c>
      <c r="H200" s="108"/>
    </row>
    <row r="201" spans="1:8" ht="54" customHeight="1" x14ac:dyDescent="0.25">
      <c r="A201" s="108" t="s">
        <v>224</v>
      </c>
      <c r="B201" s="109" t="s">
        <v>136</v>
      </c>
      <c r="C201" s="89" t="s">
        <v>132</v>
      </c>
      <c r="D201" s="89" t="s">
        <v>137</v>
      </c>
      <c r="E201" s="93">
        <v>0</v>
      </c>
      <c r="F201" s="56">
        <v>1799370</v>
      </c>
      <c r="G201" s="56">
        <f>ROUND((E201*F201),0)</f>
        <v>0</v>
      </c>
      <c r="H201" s="108" t="s">
        <v>158</v>
      </c>
    </row>
    <row r="202" spans="1:8" ht="46.5" customHeight="1" x14ac:dyDescent="0.25">
      <c r="A202" s="108"/>
      <c r="B202" s="109"/>
      <c r="C202" s="89" t="s">
        <v>124</v>
      </c>
      <c r="D202" s="89" t="s">
        <v>138</v>
      </c>
      <c r="E202" s="93">
        <v>0.3</v>
      </c>
      <c r="F202" s="56">
        <v>8571546</v>
      </c>
      <c r="G202" s="56">
        <f>ROUND((E202*F202),0)</f>
        <v>2571464</v>
      </c>
      <c r="H202" s="108"/>
    </row>
    <row r="203" spans="1:8" x14ac:dyDescent="0.25">
      <c r="A203" s="108"/>
      <c r="B203" s="109"/>
      <c r="C203" s="57"/>
      <c r="D203" s="57" t="s">
        <v>139</v>
      </c>
      <c r="E203" s="58"/>
      <c r="F203" s="59"/>
      <c r="G203" s="60">
        <f>SUM(G201:G202)</f>
        <v>2571464</v>
      </c>
      <c r="H203" s="108"/>
    </row>
    <row r="204" spans="1:8" ht="53.25" customHeight="1" x14ac:dyDescent="0.25">
      <c r="A204" s="108" t="s">
        <v>224</v>
      </c>
      <c r="B204" s="109" t="s">
        <v>147</v>
      </c>
      <c r="C204" s="89" t="s">
        <v>148</v>
      </c>
      <c r="D204" s="89" t="s">
        <v>279</v>
      </c>
      <c r="E204" s="93">
        <v>0</v>
      </c>
      <c r="F204" s="56">
        <v>1799370</v>
      </c>
      <c r="G204" s="56">
        <f>ROUND((E204*F204),0)</f>
        <v>0</v>
      </c>
      <c r="H204" s="108" t="s">
        <v>276</v>
      </c>
    </row>
    <row r="205" spans="1:8" ht="52.5" customHeight="1" x14ac:dyDescent="0.25">
      <c r="A205" s="108"/>
      <c r="B205" s="109"/>
      <c r="C205" s="89" t="s">
        <v>124</v>
      </c>
      <c r="D205" s="92" t="s">
        <v>149</v>
      </c>
      <c r="E205" s="93">
        <v>0.3</v>
      </c>
      <c r="F205" s="56">
        <v>5136385</v>
      </c>
      <c r="G205" s="56">
        <f>ROUND((E205*F205),0)</f>
        <v>1540916</v>
      </c>
      <c r="H205" s="108"/>
    </row>
    <row r="206" spans="1:8" x14ac:dyDescent="0.25">
      <c r="A206" s="108"/>
      <c r="B206" s="109"/>
      <c r="C206" s="57"/>
      <c r="D206" s="57" t="s">
        <v>152</v>
      </c>
      <c r="E206" s="58"/>
      <c r="F206" s="59"/>
      <c r="G206" s="60">
        <f>SUM(G204:G205)</f>
        <v>1540916</v>
      </c>
      <c r="H206" s="108"/>
    </row>
    <row r="207" spans="1:8" ht="30" customHeight="1" x14ac:dyDescent="0.25">
      <c r="A207" s="108" t="s">
        <v>225</v>
      </c>
      <c r="B207" s="109" t="s">
        <v>136</v>
      </c>
      <c r="C207" s="89" t="s">
        <v>132</v>
      </c>
      <c r="D207" s="89" t="s">
        <v>137</v>
      </c>
      <c r="E207" s="93">
        <v>0</v>
      </c>
      <c r="F207" s="56">
        <v>1799370</v>
      </c>
      <c r="G207" s="56">
        <f>ROUND((E207*F207),0)</f>
        <v>0</v>
      </c>
      <c r="H207" s="108" t="s">
        <v>158</v>
      </c>
    </row>
    <row r="208" spans="1:8" ht="30" x14ac:dyDescent="0.25">
      <c r="A208" s="108"/>
      <c r="B208" s="109"/>
      <c r="C208" s="89" t="s">
        <v>124</v>
      </c>
      <c r="D208" s="89" t="s">
        <v>138</v>
      </c>
      <c r="E208" s="93">
        <v>0.3</v>
      </c>
      <c r="F208" s="56">
        <v>8571546</v>
      </c>
      <c r="G208" s="56">
        <f>ROUND((E208*F208),0)</f>
        <v>2571464</v>
      </c>
      <c r="H208" s="108"/>
    </row>
    <row r="209" spans="1:8" x14ac:dyDescent="0.25">
      <c r="A209" s="108"/>
      <c r="B209" s="109"/>
      <c r="C209" s="57"/>
      <c r="D209" s="57" t="s">
        <v>139</v>
      </c>
      <c r="E209" s="58"/>
      <c r="F209" s="59"/>
      <c r="G209" s="60">
        <f>SUM(G207:G208)</f>
        <v>2571464</v>
      </c>
      <c r="H209" s="108"/>
    </row>
    <row r="210" spans="1:8" ht="30" x14ac:dyDescent="0.25">
      <c r="A210" s="108" t="s">
        <v>225</v>
      </c>
      <c r="B210" s="109" t="s">
        <v>143</v>
      </c>
      <c r="C210" s="89" t="s">
        <v>132</v>
      </c>
      <c r="D210" s="89" t="s">
        <v>144</v>
      </c>
      <c r="E210" s="55">
        <v>0</v>
      </c>
      <c r="F210" s="56">
        <v>981475</v>
      </c>
      <c r="G210" s="56">
        <f>ROUND((E210*F210),0)</f>
        <v>0</v>
      </c>
      <c r="H210" s="108" t="s">
        <v>203</v>
      </c>
    </row>
    <row r="211" spans="1:8" ht="30" x14ac:dyDescent="0.25">
      <c r="A211" s="108"/>
      <c r="B211" s="109"/>
      <c r="C211" s="89" t="s">
        <v>124</v>
      </c>
      <c r="D211" s="89" t="s">
        <v>145</v>
      </c>
      <c r="E211" s="55">
        <v>1</v>
      </c>
      <c r="F211" s="56">
        <v>948759</v>
      </c>
      <c r="G211" s="56">
        <f>ROUND((E211*F211),0)</f>
        <v>948759</v>
      </c>
      <c r="H211" s="108"/>
    </row>
    <row r="212" spans="1:8" ht="15" customHeight="1" x14ac:dyDescent="0.25">
      <c r="A212" s="108"/>
      <c r="B212" s="109"/>
      <c r="C212" s="57"/>
      <c r="D212" s="57" t="s">
        <v>146</v>
      </c>
      <c r="E212" s="58"/>
      <c r="F212" s="59"/>
      <c r="G212" s="60">
        <f>SUM(G210:G211)</f>
        <v>948759</v>
      </c>
      <c r="H212" s="108"/>
    </row>
    <row r="213" spans="1:8" ht="42" customHeight="1" x14ac:dyDescent="0.25">
      <c r="A213" s="108" t="s">
        <v>225</v>
      </c>
      <c r="B213" s="109" t="s">
        <v>163</v>
      </c>
      <c r="C213" s="89" t="s">
        <v>129</v>
      </c>
      <c r="D213" s="89" t="s">
        <v>281</v>
      </c>
      <c r="E213" s="55">
        <v>0</v>
      </c>
      <c r="F213" s="56">
        <v>392590</v>
      </c>
      <c r="G213" s="56">
        <f>ROUND((E213*F213),0)</f>
        <v>0</v>
      </c>
      <c r="H213" s="108" t="s">
        <v>244</v>
      </c>
    </row>
    <row r="214" spans="1:8" ht="48.75" customHeight="1" x14ac:dyDescent="0.25">
      <c r="A214" s="108"/>
      <c r="B214" s="109"/>
      <c r="C214" s="89" t="s">
        <v>132</v>
      </c>
      <c r="D214" s="92" t="s">
        <v>164</v>
      </c>
      <c r="E214" s="55">
        <v>1</v>
      </c>
      <c r="F214" s="56">
        <v>1733939</v>
      </c>
      <c r="G214" s="56">
        <f>ROUND((E214*F214),0)</f>
        <v>1733939</v>
      </c>
      <c r="H214" s="108"/>
    </row>
    <row r="215" spans="1:8" ht="15" customHeight="1" x14ac:dyDescent="0.25">
      <c r="A215" s="108"/>
      <c r="B215" s="109"/>
      <c r="C215" s="57"/>
      <c r="D215" s="57" t="s">
        <v>166</v>
      </c>
      <c r="E215" s="58"/>
      <c r="F215" s="59"/>
      <c r="G215" s="60">
        <f>SUM(G213:G214)</f>
        <v>1733939</v>
      </c>
      <c r="H215" s="108"/>
    </row>
    <row r="216" spans="1:8" ht="50.25" customHeight="1" x14ac:dyDescent="0.25">
      <c r="A216" s="108" t="s">
        <v>225</v>
      </c>
      <c r="B216" s="109" t="s">
        <v>147</v>
      </c>
      <c r="C216" s="89" t="s">
        <v>148</v>
      </c>
      <c r="D216" s="89" t="s">
        <v>279</v>
      </c>
      <c r="E216" s="93">
        <v>0</v>
      </c>
      <c r="F216" s="56">
        <v>1799370</v>
      </c>
      <c r="G216" s="56">
        <f>ROUND((E216*F216),0)</f>
        <v>0</v>
      </c>
      <c r="H216" s="108" t="s">
        <v>277</v>
      </c>
    </row>
    <row r="217" spans="1:8" ht="44.25" customHeight="1" x14ac:dyDescent="0.25">
      <c r="A217" s="108"/>
      <c r="B217" s="109"/>
      <c r="C217" s="89" t="s">
        <v>124</v>
      </c>
      <c r="D217" s="92" t="s">
        <v>149</v>
      </c>
      <c r="E217" s="93">
        <v>0.3</v>
      </c>
      <c r="F217" s="56">
        <v>5136385</v>
      </c>
      <c r="G217" s="56">
        <f>ROUND((E217*F217),0)</f>
        <v>1540916</v>
      </c>
      <c r="H217" s="108"/>
    </row>
    <row r="218" spans="1:8" ht="15" customHeight="1" x14ac:dyDescent="0.25">
      <c r="A218" s="108"/>
      <c r="B218" s="109"/>
      <c r="C218" s="57"/>
      <c r="D218" s="57" t="s">
        <v>152</v>
      </c>
      <c r="E218" s="58"/>
      <c r="F218" s="59"/>
      <c r="G218" s="60">
        <f>SUM(G216:G217)</f>
        <v>1540916</v>
      </c>
      <c r="H218" s="108"/>
    </row>
    <row r="219" spans="1:8" ht="50.25" customHeight="1" x14ac:dyDescent="0.25">
      <c r="A219" s="108" t="s">
        <v>225</v>
      </c>
      <c r="B219" s="109" t="s">
        <v>153</v>
      </c>
      <c r="C219" s="89" t="s">
        <v>132</v>
      </c>
      <c r="D219" s="89" t="s">
        <v>278</v>
      </c>
      <c r="E219" s="55">
        <v>0</v>
      </c>
      <c r="F219" s="56">
        <v>1046906</v>
      </c>
      <c r="G219" s="56">
        <f>ROUND((E219*F219),0)</f>
        <v>0</v>
      </c>
      <c r="H219" s="108" t="s">
        <v>205</v>
      </c>
    </row>
    <row r="220" spans="1:8" ht="49.5" customHeight="1" x14ac:dyDescent="0.25">
      <c r="A220" s="108"/>
      <c r="B220" s="109"/>
      <c r="C220" s="89" t="s">
        <v>124</v>
      </c>
      <c r="D220" s="92" t="s">
        <v>154</v>
      </c>
      <c r="E220" s="55">
        <v>1</v>
      </c>
      <c r="F220" s="56">
        <v>5888849</v>
      </c>
      <c r="G220" s="56">
        <f>ROUND((E220*F220),0)</f>
        <v>5888849</v>
      </c>
      <c r="H220" s="108"/>
    </row>
    <row r="221" spans="1:8" ht="15" customHeight="1" x14ac:dyDescent="0.25">
      <c r="A221" s="108"/>
      <c r="B221" s="109"/>
      <c r="C221" s="57"/>
      <c r="D221" s="57" t="s">
        <v>156</v>
      </c>
      <c r="E221" s="58"/>
      <c r="F221" s="59"/>
      <c r="G221" s="60">
        <f>SUM(G219:G220)</f>
        <v>5888849</v>
      </c>
      <c r="H221" s="108"/>
    </row>
    <row r="222" spans="1:8" customFormat="1" ht="61.5" customHeight="1" x14ac:dyDescent="0.25">
      <c r="A222" s="118" t="s">
        <v>24</v>
      </c>
      <c r="B222" s="119" t="s">
        <v>245</v>
      </c>
      <c r="C222" s="90" t="s">
        <v>246</v>
      </c>
      <c r="D222" s="90" t="s">
        <v>247</v>
      </c>
      <c r="E222" s="88">
        <v>72</v>
      </c>
      <c r="F222" s="80">
        <v>65432</v>
      </c>
      <c r="G222" s="80">
        <f>ROUND((E222*F222),0)</f>
        <v>4711104</v>
      </c>
      <c r="H222" s="120" t="s">
        <v>250</v>
      </c>
    </row>
    <row r="223" spans="1:8" customFormat="1" x14ac:dyDescent="0.25">
      <c r="A223" s="118"/>
      <c r="B223" s="119"/>
      <c r="C223" s="81"/>
      <c r="D223" s="81" t="s">
        <v>248</v>
      </c>
      <c r="E223" s="84"/>
      <c r="F223" s="83"/>
      <c r="G223" s="82">
        <f>G222</f>
        <v>4711104</v>
      </c>
      <c r="H223" s="120"/>
    </row>
    <row r="224" spans="1:8" ht="44.25" customHeight="1" x14ac:dyDescent="0.25">
      <c r="A224" s="108" t="s">
        <v>24</v>
      </c>
      <c r="B224" s="109" t="s">
        <v>206</v>
      </c>
      <c r="C224" s="89" t="s">
        <v>75</v>
      </c>
      <c r="D224" s="89" t="s">
        <v>207</v>
      </c>
      <c r="E224" s="55">
        <v>1</v>
      </c>
      <c r="F224" s="56">
        <v>4220341</v>
      </c>
      <c r="G224" s="56">
        <f>ROUND((E224*F224),0)</f>
        <v>4220341</v>
      </c>
      <c r="H224" s="108"/>
    </row>
    <row r="225" spans="1:8" ht="27.75" customHeight="1" x14ac:dyDescent="0.25">
      <c r="A225" s="108"/>
      <c r="B225" s="109"/>
      <c r="C225" s="57"/>
      <c r="D225" s="57" t="s">
        <v>208</v>
      </c>
      <c r="E225" s="58"/>
      <c r="F225" s="59"/>
      <c r="G225" s="60">
        <f>G224</f>
        <v>4220341</v>
      </c>
      <c r="H225" s="108"/>
    </row>
    <row r="226" spans="1:8" ht="80.25" customHeight="1" x14ac:dyDescent="0.25">
      <c r="A226" s="108" t="s">
        <v>24</v>
      </c>
      <c r="B226" s="109" t="s">
        <v>209</v>
      </c>
      <c r="C226" s="89" t="s">
        <v>210</v>
      </c>
      <c r="D226" s="89" t="s">
        <v>211</v>
      </c>
      <c r="E226" s="55">
        <v>4</v>
      </c>
      <c r="F226" s="56">
        <v>9258578</v>
      </c>
      <c r="G226" s="56">
        <f>ROUND((E226*F226),0)</f>
        <v>37034312</v>
      </c>
      <c r="H226" s="108" t="s">
        <v>106</v>
      </c>
    </row>
    <row r="227" spans="1:8" x14ac:dyDescent="0.25">
      <c r="A227" s="108"/>
      <c r="B227" s="109"/>
      <c r="C227" s="57"/>
      <c r="D227" s="57" t="s">
        <v>212</v>
      </c>
      <c r="E227" s="58"/>
      <c r="F227" s="59"/>
      <c r="G227" s="60">
        <f>G226</f>
        <v>37034312</v>
      </c>
      <c r="H227" s="108"/>
    </row>
    <row r="228" spans="1:8" x14ac:dyDescent="0.25">
      <c r="F228" s="94" t="s">
        <v>213</v>
      </c>
      <c r="G228" s="95">
        <f>SUM(G7:G227)/2</f>
        <v>272677935</v>
      </c>
    </row>
    <row r="230" spans="1:8" x14ac:dyDescent="0.25">
      <c r="A230" s="69" t="s">
        <v>55</v>
      </c>
      <c r="B230" s="69" t="s">
        <v>56</v>
      </c>
      <c r="C230" s="74" t="s">
        <v>0</v>
      </c>
      <c r="D230" s="69" t="s">
        <v>1</v>
      </c>
      <c r="E230" s="69" t="s">
        <v>57</v>
      </c>
    </row>
    <row r="231" spans="1:8" x14ac:dyDescent="0.25">
      <c r="A231" s="121"/>
      <c r="B231" s="124"/>
      <c r="C231" s="75" t="s">
        <v>215</v>
      </c>
      <c r="D231" s="71" t="str">
        <f>+D9</f>
        <v>Subtotal labores No. 18:</v>
      </c>
      <c r="E231" s="70">
        <f>+G9</f>
        <v>10076472</v>
      </c>
    </row>
    <row r="232" spans="1:8" x14ac:dyDescent="0.25">
      <c r="A232" s="122"/>
      <c r="B232" s="125"/>
      <c r="C232" s="75" t="s">
        <v>215</v>
      </c>
      <c r="D232" s="85" t="s">
        <v>126</v>
      </c>
      <c r="E232" s="62">
        <f>G12</f>
        <v>2519118</v>
      </c>
    </row>
    <row r="233" spans="1:8" x14ac:dyDescent="0.25">
      <c r="A233" s="122"/>
      <c r="B233" s="125"/>
      <c r="C233" s="75" t="s">
        <v>220</v>
      </c>
      <c r="D233" s="85" t="s">
        <v>196</v>
      </c>
      <c r="E233" s="62">
        <f>G15</f>
        <v>16122358</v>
      </c>
    </row>
    <row r="234" spans="1:8" x14ac:dyDescent="0.25">
      <c r="A234" s="122"/>
      <c r="B234" s="125"/>
      <c r="C234" s="75" t="s">
        <v>220</v>
      </c>
      <c r="D234" s="85" t="s">
        <v>196</v>
      </c>
      <c r="E234" s="62">
        <f>G18</f>
        <v>8061179</v>
      </c>
    </row>
    <row r="235" spans="1:8" ht="30" x14ac:dyDescent="0.25">
      <c r="A235" s="122"/>
      <c r="B235" s="125"/>
      <c r="C235" s="75" t="s">
        <v>227</v>
      </c>
      <c r="D235" s="85" t="s">
        <v>135</v>
      </c>
      <c r="E235" s="62">
        <f>G22</f>
        <v>2748130</v>
      </c>
    </row>
    <row r="236" spans="1:8" ht="30" x14ac:dyDescent="0.25">
      <c r="A236" s="122"/>
      <c r="B236" s="125"/>
      <c r="C236" s="75" t="s">
        <v>227</v>
      </c>
      <c r="D236" s="85" t="s">
        <v>139</v>
      </c>
      <c r="E236" s="62">
        <f>G25</f>
        <v>9831105</v>
      </c>
    </row>
    <row r="237" spans="1:8" ht="19.5" customHeight="1" x14ac:dyDescent="0.25">
      <c r="A237" s="122"/>
      <c r="B237" s="125"/>
      <c r="C237" s="75" t="s">
        <v>227</v>
      </c>
      <c r="D237" s="87" t="str">
        <f>+D28</f>
        <v>Subtotal labores No. 40:</v>
      </c>
      <c r="E237" s="62">
        <f>+G28</f>
        <v>6395944</v>
      </c>
    </row>
    <row r="238" spans="1:8" ht="30" x14ac:dyDescent="0.25">
      <c r="A238" s="122"/>
      <c r="B238" s="125"/>
      <c r="C238" s="75" t="s">
        <v>228</v>
      </c>
      <c r="D238" s="85" t="s">
        <v>135</v>
      </c>
      <c r="E238" s="62">
        <f>G32</f>
        <v>2748130</v>
      </c>
    </row>
    <row r="239" spans="1:8" ht="30" x14ac:dyDescent="0.25">
      <c r="A239" s="122"/>
      <c r="B239" s="125"/>
      <c r="C239" s="75" t="s">
        <v>228</v>
      </c>
      <c r="D239" s="85" t="s">
        <v>135</v>
      </c>
      <c r="E239" s="62">
        <f>G36</f>
        <v>2748130</v>
      </c>
    </row>
    <row r="240" spans="1:8" ht="30" x14ac:dyDescent="0.25">
      <c r="A240" s="122"/>
      <c r="B240" s="125"/>
      <c r="C240" s="75" t="s">
        <v>228</v>
      </c>
      <c r="D240" s="85" t="s">
        <v>139</v>
      </c>
      <c r="E240" s="62">
        <f>G39</f>
        <v>12402569</v>
      </c>
    </row>
    <row r="241" spans="1:5" ht="30" x14ac:dyDescent="0.25">
      <c r="A241" s="122"/>
      <c r="B241" s="125"/>
      <c r="C241" s="75" t="s">
        <v>228</v>
      </c>
      <c r="D241" s="85" t="s">
        <v>146</v>
      </c>
      <c r="E241" s="62">
        <f>G42</f>
        <v>948759</v>
      </c>
    </row>
    <row r="242" spans="1:5" ht="30" x14ac:dyDescent="0.25">
      <c r="A242" s="122"/>
      <c r="B242" s="125"/>
      <c r="C242" s="75" t="s">
        <v>228</v>
      </c>
      <c r="D242" s="85" t="str">
        <f>+D45</f>
        <v>Subtotal labores No. 39:</v>
      </c>
      <c r="E242" s="62">
        <f>+G45</f>
        <v>1213757</v>
      </c>
    </row>
    <row r="243" spans="1:5" ht="30" x14ac:dyDescent="0.25">
      <c r="A243" s="122"/>
      <c r="B243" s="125"/>
      <c r="C243" s="75" t="s">
        <v>228</v>
      </c>
      <c r="D243" s="85" t="s">
        <v>156</v>
      </c>
      <c r="E243" s="62">
        <f>G48</f>
        <v>5888849</v>
      </c>
    </row>
    <row r="244" spans="1:5" ht="30" x14ac:dyDescent="0.25">
      <c r="A244" s="122"/>
      <c r="B244" s="125"/>
      <c r="C244" s="75" t="s">
        <v>230</v>
      </c>
      <c r="D244" s="85" t="s">
        <v>135</v>
      </c>
      <c r="E244" s="62">
        <f>G52</f>
        <v>2748130</v>
      </c>
    </row>
    <row r="245" spans="1:5" ht="30" x14ac:dyDescent="0.25">
      <c r="A245" s="122"/>
      <c r="B245" s="125"/>
      <c r="C245" s="75" t="s">
        <v>230</v>
      </c>
      <c r="D245" s="85" t="s">
        <v>139</v>
      </c>
      <c r="E245" s="62">
        <f>G55</f>
        <v>2571464</v>
      </c>
    </row>
    <row r="246" spans="1:5" ht="30" x14ac:dyDescent="0.25">
      <c r="A246" s="122"/>
      <c r="B246" s="125"/>
      <c r="C246" s="75" t="s">
        <v>231</v>
      </c>
      <c r="D246" s="85" t="s">
        <v>135</v>
      </c>
      <c r="E246" s="62">
        <f>G59</f>
        <v>2748130</v>
      </c>
    </row>
    <row r="247" spans="1:5" ht="30" x14ac:dyDescent="0.25">
      <c r="A247" s="122"/>
      <c r="B247" s="125"/>
      <c r="C247" s="75" t="s">
        <v>231</v>
      </c>
      <c r="D247" s="85" t="s">
        <v>135</v>
      </c>
      <c r="E247" s="62">
        <f>G63</f>
        <v>2748130</v>
      </c>
    </row>
    <row r="248" spans="1:5" ht="30" x14ac:dyDescent="0.25">
      <c r="A248" s="122"/>
      <c r="B248" s="125"/>
      <c r="C248" s="75" t="s">
        <v>231</v>
      </c>
      <c r="D248" s="85" t="s">
        <v>139</v>
      </c>
      <c r="E248" s="62">
        <f>G66</f>
        <v>3342903</v>
      </c>
    </row>
    <row r="249" spans="1:5" ht="30" x14ac:dyDescent="0.25">
      <c r="A249" s="122"/>
      <c r="B249" s="125"/>
      <c r="C249" s="75" t="s">
        <v>231</v>
      </c>
      <c r="D249" s="85" t="s">
        <v>146</v>
      </c>
      <c r="E249" s="62">
        <f>G69</f>
        <v>948759</v>
      </c>
    </row>
    <row r="250" spans="1:5" ht="30" x14ac:dyDescent="0.25">
      <c r="A250" s="122"/>
      <c r="B250" s="125"/>
      <c r="C250" s="75" t="s">
        <v>231</v>
      </c>
      <c r="D250" s="85" t="s">
        <v>152</v>
      </c>
      <c r="E250" s="62">
        <f>G72</f>
        <v>1540916</v>
      </c>
    </row>
    <row r="251" spans="1:5" ht="30" x14ac:dyDescent="0.25">
      <c r="A251" s="122"/>
      <c r="B251" s="125"/>
      <c r="C251" s="75" t="s">
        <v>231</v>
      </c>
      <c r="D251" s="85" t="s">
        <v>156</v>
      </c>
      <c r="E251" s="62">
        <f>G75</f>
        <v>5888849</v>
      </c>
    </row>
    <row r="252" spans="1:5" ht="30" x14ac:dyDescent="0.25">
      <c r="A252" s="122"/>
      <c r="B252" s="125"/>
      <c r="C252" s="75" t="s">
        <v>232</v>
      </c>
      <c r="D252" s="85" t="s">
        <v>135</v>
      </c>
      <c r="E252" s="62">
        <f>G79</f>
        <v>2748130</v>
      </c>
    </row>
    <row r="253" spans="1:5" ht="30" x14ac:dyDescent="0.25">
      <c r="A253" s="122"/>
      <c r="B253" s="125"/>
      <c r="C253" s="75" t="s">
        <v>232</v>
      </c>
      <c r="D253" s="85" t="s">
        <v>139</v>
      </c>
      <c r="E253" s="62">
        <f>G82</f>
        <v>2571464</v>
      </c>
    </row>
    <row r="254" spans="1:5" ht="30" x14ac:dyDescent="0.25">
      <c r="A254" s="122"/>
      <c r="B254" s="125"/>
      <c r="C254" s="75" t="s">
        <v>232</v>
      </c>
      <c r="D254" s="85" t="str">
        <f>+D108</f>
        <v>Subtotal labores No. 40:</v>
      </c>
      <c r="E254" s="62">
        <f>+G85</f>
        <v>1540916</v>
      </c>
    </row>
    <row r="255" spans="1:5" ht="30" x14ac:dyDescent="0.25">
      <c r="A255" s="122"/>
      <c r="B255" s="125"/>
      <c r="C255" s="75" t="s">
        <v>233</v>
      </c>
      <c r="D255" s="85" t="s">
        <v>135</v>
      </c>
      <c r="E255" s="62">
        <f>G89</f>
        <v>2748130</v>
      </c>
    </row>
    <row r="256" spans="1:5" ht="30" x14ac:dyDescent="0.25">
      <c r="A256" s="122"/>
      <c r="B256" s="125"/>
      <c r="C256" s="75" t="s">
        <v>233</v>
      </c>
      <c r="D256" s="85" t="s">
        <v>139</v>
      </c>
      <c r="E256" s="62">
        <f>G92</f>
        <v>3342903</v>
      </c>
    </row>
    <row r="257" spans="1:5" ht="30" x14ac:dyDescent="0.25">
      <c r="A257" s="122"/>
      <c r="B257" s="125"/>
      <c r="C257" s="75" t="s">
        <v>233</v>
      </c>
      <c r="D257" s="85" t="str">
        <f>+D95</f>
        <v>Subtotal labores No. 36:</v>
      </c>
      <c r="E257" s="62">
        <f>+G95</f>
        <v>948759</v>
      </c>
    </row>
    <row r="258" spans="1:5" ht="17.25" customHeight="1" x14ac:dyDescent="0.25">
      <c r="A258" s="122"/>
      <c r="B258" s="125"/>
      <c r="C258" s="75" t="s">
        <v>233</v>
      </c>
      <c r="D258" s="85" t="str">
        <f>+D98</f>
        <v>Subtotal labores No. 41:</v>
      </c>
      <c r="E258" s="62">
        <f>+G98</f>
        <v>5888849</v>
      </c>
    </row>
    <row r="259" spans="1:5" ht="30" x14ac:dyDescent="0.25">
      <c r="A259" s="122"/>
      <c r="B259" s="125"/>
      <c r="C259" s="75" t="s">
        <v>237</v>
      </c>
      <c r="D259" s="85" t="s">
        <v>135</v>
      </c>
      <c r="E259" s="62">
        <f>G102</f>
        <v>2748130</v>
      </c>
    </row>
    <row r="260" spans="1:5" ht="30" x14ac:dyDescent="0.25">
      <c r="A260" s="122"/>
      <c r="B260" s="125"/>
      <c r="C260" s="75" t="s">
        <v>237</v>
      </c>
      <c r="D260" s="85" t="s">
        <v>139</v>
      </c>
      <c r="E260" s="62">
        <f>G105</f>
        <v>2571464</v>
      </c>
    </row>
    <row r="261" spans="1:5" ht="30" x14ac:dyDescent="0.25">
      <c r="A261" s="122"/>
      <c r="B261" s="125"/>
      <c r="C261" s="75" t="s">
        <v>237</v>
      </c>
      <c r="D261" s="85" t="str">
        <f>+D108</f>
        <v>Subtotal labores No. 40:</v>
      </c>
      <c r="E261" s="62">
        <f>+G108</f>
        <v>1540916</v>
      </c>
    </row>
    <row r="262" spans="1:5" ht="30" x14ac:dyDescent="0.25">
      <c r="A262" s="122"/>
      <c r="B262" s="125"/>
      <c r="C262" s="75" t="s">
        <v>238</v>
      </c>
      <c r="D262" s="85" t="s">
        <v>135</v>
      </c>
      <c r="E262" s="62">
        <f>G112</f>
        <v>2748130</v>
      </c>
    </row>
    <row r="263" spans="1:5" ht="30" x14ac:dyDescent="0.25">
      <c r="A263" s="122"/>
      <c r="B263" s="125"/>
      <c r="C263" s="75" t="s">
        <v>238</v>
      </c>
      <c r="D263" s="85" t="s">
        <v>139</v>
      </c>
      <c r="E263" s="62">
        <f>G115</f>
        <v>3342903</v>
      </c>
    </row>
    <row r="264" spans="1:5" ht="30" x14ac:dyDescent="0.25">
      <c r="A264" s="122"/>
      <c r="B264" s="125"/>
      <c r="C264" s="75" t="s">
        <v>238</v>
      </c>
      <c r="D264" s="85" t="s">
        <v>146</v>
      </c>
      <c r="E264" s="62">
        <f>G118</f>
        <v>948759</v>
      </c>
    </row>
    <row r="265" spans="1:5" ht="30" x14ac:dyDescent="0.25">
      <c r="A265" s="122"/>
      <c r="B265" s="125"/>
      <c r="C265" s="75" t="s">
        <v>238</v>
      </c>
      <c r="D265" s="85" t="s">
        <v>156</v>
      </c>
      <c r="E265" s="62">
        <f>G121</f>
        <v>6621683</v>
      </c>
    </row>
    <row r="266" spans="1:5" x14ac:dyDescent="0.25">
      <c r="A266" s="122"/>
      <c r="B266" s="125"/>
      <c r="C266" s="75" t="s">
        <v>216</v>
      </c>
      <c r="D266" s="85" t="s">
        <v>177</v>
      </c>
      <c r="E266" s="62">
        <f>G125</f>
        <v>2437330</v>
      </c>
    </row>
    <row r="267" spans="1:5" x14ac:dyDescent="0.25">
      <c r="A267" s="122"/>
      <c r="B267" s="125"/>
      <c r="C267" s="75" t="s">
        <v>217</v>
      </c>
      <c r="D267" s="85" t="s">
        <v>135</v>
      </c>
      <c r="E267" s="62">
        <f>G129</f>
        <v>2748130</v>
      </c>
    </row>
    <row r="268" spans="1:5" x14ac:dyDescent="0.25">
      <c r="A268" s="122"/>
      <c r="B268" s="125"/>
      <c r="C268" s="75" t="s">
        <v>217</v>
      </c>
      <c r="D268" s="85" t="s">
        <v>135</v>
      </c>
      <c r="E268" s="62">
        <f>G133</f>
        <v>2748130</v>
      </c>
    </row>
    <row r="269" spans="1:5" x14ac:dyDescent="0.25">
      <c r="A269" s="122"/>
      <c r="B269" s="125"/>
      <c r="C269" s="75" t="s">
        <v>217</v>
      </c>
      <c r="D269" s="85" t="s">
        <v>139</v>
      </c>
      <c r="E269" s="62">
        <f>G136</f>
        <v>2571464</v>
      </c>
    </row>
    <row r="270" spans="1:5" x14ac:dyDescent="0.25">
      <c r="A270" s="122"/>
      <c r="B270" s="125"/>
      <c r="C270" s="75" t="s">
        <v>218</v>
      </c>
      <c r="D270" s="85" t="s">
        <v>177</v>
      </c>
      <c r="E270" s="62">
        <f>G140</f>
        <v>2437330</v>
      </c>
    </row>
    <row r="271" spans="1:5" x14ac:dyDescent="0.25">
      <c r="A271" s="122"/>
      <c r="B271" s="125"/>
      <c r="C271" s="75" t="s">
        <v>181</v>
      </c>
      <c r="D271" s="85" t="s">
        <v>135</v>
      </c>
      <c r="E271" s="62">
        <f>G144</f>
        <v>1275917</v>
      </c>
    </row>
    <row r="272" spans="1:5" x14ac:dyDescent="0.25">
      <c r="A272" s="122"/>
      <c r="B272" s="125"/>
      <c r="C272" s="75" t="s">
        <v>181</v>
      </c>
      <c r="D272" s="85" t="s">
        <v>187</v>
      </c>
      <c r="E272" s="62">
        <f>G147</f>
        <v>3494050</v>
      </c>
    </row>
    <row r="273" spans="1:7" x14ac:dyDescent="0.25">
      <c r="A273" s="122"/>
      <c r="B273" s="125"/>
      <c r="C273" s="75" t="s">
        <v>188</v>
      </c>
      <c r="D273" s="85" t="s">
        <v>135</v>
      </c>
      <c r="E273" s="62">
        <f>G151</f>
        <v>1275917</v>
      </c>
    </row>
    <row r="274" spans="1:7" x14ac:dyDescent="0.25">
      <c r="A274" s="122"/>
      <c r="B274" s="125"/>
      <c r="C274" s="75" t="s">
        <v>188</v>
      </c>
      <c r="D274" s="85" t="s">
        <v>187</v>
      </c>
      <c r="E274" s="62">
        <f>G154</f>
        <v>3494050</v>
      </c>
    </row>
    <row r="275" spans="1:7" x14ac:dyDescent="0.25">
      <c r="A275" s="122"/>
      <c r="B275" s="125"/>
      <c r="C275" s="75" t="s">
        <v>189</v>
      </c>
      <c r="D275" s="85" t="s">
        <v>135</v>
      </c>
      <c r="E275" s="62">
        <f>G158</f>
        <v>1275917</v>
      </c>
    </row>
    <row r="276" spans="1:7" x14ac:dyDescent="0.25">
      <c r="A276" s="122"/>
      <c r="B276" s="125"/>
      <c r="C276" s="75" t="s">
        <v>189</v>
      </c>
      <c r="D276" s="85" t="s">
        <v>187</v>
      </c>
      <c r="E276" s="62">
        <f>G161</f>
        <v>3494050</v>
      </c>
    </row>
    <row r="277" spans="1:7" x14ac:dyDescent="0.25">
      <c r="A277" s="122"/>
      <c r="B277" s="125"/>
      <c r="C277" s="75" t="s">
        <v>219</v>
      </c>
      <c r="D277" s="85" t="s">
        <v>135</v>
      </c>
      <c r="E277" s="62">
        <f>G165</f>
        <v>4253058</v>
      </c>
    </row>
    <row r="278" spans="1:7" x14ac:dyDescent="0.25">
      <c r="A278" s="122"/>
      <c r="B278" s="125"/>
      <c r="C278" s="75" t="s">
        <v>219</v>
      </c>
      <c r="D278" s="85" t="s">
        <v>139</v>
      </c>
      <c r="E278" s="62">
        <f>G168</f>
        <v>9831105</v>
      </c>
    </row>
    <row r="279" spans="1:7" x14ac:dyDescent="0.25">
      <c r="A279" s="122"/>
      <c r="B279" s="125"/>
      <c r="C279" s="75" t="s">
        <v>221</v>
      </c>
      <c r="D279" s="85" t="s">
        <v>135</v>
      </c>
      <c r="E279" s="62">
        <f>G172</f>
        <v>2748130</v>
      </c>
    </row>
    <row r="280" spans="1:7" x14ac:dyDescent="0.25">
      <c r="A280" s="122"/>
      <c r="B280" s="125"/>
      <c r="C280" s="75" t="s">
        <v>221</v>
      </c>
      <c r="D280" s="85" t="s">
        <v>139</v>
      </c>
      <c r="E280" s="62">
        <f>G175</f>
        <v>2571464</v>
      </c>
    </row>
    <row r="281" spans="1:7" x14ac:dyDescent="0.25">
      <c r="A281" s="122"/>
      <c r="B281" s="125"/>
      <c r="C281" s="75" t="s">
        <v>242</v>
      </c>
      <c r="D281" s="85" t="s">
        <v>135</v>
      </c>
      <c r="E281" s="62">
        <f>G179</f>
        <v>2748130</v>
      </c>
      <c r="G281" s="86"/>
    </row>
    <row r="282" spans="1:7" x14ac:dyDescent="0.25">
      <c r="A282" s="122"/>
      <c r="B282" s="125"/>
      <c r="C282" s="75" t="s">
        <v>242</v>
      </c>
      <c r="D282" s="85" t="s">
        <v>139</v>
      </c>
      <c r="E282" s="62">
        <f>G182</f>
        <v>2571464</v>
      </c>
    </row>
    <row r="283" spans="1:7" x14ac:dyDescent="0.25">
      <c r="A283" s="122"/>
      <c r="B283" s="125"/>
      <c r="C283" s="75" t="s">
        <v>222</v>
      </c>
      <c r="D283" s="85" t="s">
        <v>135</v>
      </c>
      <c r="E283" s="62">
        <f>G186</f>
        <v>2748130</v>
      </c>
    </row>
    <row r="284" spans="1:7" x14ac:dyDescent="0.25">
      <c r="A284" s="122"/>
      <c r="B284" s="125"/>
      <c r="C284" s="75" t="s">
        <v>222</v>
      </c>
      <c r="D284" s="85" t="s">
        <v>139</v>
      </c>
      <c r="E284" s="62">
        <f>G189</f>
        <v>2571464</v>
      </c>
    </row>
    <row r="285" spans="1:7" x14ac:dyDescent="0.25">
      <c r="A285" s="122"/>
      <c r="B285" s="125"/>
      <c r="C285" s="75" t="s">
        <v>223</v>
      </c>
      <c r="D285" s="85" t="s">
        <v>135</v>
      </c>
      <c r="E285" s="62">
        <f>G193</f>
        <v>2748130</v>
      </c>
    </row>
    <row r="286" spans="1:7" x14ac:dyDescent="0.25">
      <c r="A286" s="122"/>
      <c r="B286" s="125"/>
      <c r="C286" s="75" t="s">
        <v>223</v>
      </c>
      <c r="D286" s="85" t="s">
        <v>139</v>
      </c>
      <c r="E286" s="62">
        <f>G196</f>
        <v>2571464</v>
      </c>
    </row>
    <row r="287" spans="1:7" x14ac:dyDescent="0.25">
      <c r="A287" s="122"/>
      <c r="B287" s="125"/>
      <c r="C287" s="75" t="s">
        <v>224</v>
      </c>
      <c r="D287" s="85" t="s">
        <v>135</v>
      </c>
      <c r="E287" s="62">
        <f>G200</f>
        <v>2748130</v>
      </c>
    </row>
    <row r="288" spans="1:7" x14ac:dyDescent="0.25">
      <c r="A288" s="122"/>
      <c r="B288" s="125"/>
      <c r="C288" s="75" t="s">
        <v>224</v>
      </c>
      <c r="D288" s="85" t="s">
        <v>139</v>
      </c>
      <c r="E288" s="62">
        <f>G203</f>
        <v>2571464</v>
      </c>
    </row>
    <row r="289" spans="1:5" x14ac:dyDescent="0.25">
      <c r="A289" s="122"/>
      <c r="B289" s="125"/>
      <c r="C289" s="75" t="s">
        <v>224</v>
      </c>
      <c r="D289" s="85" t="s">
        <v>152</v>
      </c>
      <c r="E289" s="62">
        <f>G206</f>
        <v>1540916</v>
      </c>
    </row>
    <row r="290" spans="1:5" x14ac:dyDescent="0.25">
      <c r="A290" s="122"/>
      <c r="B290" s="125"/>
      <c r="C290" s="75" t="s">
        <v>225</v>
      </c>
      <c r="D290" s="85" t="s">
        <v>139</v>
      </c>
      <c r="E290" s="62">
        <f>G209</f>
        <v>2571464</v>
      </c>
    </row>
    <row r="291" spans="1:5" x14ac:dyDescent="0.25">
      <c r="A291" s="122"/>
      <c r="B291" s="125"/>
      <c r="C291" s="75" t="s">
        <v>225</v>
      </c>
      <c r="D291" s="85" t="s">
        <v>146</v>
      </c>
      <c r="E291" s="62">
        <f>G212</f>
        <v>948759</v>
      </c>
    </row>
    <row r="292" spans="1:5" x14ac:dyDescent="0.25">
      <c r="A292" s="122"/>
      <c r="B292" s="125"/>
      <c r="C292" s="75" t="s">
        <v>225</v>
      </c>
      <c r="D292" s="85" t="s">
        <v>166</v>
      </c>
      <c r="E292" s="62">
        <f>G215</f>
        <v>1733939</v>
      </c>
    </row>
    <row r="293" spans="1:5" x14ac:dyDescent="0.25">
      <c r="A293" s="122"/>
      <c r="B293" s="125"/>
      <c r="C293" s="75" t="s">
        <v>225</v>
      </c>
      <c r="D293" s="85" t="s">
        <v>152</v>
      </c>
      <c r="E293" s="62">
        <f>G218</f>
        <v>1540916</v>
      </c>
    </row>
    <row r="294" spans="1:5" x14ac:dyDescent="0.25">
      <c r="A294" s="122"/>
      <c r="B294" s="125"/>
      <c r="C294" s="75" t="s">
        <v>225</v>
      </c>
      <c r="D294" s="85" t="s">
        <v>156</v>
      </c>
      <c r="E294" s="62">
        <f>G221</f>
        <v>5888849</v>
      </c>
    </row>
    <row r="295" spans="1:5" x14ac:dyDescent="0.25">
      <c r="A295" s="122"/>
      <c r="B295" s="125"/>
      <c r="C295" s="75" t="s">
        <v>24</v>
      </c>
      <c r="D295" s="85" t="str">
        <f>+D223</f>
        <v>Subtotal labores No. 59:</v>
      </c>
      <c r="E295" s="62">
        <f>+G223</f>
        <v>4711104</v>
      </c>
    </row>
    <row r="296" spans="1:5" x14ac:dyDescent="0.25">
      <c r="A296" s="122"/>
      <c r="B296" s="125"/>
      <c r="C296" s="75" t="s">
        <v>24</v>
      </c>
      <c r="D296" s="72" t="s">
        <v>208</v>
      </c>
      <c r="E296" s="62">
        <f>G225</f>
        <v>4220341</v>
      </c>
    </row>
    <row r="297" spans="1:5" x14ac:dyDescent="0.25">
      <c r="A297" s="123"/>
      <c r="B297" s="126"/>
      <c r="C297" s="75" t="s">
        <v>24</v>
      </c>
      <c r="D297" s="73" t="s">
        <v>212</v>
      </c>
      <c r="E297" s="63">
        <f>G227</f>
        <v>37034312</v>
      </c>
    </row>
    <row r="298" spans="1:5" x14ac:dyDescent="0.25">
      <c r="A298" s="127" t="s">
        <v>214</v>
      </c>
      <c r="B298" s="127"/>
      <c r="C298" s="127"/>
      <c r="D298" s="127"/>
      <c r="E298" s="64">
        <f>SUM(E231:E297)</f>
        <v>272677935</v>
      </c>
    </row>
  </sheetData>
  <sheetProtection formatCells="0" formatColumns="0" formatRows="0" insertColumns="0" insertRows="0" insertHyperlinks="0" deleteColumns="0" deleteRows="0" sort="0" autoFilter="0" pivotTables="0"/>
  <autoFilter ref="A6:H228"/>
  <mergeCells count="211">
    <mergeCell ref="A231:A297"/>
    <mergeCell ref="B231:B297"/>
    <mergeCell ref="A298:D298"/>
    <mergeCell ref="A224:A225"/>
    <mergeCell ref="B224:B225"/>
    <mergeCell ref="H224:H225"/>
    <mergeCell ref="A226:A227"/>
    <mergeCell ref="B226:B227"/>
    <mergeCell ref="H226:H227"/>
    <mergeCell ref="A219:A221"/>
    <mergeCell ref="B219:B221"/>
    <mergeCell ref="H219:H221"/>
    <mergeCell ref="A222:A223"/>
    <mergeCell ref="B222:B223"/>
    <mergeCell ref="H222:H223"/>
    <mergeCell ref="A213:A215"/>
    <mergeCell ref="B213:B215"/>
    <mergeCell ref="H213:H215"/>
    <mergeCell ref="A216:A218"/>
    <mergeCell ref="B216:B218"/>
    <mergeCell ref="H216:H218"/>
    <mergeCell ref="A210:A212"/>
    <mergeCell ref="B210:B212"/>
    <mergeCell ref="H210:H212"/>
    <mergeCell ref="A204:A206"/>
    <mergeCell ref="B204:B206"/>
    <mergeCell ref="H204:H206"/>
    <mergeCell ref="A207:A209"/>
    <mergeCell ref="B207:B209"/>
    <mergeCell ref="H207:H209"/>
    <mergeCell ref="A197:A200"/>
    <mergeCell ref="B197:B200"/>
    <mergeCell ref="H197:H200"/>
    <mergeCell ref="A201:A203"/>
    <mergeCell ref="B201:B203"/>
    <mergeCell ref="H201:H203"/>
    <mergeCell ref="A190:A193"/>
    <mergeCell ref="B190:B193"/>
    <mergeCell ref="H190:H193"/>
    <mergeCell ref="A194:A196"/>
    <mergeCell ref="B194:B196"/>
    <mergeCell ref="H194:H196"/>
    <mergeCell ref="A183:A186"/>
    <mergeCell ref="B183:B186"/>
    <mergeCell ref="H183:H186"/>
    <mergeCell ref="A187:A189"/>
    <mergeCell ref="B187:B189"/>
    <mergeCell ref="H187:H189"/>
    <mergeCell ref="A176:A179"/>
    <mergeCell ref="B176:B179"/>
    <mergeCell ref="H176:H179"/>
    <mergeCell ref="A180:A182"/>
    <mergeCell ref="B180:B182"/>
    <mergeCell ref="H180:H182"/>
    <mergeCell ref="A169:A172"/>
    <mergeCell ref="B169:B172"/>
    <mergeCell ref="H169:H172"/>
    <mergeCell ref="A173:A175"/>
    <mergeCell ref="B173:B175"/>
    <mergeCell ref="H173:H175"/>
    <mergeCell ref="A162:A165"/>
    <mergeCell ref="B162:B165"/>
    <mergeCell ref="H162:H165"/>
    <mergeCell ref="A166:A168"/>
    <mergeCell ref="B166:B168"/>
    <mergeCell ref="H166:H168"/>
    <mergeCell ref="A155:A158"/>
    <mergeCell ref="B155:B158"/>
    <mergeCell ref="H155:H158"/>
    <mergeCell ref="A159:A161"/>
    <mergeCell ref="B159:B161"/>
    <mergeCell ref="H159:H161"/>
    <mergeCell ref="A148:A151"/>
    <mergeCell ref="B148:B151"/>
    <mergeCell ref="H148:H151"/>
    <mergeCell ref="A152:A154"/>
    <mergeCell ref="B152:B154"/>
    <mergeCell ref="H152:H154"/>
    <mergeCell ref="A141:A144"/>
    <mergeCell ref="B141:B144"/>
    <mergeCell ref="H141:H144"/>
    <mergeCell ref="A145:A147"/>
    <mergeCell ref="B145:B147"/>
    <mergeCell ref="H145:H147"/>
    <mergeCell ref="A134:A136"/>
    <mergeCell ref="B134:B136"/>
    <mergeCell ref="H134:H136"/>
    <mergeCell ref="A137:A140"/>
    <mergeCell ref="B137:B140"/>
    <mergeCell ref="H137:H140"/>
    <mergeCell ref="A126:A129"/>
    <mergeCell ref="B126:B129"/>
    <mergeCell ref="H126:H129"/>
    <mergeCell ref="A130:A133"/>
    <mergeCell ref="B130:B133"/>
    <mergeCell ref="H130:H133"/>
    <mergeCell ref="A119:A121"/>
    <mergeCell ref="B119:B121"/>
    <mergeCell ref="H119:H121"/>
    <mergeCell ref="A122:A125"/>
    <mergeCell ref="B122:B125"/>
    <mergeCell ref="H122:H125"/>
    <mergeCell ref="A113:A115"/>
    <mergeCell ref="B113:B115"/>
    <mergeCell ref="H113:H115"/>
    <mergeCell ref="A116:A118"/>
    <mergeCell ref="B116:B118"/>
    <mergeCell ref="H116:H118"/>
    <mergeCell ref="A106:A108"/>
    <mergeCell ref="B106:B108"/>
    <mergeCell ref="H106:H108"/>
    <mergeCell ref="A109:A112"/>
    <mergeCell ref="B109:B112"/>
    <mergeCell ref="H109:H112"/>
    <mergeCell ref="A99:A102"/>
    <mergeCell ref="B99:B102"/>
    <mergeCell ref="H99:H102"/>
    <mergeCell ref="A103:A105"/>
    <mergeCell ref="B103:B105"/>
    <mergeCell ref="H103:H105"/>
    <mergeCell ref="A93:A95"/>
    <mergeCell ref="B93:B95"/>
    <mergeCell ref="H93:H95"/>
    <mergeCell ref="A96:A98"/>
    <mergeCell ref="B96:B98"/>
    <mergeCell ref="H96:H98"/>
    <mergeCell ref="A86:A89"/>
    <mergeCell ref="B86:B89"/>
    <mergeCell ref="H86:H89"/>
    <mergeCell ref="A90:A92"/>
    <mergeCell ref="B90:B92"/>
    <mergeCell ref="H90:H92"/>
    <mergeCell ref="A80:A82"/>
    <mergeCell ref="B80:B82"/>
    <mergeCell ref="H80:H82"/>
    <mergeCell ref="A83:A85"/>
    <mergeCell ref="B83:B85"/>
    <mergeCell ref="H83:H85"/>
    <mergeCell ref="A73:A75"/>
    <mergeCell ref="B73:B75"/>
    <mergeCell ref="H73:H75"/>
    <mergeCell ref="A76:A79"/>
    <mergeCell ref="B76:B79"/>
    <mergeCell ref="H76:H79"/>
    <mergeCell ref="A67:A69"/>
    <mergeCell ref="B67:B69"/>
    <mergeCell ref="H67:H69"/>
    <mergeCell ref="A70:A72"/>
    <mergeCell ref="B70:B72"/>
    <mergeCell ref="H70:H72"/>
    <mergeCell ref="A60:A63"/>
    <mergeCell ref="B60:B63"/>
    <mergeCell ref="H60:H63"/>
    <mergeCell ref="A64:A66"/>
    <mergeCell ref="B64:B66"/>
    <mergeCell ref="H64:H66"/>
    <mergeCell ref="A53:A55"/>
    <mergeCell ref="B53:B55"/>
    <mergeCell ref="H53:H55"/>
    <mergeCell ref="A56:A59"/>
    <mergeCell ref="B56:B59"/>
    <mergeCell ref="H56:H59"/>
    <mergeCell ref="A46:A48"/>
    <mergeCell ref="B46:B48"/>
    <mergeCell ref="H46:H48"/>
    <mergeCell ref="A49:A52"/>
    <mergeCell ref="B49:B52"/>
    <mergeCell ref="H49:H52"/>
    <mergeCell ref="A40:A42"/>
    <mergeCell ref="B40:B42"/>
    <mergeCell ref="H40:H42"/>
    <mergeCell ref="A43:A45"/>
    <mergeCell ref="B43:B45"/>
    <mergeCell ref="H43:H45"/>
    <mergeCell ref="A33:A36"/>
    <mergeCell ref="B33:B36"/>
    <mergeCell ref="H33:H36"/>
    <mergeCell ref="A37:A39"/>
    <mergeCell ref="B37:B39"/>
    <mergeCell ref="H37:H39"/>
    <mergeCell ref="A26:A28"/>
    <mergeCell ref="B26:B28"/>
    <mergeCell ref="H26:H28"/>
    <mergeCell ref="A29:A32"/>
    <mergeCell ref="B29:B32"/>
    <mergeCell ref="H29:H32"/>
    <mergeCell ref="A19:A22"/>
    <mergeCell ref="B19:B22"/>
    <mergeCell ref="H19:H22"/>
    <mergeCell ref="A23:A25"/>
    <mergeCell ref="B23:B25"/>
    <mergeCell ref="H23:H25"/>
    <mergeCell ref="A13:A15"/>
    <mergeCell ref="B13:B15"/>
    <mergeCell ref="H13:H15"/>
    <mergeCell ref="A16:A18"/>
    <mergeCell ref="B16:B18"/>
    <mergeCell ref="H16:H18"/>
    <mergeCell ref="B5:H5"/>
    <mergeCell ref="A7:A9"/>
    <mergeCell ref="B7:B9"/>
    <mergeCell ref="H7:H9"/>
    <mergeCell ref="A10:A12"/>
    <mergeCell ref="B10:B12"/>
    <mergeCell ref="H10:H12"/>
    <mergeCell ref="A1:A2"/>
    <mergeCell ref="B1:G1"/>
    <mergeCell ref="H1:H2"/>
    <mergeCell ref="B2:G2"/>
    <mergeCell ref="D3:E3"/>
    <mergeCell ref="B4:H4"/>
  </mergeCells>
  <printOptions horizontalCentered="1" verticalCentered="1"/>
  <pageMargins left="0.70866141732283472" right="0.70866141732283472" top="0.74803149606299213" bottom="0.74803149606299213" header="0.31496062992125984" footer="0.31496062992125984"/>
  <pageSetup scale="50" orientation="landscape" r:id="rId1"/>
  <rowBreaks count="8" manualBreakCount="8">
    <brk id="25" max="7" man="1"/>
    <brk id="48" max="16383" man="1"/>
    <brk id="72" max="16383" man="1"/>
    <brk id="118" max="16383" man="1"/>
    <brk id="140" max="16383" man="1"/>
    <brk id="165" max="16383" man="1"/>
    <brk id="189" max="16383" man="1"/>
    <brk id="229" max="16383"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
  <sheetViews>
    <sheetView zoomScale="80" zoomScaleNormal="80" workbookViewId="0">
      <pane xSplit="8" ySplit="6" topLeftCell="I229" activePane="bottomRight" state="frozen"/>
      <selection pane="topRight" activeCell="I1" sqref="I1"/>
      <selection pane="bottomLeft" activeCell="A2" sqref="A2"/>
      <selection pane="bottomRight" activeCell="B5" sqref="B5:H5"/>
    </sheetView>
  </sheetViews>
  <sheetFormatPr baseColWidth="10" defaultColWidth="9.140625" defaultRowHeight="15" x14ac:dyDescent="0.25"/>
  <cols>
    <col min="1" max="1" width="15.28515625" style="13" customWidth="1"/>
    <col min="2" max="2" width="29.7109375" style="13" customWidth="1"/>
    <col min="3" max="3" width="38.28515625" style="13" customWidth="1"/>
    <col min="4" max="4" width="28.140625" style="13" customWidth="1"/>
    <col min="5" max="5" width="17" style="61" customWidth="1"/>
    <col min="6" max="6" width="13.5703125" style="13" customWidth="1"/>
    <col min="7" max="7" width="21" style="13" customWidth="1"/>
    <col min="8" max="8" width="54.28515625" style="13" customWidth="1"/>
    <col min="9" max="16384" width="9.140625" style="13"/>
  </cols>
  <sheetData>
    <row r="1" spans="1:8" ht="20.100000000000001" customHeight="1" x14ac:dyDescent="0.25">
      <c r="A1" s="110"/>
      <c r="B1" s="110" t="s">
        <v>48</v>
      </c>
      <c r="C1" s="110"/>
      <c r="D1" s="110"/>
      <c r="E1" s="110"/>
      <c r="F1" s="110"/>
      <c r="G1" s="110"/>
      <c r="H1" s="111" t="s">
        <v>226</v>
      </c>
    </row>
    <row r="2" spans="1:8" customFormat="1" ht="20.100000000000001" customHeight="1" x14ac:dyDescent="0.25">
      <c r="A2" s="110"/>
      <c r="B2" s="113" t="s">
        <v>47</v>
      </c>
      <c r="C2" s="113"/>
      <c r="D2" s="113"/>
      <c r="E2" s="113"/>
      <c r="F2" s="113"/>
      <c r="G2" s="113"/>
      <c r="H2" s="112"/>
    </row>
    <row r="3" spans="1:8" s="66" customFormat="1" ht="19.5" customHeight="1" x14ac:dyDescent="0.25">
      <c r="A3" s="50" t="s">
        <v>49</v>
      </c>
      <c r="B3" s="65">
        <v>5700014501</v>
      </c>
      <c r="C3" s="50" t="s">
        <v>50</v>
      </c>
      <c r="D3" s="114" t="s">
        <v>54</v>
      </c>
      <c r="E3" s="114"/>
      <c r="F3" s="76" t="s">
        <v>51</v>
      </c>
      <c r="G3" s="17"/>
      <c r="H3" s="77">
        <v>42461</v>
      </c>
    </row>
    <row r="4" spans="1:8" customFormat="1" ht="24" customHeight="1" x14ac:dyDescent="0.25">
      <c r="A4" s="17" t="s">
        <v>52</v>
      </c>
      <c r="B4" s="115" t="s">
        <v>71</v>
      </c>
      <c r="C4" s="116"/>
      <c r="D4" s="116"/>
      <c r="E4" s="116"/>
      <c r="F4" s="116"/>
      <c r="G4" s="116"/>
      <c r="H4" s="116"/>
    </row>
    <row r="5" spans="1:8" customFormat="1" ht="86.25" customHeight="1" x14ac:dyDescent="0.25">
      <c r="A5" s="17" t="s">
        <v>53</v>
      </c>
      <c r="B5" s="128" t="s">
        <v>251</v>
      </c>
      <c r="C5" s="116"/>
      <c r="D5" s="116"/>
      <c r="E5" s="116"/>
      <c r="F5" s="116"/>
      <c r="G5" s="116"/>
      <c r="H5" s="116"/>
    </row>
    <row r="6" spans="1:8" ht="30" x14ac:dyDescent="0.25">
      <c r="A6" s="51" t="s">
        <v>0</v>
      </c>
      <c r="B6" s="51" t="s">
        <v>1</v>
      </c>
      <c r="C6" s="51" t="s">
        <v>2</v>
      </c>
      <c r="D6" s="51" t="s">
        <v>119</v>
      </c>
      <c r="E6" s="52" t="s">
        <v>4</v>
      </c>
      <c r="F6" s="53" t="s">
        <v>5</v>
      </c>
      <c r="G6" s="52" t="s">
        <v>6</v>
      </c>
      <c r="H6" s="51" t="s">
        <v>7</v>
      </c>
    </row>
    <row r="7" spans="1:8" ht="30" customHeight="1" x14ac:dyDescent="0.25">
      <c r="A7" s="108" t="s">
        <v>215</v>
      </c>
      <c r="B7" s="109" t="s">
        <v>120</v>
      </c>
      <c r="C7" s="54" t="s">
        <v>121</v>
      </c>
      <c r="D7" s="54" t="s">
        <v>122</v>
      </c>
      <c r="E7" s="55">
        <v>2.8</v>
      </c>
      <c r="F7" s="56">
        <v>883327</v>
      </c>
      <c r="G7" s="56">
        <f>ROUND((E7*F7),0)</f>
        <v>2473316</v>
      </c>
      <c r="H7" s="108" t="s">
        <v>123</v>
      </c>
    </row>
    <row r="8" spans="1:8" ht="30" x14ac:dyDescent="0.25">
      <c r="A8" s="108"/>
      <c r="B8" s="109"/>
      <c r="C8" s="54" t="s">
        <v>124</v>
      </c>
      <c r="D8" s="54" t="s">
        <v>125</v>
      </c>
      <c r="E8" s="55">
        <v>2.8</v>
      </c>
      <c r="F8" s="56">
        <v>2715413</v>
      </c>
      <c r="G8" s="56">
        <f>ROUND((E8*F8),0)</f>
        <v>7603156</v>
      </c>
      <c r="H8" s="108"/>
    </row>
    <row r="9" spans="1:8" ht="30" customHeight="1" x14ac:dyDescent="0.25">
      <c r="A9" s="108"/>
      <c r="B9" s="109"/>
      <c r="C9" s="57"/>
      <c r="D9" s="57" t="s">
        <v>126</v>
      </c>
      <c r="E9" s="58"/>
      <c r="F9" s="59"/>
      <c r="G9" s="60">
        <f>SUM(G7:G8)</f>
        <v>10076472</v>
      </c>
      <c r="H9" s="108"/>
    </row>
    <row r="10" spans="1:8" ht="30" x14ac:dyDescent="0.25">
      <c r="A10" s="108" t="s">
        <v>215</v>
      </c>
      <c r="B10" s="109" t="s">
        <v>120</v>
      </c>
      <c r="C10" s="54" t="s">
        <v>121</v>
      </c>
      <c r="D10" s="54" t="s">
        <v>122</v>
      </c>
      <c r="E10" s="55">
        <v>0.7</v>
      </c>
      <c r="F10" s="56">
        <v>883327</v>
      </c>
      <c r="G10" s="56">
        <f>ROUND((E10*F10),0)</f>
        <v>618329</v>
      </c>
      <c r="H10" s="108" t="s">
        <v>127</v>
      </c>
    </row>
    <row r="11" spans="1:8" ht="30" x14ac:dyDescent="0.25">
      <c r="A11" s="108"/>
      <c r="B11" s="109"/>
      <c r="C11" s="54" t="s">
        <v>124</v>
      </c>
      <c r="D11" s="54" t="s">
        <v>125</v>
      </c>
      <c r="E11" s="55">
        <v>0.7</v>
      </c>
      <c r="F11" s="56">
        <v>2715413</v>
      </c>
      <c r="G11" s="56">
        <f>ROUND((E11*F11),0)</f>
        <v>1900789</v>
      </c>
      <c r="H11" s="108"/>
    </row>
    <row r="12" spans="1:8" x14ac:dyDescent="0.25">
      <c r="A12" s="108"/>
      <c r="B12" s="109"/>
      <c r="C12" s="57"/>
      <c r="D12" s="57" t="s">
        <v>126</v>
      </c>
      <c r="E12" s="58"/>
      <c r="F12" s="59"/>
      <c r="G12" s="60">
        <f>SUM(G10:G11)</f>
        <v>2519118</v>
      </c>
      <c r="H12" s="108"/>
    </row>
    <row r="13" spans="1:8" ht="30" x14ac:dyDescent="0.25">
      <c r="A13" s="108" t="s">
        <v>220</v>
      </c>
      <c r="B13" s="109" t="s">
        <v>192</v>
      </c>
      <c r="C13" s="54" t="s">
        <v>121</v>
      </c>
      <c r="D13" s="54" t="s">
        <v>193</v>
      </c>
      <c r="E13" s="55">
        <v>2.8</v>
      </c>
      <c r="F13" s="56">
        <v>883327</v>
      </c>
      <c r="G13" s="56">
        <f>ROUND((E13*F13),0)</f>
        <v>2473316</v>
      </c>
      <c r="H13" s="108" t="s">
        <v>194</v>
      </c>
    </row>
    <row r="14" spans="1:8" ht="30" x14ac:dyDescent="0.25">
      <c r="A14" s="108"/>
      <c r="B14" s="109"/>
      <c r="C14" s="54" t="s">
        <v>124</v>
      </c>
      <c r="D14" s="54" t="s">
        <v>195</v>
      </c>
      <c r="E14" s="55">
        <v>2.8</v>
      </c>
      <c r="F14" s="56">
        <v>4874658</v>
      </c>
      <c r="G14" s="56">
        <f>ROUND((E14*F14),0)</f>
        <v>13649042</v>
      </c>
      <c r="H14" s="108"/>
    </row>
    <row r="15" spans="1:8" x14ac:dyDescent="0.25">
      <c r="A15" s="108"/>
      <c r="B15" s="109"/>
      <c r="C15" s="57"/>
      <c r="D15" s="57" t="s">
        <v>196</v>
      </c>
      <c r="E15" s="58"/>
      <c r="F15" s="59"/>
      <c r="G15" s="60">
        <f>SUM(G13:G14)</f>
        <v>16122358</v>
      </c>
      <c r="H15" s="108"/>
    </row>
    <row r="16" spans="1:8" ht="75" customHeight="1" x14ac:dyDescent="0.25">
      <c r="A16" s="108" t="s">
        <v>220</v>
      </c>
      <c r="B16" s="109" t="s">
        <v>192</v>
      </c>
      <c r="C16" s="54" t="s">
        <v>121</v>
      </c>
      <c r="D16" s="54" t="s">
        <v>193</v>
      </c>
      <c r="E16" s="55">
        <v>1.4</v>
      </c>
      <c r="F16" s="56">
        <v>883327</v>
      </c>
      <c r="G16" s="56">
        <f>ROUND((E16*F16),0)</f>
        <v>1236658</v>
      </c>
      <c r="H16" s="108" t="s">
        <v>197</v>
      </c>
    </row>
    <row r="17" spans="1:8" ht="75" customHeight="1" x14ac:dyDescent="0.25">
      <c r="A17" s="108"/>
      <c r="B17" s="109"/>
      <c r="C17" s="54" t="s">
        <v>124</v>
      </c>
      <c r="D17" s="54" t="s">
        <v>195</v>
      </c>
      <c r="E17" s="55">
        <v>1.4</v>
      </c>
      <c r="F17" s="56">
        <v>4874658</v>
      </c>
      <c r="G17" s="56">
        <f>ROUND((E17*F17),0)</f>
        <v>6824521</v>
      </c>
      <c r="H17" s="108"/>
    </row>
    <row r="18" spans="1:8" ht="15" customHeight="1" x14ac:dyDescent="0.25">
      <c r="A18" s="108"/>
      <c r="B18" s="109"/>
      <c r="C18" s="57"/>
      <c r="D18" s="57" t="s">
        <v>196</v>
      </c>
      <c r="E18" s="58"/>
      <c r="F18" s="59"/>
      <c r="G18" s="60">
        <f>SUM(G16:G17)</f>
        <v>8061179</v>
      </c>
      <c r="H18" s="108"/>
    </row>
    <row r="19" spans="1:8" ht="30" x14ac:dyDescent="0.25">
      <c r="A19" s="108" t="s">
        <v>227</v>
      </c>
      <c r="B19" s="109" t="s">
        <v>128</v>
      </c>
      <c r="C19" s="54" t="s">
        <v>129</v>
      </c>
      <c r="D19" s="54" t="s">
        <v>130</v>
      </c>
      <c r="E19" s="55">
        <v>0</v>
      </c>
      <c r="F19" s="56">
        <v>1079622</v>
      </c>
      <c r="G19" s="56">
        <f>ROUND((E19*F19),0)</f>
        <v>0</v>
      </c>
      <c r="H19" s="108" t="s">
        <v>131</v>
      </c>
    </row>
    <row r="20" spans="1:8" ht="30" x14ac:dyDescent="0.25">
      <c r="A20" s="108"/>
      <c r="B20" s="109"/>
      <c r="C20" s="54" t="s">
        <v>132</v>
      </c>
      <c r="D20" s="54" t="s">
        <v>133</v>
      </c>
      <c r="E20" s="55">
        <v>0.5</v>
      </c>
      <c r="F20" s="56">
        <v>2486403</v>
      </c>
      <c r="G20" s="56">
        <f>ROUND((E20*F20),0)</f>
        <v>1243202</v>
      </c>
      <c r="H20" s="108"/>
    </row>
    <row r="21" spans="1:8" ht="30" x14ac:dyDescent="0.25">
      <c r="A21" s="108"/>
      <c r="B21" s="109"/>
      <c r="C21" s="54" t="s">
        <v>124</v>
      </c>
      <c r="D21" s="54" t="s">
        <v>134</v>
      </c>
      <c r="E21" s="55">
        <v>1</v>
      </c>
      <c r="F21" s="56">
        <v>3009856</v>
      </c>
      <c r="G21" s="56">
        <f>ROUND((E21*F21),0)</f>
        <v>3009856</v>
      </c>
      <c r="H21" s="108"/>
    </row>
    <row r="22" spans="1:8" x14ac:dyDescent="0.25">
      <c r="A22" s="108"/>
      <c r="B22" s="109"/>
      <c r="C22" s="57"/>
      <c r="D22" s="57" t="s">
        <v>135</v>
      </c>
      <c r="E22" s="58"/>
      <c r="F22" s="59"/>
      <c r="G22" s="60">
        <f>SUM(G19:G21)</f>
        <v>4253058</v>
      </c>
      <c r="H22" s="108"/>
    </row>
    <row r="23" spans="1:8" ht="30" x14ac:dyDescent="0.25">
      <c r="A23" s="108" t="s">
        <v>227</v>
      </c>
      <c r="B23" s="109" t="s">
        <v>136</v>
      </c>
      <c r="C23" s="54" t="s">
        <v>132</v>
      </c>
      <c r="D23" s="54" t="s">
        <v>137</v>
      </c>
      <c r="E23" s="55">
        <v>0.7</v>
      </c>
      <c r="F23" s="56">
        <v>1799370</v>
      </c>
      <c r="G23" s="56">
        <f>ROUND((E23*F23),0)</f>
        <v>1259559</v>
      </c>
      <c r="H23" s="108" t="s">
        <v>77</v>
      </c>
    </row>
    <row r="24" spans="1:8" ht="30" x14ac:dyDescent="0.25">
      <c r="A24" s="108"/>
      <c r="B24" s="109"/>
      <c r="C24" s="54" t="s">
        <v>124</v>
      </c>
      <c r="D24" s="54" t="s">
        <v>138</v>
      </c>
      <c r="E24" s="55">
        <v>1</v>
      </c>
      <c r="F24" s="56">
        <v>8571546</v>
      </c>
      <c r="G24" s="56">
        <f>ROUND((E24*F24),0)</f>
        <v>8571546</v>
      </c>
      <c r="H24" s="108"/>
    </row>
    <row r="25" spans="1:8" x14ac:dyDescent="0.25">
      <c r="A25" s="108"/>
      <c r="B25" s="109"/>
      <c r="C25" s="57"/>
      <c r="D25" s="57" t="s">
        <v>139</v>
      </c>
      <c r="E25" s="58"/>
      <c r="F25" s="59"/>
      <c r="G25" s="60">
        <f>SUM(G23:G24)</f>
        <v>9831105</v>
      </c>
      <c r="H25" s="108"/>
    </row>
    <row r="26" spans="1:8" ht="30" x14ac:dyDescent="0.25">
      <c r="A26" s="108" t="s">
        <v>227</v>
      </c>
      <c r="B26" s="109" t="s">
        <v>147</v>
      </c>
      <c r="C26" s="54" t="s">
        <v>148</v>
      </c>
      <c r="D26" s="54" t="s">
        <v>149</v>
      </c>
      <c r="E26" s="55">
        <v>0.7</v>
      </c>
      <c r="F26" s="56">
        <v>1799370</v>
      </c>
      <c r="G26" s="56">
        <f>ROUND((E26*F26),0)</f>
        <v>1259559</v>
      </c>
      <c r="H26" s="108" t="s">
        <v>150</v>
      </c>
    </row>
    <row r="27" spans="1:8" ht="30" x14ac:dyDescent="0.25">
      <c r="A27" s="108"/>
      <c r="B27" s="109"/>
      <c r="C27" s="54" t="s">
        <v>124</v>
      </c>
      <c r="D27" s="54" t="s">
        <v>151</v>
      </c>
      <c r="E27" s="55">
        <v>1</v>
      </c>
      <c r="F27" s="56">
        <v>5136385</v>
      </c>
      <c r="G27" s="56">
        <f>ROUND((E27*F27),0)</f>
        <v>5136385</v>
      </c>
      <c r="H27" s="108"/>
    </row>
    <row r="28" spans="1:8" x14ac:dyDescent="0.25">
      <c r="A28" s="108"/>
      <c r="B28" s="109"/>
      <c r="C28" s="57"/>
      <c r="D28" s="57" t="s">
        <v>152</v>
      </c>
      <c r="E28" s="58"/>
      <c r="F28" s="59"/>
      <c r="G28" s="60">
        <f>SUM(G26:G27)</f>
        <v>6395944</v>
      </c>
      <c r="H28" s="108"/>
    </row>
    <row r="29" spans="1:8" ht="35.25" customHeight="1" x14ac:dyDescent="0.25">
      <c r="A29" s="108" t="s">
        <v>228</v>
      </c>
      <c r="B29" s="109" t="s">
        <v>128</v>
      </c>
      <c r="C29" s="54" t="s">
        <v>129</v>
      </c>
      <c r="D29" s="54" t="s">
        <v>130</v>
      </c>
      <c r="E29" s="55">
        <v>0</v>
      </c>
      <c r="F29" s="56">
        <v>1079622</v>
      </c>
      <c r="G29" s="56">
        <f>ROUND((E29*F29),0)</f>
        <v>0</v>
      </c>
      <c r="H29" s="108" t="s">
        <v>140</v>
      </c>
    </row>
    <row r="30" spans="1:8" ht="42" customHeight="1" x14ac:dyDescent="0.25">
      <c r="A30" s="108"/>
      <c r="B30" s="109"/>
      <c r="C30" s="54" t="s">
        <v>132</v>
      </c>
      <c r="D30" s="54" t="s">
        <v>133</v>
      </c>
      <c r="E30" s="55">
        <v>0.5</v>
      </c>
      <c r="F30" s="56">
        <v>2486403</v>
      </c>
      <c r="G30" s="56">
        <f>ROUND((E30*F30),0)</f>
        <v>1243202</v>
      </c>
      <c r="H30" s="108"/>
    </row>
    <row r="31" spans="1:8" ht="44.25" customHeight="1" x14ac:dyDescent="0.25">
      <c r="A31" s="108"/>
      <c r="B31" s="109"/>
      <c r="C31" s="54" t="s">
        <v>124</v>
      </c>
      <c r="D31" s="54" t="s">
        <v>134</v>
      </c>
      <c r="E31" s="55">
        <v>1</v>
      </c>
      <c r="F31" s="56">
        <v>3009856</v>
      </c>
      <c r="G31" s="56">
        <f>ROUND((E31*F31),0)</f>
        <v>3009856</v>
      </c>
      <c r="H31" s="108"/>
    </row>
    <row r="32" spans="1:8" ht="15" customHeight="1" x14ac:dyDescent="0.25">
      <c r="A32" s="108"/>
      <c r="B32" s="109"/>
      <c r="C32" s="57"/>
      <c r="D32" s="57" t="s">
        <v>135</v>
      </c>
      <c r="E32" s="58"/>
      <c r="F32" s="59"/>
      <c r="G32" s="60">
        <f>SUM(G29:G31)</f>
        <v>4253058</v>
      </c>
      <c r="H32" s="108"/>
    </row>
    <row r="33" spans="1:8" ht="30" x14ac:dyDescent="0.25">
      <c r="A33" s="108" t="s">
        <v>228</v>
      </c>
      <c r="B33" s="109" t="s">
        <v>128</v>
      </c>
      <c r="C33" s="54" t="s">
        <v>129</v>
      </c>
      <c r="D33" s="54" t="s">
        <v>130</v>
      </c>
      <c r="E33" s="55">
        <v>0</v>
      </c>
      <c r="F33" s="56">
        <v>1079622</v>
      </c>
      <c r="G33" s="56">
        <f>ROUND((E33*F33),0)</f>
        <v>0</v>
      </c>
      <c r="H33" s="108" t="s">
        <v>141</v>
      </c>
    </row>
    <row r="34" spans="1:8" ht="36.75" customHeight="1" x14ac:dyDescent="0.25">
      <c r="A34" s="108"/>
      <c r="B34" s="109"/>
      <c r="C34" s="54" t="s">
        <v>132</v>
      </c>
      <c r="D34" s="54" t="s">
        <v>133</v>
      </c>
      <c r="E34" s="55">
        <v>0.5</v>
      </c>
      <c r="F34" s="56">
        <v>2486403</v>
      </c>
      <c r="G34" s="56">
        <f>ROUND((E34*F34),0)</f>
        <v>1243202</v>
      </c>
      <c r="H34" s="108"/>
    </row>
    <row r="35" spans="1:8" ht="45" customHeight="1" x14ac:dyDescent="0.25">
      <c r="A35" s="108"/>
      <c r="B35" s="109"/>
      <c r="C35" s="54" t="s">
        <v>124</v>
      </c>
      <c r="D35" s="54" t="s">
        <v>134</v>
      </c>
      <c r="E35" s="55">
        <v>1</v>
      </c>
      <c r="F35" s="56">
        <v>3009856</v>
      </c>
      <c r="G35" s="56">
        <f>ROUND((E35*F35),0)</f>
        <v>3009856</v>
      </c>
      <c r="H35" s="108"/>
    </row>
    <row r="36" spans="1:8" ht="15" customHeight="1" x14ac:dyDescent="0.25">
      <c r="A36" s="108"/>
      <c r="B36" s="109"/>
      <c r="C36" s="57"/>
      <c r="D36" s="57" t="s">
        <v>135</v>
      </c>
      <c r="E36" s="58"/>
      <c r="F36" s="59"/>
      <c r="G36" s="60">
        <f>SUM(G33:G35)</f>
        <v>4253058</v>
      </c>
      <c r="H36" s="108"/>
    </row>
    <row r="37" spans="1:8" ht="30" x14ac:dyDescent="0.25">
      <c r="A37" s="108" t="s">
        <v>228</v>
      </c>
      <c r="B37" s="109" t="s">
        <v>136</v>
      </c>
      <c r="C37" s="54" t="s">
        <v>132</v>
      </c>
      <c r="D37" s="54" t="s">
        <v>137</v>
      </c>
      <c r="E37" s="55">
        <v>0.7</v>
      </c>
      <c r="F37" s="56">
        <v>1799370</v>
      </c>
      <c r="G37" s="56">
        <f>ROUND((E37*F37),0)</f>
        <v>1259559</v>
      </c>
      <c r="H37" s="108" t="s">
        <v>142</v>
      </c>
    </row>
    <row r="38" spans="1:8" ht="30" x14ac:dyDescent="0.25">
      <c r="A38" s="108"/>
      <c r="B38" s="109"/>
      <c r="C38" s="54" t="s">
        <v>124</v>
      </c>
      <c r="D38" s="54" t="s">
        <v>138</v>
      </c>
      <c r="E38" s="55">
        <v>1.3</v>
      </c>
      <c r="F38" s="56">
        <v>8571546</v>
      </c>
      <c r="G38" s="56">
        <f>ROUND((E38*F38),0)</f>
        <v>11143010</v>
      </c>
      <c r="H38" s="108"/>
    </row>
    <row r="39" spans="1:8" x14ac:dyDescent="0.25">
      <c r="A39" s="108"/>
      <c r="B39" s="109"/>
      <c r="C39" s="57"/>
      <c r="D39" s="57" t="s">
        <v>139</v>
      </c>
      <c r="E39" s="58"/>
      <c r="F39" s="59"/>
      <c r="G39" s="60">
        <f>SUM(G37:G38)</f>
        <v>12402569</v>
      </c>
      <c r="H39" s="108"/>
    </row>
    <row r="40" spans="1:8" ht="30" x14ac:dyDescent="0.25">
      <c r="A40" s="108" t="s">
        <v>228</v>
      </c>
      <c r="B40" s="109" t="s">
        <v>143</v>
      </c>
      <c r="C40" s="54" t="s">
        <v>132</v>
      </c>
      <c r="D40" s="54" t="s">
        <v>144</v>
      </c>
      <c r="E40" s="55">
        <v>0</v>
      </c>
      <c r="F40" s="56">
        <v>981475</v>
      </c>
      <c r="G40" s="56">
        <f>ROUND((E40*F40),0)</f>
        <v>0</v>
      </c>
      <c r="H40" s="108" t="s">
        <v>16</v>
      </c>
    </row>
    <row r="41" spans="1:8" ht="30" x14ac:dyDescent="0.25">
      <c r="A41" s="108"/>
      <c r="B41" s="109"/>
      <c r="C41" s="54" t="s">
        <v>124</v>
      </c>
      <c r="D41" s="54" t="s">
        <v>145</v>
      </c>
      <c r="E41" s="55">
        <v>1</v>
      </c>
      <c r="F41" s="56">
        <v>948759</v>
      </c>
      <c r="G41" s="56">
        <f>ROUND((E41*F41),0)</f>
        <v>948759</v>
      </c>
      <c r="H41" s="108"/>
    </row>
    <row r="42" spans="1:8" x14ac:dyDescent="0.25">
      <c r="A42" s="108"/>
      <c r="B42" s="109"/>
      <c r="C42" s="57"/>
      <c r="D42" s="57" t="s">
        <v>146</v>
      </c>
      <c r="E42" s="58"/>
      <c r="F42" s="59"/>
      <c r="G42" s="60">
        <f>SUM(G40:G41)</f>
        <v>948759</v>
      </c>
      <c r="H42" s="108"/>
    </row>
    <row r="43" spans="1:8" ht="30" x14ac:dyDescent="0.25">
      <c r="A43" s="108" t="s">
        <v>228</v>
      </c>
      <c r="B43" s="109" t="s">
        <v>163</v>
      </c>
      <c r="C43" s="78" t="s">
        <v>129</v>
      </c>
      <c r="D43" s="78" t="s">
        <v>164</v>
      </c>
      <c r="E43" s="55">
        <v>0</v>
      </c>
      <c r="F43" s="56">
        <v>392590</v>
      </c>
      <c r="G43" s="56">
        <f>ROUND((E43*F43),0)</f>
        <v>0</v>
      </c>
      <c r="H43" s="108" t="s">
        <v>229</v>
      </c>
    </row>
    <row r="44" spans="1:8" ht="30" x14ac:dyDescent="0.25">
      <c r="A44" s="108"/>
      <c r="B44" s="109"/>
      <c r="C44" s="78" t="s">
        <v>132</v>
      </c>
      <c r="D44" s="78" t="s">
        <v>165</v>
      </c>
      <c r="E44" s="55">
        <v>0.7</v>
      </c>
      <c r="F44" s="56">
        <v>1733939</v>
      </c>
      <c r="G44" s="56">
        <f>ROUND((E44*F44),0)</f>
        <v>1213757</v>
      </c>
      <c r="H44" s="108"/>
    </row>
    <row r="45" spans="1:8" ht="30" customHeight="1" x14ac:dyDescent="0.25">
      <c r="A45" s="108"/>
      <c r="B45" s="109"/>
      <c r="C45" s="57"/>
      <c r="D45" s="57" t="s">
        <v>166</v>
      </c>
      <c r="E45" s="58"/>
      <c r="F45" s="59"/>
      <c r="G45" s="60">
        <f>SUM(G43:G44)</f>
        <v>1213757</v>
      </c>
      <c r="H45" s="108"/>
    </row>
    <row r="46" spans="1:8" ht="30" x14ac:dyDescent="0.25">
      <c r="A46" s="108" t="s">
        <v>228</v>
      </c>
      <c r="B46" s="109" t="s">
        <v>153</v>
      </c>
      <c r="C46" s="54" t="s">
        <v>132</v>
      </c>
      <c r="D46" s="54" t="s">
        <v>154</v>
      </c>
      <c r="E46" s="55">
        <v>0</v>
      </c>
      <c r="F46" s="56">
        <v>1046906</v>
      </c>
      <c r="G46" s="56">
        <f>ROUND((E46*F46),0)</f>
        <v>0</v>
      </c>
      <c r="H46" s="108" t="s">
        <v>20</v>
      </c>
    </row>
    <row r="47" spans="1:8" ht="30" x14ac:dyDescent="0.25">
      <c r="A47" s="108"/>
      <c r="B47" s="109"/>
      <c r="C47" s="54" t="s">
        <v>124</v>
      </c>
      <c r="D47" s="54" t="s">
        <v>155</v>
      </c>
      <c r="E47" s="55">
        <v>1</v>
      </c>
      <c r="F47" s="56">
        <v>5888849</v>
      </c>
      <c r="G47" s="56">
        <f>ROUND((E47*F47),0)</f>
        <v>5888849</v>
      </c>
      <c r="H47" s="108"/>
    </row>
    <row r="48" spans="1:8" x14ac:dyDescent="0.25">
      <c r="A48" s="108"/>
      <c r="B48" s="109"/>
      <c r="C48" s="57"/>
      <c r="D48" s="57" t="s">
        <v>156</v>
      </c>
      <c r="E48" s="58"/>
      <c r="F48" s="59"/>
      <c r="G48" s="60">
        <f>SUM(G46:G47)</f>
        <v>5888849</v>
      </c>
      <c r="H48" s="108"/>
    </row>
    <row r="49" spans="1:8" ht="30" x14ac:dyDescent="0.25">
      <c r="A49" s="108" t="s">
        <v>230</v>
      </c>
      <c r="B49" s="109" t="s">
        <v>128</v>
      </c>
      <c r="C49" s="54" t="s">
        <v>129</v>
      </c>
      <c r="D49" s="54" t="s">
        <v>130</v>
      </c>
      <c r="E49" s="55">
        <v>0</v>
      </c>
      <c r="F49" s="56">
        <v>1079622</v>
      </c>
      <c r="G49" s="56">
        <f>ROUND((E49*F49),0)</f>
        <v>0</v>
      </c>
      <c r="H49" s="108" t="s">
        <v>157</v>
      </c>
    </row>
    <row r="50" spans="1:8" ht="45" customHeight="1" x14ac:dyDescent="0.25">
      <c r="A50" s="108"/>
      <c r="B50" s="109"/>
      <c r="C50" s="54" t="s">
        <v>132</v>
      </c>
      <c r="D50" s="54" t="s">
        <v>133</v>
      </c>
      <c r="E50" s="55">
        <v>0.15</v>
      </c>
      <c r="F50" s="56">
        <v>2486403</v>
      </c>
      <c r="G50" s="56">
        <f>ROUND((E50*F50),0)</f>
        <v>372960</v>
      </c>
      <c r="H50" s="108"/>
    </row>
    <row r="51" spans="1:8" ht="30" x14ac:dyDescent="0.25">
      <c r="A51" s="108"/>
      <c r="B51" s="109"/>
      <c r="C51" s="54" t="s">
        <v>124</v>
      </c>
      <c r="D51" s="54" t="s">
        <v>134</v>
      </c>
      <c r="E51" s="55">
        <v>0.3</v>
      </c>
      <c r="F51" s="56">
        <v>3009856</v>
      </c>
      <c r="G51" s="56">
        <f>ROUND((E51*F51),0)</f>
        <v>902957</v>
      </c>
      <c r="H51" s="108"/>
    </row>
    <row r="52" spans="1:8" ht="16.5" customHeight="1" x14ac:dyDescent="0.25">
      <c r="A52" s="108"/>
      <c r="B52" s="109"/>
      <c r="C52" s="57"/>
      <c r="D52" s="57" t="s">
        <v>135</v>
      </c>
      <c r="E52" s="58"/>
      <c r="F52" s="59"/>
      <c r="G52" s="60">
        <f>SUM(G49:G51)</f>
        <v>1275917</v>
      </c>
      <c r="H52" s="108"/>
    </row>
    <row r="53" spans="1:8" ht="39.75" customHeight="1" x14ac:dyDescent="0.25">
      <c r="A53" s="108" t="s">
        <v>230</v>
      </c>
      <c r="B53" s="109" t="s">
        <v>136</v>
      </c>
      <c r="C53" s="54" t="s">
        <v>132</v>
      </c>
      <c r="D53" s="54" t="s">
        <v>137</v>
      </c>
      <c r="E53" s="55">
        <v>0</v>
      </c>
      <c r="F53" s="56">
        <v>1799370</v>
      </c>
      <c r="G53" s="56">
        <f>ROUND((E53*F53),0)</f>
        <v>0</v>
      </c>
      <c r="H53" s="108" t="s">
        <v>158</v>
      </c>
    </row>
    <row r="54" spans="1:8" ht="30" x14ac:dyDescent="0.25">
      <c r="A54" s="108"/>
      <c r="B54" s="109"/>
      <c r="C54" s="54" t="s">
        <v>124</v>
      </c>
      <c r="D54" s="54" t="s">
        <v>138</v>
      </c>
      <c r="E54" s="55">
        <v>0.3</v>
      </c>
      <c r="F54" s="56">
        <v>8571546</v>
      </c>
      <c r="G54" s="56">
        <f>ROUND((E54*F54),0)</f>
        <v>2571464</v>
      </c>
      <c r="H54" s="108"/>
    </row>
    <row r="55" spans="1:8" ht="20.25" customHeight="1" x14ac:dyDescent="0.25">
      <c r="A55" s="108"/>
      <c r="B55" s="109"/>
      <c r="C55" s="57"/>
      <c r="D55" s="57" t="s">
        <v>139</v>
      </c>
      <c r="E55" s="58"/>
      <c r="F55" s="59"/>
      <c r="G55" s="60">
        <f>SUM(G53:G54)</f>
        <v>2571464</v>
      </c>
      <c r="H55" s="108"/>
    </row>
    <row r="56" spans="1:8" ht="35.25" customHeight="1" x14ac:dyDescent="0.25">
      <c r="A56" s="108" t="s">
        <v>231</v>
      </c>
      <c r="B56" s="109" t="s">
        <v>128</v>
      </c>
      <c r="C56" s="54" t="s">
        <v>129</v>
      </c>
      <c r="D56" s="54" t="s">
        <v>130</v>
      </c>
      <c r="E56" s="55">
        <v>0</v>
      </c>
      <c r="F56" s="56">
        <v>1079622</v>
      </c>
      <c r="G56" s="56">
        <f>ROUND((E56*F56),0)</f>
        <v>0</v>
      </c>
      <c r="H56" s="108" t="s">
        <v>159</v>
      </c>
    </row>
    <row r="57" spans="1:8" ht="37.5" customHeight="1" x14ac:dyDescent="0.25">
      <c r="A57" s="108"/>
      <c r="B57" s="109"/>
      <c r="C57" s="54" t="s">
        <v>132</v>
      </c>
      <c r="D57" s="54" t="s">
        <v>133</v>
      </c>
      <c r="E57" s="55">
        <v>0.15</v>
      </c>
      <c r="F57" s="56">
        <v>2486403</v>
      </c>
      <c r="G57" s="56">
        <f>ROUND((E57*F57),0)</f>
        <v>372960</v>
      </c>
      <c r="H57" s="108"/>
    </row>
    <row r="58" spans="1:8" ht="30" customHeight="1" x14ac:dyDescent="0.25">
      <c r="A58" s="108"/>
      <c r="B58" s="109"/>
      <c r="C58" s="54" t="s">
        <v>124</v>
      </c>
      <c r="D58" s="54" t="s">
        <v>134</v>
      </c>
      <c r="E58" s="55">
        <v>0.3</v>
      </c>
      <c r="F58" s="56">
        <v>3009856</v>
      </c>
      <c r="G58" s="56">
        <f>ROUND((E58*F58),0)</f>
        <v>902957</v>
      </c>
      <c r="H58" s="108"/>
    </row>
    <row r="59" spans="1:8" ht="15" customHeight="1" x14ac:dyDescent="0.25">
      <c r="A59" s="108"/>
      <c r="B59" s="109"/>
      <c r="C59" s="57"/>
      <c r="D59" s="57" t="s">
        <v>135</v>
      </c>
      <c r="E59" s="58"/>
      <c r="F59" s="59"/>
      <c r="G59" s="60">
        <f>SUM(G56:G58)</f>
        <v>1275917</v>
      </c>
      <c r="H59" s="108"/>
    </row>
    <row r="60" spans="1:8" ht="30" x14ac:dyDescent="0.25">
      <c r="A60" s="108" t="s">
        <v>231</v>
      </c>
      <c r="B60" s="109" t="s">
        <v>128</v>
      </c>
      <c r="C60" s="54" t="s">
        <v>129</v>
      </c>
      <c r="D60" s="54" t="s">
        <v>130</v>
      </c>
      <c r="E60" s="55">
        <v>0</v>
      </c>
      <c r="F60" s="56">
        <v>1079622</v>
      </c>
      <c r="G60" s="56">
        <f>ROUND((E60*F60),0)</f>
        <v>0</v>
      </c>
      <c r="H60" s="108" t="s">
        <v>160</v>
      </c>
    </row>
    <row r="61" spans="1:8" ht="32.25" customHeight="1" x14ac:dyDescent="0.25">
      <c r="A61" s="108"/>
      <c r="B61" s="109"/>
      <c r="C61" s="54" t="s">
        <v>132</v>
      </c>
      <c r="D61" s="54" t="s">
        <v>133</v>
      </c>
      <c r="E61" s="55">
        <v>0.15</v>
      </c>
      <c r="F61" s="56">
        <v>2486403</v>
      </c>
      <c r="G61" s="56">
        <f>ROUND((E61*F61),0)</f>
        <v>372960</v>
      </c>
      <c r="H61" s="108"/>
    </row>
    <row r="62" spans="1:8" ht="41.25" customHeight="1" x14ac:dyDescent="0.25">
      <c r="A62" s="108"/>
      <c r="B62" s="109"/>
      <c r="C62" s="54" t="s">
        <v>124</v>
      </c>
      <c r="D62" s="54" t="s">
        <v>134</v>
      </c>
      <c r="E62" s="55">
        <v>0.3</v>
      </c>
      <c r="F62" s="56">
        <v>3009856</v>
      </c>
      <c r="G62" s="56">
        <f>ROUND((E62*F62),0)</f>
        <v>902957</v>
      </c>
      <c r="H62" s="108"/>
    </row>
    <row r="63" spans="1:8" ht="15" customHeight="1" x14ac:dyDescent="0.25">
      <c r="A63" s="108"/>
      <c r="B63" s="109"/>
      <c r="C63" s="57"/>
      <c r="D63" s="57" t="s">
        <v>135</v>
      </c>
      <c r="E63" s="58"/>
      <c r="F63" s="59"/>
      <c r="G63" s="60">
        <f>SUM(G60:G62)</f>
        <v>1275917</v>
      </c>
      <c r="H63" s="108"/>
    </row>
    <row r="64" spans="1:8" ht="30" x14ac:dyDescent="0.25">
      <c r="A64" s="108" t="s">
        <v>231</v>
      </c>
      <c r="B64" s="109" t="s">
        <v>136</v>
      </c>
      <c r="C64" s="54" t="s">
        <v>132</v>
      </c>
      <c r="D64" s="54" t="s">
        <v>137</v>
      </c>
      <c r="E64" s="55">
        <v>0</v>
      </c>
      <c r="F64" s="56">
        <v>1799370</v>
      </c>
      <c r="G64" s="56">
        <f>ROUND((E64*F64),0)</f>
        <v>0</v>
      </c>
      <c r="H64" s="108" t="s">
        <v>161</v>
      </c>
    </row>
    <row r="65" spans="1:8" ht="30" x14ac:dyDescent="0.25">
      <c r="A65" s="108"/>
      <c r="B65" s="109"/>
      <c r="C65" s="54" t="s">
        <v>124</v>
      </c>
      <c r="D65" s="54" t="s">
        <v>138</v>
      </c>
      <c r="E65" s="55">
        <v>0.39</v>
      </c>
      <c r="F65" s="56">
        <v>8571546</v>
      </c>
      <c r="G65" s="56">
        <f>ROUND((E65*F65),0)</f>
        <v>3342903</v>
      </c>
      <c r="H65" s="108"/>
    </row>
    <row r="66" spans="1:8" x14ac:dyDescent="0.25">
      <c r="A66" s="108"/>
      <c r="B66" s="109"/>
      <c r="C66" s="57"/>
      <c r="D66" s="57" t="s">
        <v>139</v>
      </c>
      <c r="E66" s="58"/>
      <c r="F66" s="59"/>
      <c r="G66" s="60">
        <f>SUM(G64:G65)</f>
        <v>3342903</v>
      </c>
      <c r="H66" s="108"/>
    </row>
    <row r="67" spans="1:8" ht="30" x14ac:dyDescent="0.25">
      <c r="A67" s="108" t="s">
        <v>231</v>
      </c>
      <c r="B67" s="109" t="s">
        <v>143</v>
      </c>
      <c r="C67" s="54" t="s">
        <v>132</v>
      </c>
      <c r="D67" s="54" t="s">
        <v>144</v>
      </c>
      <c r="E67" s="55">
        <v>0</v>
      </c>
      <c r="F67" s="56">
        <v>981475</v>
      </c>
      <c r="G67" s="56">
        <f>ROUND((E67*F67),0)</f>
        <v>0</v>
      </c>
      <c r="H67" s="108" t="s">
        <v>162</v>
      </c>
    </row>
    <row r="68" spans="1:8" ht="30" x14ac:dyDescent="0.25">
      <c r="A68" s="108"/>
      <c r="B68" s="109"/>
      <c r="C68" s="54" t="s">
        <v>124</v>
      </c>
      <c r="D68" s="54" t="s">
        <v>145</v>
      </c>
      <c r="E68" s="55">
        <v>0.3</v>
      </c>
      <c r="F68" s="56">
        <v>948759</v>
      </c>
      <c r="G68" s="56">
        <f>ROUND((E68*F68),0)</f>
        <v>284628</v>
      </c>
      <c r="H68" s="108"/>
    </row>
    <row r="69" spans="1:8" x14ac:dyDescent="0.25">
      <c r="A69" s="108"/>
      <c r="B69" s="109"/>
      <c r="C69" s="57"/>
      <c r="D69" s="57" t="s">
        <v>146</v>
      </c>
      <c r="E69" s="58"/>
      <c r="F69" s="59"/>
      <c r="G69" s="60">
        <f>SUM(G67:G68)</f>
        <v>284628</v>
      </c>
      <c r="H69" s="108"/>
    </row>
    <row r="70" spans="1:8" ht="30" x14ac:dyDescent="0.25">
      <c r="A70" s="108" t="s">
        <v>231</v>
      </c>
      <c r="B70" s="109" t="s">
        <v>147</v>
      </c>
      <c r="C70" s="54" t="s">
        <v>148</v>
      </c>
      <c r="D70" s="54" t="s">
        <v>149</v>
      </c>
      <c r="E70" s="55">
        <v>0</v>
      </c>
      <c r="F70" s="56">
        <v>1799370</v>
      </c>
      <c r="G70" s="56">
        <f>ROUND((E70*F70),0)</f>
        <v>0</v>
      </c>
      <c r="H70" s="108" t="s">
        <v>236</v>
      </c>
    </row>
    <row r="71" spans="1:8" ht="30" x14ac:dyDescent="0.25">
      <c r="A71" s="108"/>
      <c r="B71" s="109"/>
      <c r="C71" s="54" t="s">
        <v>124</v>
      </c>
      <c r="D71" s="54" t="s">
        <v>151</v>
      </c>
      <c r="E71" s="55">
        <v>0.3</v>
      </c>
      <c r="F71" s="56">
        <v>5136385</v>
      </c>
      <c r="G71" s="56">
        <f>ROUND((E71*F71),0)</f>
        <v>1540916</v>
      </c>
      <c r="H71" s="108"/>
    </row>
    <row r="72" spans="1:8" x14ac:dyDescent="0.25">
      <c r="A72" s="108"/>
      <c r="B72" s="109"/>
      <c r="C72" s="57"/>
      <c r="D72" s="57" t="s">
        <v>152</v>
      </c>
      <c r="E72" s="58"/>
      <c r="F72" s="59"/>
      <c r="G72" s="60">
        <f>SUM(G70:G71)</f>
        <v>1540916</v>
      </c>
      <c r="H72" s="108"/>
    </row>
    <row r="73" spans="1:8" ht="30" x14ac:dyDescent="0.25">
      <c r="A73" s="108" t="s">
        <v>231</v>
      </c>
      <c r="B73" s="109" t="s">
        <v>153</v>
      </c>
      <c r="C73" s="54" t="s">
        <v>132</v>
      </c>
      <c r="D73" s="54" t="s">
        <v>154</v>
      </c>
      <c r="E73" s="55">
        <v>0</v>
      </c>
      <c r="F73" s="56">
        <v>1046906</v>
      </c>
      <c r="G73" s="56">
        <f>ROUND((E73*F73),0)</f>
        <v>0</v>
      </c>
      <c r="H73" s="108" t="s">
        <v>167</v>
      </c>
    </row>
    <row r="74" spans="1:8" ht="30" x14ac:dyDescent="0.25">
      <c r="A74" s="108"/>
      <c r="B74" s="109"/>
      <c r="C74" s="54" t="s">
        <v>124</v>
      </c>
      <c r="D74" s="54" t="s">
        <v>155</v>
      </c>
      <c r="E74" s="55">
        <v>0.3</v>
      </c>
      <c r="F74" s="56">
        <v>5888849</v>
      </c>
      <c r="G74" s="56">
        <f>ROUND((E74*F74),0)</f>
        <v>1766655</v>
      </c>
      <c r="H74" s="108"/>
    </row>
    <row r="75" spans="1:8" x14ac:dyDescent="0.25">
      <c r="A75" s="108"/>
      <c r="B75" s="109"/>
      <c r="C75" s="57"/>
      <c r="D75" s="57" t="s">
        <v>156</v>
      </c>
      <c r="E75" s="58"/>
      <c r="F75" s="59"/>
      <c r="G75" s="60">
        <f>SUM(G73:G74)</f>
        <v>1766655</v>
      </c>
      <c r="H75" s="108"/>
    </row>
    <row r="76" spans="1:8" ht="36.75" customHeight="1" x14ac:dyDescent="0.25">
      <c r="A76" s="108" t="s">
        <v>232</v>
      </c>
      <c r="B76" s="109" t="s">
        <v>128</v>
      </c>
      <c r="C76" s="54" t="s">
        <v>129</v>
      </c>
      <c r="D76" s="54" t="s">
        <v>130</v>
      </c>
      <c r="E76" s="55">
        <v>0</v>
      </c>
      <c r="F76" s="56">
        <v>1079622</v>
      </c>
      <c r="G76" s="56">
        <f>ROUND((E76*F76),0)</f>
        <v>0</v>
      </c>
      <c r="H76" s="108" t="s">
        <v>168</v>
      </c>
    </row>
    <row r="77" spans="1:8" ht="40.5" customHeight="1" x14ac:dyDescent="0.25">
      <c r="A77" s="108"/>
      <c r="B77" s="109"/>
      <c r="C77" s="54" t="s">
        <v>132</v>
      </c>
      <c r="D77" s="54" t="s">
        <v>133</v>
      </c>
      <c r="E77" s="55">
        <v>0.15</v>
      </c>
      <c r="F77" s="56">
        <v>2486403</v>
      </c>
      <c r="G77" s="56">
        <f>ROUND((E77*F77),0)</f>
        <v>372960</v>
      </c>
      <c r="H77" s="108"/>
    </row>
    <row r="78" spans="1:8" ht="52.5" customHeight="1" x14ac:dyDescent="0.25">
      <c r="A78" s="108"/>
      <c r="B78" s="109"/>
      <c r="C78" s="54" t="s">
        <v>124</v>
      </c>
      <c r="D78" s="54" t="s">
        <v>134</v>
      </c>
      <c r="E78" s="55">
        <v>0.3</v>
      </c>
      <c r="F78" s="56">
        <v>3009856</v>
      </c>
      <c r="G78" s="56">
        <f>ROUND((E78*F78),0)</f>
        <v>902957</v>
      </c>
      <c r="H78" s="108"/>
    </row>
    <row r="79" spans="1:8" ht="15" customHeight="1" x14ac:dyDescent="0.25">
      <c r="A79" s="108"/>
      <c r="B79" s="109"/>
      <c r="C79" s="57"/>
      <c r="D79" s="57" t="s">
        <v>135</v>
      </c>
      <c r="E79" s="58"/>
      <c r="F79" s="59"/>
      <c r="G79" s="60">
        <f>SUM(G76:G78)</f>
        <v>1275917</v>
      </c>
      <c r="H79" s="108"/>
    </row>
    <row r="80" spans="1:8" ht="30" x14ac:dyDescent="0.25">
      <c r="A80" s="108" t="s">
        <v>232</v>
      </c>
      <c r="B80" s="109" t="s">
        <v>136</v>
      </c>
      <c r="C80" s="54" t="s">
        <v>132</v>
      </c>
      <c r="D80" s="54" t="s">
        <v>137</v>
      </c>
      <c r="E80" s="55">
        <v>0</v>
      </c>
      <c r="F80" s="56">
        <v>1799370</v>
      </c>
      <c r="G80" s="56">
        <f>ROUND((E80*F80),0)</f>
        <v>0</v>
      </c>
      <c r="H80" s="108" t="s">
        <v>158</v>
      </c>
    </row>
    <row r="81" spans="1:8" ht="30" x14ac:dyDescent="0.25">
      <c r="A81" s="108"/>
      <c r="B81" s="109"/>
      <c r="C81" s="54" t="s">
        <v>124</v>
      </c>
      <c r="D81" s="54" t="s">
        <v>138</v>
      </c>
      <c r="E81" s="55">
        <v>0.3</v>
      </c>
      <c r="F81" s="56">
        <v>8571546</v>
      </c>
      <c r="G81" s="56">
        <f>ROUND((E81*F81),0)</f>
        <v>2571464</v>
      </c>
      <c r="H81" s="108"/>
    </row>
    <row r="82" spans="1:8" x14ac:dyDescent="0.25">
      <c r="A82" s="108"/>
      <c r="B82" s="109"/>
      <c r="C82" s="57"/>
      <c r="D82" s="57" t="s">
        <v>139</v>
      </c>
      <c r="E82" s="58"/>
      <c r="F82" s="59"/>
      <c r="G82" s="60">
        <f>SUM(G80:G81)</f>
        <v>2571464</v>
      </c>
      <c r="H82" s="108"/>
    </row>
    <row r="83" spans="1:8" ht="30" x14ac:dyDescent="0.25">
      <c r="A83" s="108" t="s">
        <v>232</v>
      </c>
      <c r="B83" s="109" t="s">
        <v>147</v>
      </c>
      <c r="C83" s="54" t="s">
        <v>148</v>
      </c>
      <c r="D83" s="54" t="s">
        <v>149</v>
      </c>
      <c r="E83" s="55">
        <v>0</v>
      </c>
      <c r="F83" s="56">
        <v>1799370</v>
      </c>
      <c r="G83" s="56">
        <f>ROUND((E83*F83),0)</f>
        <v>0</v>
      </c>
      <c r="H83" s="108" t="s">
        <v>235</v>
      </c>
    </row>
    <row r="84" spans="1:8" ht="30" x14ac:dyDescent="0.25">
      <c r="A84" s="108"/>
      <c r="B84" s="109"/>
      <c r="C84" s="54" t="s">
        <v>124</v>
      </c>
      <c r="D84" s="54" t="s">
        <v>151</v>
      </c>
      <c r="E84" s="55">
        <v>0.3</v>
      </c>
      <c r="F84" s="56">
        <v>5136385</v>
      </c>
      <c r="G84" s="56">
        <f>ROUND((E84*F84),0)</f>
        <v>1540916</v>
      </c>
      <c r="H84" s="108"/>
    </row>
    <row r="85" spans="1:8" ht="30" customHeight="1" x14ac:dyDescent="0.25">
      <c r="A85" s="108"/>
      <c r="B85" s="109"/>
      <c r="C85" s="57"/>
      <c r="D85" s="57" t="s">
        <v>152</v>
      </c>
      <c r="E85" s="58"/>
      <c r="F85" s="59"/>
      <c r="G85" s="60">
        <f>SUM(G83:G84)</f>
        <v>1540916</v>
      </c>
      <c r="H85" s="108"/>
    </row>
    <row r="86" spans="1:8" ht="41.25" customHeight="1" x14ac:dyDescent="0.25">
      <c r="A86" s="108" t="s">
        <v>233</v>
      </c>
      <c r="B86" s="109" t="s">
        <v>128</v>
      </c>
      <c r="C86" s="54" t="s">
        <v>129</v>
      </c>
      <c r="D86" s="54" t="s">
        <v>130</v>
      </c>
      <c r="E86" s="55">
        <v>0</v>
      </c>
      <c r="F86" s="56">
        <v>1079622</v>
      </c>
      <c r="G86" s="56">
        <f>ROUND((E86*F86),0)</f>
        <v>0</v>
      </c>
      <c r="H86" s="108" t="s">
        <v>169</v>
      </c>
    </row>
    <row r="87" spans="1:8" ht="50.25" customHeight="1" x14ac:dyDescent="0.25">
      <c r="A87" s="108"/>
      <c r="B87" s="109"/>
      <c r="C87" s="54" t="s">
        <v>132</v>
      </c>
      <c r="D87" s="54" t="s">
        <v>133</v>
      </c>
      <c r="E87" s="55">
        <v>0.15</v>
      </c>
      <c r="F87" s="56">
        <v>2486403</v>
      </c>
      <c r="G87" s="56">
        <f>ROUND((E87*F87),0)</f>
        <v>372960</v>
      </c>
      <c r="H87" s="108"/>
    </row>
    <row r="88" spans="1:8" ht="35.25" customHeight="1" x14ac:dyDescent="0.25">
      <c r="A88" s="108"/>
      <c r="B88" s="109"/>
      <c r="C88" s="54" t="s">
        <v>124</v>
      </c>
      <c r="D88" s="54" t="s">
        <v>134</v>
      </c>
      <c r="E88" s="55">
        <v>0.3</v>
      </c>
      <c r="F88" s="56">
        <v>3009856</v>
      </c>
      <c r="G88" s="56">
        <f>ROUND((E88*F88),0)</f>
        <v>902957</v>
      </c>
      <c r="H88" s="108"/>
    </row>
    <row r="89" spans="1:8" ht="15" customHeight="1" x14ac:dyDescent="0.25">
      <c r="A89" s="108"/>
      <c r="B89" s="109"/>
      <c r="C89" s="57"/>
      <c r="D89" s="57" t="s">
        <v>135</v>
      </c>
      <c r="E89" s="58"/>
      <c r="F89" s="59"/>
      <c r="G89" s="60">
        <f>SUM(G86:G88)</f>
        <v>1275917</v>
      </c>
      <c r="H89" s="108"/>
    </row>
    <row r="90" spans="1:8" ht="30" x14ac:dyDescent="0.25">
      <c r="A90" s="108" t="s">
        <v>233</v>
      </c>
      <c r="B90" s="109" t="s">
        <v>136</v>
      </c>
      <c r="C90" s="54" t="s">
        <v>132</v>
      </c>
      <c r="D90" s="54" t="s">
        <v>137</v>
      </c>
      <c r="E90" s="55">
        <v>0</v>
      </c>
      <c r="F90" s="56">
        <v>1799370</v>
      </c>
      <c r="G90" s="56">
        <f>ROUND((E90*F90),0)</f>
        <v>0</v>
      </c>
      <c r="H90" s="117" t="s">
        <v>161</v>
      </c>
    </row>
    <row r="91" spans="1:8" ht="30" x14ac:dyDescent="0.25">
      <c r="A91" s="108"/>
      <c r="B91" s="109"/>
      <c r="C91" s="54" t="s">
        <v>124</v>
      </c>
      <c r="D91" s="54" t="s">
        <v>138</v>
      </c>
      <c r="E91" s="55">
        <v>0.39</v>
      </c>
      <c r="F91" s="56">
        <v>8571546</v>
      </c>
      <c r="G91" s="56">
        <f>ROUND((E91*F91),0)</f>
        <v>3342903</v>
      </c>
      <c r="H91" s="117"/>
    </row>
    <row r="92" spans="1:8" x14ac:dyDescent="0.25">
      <c r="A92" s="108"/>
      <c r="B92" s="109"/>
      <c r="C92" s="57"/>
      <c r="D92" s="57" t="s">
        <v>139</v>
      </c>
      <c r="E92" s="58"/>
      <c r="F92" s="59"/>
      <c r="G92" s="60">
        <f>SUM(G90:G91)</f>
        <v>3342903</v>
      </c>
      <c r="H92" s="117"/>
    </row>
    <row r="93" spans="1:8" ht="30" x14ac:dyDescent="0.25">
      <c r="A93" s="108" t="s">
        <v>233</v>
      </c>
      <c r="B93" s="109" t="s">
        <v>143</v>
      </c>
      <c r="C93" s="54" t="s">
        <v>132</v>
      </c>
      <c r="D93" s="54" t="s">
        <v>144</v>
      </c>
      <c r="E93" s="55">
        <v>0</v>
      </c>
      <c r="F93" s="56">
        <v>981475</v>
      </c>
      <c r="G93" s="56">
        <f>ROUND((E93*F93),0)</f>
        <v>0</v>
      </c>
      <c r="H93" s="108" t="s">
        <v>234</v>
      </c>
    </row>
    <row r="94" spans="1:8" ht="30" x14ac:dyDescent="0.25">
      <c r="A94" s="108"/>
      <c r="B94" s="109"/>
      <c r="C94" s="54" t="s">
        <v>124</v>
      </c>
      <c r="D94" s="54" t="s">
        <v>145</v>
      </c>
      <c r="E94" s="55">
        <v>0.3</v>
      </c>
      <c r="F94" s="56">
        <v>948759</v>
      </c>
      <c r="G94" s="56">
        <f>ROUND((E94*F94),0)</f>
        <v>284628</v>
      </c>
      <c r="H94" s="108"/>
    </row>
    <row r="95" spans="1:8" x14ac:dyDescent="0.25">
      <c r="A95" s="108"/>
      <c r="B95" s="109"/>
      <c r="C95" s="57"/>
      <c r="D95" s="57" t="s">
        <v>146</v>
      </c>
      <c r="E95" s="58"/>
      <c r="F95" s="59"/>
      <c r="G95" s="60">
        <f>SUM(G93:G94)</f>
        <v>284628</v>
      </c>
      <c r="H95" s="108"/>
    </row>
    <row r="96" spans="1:8" ht="30" x14ac:dyDescent="0.25">
      <c r="A96" s="108" t="s">
        <v>233</v>
      </c>
      <c r="B96" s="109" t="s">
        <v>153</v>
      </c>
      <c r="C96" s="54" t="s">
        <v>132</v>
      </c>
      <c r="D96" s="54" t="s">
        <v>154</v>
      </c>
      <c r="E96" s="55">
        <v>0</v>
      </c>
      <c r="F96" s="56">
        <v>1046906</v>
      </c>
      <c r="G96" s="56">
        <f>ROUND((E96*F96),0)</f>
        <v>0</v>
      </c>
      <c r="H96" s="108" t="s">
        <v>167</v>
      </c>
    </row>
    <row r="97" spans="1:8" ht="30" x14ac:dyDescent="0.25">
      <c r="A97" s="108"/>
      <c r="B97" s="109"/>
      <c r="C97" s="54" t="s">
        <v>124</v>
      </c>
      <c r="D97" s="54" t="s">
        <v>155</v>
      </c>
      <c r="E97" s="55">
        <v>0.3</v>
      </c>
      <c r="F97" s="56">
        <v>5888849</v>
      </c>
      <c r="G97" s="56">
        <f>ROUND((E97*F97),0)</f>
        <v>1766655</v>
      </c>
      <c r="H97" s="108"/>
    </row>
    <row r="98" spans="1:8" x14ac:dyDescent="0.25">
      <c r="A98" s="108"/>
      <c r="B98" s="109"/>
      <c r="C98" s="57"/>
      <c r="D98" s="57" t="s">
        <v>156</v>
      </c>
      <c r="E98" s="58"/>
      <c r="F98" s="59"/>
      <c r="G98" s="60">
        <f>SUM(G96:G97)</f>
        <v>1766655</v>
      </c>
      <c r="H98" s="108"/>
    </row>
    <row r="99" spans="1:8" ht="30" x14ac:dyDescent="0.25">
      <c r="A99" s="108" t="s">
        <v>237</v>
      </c>
      <c r="B99" s="109" t="s">
        <v>128</v>
      </c>
      <c r="C99" s="54" t="s">
        <v>129</v>
      </c>
      <c r="D99" s="54" t="s">
        <v>130</v>
      </c>
      <c r="E99" s="55">
        <v>0</v>
      </c>
      <c r="F99" s="56">
        <v>1079622</v>
      </c>
      <c r="G99" s="56">
        <f>ROUND((E99*F99),0)</f>
        <v>0</v>
      </c>
      <c r="H99" s="108" t="s">
        <v>170</v>
      </c>
    </row>
    <row r="100" spans="1:8" ht="30" x14ac:dyDescent="0.25">
      <c r="A100" s="108"/>
      <c r="B100" s="109"/>
      <c r="C100" s="54" t="s">
        <v>132</v>
      </c>
      <c r="D100" s="54" t="s">
        <v>133</v>
      </c>
      <c r="E100" s="55">
        <v>0.15</v>
      </c>
      <c r="F100" s="56">
        <v>2486403</v>
      </c>
      <c r="G100" s="56">
        <f>ROUND((E100*F100),0)</f>
        <v>372960</v>
      </c>
      <c r="H100" s="108"/>
    </row>
    <row r="101" spans="1:8" ht="30" x14ac:dyDescent="0.25">
      <c r="A101" s="108"/>
      <c r="B101" s="109"/>
      <c r="C101" s="54" t="s">
        <v>124</v>
      </c>
      <c r="D101" s="54" t="s">
        <v>134</v>
      </c>
      <c r="E101" s="55">
        <v>0.3</v>
      </c>
      <c r="F101" s="56">
        <v>3009856</v>
      </c>
      <c r="G101" s="56">
        <f>ROUND((E101*F101),0)</f>
        <v>902957</v>
      </c>
      <c r="H101" s="108"/>
    </row>
    <row r="102" spans="1:8" x14ac:dyDescent="0.25">
      <c r="A102" s="108"/>
      <c r="B102" s="109"/>
      <c r="C102" s="57"/>
      <c r="D102" s="57" t="s">
        <v>135</v>
      </c>
      <c r="E102" s="58"/>
      <c r="F102" s="59"/>
      <c r="G102" s="60">
        <f>SUM(G99:G101)</f>
        <v>1275917</v>
      </c>
      <c r="H102" s="108"/>
    </row>
    <row r="103" spans="1:8" ht="30" x14ac:dyDescent="0.25">
      <c r="A103" s="108" t="s">
        <v>237</v>
      </c>
      <c r="B103" s="109" t="s">
        <v>136</v>
      </c>
      <c r="C103" s="54" t="s">
        <v>132</v>
      </c>
      <c r="D103" s="54" t="s">
        <v>137</v>
      </c>
      <c r="E103" s="55">
        <v>0</v>
      </c>
      <c r="F103" s="56">
        <v>1799370</v>
      </c>
      <c r="G103" s="56">
        <f>ROUND((E103*F103),0)</f>
        <v>0</v>
      </c>
      <c r="H103" s="108" t="s">
        <v>158</v>
      </c>
    </row>
    <row r="104" spans="1:8" ht="30" x14ac:dyDescent="0.25">
      <c r="A104" s="108"/>
      <c r="B104" s="109"/>
      <c r="C104" s="54" t="s">
        <v>124</v>
      </c>
      <c r="D104" s="54" t="s">
        <v>138</v>
      </c>
      <c r="E104" s="55">
        <v>0.3</v>
      </c>
      <c r="F104" s="56">
        <v>8571546</v>
      </c>
      <c r="G104" s="56">
        <f>ROUND((E104*F104),0)</f>
        <v>2571464</v>
      </c>
      <c r="H104" s="108"/>
    </row>
    <row r="105" spans="1:8" x14ac:dyDescent="0.25">
      <c r="A105" s="108"/>
      <c r="B105" s="109"/>
      <c r="C105" s="57"/>
      <c r="D105" s="57" t="s">
        <v>139</v>
      </c>
      <c r="E105" s="58"/>
      <c r="F105" s="59"/>
      <c r="G105" s="60">
        <f>SUM(G103:G104)</f>
        <v>2571464</v>
      </c>
      <c r="H105" s="108"/>
    </row>
    <row r="106" spans="1:8" ht="30" x14ac:dyDescent="0.25">
      <c r="A106" s="108" t="s">
        <v>237</v>
      </c>
      <c r="B106" s="109" t="s">
        <v>147</v>
      </c>
      <c r="C106" s="54" t="s">
        <v>148</v>
      </c>
      <c r="D106" s="54" t="s">
        <v>149</v>
      </c>
      <c r="E106" s="55">
        <v>0</v>
      </c>
      <c r="F106" s="56">
        <v>1799370</v>
      </c>
      <c r="G106" s="56">
        <f>ROUND((E106*F106),0)</f>
        <v>0</v>
      </c>
      <c r="H106" s="108" t="s">
        <v>239</v>
      </c>
    </row>
    <row r="107" spans="1:8" ht="30" x14ac:dyDescent="0.25">
      <c r="A107" s="108"/>
      <c r="B107" s="109"/>
      <c r="C107" s="54" t="s">
        <v>124</v>
      </c>
      <c r="D107" s="54" t="s">
        <v>151</v>
      </c>
      <c r="E107" s="55">
        <v>0.3</v>
      </c>
      <c r="F107" s="56">
        <v>5136385</v>
      </c>
      <c r="G107" s="56">
        <f>ROUND((E107*F107),0)</f>
        <v>1540916</v>
      </c>
      <c r="H107" s="108"/>
    </row>
    <row r="108" spans="1:8" x14ac:dyDescent="0.25">
      <c r="A108" s="108"/>
      <c r="B108" s="109"/>
      <c r="C108" s="57"/>
      <c r="D108" s="57" t="s">
        <v>152</v>
      </c>
      <c r="E108" s="58"/>
      <c r="F108" s="59"/>
      <c r="G108" s="60">
        <f>SUM(G106:G107)</f>
        <v>1540916</v>
      </c>
      <c r="H108" s="108"/>
    </row>
    <row r="109" spans="1:8" ht="39" customHeight="1" x14ac:dyDescent="0.25">
      <c r="A109" s="108" t="s">
        <v>238</v>
      </c>
      <c r="B109" s="109" t="s">
        <v>128</v>
      </c>
      <c r="C109" s="54" t="s">
        <v>129</v>
      </c>
      <c r="D109" s="54" t="s">
        <v>130</v>
      </c>
      <c r="E109" s="55">
        <v>0</v>
      </c>
      <c r="F109" s="56">
        <v>1079622</v>
      </c>
      <c r="G109" s="56">
        <f>ROUND((E109*F109),0)</f>
        <v>0</v>
      </c>
      <c r="H109" s="108" t="s">
        <v>171</v>
      </c>
    </row>
    <row r="110" spans="1:8" ht="46.5" customHeight="1" x14ac:dyDescent="0.25">
      <c r="A110" s="108"/>
      <c r="B110" s="109"/>
      <c r="C110" s="54" t="s">
        <v>132</v>
      </c>
      <c r="D110" s="54" t="s">
        <v>133</v>
      </c>
      <c r="E110" s="55">
        <v>0.15</v>
      </c>
      <c r="F110" s="56">
        <v>2486403</v>
      </c>
      <c r="G110" s="56">
        <f>ROUND((E110*F110),0)</f>
        <v>372960</v>
      </c>
      <c r="H110" s="108"/>
    </row>
    <row r="111" spans="1:8" ht="50.25" customHeight="1" x14ac:dyDescent="0.25">
      <c r="A111" s="108"/>
      <c r="B111" s="109"/>
      <c r="C111" s="54" t="s">
        <v>124</v>
      </c>
      <c r="D111" s="54" t="s">
        <v>134</v>
      </c>
      <c r="E111" s="55">
        <v>0.3</v>
      </c>
      <c r="F111" s="56">
        <v>3009856</v>
      </c>
      <c r="G111" s="56">
        <f>ROUND((E111*F111),0)</f>
        <v>902957</v>
      </c>
      <c r="H111" s="108"/>
    </row>
    <row r="112" spans="1:8" ht="15" customHeight="1" x14ac:dyDescent="0.25">
      <c r="A112" s="108"/>
      <c r="B112" s="109"/>
      <c r="C112" s="57"/>
      <c r="D112" s="57" t="s">
        <v>135</v>
      </c>
      <c r="E112" s="58"/>
      <c r="F112" s="59"/>
      <c r="G112" s="60">
        <f>SUM(G109:G111)</f>
        <v>1275917</v>
      </c>
      <c r="H112" s="108"/>
    </row>
    <row r="113" spans="1:8" ht="30" x14ac:dyDescent="0.25">
      <c r="A113" s="108" t="s">
        <v>238</v>
      </c>
      <c r="B113" s="109" t="s">
        <v>136</v>
      </c>
      <c r="C113" s="54" t="s">
        <v>132</v>
      </c>
      <c r="D113" s="54" t="s">
        <v>137</v>
      </c>
      <c r="E113" s="55">
        <v>0</v>
      </c>
      <c r="F113" s="56">
        <v>1799370</v>
      </c>
      <c r="G113" s="56">
        <f>ROUND((E113*F113),0)</f>
        <v>0</v>
      </c>
      <c r="H113" s="108" t="s">
        <v>161</v>
      </c>
    </row>
    <row r="114" spans="1:8" ht="30" x14ac:dyDescent="0.25">
      <c r="A114" s="108"/>
      <c r="B114" s="109"/>
      <c r="C114" s="54" t="s">
        <v>124</v>
      </c>
      <c r="D114" s="54" t="s">
        <v>138</v>
      </c>
      <c r="E114" s="55">
        <v>0.39</v>
      </c>
      <c r="F114" s="56">
        <v>8571546</v>
      </c>
      <c r="G114" s="56">
        <f>ROUND((E114*F114),0)</f>
        <v>3342903</v>
      </c>
      <c r="H114" s="108"/>
    </row>
    <row r="115" spans="1:8" x14ac:dyDescent="0.25">
      <c r="A115" s="108"/>
      <c r="B115" s="109"/>
      <c r="C115" s="57"/>
      <c r="D115" s="57" t="s">
        <v>139</v>
      </c>
      <c r="E115" s="58"/>
      <c r="F115" s="59"/>
      <c r="G115" s="60">
        <f>SUM(G113:G114)</f>
        <v>3342903</v>
      </c>
      <c r="H115" s="108"/>
    </row>
    <row r="116" spans="1:8" ht="30" x14ac:dyDescent="0.25">
      <c r="A116" s="108" t="s">
        <v>238</v>
      </c>
      <c r="B116" s="109" t="s">
        <v>143</v>
      </c>
      <c r="C116" s="54" t="s">
        <v>132</v>
      </c>
      <c r="D116" s="54" t="s">
        <v>144</v>
      </c>
      <c r="E116" s="55">
        <v>0</v>
      </c>
      <c r="F116" s="56">
        <v>981475</v>
      </c>
      <c r="G116" s="56">
        <f>ROUND((E116*F116),0)</f>
        <v>0</v>
      </c>
      <c r="H116" s="108" t="s">
        <v>172</v>
      </c>
    </row>
    <row r="117" spans="1:8" ht="30" x14ac:dyDescent="0.25">
      <c r="A117" s="108"/>
      <c r="B117" s="109"/>
      <c r="C117" s="54" t="s">
        <v>124</v>
      </c>
      <c r="D117" s="54" t="s">
        <v>145</v>
      </c>
      <c r="E117" s="55">
        <v>0.3</v>
      </c>
      <c r="F117" s="56">
        <v>948759</v>
      </c>
      <c r="G117" s="56">
        <f>ROUND((E117*F117),0)</f>
        <v>284628</v>
      </c>
      <c r="H117" s="108"/>
    </row>
    <row r="118" spans="1:8" x14ac:dyDescent="0.25">
      <c r="A118" s="108"/>
      <c r="B118" s="109"/>
      <c r="C118" s="57"/>
      <c r="D118" s="57" t="s">
        <v>146</v>
      </c>
      <c r="E118" s="58"/>
      <c r="F118" s="59"/>
      <c r="G118" s="60">
        <f>SUM(G116:G117)</f>
        <v>284628</v>
      </c>
      <c r="H118" s="108"/>
    </row>
    <row r="119" spans="1:8" ht="30" x14ac:dyDescent="0.25">
      <c r="A119" s="108" t="s">
        <v>238</v>
      </c>
      <c r="B119" s="109" t="s">
        <v>153</v>
      </c>
      <c r="C119" s="54" t="s">
        <v>132</v>
      </c>
      <c r="D119" s="54" t="s">
        <v>154</v>
      </c>
      <c r="E119" s="55">
        <v>0</v>
      </c>
      <c r="F119" s="56">
        <v>1046906</v>
      </c>
      <c r="G119" s="56">
        <f>ROUND((E119*F119),0)</f>
        <v>0</v>
      </c>
      <c r="H119" s="108" t="s">
        <v>240</v>
      </c>
    </row>
    <row r="120" spans="1:8" ht="30" x14ac:dyDescent="0.25">
      <c r="A120" s="108"/>
      <c r="B120" s="109"/>
      <c r="C120" s="54" t="s">
        <v>124</v>
      </c>
      <c r="D120" s="54" t="s">
        <v>155</v>
      </c>
      <c r="E120" s="55">
        <v>0.3</v>
      </c>
      <c r="F120" s="56">
        <v>5888849</v>
      </c>
      <c r="G120" s="56">
        <f>ROUND((E120*F120),0)</f>
        <v>1766655</v>
      </c>
      <c r="H120" s="108"/>
    </row>
    <row r="121" spans="1:8" x14ac:dyDescent="0.25">
      <c r="A121" s="108"/>
      <c r="B121" s="109"/>
      <c r="C121" s="57"/>
      <c r="D121" s="57" t="s">
        <v>156</v>
      </c>
      <c r="E121" s="58"/>
      <c r="F121" s="59"/>
      <c r="G121" s="60">
        <f>SUM(G119:G120)</f>
        <v>1766655</v>
      </c>
      <c r="H121" s="108"/>
    </row>
    <row r="122" spans="1:8" ht="30" x14ac:dyDescent="0.25">
      <c r="A122" s="108" t="s">
        <v>216</v>
      </c>
      <c r="B122" s="109" t="s">
        <v>173</v>
      </c>
      <c r="C122" s="54" t="s">
        <v>129</v>
      </c>
      <c r="D122" s="54" t="s">
        <v>174</v>
      </c>
      <c r="E122" s="55">
        <v>0</v>
      </c>
      <c r="F122" s="56">
        <v>1079622</v>
      </c>
      <c r="G122" s="56">
        <f>ROUND((E122*F122),0)</f>
        <v>0</v>
      </c>
      <c r="H122" s="108" t="s">
        <v>249</v>
      </c>
    </row>
    <row r="123" spans="1:8" ht="30" x14ac:dyDescent="0.25">
      <c r="A123" s="108"/>
      <c r="B123" s="109"/>
      <c r="C123" s="54" t="s">
        <v>132</v>
      </c>
      <c r="D123" s="54" t="s">
        <v>175</v>
      </c>
      <c r="E123" s="55">
        <v>0.5</v>
      </c>
      <c r="F123" s="56">
        <v>2486403</v>
      </c>
      <c r="G123" s="56">
        <f>ROUND((E123*F123),0)</f>
        <v>1243202</v>
      </c>
      <c r="H123" s="108"/>
    </row>
    <row r="124" spans="1:8" ht="30" x14ac:dyDescent="0.25">
      <c r="A124" s="108"/>
      <c r="B124" s="109"/>
      <c r="C124" s="54" t="s">
        <v>124</v>
      </c>
      <c r="D124" s="54" t="s">
        <v>176</v>
      </c>
      <c r="E124" s="55">
        <v>1</v>
      </c>
      <c r="F124" s="56">
        <v>2388255</v>
      </c>
      <c r="G124" s="56">
        <f>ROUND((E124*F124),0)</f>
        <v>2388255</v>
      </c>
      <c r="H124" s="108"/>
    </row>
    <row r="125" spans="1:8" x14ac:dyDescent="0.25">
      <c r="A125" s="108"/>
      <c r="B125" s="109"/>
      <c r="C125" s="57"/>
      <c r="D125" s="57" t="s">
        <v>177</v>
      </c>
      <c r="E125" s="58"/>
      <c r="F125" s="59"/>
      <c r="G125" s="60">
        <f>SUM(G122:G124)</f>
        <v>3631457</v>
      </c>
      <c r="H125" s="108"/>
    </row>
    <row r="126" spans="1:8" ht="30" x14ac:dyDescent="0.25">
      <c r="A126" s="108" t="s">
        <v>217</v>
      </c>
      <c r="B126" s="109" t="s">
        <v>128</v>
      </c>
      <c r="C126" s="54" t="s">
        <v>129</v>
      </c>
      <c r="D126" s="54" t="s">
        <v>130</v>
      </c>
      <c r="E126" s="55">
        <v>0</v>
      </c>
      <c r="F126" s="56">
        <v>1079622</v>
      </c>
      <c r="G126" s="56">
        <f>ROUND((E126*F126),0)</f>
        <v>0</v>
      </c>
      <c r="H126" s="108" t="s">
        <v>178</v>
      </c>
    </row>
    <row r="127" spans="1:8" ht="30" x14ac:dyDescent="0.25">
      <c r="A127" s="108"/>
      <c r="B127" s="109"/>
      <c r="C127" s="54" t="s">
        <v>132</v>
      </c>
      <c r="D127" s="54" t="s">
        <v>133</v>
      </c>
      <c r="E127" s="55">
        <v>0.5</v>
      </c>
      <c r="F127" s="56">
        <v>2486403</v>
      </c>
      <c r="G127" s="56">
        <f>ROUND((E127*F127),0)</f>
        <v>1243202</v>
      </c>
      <c r="H127" s="108"/>
    </row>
    <row r="128" spans="1:8" ht="30" x14ac:dyDescent="0.25">
      <c r="A128" s="108"/>
      <c r="B128" s="109"/>
      <c r="C128" s="54" t="s">
        <v>124</v>
      </c>
      <c r="D128" s="54" t="s">
        <v>134</v>
      </c>
      <c r="E128" s="55">
        <v>1</v>
      </c>
      <c r="F128" s="56">
        <v>3009856</v>
      </c>
      <c r="G128" s="56">
        <f>ROUND((E128*F128),0)</f>
        <v>3009856</v>
      </c>
      <c r="H128" s="108"/>
    </row>
    <row r="129" spans="1:8" x14ac:dyDescent="0.25">
      <c r="A129" s="108"/>
      <c r="B129" s="109"/>
      <c r="C129" s="57"/>
      <c r="D129" s="57" t="s">
        <v>135</v>
      </c>
      <c r="E129" s="58"/>
      <c r="F129" s="59"/>
      <c r="G129" s="60">
        <f>SUM(G126:G128)</f>
        <v>4253058</v>
      </c>
      <c r="H129" s="108"/>
    </row>
    <row r="130" spans="1:8" ht="40.5" customHeight="1" x14ac:dyDescent="0.25">
      <c r="A130" s="108" t="s">
        <v>217</v>
      </c>
      <c r="B130" s="109" t="s">
        <v>128</v>
      </c>
      <c r="C130" s="54" t="s">
        <v>129</v>
      </c>
      <c r="D130" s="54" t="s">
        <v>130</v>
      </c>
      <c r="E130" s="55">
        <v>0</v>
      </c>
      <c r="F130" s="56">
        <v>1079622</v>
      </c>
      <c r="G130" s="56">
        <f>ROUND((E130*F130),0)</f>
        <v>0</v>
      </c>
      <c r="H130" s="108" t="s">
        <v>179</v>
      </c>
    </row>
    <row r="131" spans="1:8" ht="48.75" customHeight="1" x14ac:dyDescent="0.25">
      <c r="A131" s="108"/>
      <c r="B131" s="109"/>
      <c r="C131" s="54" t="s">
        <v>132</v>
      </c>
      <c r="D131" s="54" t="s">
        <v>133</v>
      </c>
      <c r="E131" s="55">
        <v>0.5</v>
      </c>
      <c r="F131" s="56">
        <v>2486403</v>
      </c>
      <c r="G131" s="56">
        <f>ROUND((E131*F131),0)</f>
        <v>1243202</v>
      </c>
      <c r="H131" s="108"/>
    </row>
    <row r="132" spans="1:8" ht="36.75" customHeight="1" x14ac:dyDescent="0.25">
      <c r="A132" s="108"/>
      <c r="B132" s="109"/>
      <c r="C132" s="54" t="s">
        <v>124</v>
      </c>
      <c r="D132" s="54" t="s">
        <v>134</v>
      </c>
      <c r="E132" s="55">
        <v>1</v>
      </c>
      <c r="F132" s="56">
        <v>3009856</v>
      </c>
      <c r="G132" s="56">
        <f>ROUND((E132*F132),0)</f>
        <v>3009856</v>
      </c>
      <c r="H132" s="108"/>
    </row>
    <row r="133" spans="1:8" ht="15" customHeight="1" x14ac:dyDescent="0.25">
      <c r="A133" s="108"/>
      <c r="B133" s="109"/>
      <c r="C133" s="57"/>
      <c r="D133" s="57" t="s">
        <v>135</v>
      </c>
      <c r="E133" s="58"/>
      <c r="F133" s="59"/>
      <c r="G133" s="60">
        <f>SUM(G130:G132)</f>
        <v>4253058</v>
      </c>
      <c r="H133" s="108"/>
    </row>
    <row r="134" spans="1:8" ht="30" x14ac:dyDescent="0.25">
      <c r="A134" s="108" t="s">
        <v>217</v>
      </c>
      <c r="B134" s="109" t="s">
        <v>136</v>
      </c>
      <c r="C134" s="54" t="s">
        <v>132</v>
      </c>
      <c r="D134" s="54" t="s">
        <v>137</v>
      </c>
      <c r="E134" s="55">
        <v>0.7</v>
      </c>
      <c r="F134" s="56">
        <v>1799370</v>
      </c>
      <c r="G134" s="56">
        <f>ROUND((E134*F134),0)</f>
        <v>1259559</v>
      </c>
      <c r="H134" s="108" t="s">
        <v>77</v>
      </c>
    </row>
    <row r="135" spans="1:8" ht="30" x14ac:dyDescent="0.25">
      <c r="A135" s="108"/>
      <c r="B135" s="109"/>
      <c r="C135" s="54" t="s">
        <v>124</v>
      </c>
      <c r="D135" s="54" t="s">
        <v>138</v>
      </c>
      <c r="E135" s="55">
        <v>1</v>
      </c>
      <c r="F135" s="56">
        <v>8571546</v>
      </c>
      <c r="G135" s="56">
        <f>ROUND((E135*F135),0)</f>
        <v>8571546</v>
      </c>
      <c r="H135" s="108"/>
    </row>
    <row r="136" spans="1:8" x14ac:dyDescent="0.25">
      <c r="A136" s="108"/>
      <c r="B136" s="109"/>
      <c r="C136" s="57"/>
      <c r="D136" s="57" t="s">
        <v>139</v>
      </c>
      <c r="E136" s="58"/>
      <c r="F136" s="59"/>
      <c r="G136" s="60">
        <f>SUM(G134:G135)</f>
        <v>9831105</v>
      </c>
      <c r="H136" s="108"/>
    </row>
    <row r="137" spans="1:8" ht="30" x14ac:dyDescent="0.25">
      <c r="A137" s="108" t="s">
        <v>218</v>
      </c>
      <c r="B137" s="109" t="s">
        <v>173</v>
      </c>
      <c r="C137" s="54" t="s">
        <v>129</v>
      </c>
      <c r="D137" s="54" t="s">
        <v>174</v>
      </c>
      <c r="E137" s="55">
        <v>0</v>
      </c>
      <c r="F137" s="56">
        <v>1079622</v>
      </c>
      <c r="G137" s="56">
        <f>ROUND((E137*F137),0)</f>
        <v>0</v>
      </c>
      <c r="H137" s="108" t="s">
        <v>180</v>
      </c>
    </row>
    <row r="138" spans="1:8" ht="30" x14ac:dyDescent="0.25">
      <c r="A138" s="108"/>
      <c r="B138" s="109"/>
      <c r="C138" s="54" t="s">
        <v>132</v>
      </c>
      <c r="D138" s="54" t="s">
        <v>175</v>
      </c>
      <c r="E138" s="55">
        <v>0.5</v>
      </c>
      <c r="F138" s="56">
        <v>2486403</v>
      </c>
      <c r="G138" s="56">
        <f>ROUND((E138*F138),0)</f>
        <v>1243202</v>
      </c>
      <c r="H138" s="108"/>
    </row>
    <row r="139" spans="1:8" ht="30" x14ac:dyDescent="0.25">
      <c r="A139" s="108"/>
      <c r="B139" s="109"/>
      <c r="C139" s="54" t="s">
        <v>124</v>
      </c>
      <c r="D139" s="54" t="s">
        <v>176</v>
      </c>
      <c r="E139" s="55">
        <v>1</v>
      </c>
      <c r="F139" s="56">
        <v>2388255</v>
      </c>
      <c r="G139" s="56">
        <f>ROUND((E139*F139),0)</f>
        <v>2388255</v>
      </c>
      <c r="H139" s="108"/>
    </row>
    <row r="140" spans="1:8" x14ac:dyDescent="0.25">
      <c r="A140" s="108"/>
      <c r="B140" s="109"/>
      <c r="C140" s="57"/>
      <c r="D140" s="57" t="s">
        <v>177</v>
      </c>
      <c r="E140" s="58"/>
      <c r="F140" s="59"/>
      <c r="G140" s="60">
        <f>SUM(G137:G139)</f>
        <v>3631457</v>
      </c>
      <c r="H140" s="108"/>
    </row>
    <row r="141" spans="1:8" ht="30" x14ac:dyDescent="0.25">
      <c r="A141" s="108" t="s">
        <v>181</v>
      </c>
      <c r="B141" s="109" t="s">
        <v>128</v>
      </c>
      <c r="C141" s="54" t="s">
        <v>129</v>
      </c>
      <c r="D141" s="54" t="s">
        <v>130</v>
      </c>
      <c r="E141" s="55">
        <v>0</v>
      </c>
      <c r="F141" s="56">
        <v>1079622</v>
      </c>
      <c r="G141" s="56">
        <f>ROUND((E141*F141),0)</f>
        <v>0</v>
      </c>
      <c r="H141" s="108" t="s">
        <v>241</v>
      </c>
    </row>
    <row r="142" spans="1:8" ht="30" x14ac:dyDescent="0.25">
      <c r="A142" s="108"/>
      <c r="B142" s="109"/>
      <c r="C142" s="54" t="s">
        <v>132</v>
      </c>
      <c r="D142" s="54" t="s">
        <v>133</v>
      </c>
      <c r="E142" s="55">
        <v>0.15</v>
      </c>
      <c r="F142" s="56">
        <v>2486403</v>
      </c>
      <c r="G142" s="56">
        <f>ROUND((E142*F142),0)</f>
        <v>372960</v>
      </c>
      <c r="H142" s="108"/>
    </row>
    <row r="143" spans="1:8" ht="30" x14ac:dyDescent="0.25">
      <c r="A143" s="108"/>
      <c r="B143" s="109"/>
      <c r="C143" s="54" t="s">
        <v>124</v>
      </c>
      <c r="D143" s="54" t="s">
        <v>134</v>
      </c>
      <c r="E143" s="55">
        <v>0.3</v>
      </c>
      <c r="F143" s="56">
        <v>3009856</v>
      </c>
      <c r="G143" s="56">
        <f>ROUND((E143*F143),0)</f>
        <v>902957</v>
      </c>
      <c r="H143" s="108"/>
    </row>
    <row r="144" spans="1:8" x14ac:dyDescent="0.25">
      <c r="A144" s="108"/>
      <c r="B144" s="109"/>
      <c r="C144" s="57"/>
      <c r="D144" s="57" t="s">
        <v>135</v>
      </c>
      <c r="E144" s="58"/>
      <c r="F144" s="59"/>
      <c r="G144" s="60">
        <f>SUM(G141:G143)</f>
        <v>1275917</v>
      </c>
      <c r="H144" s="108"/>
    </row>
    <row r="145" spans="1:8" ht="30" x14ac:dyDescent="0.25">
      <c r="A145" s="108" t="s">
        <v>181</v>
      </c>
      <c r="B145" s="109" t="s">
        <v>183</v>
      </c>
      <c r="C145" s="54" t="s">
        <v>132</v>
      </c>
      <c r="D145" s="54" t="s">
        <v>184</v>
      </c>
      <c r="E145" s="55">
        <v>0</v>
      </c>
      <c r="F145" s="56">
        <v>2519119</v>
      </c>
      <c r="G145" s="56">
        <f>ROUND((E145*F145),0)</f>
        <v>0</v>
      </c>
      <c r="H145" s="108" t="s">
        <v>185</v>
      </c>
    </row>
    <row r="146" spans="1:8" ht="30" x14ac:dyDescent="0.25">
      <c r="A146" s="108"/>
      <c r="B146" s="109"/>
      <c r="C146" s="54" t="s">
        <v>124</v>
      </c>
      <c r="D146" s="54" t="s">
        <v>186</v>
      </c>
      <c r="E146" s="55">
        <v>0.3</v>
      </c>
      <c r="F146" s="56">
        <v>11646834</v>
      </c>
      <c r="G146" s="56">
        <f>ROUND((E146*F146),0)</f>
        <v>3494050</v>
      </c>
      <c r="H146" s="108"/>
    </row>
    <row r="147" spans="1:8" x14ac:dyDescent="0.25">
      <c r="A147" s="108"/>
      <c r="B147" s="109"/>
      <c r="C147" s="57"/>
      <c r="D147" s="57" t="s">
        <v>187</v>
      </c>
      <c r="E147" s="58"/>
      <c r="F147" s="59"/>
      <c r="G147" s="60">
        <f>SUM(G145:G146)</f>
        <v>3494050</v>
      </c>
      <c r="H147" s="108"/>
    </row>
    <row r="148" spans="1:8" ht="30" x14ac:dyDescent="0.25">
      <c r="A148" s="108" t="s">
        <v>188</v>
      </c>
      <c r="B148" s="109" t="s">
        <v>128</v>
      </c>
      <c r="C148" s="54" t="s">
        <v>129</v>
      </c>
      <c r="D148" s="54" t="s">
        <v>130</v>
      </c>
      <c r="E148" s="55">
        <v>0</v>
      </c>
      <c r="F148" s="56">
        <v>1079622</v>
      </c>
      <c r="G148" s="56">
        <f>ROUND((E148*F148),0)</f>
        <v>0</v>
      </c>
      <c r="H148" s="108" t="s">
        <v>241</v>
      </c>
    </row>
    <row r="149" spans="1:8" ht="30" x14ac:dyDescent="0.25">
      <c r="A149" s="108"/>
      <c r="B149" s="109"/>
      <c r="C149" s="54" t="s">
        <v>132</v>
      </c>
      <c r="D149" s="54" t="s">
        <v>133</v>
      </c>
      <c r="E149" s="55">
        <v>0.15</v>
      </c>
      <c r="F149" s="56">
        <v>2486403</v>
      </c>
      <c r="G149" s="56">
        <f>ROUND((E149*F149),0)</f>
        <v>372960</v>
      </c>
      <c r="H149" s="108"/>
    </row>
    <row r="150" spans="1:8" ht="30" x14ac:dyDescent="0.25">
      <c r="A150" s="108"/>
      <c r="B150" s="109"/>
      <c r="C150" s="54" t="s">
        <v>124</v>
      </c>
      <c r="D150" s="54" t="s">
        <v>134</v>
      </c>
      <c r="E150" s="55">
        <v>0.3</v>
      </c>
      <c r="F150" s="56">
        <v>3009856</v>
      </c>
      <c r="G150" s="56">
        <f>ROUND((E150*F150),0)</f>
        <v>902957</v>
      </c>
      <c r="H150" s="108"/>
    </row>
    <row r="151" spans="1:8" x14ac:dyDescent="0.25">
      <c r="A151" s="108"/>
      <c r="B151" s="109"/>
      <c r="C151" s="57"/>
      <c r="D151" s="57" t="s">
        <v>135</v>
      </c>
      <c r="E151" s="58"/>
      <c r="F151" s="59"/>
      <c r="G151" s="60">
        <f>SUM(G148:G150)</f>
        <v>1275917</v>
      </c>
      <c r="H151" s="108"/>
    </row>
    <row r="152" spans="1:8" ht="30" x14ac:dyDescent="0.25">
      <c r="A152" s="108" t="s">
        <v>188</v>
      </c>
      <c r="B152" s="109" t="s">
        <v>183</v>
      </c>
      <c r="C152" s="54" t="s">
        <v>132</v>
      </c>
      <c r="D152" s="54" t="s">
        <v>184</v>
      </c>
      <c r="E152" s="55">
        <v>0</v>
      </c>
      <c r="F152" s="56">
        <v>2519119</v>
      </c>
      <c r="G152" s="56">
        <f>ROUND((E152*F152),0)</f>
        <v>0</v>
      </c>
      <c r="H152" s="108" t="s">
        <v>185</v>
      </c>
    </row>
    <row r="153" spans="1:8" ht="30" x14ac:dyDescent="0.25">
      <c r="A153" s="108"/>
      <c r="B153" s="109"/>
      <c r="C153" s="54" t="s">
        <v>124</v>
      </c>
      <c r="D153" s="54" t="s">
        <v>186</v>
      </c>
      <c r="E153" s="55">
        <v>0.3</v>
      </c>
      <c r="F153" s="56">
        <v>11646834</v>
      </c>
      <c r="G153" s="56">
        <f>ROUND((E153*F153),0)</f>
        <v>3494050</v>
      </c>
      <c r="H153" s="108"/>
    </row>
    <row r="154" spans="1:8" x14ac:dyDescent="0.25">
      <c r="A154" s="108"/>
      <c r="B154" s="109"/>
      <c r="C154" s="57"/>
      <c r="D154" s="57" t="s">
        <v>187</v>
      </c>
      <c r="E154" s="58"/>
      <c r="F154" s="59"/>
      <c r="G154" s="60">
        <f>SUM(G152:G153)</f>
        <v>3494050</v>
      </c>
      <c r="H154" s="108"/>
    </row>
    <row r="155" spans="1:8" ht="30" x14ac:dyDescent="0.25">
      <c r="A155" s="108" t="s">
        <v>189</v>
      </c>
      <c r="B155" s="109" t="s">
        <v>128</v>
      </c>
      <c r="C155" s="54" t="s">
        <v>129</v>
      </c>
      <c r="D155" s="54" t="s">
        <v>130</v>
      </c>
      <c r="E155" s="55">
        <v>0</v>
      </c>
      <c r="F155" s="56">
        <v>1079622</v>
      </c>
      <c r="G155" s="56">
        <f>ROUND((E155*F155),0)</f>
        <v>0</v>
      </c>
      <c r="H155" s="108" t="s">
        <v>241</v>
      </c>
    </row>
    <row r="156" spans="1:8" ht="30" x14ac:dyDescent="0.25">
      <c r="A156" s="108"/>
      <c r="B156" s="109"/>
      <c r="C156" s="54" t="s">
        <v>132</v>
      </c>
      <c r="D156" s="54" t="s">
        <v>133</v>
      </c>
      <c r="E156" s="55">
        <v>0.15</v>
      </c>
      <c r="F156" s="56">
        <v>2486403</v>
      </c>
      <c r="G156" s="56">
        <f>ROUND((E156*F156),0)</f>
        <v>372960</v>
      </c>
      <c r="H156" s="108"/>
    </row>
    <row r="157" spans="1:8" ht="30" x14ac:dyDescent="0.25">
      <c r="A157" s="108"/>
      <c r="B157" s="109"/>
      <c r="C157" s="54" t="s">
        <v>124</v>
      </c>
      <c r="D157" s="54" t="s">
        <v>134</v>
      </c>
      <c r="E157" s="55">
        <v>0.3</v>
      </c>
      <c r="F157" s="56">
        <v>3009856</v>
      </c>
      <c r="G157" s="56">
        <f>ROUND((E157*F157),0)</f>
        <v>902957</v>
      </c>
      <c r="H157" s="108"/>
    </row>
    <row r="158" spans="1:8" x14ac:dyDescent="0.25">
      <c r="A158" s="108"/>
      <c r="B158" s="109"/>
      <c r="C158" s="57"/>
      <c r="D158" s="57" t="s">
        <v>135</v>
      </c>
      <c r="E158" s="58"/>
      <c r="F158" s="59"/>
      <c r="G158" s="60">
        <f>SUM(G155:G157)</f>
        <v>1275917</v>
      </c>
      <c r="H158" s="108"/>
    </row>
    <row r="159" spans="1:8" ht="30" x14ac:dyDescent="0.25">
      <c r="A159" s="108" t="s">
        <v>189</v>
      </c>
      <c r="B159" s="109" t="s">
        <v>190</v>
      </c>
      <c r="C159" s="54" t="s">
        <v>132</v>
      </c>
      <c r="D159" s="54" t="s">
        <v>184</v>
      </c>
      <c r="E159" s="55">
        <v>0</v>
      </c>
      <c r="F159" s="56">
        <v>2519119</v>
      </c>
      <c r="G159" s="56">
        <f>ROUND((E159*F159),0)</f>
        <v>0</v>
      </c>
      <c r="H159" s="108" t="s">
        <v>185</v>
      </c>
    </row>
    <row r="160" spans="1:8" ht="30" x14ac:dyDescent="0.25">
      <c r="A160" s="108"/>
      <c r="B160" s="109"/>
      <c r="C160" s="54" t="s">
        <v>124</v>
      </c>
      <c r="D160" s="54" t="s">
        <v>186</v>
      </c>
      <c r="E160" s="55">
        <v>0.3</v>
      </c>
      <c r="F160" s="56">
        <v>11646834</v>
      </c>
      <c r="G160" s="56">
        <f>ROUND((E160*F160),0)</f>
        <v>3494050</v>
      </c>
      <c r="H160" s="108"/>
    </row>
    <row r="161" spans="1:8" x14ac:dyDescent="0.25">
      <c r="A161" s="108"/>
      <c r="B161" s="109"/>
      <c r="C161" s="57"/>
      <c r="D161" s="57" t="s">
        <v>187</v>
      </c>
      <c r="E161" s="58"/>
      <c r="F161" s="59"/>
      <c r="G161" s="60">
        <f>SUM(G159:G160)</f>
        <v>3494050</v>
      </c>
      <c r="H161" s="108"/>
    </row>
    <row r="162" spans="1:8" ht="30" x14ac:dyDescent="0.25">
      <c r="A162" s="108" t="s">
        <v>219</v>
      </c>
      <c r="B162" s="109" t="s">
        <v>128</v>
      </c>
      <c r="C162" s="54" t="s">
        <v>129</v>
      </c>
      <c r="D162" s="54" t="s">
        <v>130</v>
      </c>
      <c r="E162" s="55">
        <v>0</v>
      </c>
      <c r="F162" s="56">
        <v>1079622</v>
      </c>
      <c r="G162" s="56">
        <f>ROUND((E162*F162),0)</f>
        <v>0</v>
      </c>
      <c r="H162" s="108" t="s">
        <v>191</v>
      </c>
    </row>
    <row r="163" spans="1:8" ht="30" x14ac:dyDescent="0.25">
      <c r="A163" s="108"/>
      <c r="B163" s="109"/>
      <c r="C163" s="54" t="s">
        <v>132</v>
      </c>
      <c r="D163" s="54" t="s">
        <v>133</v>
      </c>
      <c r="E163" s="55">
        <v>0.5</v>
      </c>
      <c r="F163" s="56">
        <v>2486403</v>
      </c>
      <c r="G163" s="56">
        <f>ROUND((E163*F163),0)</f>
        <v>1243202</v>
      </c>
      <c r="H163" s="108"/>
    </row>
    <row r="164" spans="1:8" ht="30" x14ac:dyDescent="0.25">
      <c r="A164" s="108"/>
      <c r="B164" s="109"/>
      <c r="C164" s="54" t="s">
        <v>124</v>
      </c>
      <c r="D164" s="54" t="s">
        <v>134</v>
      </c>
      <c r="E164" s="55">
        <v>1</v>
      </c>
      <c r="F164" s="56">
        <v>3009856</v>
      </c>
      <c r="G164" s="56">
        <f>ROUND((E164*F164),0)</f>
        <v>3009856</v>
      </c>
      <c r="H164" s="108"/>
    </row>
    <row r="165" spans="1:8" x14ac:dyDescent="0.25">
      <c r="A165" s="108"/>
      <c r="B165" s="109"/>
      <c r="C165" s="57"/>
      <c r="D165" s="57" t="s">
        <v>135</v>
      </c>
      <c r="E165" s="58"/>
      <c r="F165" s="59"/>
      <c r="G165" s="60">
        <f>SUM(G162:G164)</f>
        <v>4253058</v>
      </c>
      <c r="H165" s="108"/>
    </row>
    <row r="166" spans="1:8" ht="30" x14ac:dyDescent="0.25">
      <c r="A166" s="108" t="s">
        <v>219</v>
      </c>
      <c r="B166" s="109" t="s">
        <v>136</v>
      </c>
      <c r="C166" s="54" t="s">
        <v>132</v>
      </c>
      <c r="D166" s="54" t="s">
        <v>137</v>
      </c>
      <c r="E166" s="55">
        <v>0.7</v>
      </c>
      <c r="F166" s="56">
        <v>1799370</v>
      </c>
      <c r="G166" s="56">
        <f>ROUND((E166*F166),0)</f>
        <v>1259559</v>
      </c>
      <c r="H166" s="108" t="s">
        <v>77</v>
      </c>
    </row>
    <row r="167" spans="1:8" ht="30" x14ac:dyDescent="0.25">
      <c r="A167" s="108"/>
      <c r="B167" s="109"/>
      <c r="C167" s="54" t="s">
        <v>124</v>
      </c>
      <c r="D167" s="54" t="s">
        <v>138</v>
      </c>
      <c r="E167" s="55">
        <v>1</v>
      </c>
      <c r="F167" s="56">
        <v>8571546</v>
      </c>
      <c r="G167" s="56">
        <f>ROUND((E167*F167),0)</f>
        <v>8571546</v>
      </c>
      <c r="H167" s="108"/>
    </row>
    <row r="168" spans="1:8" x14ac:dyDescent="0.25">
      <c r="A168" s="108"/>
      <c r="B168" s="109"/>
      <c r="C168" s="57"/>
      <c r="D168" s="57" t="s">
        <v>139</v>
      </c>
      <c r="E168" s="58"/>
      <c r="F168" s="59"/>
      <c r="G168" s="60">
        <f>SUM(G166:G167)</f>
        <v>9831105</v>
      </c>
      <c r="H168" s="108"/>
    </row>
    <row r="169" spans="1:8" ht="30" x14ac:dyDescent="0.25">
      <c r="A169" s="108" t="s">
        <v>221</v>
      </c>
      <c r="B169" s="109" t="s">
        <v>128</v>
      </c>
      <c r="C169" s="54" t="s">
        <v>129</v>
      </c>
      <c r="D169" s="54" t="s">
        <v>130</v>
      </c>
      <c r="E169" s="55">
        <v>0</v>
      </c>
      <c r="F169" s="56">
        <v>1079622</v>
      </c>
      <c r="G169" s="56">
        <f>ROUND((E169*F169),0)</f>
        <v>0</v>
      </c>
      <c r="H169" s="108" t="s">
        <v>182</v>
      </c>
    </row>
    <row r="170" spans="1:8" ht="30" x14ac:dyDescent="0.25">
      <c r="A170" s="108"/>
      <c r="B170" s="109"/>
      <c r="C170" s="54" t="s">
        <v>132</v>
      </c>
      <c r="D170" s="54" t="s">
        <v>133</v>
      </c>
      <c r="E170" s="55">
        <v>0.15</v>
      </c>
      <c r="F170" s="56">
        <v>2486403</v>
      </c>
      <c r="G170" s="56">
        <f>ROUND((E170*F170),0)</f>
        <v>372960</v>
      </c>
      <c r="H170" s="108"/>
    </row>
    <row r="171" spans="1:8" ht="30" x14ac:dyDescent="0.25">
      <c r="A171" s="108"/>
      <c r="B171" s="109"/>
      <c r="C171" s="54" t="s">
        <v>124</v>
      </c>
      <c r="D171" s="54" t="s">
        <v>134</v>
      </c>
      <c r="E171" s="55">
        <v>0.3</v>
      </c>
      <c r="F171" s="56">
        <v>3009856</v>
      </c>
      <c r="G171" s="56">
        <f>ROUND((E171*F171),0)</f>
        <v>902957</v>
      </c>
      <c r="H171" s="108"/>
    </row>
    <row r="172" spans="1:8" x14ac:dyDescent="0.25">
      <c r="A172" s="108"/>
      <c r="B172" s="109"/>
      <c r="C172" s="57"/>
      <c r="D172" s="57" t="s">
        <v>135</v>
      </c>
      <c r="E172" s="58"/>
      <c r="F172" s="59"/>
      <c r="G172" s="60">
        <f>SUM(G169:G171)</f>
        <v>1275917</v>
      </c>
      <c r="H172" s="108"/>
    </row>
    <row r="173" spans="1:8" ht="30" x14ac:dyDescent="0.25">
      <c r="A173" s="108" t="s">
        <v>221</v>
      </c>
      <c r="B173" s="109" t="s">
        <v>136</v>
      </c>
      <c r="C173" s="54" t="s">
        <v>132</v>
      </c>
      <c r="D173" s="54" t="s">
        <v>137</v>
      </c>
      <c r="E173" s="55">
        <v>0</v>
      </c>
      <c r="F173" s="56">
        <v>1799370</v>
      </c>
      <c r="G173" s="56">
        <f>ROUND((E173*F173),0)</f>
        <v>0</v>
      </c>
      <c r="H173" s="108" t="s">
        <v>158</v>
      </c>
    </row>
    <row r="174" spans="1:8" ht="30" x14ac:dyDescent="0.25">
      <c r="A174" s="108"/>
      <c r="B174" s="109"/>
      <c r="C174" s="54" t="s">
        <v>124</v>
      </c>
      <c r="D174" s="54" t="s">
        <v>138</v>
      </c>
      <c r="E174" s="55">
        <v>0.3</v>
      </c>
      <c r="F174" s="56">
        <v>8571546</v>
      </c>
      <c r="G174" s="56">
        <f>ROUND((E174*F174),0)</f>
        <v>2571464</v>
      </c>
      <c r="H174" s="108"/>
    </row>
    <row r="175" spans="1:8" x14ac:dyDescent="0.25">
      <c r="A175" s="108"/>
      <c r="B175" s="109"/>
      <c r="C175" s="57"/>
      <c r="D175" s="57" t="s">
        <v>139</v>
      </c>
      <c r="E175" s="58"/>
      <c r="F175" s="59"/>
      <c r="G175" s="60">
        <f>SUM(G173:G174)</f>
        <v>2571464</v>
      </c>
      <c r="H175" s="108"/>
    </row>
    <row r="176" spans="1:8" ht="30" x14ac:dyDescent="0.25">
      <c r="A176" s="108" t="s">
        <v>242</v>
      </c>
      <c r="B176" s="109" t="s">
        <v>128</v>
      </c>
      <c r="C176" s="54" t="s">
        <v>129</v>
      </c>
      <c r="D176" s="54" t="s">
        <v>130</v>
      </c>
      <c r="E176" s="55">
        <v>0</v>
      </c>
      <c r="F176" s="56">
        <v>1079622</v>
      </c>
      <c r="G176" s="56">
        <f>ROUND((E176*F176),0)</f>
        <v>0</v>
      </c>
      <c r="H176" s="108" t="s">
        <v>198</v>
      </c>
    </row>
    <row r="177" spans="1:8" ht="30" x14ac:dyDescent="0.25">
      <c r="A177" s="108"/>
      <c r="B177" s="109"/>
      <c r="C177" s="54" t="s">
        <v>132</v>
      </c>
      <c r="D177" s="54" t="s">
        <v>133</v>
      </c>
      <c r="E177" s="55">
        <v>0.15</v>
      </c>
      <c r="F177" s="56">
        <v>2486403</v>
      </c>
      <c r="G177" s="56">
        <f>ROUND((E177*F177),0)</f>
        <v>372960</v>
      </c>
      <c r="H177" s="108"/>
    </row>
    <row r="178" spans="1:8" ht="30" x14ac:dyDescent="0.25">
      <c r="A178" s="108"/>
      <c r="B178" s="109"/>
      <c r="C178" s="54" t="s">
        <v>124</v>
      </c>
      <c r="D178" s="54" t="s">
        <v>134</v>
      </c>
      <c r="E178" s="55">
        <v>0.3</v>
      </c>
      <c r="F178" s="56">
        <v>3009856</v>
      </c>
      <c r="G178" s="56">
        <f>ROUND((E178*F178),0)</f>
        <v>902957</v>
      </c>
      <c r="H178" s="108"/>
    </row>
    <row r="179" spans="1:8" x14ac:dyDescent="0.25">
      <c r="A179" s="108"/>
      <c r="B179" s="109"/>
      <c r="C179" s="57"/>
      <c r="D179" s="57" t="s">
        <v>135</v>
      </c>
      <c r="E179" s="58"/>
      <c r="F179" s="59"/>
      <c r="G179" s="60">
        <f>SUM(G176:G178)</f>
        <v>1275917</v>
      </c>
      <c r="H179" s="108"/>
    </row>
    <row r="180" spans="1:8" ht="30" x14ac:dyDescent="0.25">
      <c r="A180" s="108" t="s">
        <v>242</v>
      </c>
      <c r="B180" s="109" t="s">
        <v>136</v>
      </c>
      <c r="C180" s="54" t="s">
        <v>132</v>
      </c>
      <c r="D180" s="54" t="s">
        <v>137</v>
      </c>
      <c r="E180" s="55">
        <v>0</v>
      </c>
      <c r="F180" s="56">
        <v>1799370</v>
      </c>
      <c r="G180" s="56">
        <f>ROUND((E180*F180),0)</f>
        <v>0</v>
      </c>
      <c r="H180" s="108" t="s">
        <v>158</v>
      </c>
    </row>
    <row r="181" spans="1:8" ht="30" x14ac:dyDescent="0.25">
      <c r="A181" s="108"/>
      <c r="B181" s="109"/>
      <c r="C181" s="54" t="s">
        <v>124</v>
      </c>
      <c r="D181" s="54" t="s">
        <v>138</v>
      </c>
      <c r="E181" s="55">
        <v>0.3</v>
      </c>
      <c r="F181" s="56">
        <v>8571546</v>
      </c>
      <c r="G181" s="56">
        <f>ROUND((E181*F181),0)</f>
        <v>2571464</v>
      </c>
      <c r="H181" s="108"/>
    </row>
    <row r="182" spans="1:8" x14ac:dyDescent="0.25">
      <c r="A182" s="108"/>
      <c r="B182" s="109"/>
      <c r="C182" s="57"/>
      <c r="D182" s="57" t="s">
        <v>139</v>
      </c>
      <c r="E182" s="58"/>
      <c r="F182" s="59"/>
      <c r="G182" s="60">
        <f>SUM(G180:G181)</f>
        <v>2571464</v>
      </c>
      <c r="H182" s="108"/>
    </row>
    <row r="183" spans="1:8" ht="30" x14ac:dyDescent="0.25">
      <c r="A183" s="108" t="s">
        <v>222</v>
      </c>
      <c r="B183" s="109" t="s">
        <v>128</v>
      </c>
      <c r="C183" s="54" t="s">
        <v>129</v>
      </c>
      <c r="D183" s="54" t="s">
        <v>130</v>
      </c>
      <c r="E183" s="55">
        <v>0</v>
      </c>
      <c r="F183" s="56">
        <v>1079622</v>
      </c>
      <c r="G183" s="56">
        <f>ROUND((E183*F183),0)</f>
        <v>0</v>
      </c>
      <c r="H183" s="108" t="s">
        <v>199</v>
      </c>
    </row>
    <row r="184" spans="1:8" ht="30" x14ac:dyDescent="0.25">
      <c r="A184" s="108"/>
      <c r="B184" s="109"/>
      <c r="C184" s="54" t="s">
        <v>132</v>
      </c>
      <c r="D184" s="54" t="s">
        <v>133</v>
      </c>
      <c r="E184" s="55">
        <v>0.15</v>
      </c>
      <c r="F184" s="56">
        <v>2486403</v>
      </c>
      <c r="G184" s="56">
        <f>ROUND((E184*F184),0)</f>
        <v>372960</v>
      </c>
      <c r="H184" s="108"/>
    </row>
    <row r="185" spans="1:8" ht="30" x14ac:dyDescent="0.25">
      <c r="A185" s="108"/>
      <c r="B185" s="109"/>
      <c r="C185" s="54" t="s">
        <v>124</v>
      </c>
      <c r="D185" s="54" t="s">
        <v>134</v>
      </c>
      <c r="E185" s="55">
        <v>0.3</v>
      </c>
      <c r="F185" s="56">
        <v>3009856</v>
      </c>
      <c r="G185" s="56">
        <f>ROUND((E185*F185),0)</f>
        <v>902957</v>
      </c>
      <c r="H185" s="108"/>
    </row>
    <row r="186" spans="1:8" x14ac:dyDescent="0.25">
      <c r="A186" s="108"/>
      <c r="B186" s="109"/>
      <c r="C186" s="57"/>
      <c r="D186" s="57" t="s">
        <v>135</v>
      </c>
      <c r="E186" s="58"/>
      <c r="F186" s="59"/>
      <c r="G186" s="60">
        <f>SUM(G183:G185)</f>
        <v>1275917</v>
      </c>
      <c r="H186" s="108"/>
    </row>
    <row r="187" spans="1:8" ht="30" x14ac:dyDescent="0.25">
      <c r="A187" s="108" t="s">
        <v>222</v>
      </c>
      <c r="B187" s="109" t="s">
        <v>136</v>
      </c>
      <c r="C187" s="54" t="s">
        <v>132</v>
      </c>
      <c r="D187" s="54" t="s">
        <v>137</v>
      </c>
      <c r="E187" s="55">
        <v>0</v>
      </c>
      <c r="F187" s="56">
        <v>1799370</v>
      </c>
      <c r="G187" s="56">
        <f>ROUND((E187*F187),0)</f>
        <v>0</v>
      </c>
      <c r="H187" s="108" t="s">
        <v>158</v>
      </c>
    </row>
    <row r="188" spans="1:8" ht="30" x14ac:dyDescent="0.25">
      <c r="A188" s="108"/>
      <c r="B188" s="109"/>
      <c r="C188" s="54" t="s">
        <v>124</v>
      </c>
      <c r="D188" s="54" t="s">
        <v>138</v>
      </c>
      <c r="E188" s="55">
        <v>0.3</v>
      </c>
      <c r="F188" s="56">
        <v>8571546</v>
      </c>
      <c r="G188" s="56">
        <f>ROUND((E188*F188),0)</f>
        <v>2571464</v>
      </c>
      <c r="H188" s="108"/>
    </row>
    <row r="189" spans="1:8" x14ac:dyDescent="0.25">
      <c r="A189" s="108"/>
      <c r="B189" s="109"/>
      <c r="C189" s="57"/>
      <c r="D189" s="57" t="s">
        <v>139</v>
      </c>
      <c r="E189" s="58"/>
      <c r="F189" s="59"/>
      <c r="G189" s="60">
        <f>SUM(G187:G188)</f>
        <v>2571464</v>
      </c>
      <c r="H189" s="108"/>
    </row>
    <row r="190" spans="1:8" ht="30" x14ac:dyDescent="0.25">
      <c r="A190" s="108" t="s">
        <v>223</v>
      </c>
      <c r="B190" s="109" t="s">
        <v>128</v>
      </c>
      <c r="C190" s="54" t="s">
        <v>129</v>
      </c>
      <c r="D190" s="54" t="s">
        <v>130</v>
      </c>
      <c r="E190" s="55">
        <v>0</v>
      </c>
      <c r="F190" s="56">
        <v>1079622</v>
      </c>
      <c r="G190" s="56">
        <f>ROUND((E190*F190),0)</f>
        <v>0</v>
      </c>
      <c r="H190" s="108" t="s">
        <v>200</v>
      </c>
    </row>
    <row r="191" spans="1:8" ht="30" x14ac:dyDescent="0.25">
      <c r="A191" s="108"/>
      <c r="B191" s="109"/>
      <c r="C191" s="54" t="s">
        <v>132</v>
      </c>
      <c r="D191" s="54" t="s">
        <v>133</v>
      </c>
      <c r="E191" s="55">
        <v>0.15</v>
      </c>
      <c r="F191" s="56">
        <v>2486403</v>
      </c>
      <c r="G191" s="56">
        <f>ROUND((E191*F191),0)</f>
        <v>372960</v>
      </c>
      <c r="H191" s="108"/>
    </row>
    <row r="192" spans="1:8" ht="30" x14ac:dyDescent="0.25">
      <c r="A192" s="108"/>
      <c r="B192" s="109"/>
      <c r="C192" s="54" t="s">
        <v>124</v>
      </c>
      <c r="D192" s="54" t="s">
        <v>134</v>
      </c>
      <c r="E192" s="55">
        <v>0.3</v>
      </c>
      <c r="F192" s="56">
        <v>3009856</v>
      </c>
      <c r="G192" s="56">
        <f>ROUND((E192*F192),0)</f>
        <v>902957</v>
      </c>
      <c r="H192" s="108"/>
    </row>
    <row r="193" spans="1:8" x14ac:dyDescent="0.25">
      <c r="A193" s="108"/>
      <c r="B193" s="109"/>
      <c r="C193" s="57"/>
      <c r="D193" s="57" t="s">
        <v>135</v>
      </c>
      <c r="E193" s="58"/>
      <c r="F193" s="59"/>
      <c r="G193" s="60">
        <f>SUM(G190:G192)</f>
        <v>1275917</v>
      </c>
      <c r="H193" s="108"/>
    </row>
    <row r="194" spans="1:8" ht="30" x14ac:dyDescent="0.25">
      <c r="A194" s="108" t="s">
        <v>223</v>
      </c>
      <c r="B194" s="109" t="s">
        <v>136</v>
      </c>
      <c r="C194" s="54" t="s">
        <v>132</v>
      </c>
      <c r="D194" s="54" t="s">
        <v>137</v>
      </c>
      <c r="E194" s="55">
        <v>0</v>
      </c>
      <c r="F194" s="56">
        <v>1799370</v>
      </c>
      <c r="G194" s="56">
        <f>ROUND((E194*F194),0)</f>
        <v>0</v>
      </c>
      <c r="H194" s="108" t="s">
        <v>158</v>
      </c>
    </row>
    <row r="195" spans="1:8" ht="30" x14ac:dyDescent="0.25">
      <c r="A195" s="108"/>
      <c r="B195" s="109"/>
      <c r="C195" s="54" t="s">
        <v>124</v>
      </c>
      <c r="D195" s="54" t="s">
        <v>138</v>
      </c>
      <c r="E195" s="55">
        <v>0.3</v>
      </c>
      <c r="F195" s="56">
        <v>8571546</v>
      </c>
      <c r="G195" s="56">
        <f>ROUND((E195*F195),0)</f>
        <v>2571464</v>
      </c>
      <c r="H195" s="108"/>
    </row>
    <row r="196" spans="1:8" x14ac:dyDescent="0.25">
      <c r="A196" s="108"/>
      <c r="B196" s="109"/>
      <c r="C196" s="57"/>
      <c r="D196" s="57" t="s">
        <v>139</v>
      </c>
      <c r="E196" s="58"/>
      <c r="F196" s="59"/>
      <c r="G196" s="60">
        <f>SUM(G194:G195)</f>
        <v>2571464</v>
      </c>
      <c r="H196" s="108"/>
    </row>
    <row r="197" spans="1:8" ht="30" x14ac:dyDescent="0.25">
      <c r="A197" s="108" t="s">
        <v>224</v>
      </c>
      <c r="B197" s="109" t="s">
        <v>128</v>
      </c>
      <c r="C197" s="54" t="s">
        <v>129</v>
      </c>
      <c r="D197" s="54" t="s">
        <v>130</v>
      </c>
      <c r="E197" s="55">
        <v>0</v>
      </c>
      <c r="F197" s="56">
        <v>1079622</v>
      </c>
      <c r="G197" s="56">
        <f>ROUND((E197*F197),0)</f>
        <v>0</v>
      </c>
      <c r="H197" s="108" t="s">
        <v>201</v>
      </c>
    </row>
    <row r="198" spans="1:8" ht="30" x14ac:dyDescent="0.25">
      <c r="A198" s="108"/>
      <c r="B198" s="109"/>
      <c r="C198" s="54" t="s">
        <v>132</v>
      </c>
      <c r="D198" s="54" t="s">
        <v>133</v>
      </c>
      <c r="E198" s="55">
        <v>0.5</v>
      </c>
      <c r="F198" s="56">
        <v>2486403</v>
      </c>
      <c r="G198" s="56">
        <f>ROUND((E198*F198),0)</f>
        <v>1243202</v>
      </c>
      <c r="H198" s="108"/>
    </row>
    <row r="199" spans="1:8" ht="30" x14ac:dyDescent="0.25">
      <c r="A199" s="108"/>
      <c r="B199" s="109"/>
      <c r="C199" s="54" t="s">
        <v>124</v>
      </c>
      <c r="D199" s="54" t="s">
        <v>134</v>
      </c>
      <c r="E199" s="55">
        <v>1</v>
      </c>
      <c r="F199" s="56">
        <v>3009856</v>
      </c>
      <c r="G199" s="56">
        <f>ROUND((E199*F199),0)</f>
        <v>3009856</v>
      </c>
      <c r="H199" s="108"/>
    </row>
    <row r="200" spans="1:8" x14ac:dyDescent="0.25">
      <c r="A200" s="108"/>
      <c r="B200" s="109"/>
      <c r="C200" s="57"/>
      <c r="D200" s="57" t="s">
        <v>135</v>
      </c>
      <c r="E200" s="58"/>
      <c r="F200" s="59"/>
      <c r="G200" s="60">
        <f>SUM(G197:G199)</f>
        <v>4253058</v>
      </c>
      <c r="H200" s="108"/>
    </row>
    <row r="201" spans="1:8" ht="54" customHeight="1" x14ac:dyDescent="0.25">
      <c r="A201" s="108" t="s">
        <v>224</v>
      </c>
      <c r="B201" s="109" t="s">
        <v>136</v>
      </c>
      <c r="C201" s="54" t="s">
        <v>132</v>
      </c>
      <c r="D201" s="54" t="s">
        <v>137</v>
      </c>
      <c r="E201" s="55">
        <v>0.7</v>
      </c>
      <c r="F201" s="56">
        <v>1799370</v>
      </c>
      <c r="G201" s="56">
        <f>ROUND((E201*F201),0)</f>
        <v>1259559</v>
      </c>
      <c r="H201" s="108" t="s">
        <v>77</v>
      </c>
    </row>
    <row r="202" spans="1:8" ht="46.5" customHeight="1" x14ac:dyDescent="0.25">
      <c r="A202" s="108"/>
      <c r="B202" s="109"/>
      <c r="C202" s="54" t="s">
        <v>124</v>
      </c>
      <c r="D202" s="54" t="s">
        <v>138</v>
      </c>
      <c r="E202" s="55">
        <v>1</v>
      </c>
      <c r="F202" s="56">
        <v>8571546</v>
      </c>
      <c r="G202" s="56">
        <f>ROUND((E202*F202),0)</f>
        <v>8571546</v>
      </c>
      <c r="H202" s="108"/>
    </row>
    <row r="203" spans="1:8" x14ac:dyDescent="0.25">
      <c r="A203" s="108"/>
      <c r="B203" s="109"/>
      <c r="C203" s="57"/>
      <c r="D203" s="57" t="s">
        <v>139</v>
      </c>
      <c r="E203" s="58"/>
      <c r="F203" s="59"/>
      <c r="G203" s="60">
        <f>SUM(G201:G202)</f>
        <v>9831105</v>
      </c>
      <c r="H203" s="108"/>
    </row>
    <row r="204" spans="1:8" ht="53.25" customHeight="1" x14ac:dyDescent="0.25">
      <c r="A204" s="108" t="s">
        <v>224</v>
      </c>
      <c r="B204" s="109" t="s">
        <v>147</v>
      </c>
      <c r="C204" s="54" t="s">
        <v>148</v>
      </c>
      <c r="D204" s="54" t="s">
        <v>149</v>
      </c>
      <c r="E204" s="55">
        <v>0.7</v>
      </c>
      <c r="F204" s="56">
        <v>1799370</v>
      </c>
      <c r="G204" s="56">
        <f>ROUND((E204*F204),0)</f>
        <v>1259559</v>
      </c>
      <c r="H204" s="108" t="s">
        <v>202</v>
      </c>
    </row>
    <row r="205" spans="1:8" ht="52.5" customHeight="1" x14ac:dyDescent="0.25">
      <c r="A205" s="108"/>
      <c r="B205" s="109"/>
      <c r="C205" s="54" t="s">
        <v>124</v>
      </c>
      <c r="D205" s="54" t="s">
        <v>151</v>
      </c>
      <c r="E205" s="55">
        <v>1</v>
      </c>
      <c r="F205" s="56">
        <v>5136385</v>
      </c>
      <c r="G205" s="56">
        <f>ROUND((E205*F205),0)</f>
        <v>5136385</v>
      </c>
      <c r="H205" s="108"/>
    </row>
    <row r="206" spans="1:8" x14ac:dyDescent="0.25">
      <c r="A206" s="108"/>
      <c r="B206" s="109"/>
      <c r="C206" s="57"/>
      <c r="D206" s="57" t="s">
        <v>152</v>
      </c>
      <c r="E206" s="58"/>
      <c r="F206" s="59"/>
      <c r="G206" s="60">
        <f>SUM(G204:G205)</f>
        <v>6395944</v>
      </c>
      <c r="H206" s="108"/>
    </row>
    <row r="207" spans="1:8" ht="30" x14ac:dyDescent="0.25">
      <c r="A207" s="108" t="s">
        <v>225</v>
      </c>
      <c r="B207" s="109" t="s">
        <v>136</v>
      </c>
      <c r="C207" s="54" t="s">
        <v>132</v>
      </c>
      <c r="D207" s="54" t="s">
        <v>137</v>
      </c>
      <c r="E207" s="55">
        <v>0.7</v>
      </c>
      <c r="F207" s="56">
        <v>1799370</v>
      </c>
      <c r="G207" s="56">
        <f>ROUND((E207*F207),0)</f>
        <v>1259559</v>
      </c>
      <c r="H207" s="108" t="s">
        <v>142</v>
      </c>
    </row>
    <row r="208" spans="1:8" ht="30" x14ac:dyDescent="0.25">
      <c r="A208" s="108"/>
      <c r="B208" s="109"/>
      <c r="C208" s="54" t="s">
        <v>124</v>
      </c>
      <c r="D208" s="54" t="s">
        <v>138</v>
      </c>
      <c r="E208" s="55">
        <v>1.3</v>
      </c>
      <c r="F208" s="56">
        <v>8571546</v>
      </c>
      <c r="G208" s="56">
        <f>ROUND((E208*F208),0)</f>
        <v>11143010</v>
      </c>
      <c r="H208" s="108"/>
    </row>
    <row r="209" spans="1:8" x14ac:dyDescent="0.25">
      <c r="A209" s="108"/>
      <c r="B209" s="109"/>
      <c r="C209" s="57"/>
      <c r="D209" s="57" t="s">
        <v>139</v>
      </c>
      <c r="E209" s="58"/>
      <c r="F209" s="59"/>
      <c r="G209" s="60">
        <f>SUM(G207:G208)</f>
        <v>12402569</v>
      </c>
      <c r="H209" s="108"/>
    </row>
    <row r="210" spans="1:8" ht="67.5" customHeight="1" x14ac:dyDescent="0.25">
      <c r="A210" s="108" t="s">
        <v>225</v>
      </c>
      <c r="B210" s="109" t="s">
        <v>143</v>
      </c>
      <c r="C210" s="54" t="s">
        <v>132</v>
      </c>
      <c r="D210" s="54" t="s">
        <v>144</v>
      </c>
      <c r="E210" s="55">
        <v>0</v>
      </c>
      <c r="F210" s="56">
        <v>981475</v>
      </c>
      <c r="G210" s="56">
        <f>ROUND((E210*F210),0)</f>
        <v>0</v>
      </c>
      <c r="H210" s="108" t="s">
        <v>203</v>
      </c>
    </row>
    <row r="211" spans="1:8" ht="70.5" customHeight="1" x14ac:dyDescent="0.25">
      <c r="A211" s="108"/>
      <c r="B211" s="109"/>
      <c r="C211" s="54" t="s">
        <v>124</v>
      </c>
      <c r="D211" s="54" t="s">
        <v>145</v>
      </c>
      <c r="E211" s="55">
        <v>1</v>
      </c>
      <c r="F211" s="56">
        <v>948759</v>
      </c>
      <c r="G211" s="56">
        <f>ROUND((E211*F211),0)</f>
        <v>948759</v>
      </c>
      <c r="H211" s="108"/>
    </row>
    <row r="212" spans="1:8" ht="15" customHeight="1" x14ac:dyDescent="0.25">
      <c r="A212" s="108"/>
      <c r="B212" s="109"/>
      <c r="C212" s="57"/>
      <c r="D212" s="57" t="s">
        <v>146</v>
      </c>
      <c r="E212" s="58"/>
      <c r="F212" s="59"/>
      <c r="G212" s="60">
        <f>SUM(G210:G211)</f>
        <v>948759</v>
      </c>
      <c r="H212" s="108"/>
    </row>
    <row r="213" spans="1:8" ht="30" x14ac:dyDescent="0.25">
      <c r="A213" s="108" t="s">
        <v>225</v>
      </c>
      <c r="B213" s="109" t="s">
        <v>163</v>
      </c>
      <c r="C213" s="54" t="s">
        <v>129</v>
      </c>
      <c r="D213" s="54" t="s">
        <v>164</v>
      </c>
      <c r="E213" s="55">
        <v>0</v>
      </c>
      <c r="F213" s="56">
        <v>392590</v>
      </c>
      <c r="G213" s="56">
        <f>ROUND((E213*F213),0)</f>
        <v>0</v>
      </c>
      <c r="H213" s="108" t="s">
        <v>243</v>
      </c>
    </row>
    <row r="214" spans="1:8" ht="75" customHeight="1" x14ac:dyDescent="0.25">
      <c r="A214" s="108"/>
      <c r="B214" s="109"/>
      <c r="C214" s="54" t="s">
        <v>132</v>
      </c>
      <c r="D214" s="54" t="s">
        <v>165</v>
      </c>
      <c r="E214" s="55">
        <v>1</v>
      </c>
      <c r="F214" s="56">
        <v>1733939</v>
      </c>
      <c r="G214" s="56">
        <f>ROUND((E214*F214),0)</f>
        <v>1733939</v>
      </c>
      <c r="H214" s="108"/>
    </row>
    <row r="215" spans="1:8" ht="15" customHeight="1" x14ac:dyDescent="0.25">
      <c r="A215" s="108"/>
      <c r="B215" s="109"/>
      <c r="C215" s="57"/>
      <c r="D215" s="57" t="s">
        <v>166</v>
      </c>
      <c r="E215" s="58"/>
      <c r="F215" s="59"/>
      <c r="G215" s="60">
        <f>SUM(G213:G214)</f>
        <v>1733939</v>
      </c>
      <c r="H215" s="108"/>
    </row>
    <row r="216" spans="1:8" ht="42" customHeight="1" x14ac:dyDescent="0.25">
      <c r="A216" s="108" t="s">
        <v>225</v>
      </c>
      <c r="B216" s="109" t="s">
        <v>163</v>
      </c>
      <c r="C216" s="54" t="s">
        <v>129</v>
      </c>
      <c r="D216" s="54" t="s">
        <v>164</v>
      </c>
      <c r="E216" s="55">
        <v>0</v>
      </c>
      <c r="F216" s="56">
        <v>392590</v>
      </c>
      <c r="G216" s="56">
        <f>ROUND((E216*F216),0)</f>
        <v>0</v>
      </c>
      <c r="H216" s="108" t="s">
        <v>244</v>
      </c>
    </row>
    <row r="217" spans="1:8" ht="48.75" customHeight="1" x14ac:dyDescent="0.25">
      <c r="A217" s="108"/>
      <c r="B217" s="109"/>
      <c r="C217" s="54" t="s">
        <v>132</v>
      </c>
      <c r="D217" s="54" t="s">
        <v>165</v>
      </c>
      <c r="E217" s="55">
        <v>1</v>
      </c>
      <c r="F217" s="56">
        <v>1733939</v>
      </c>
      <c r="G217" s="56">
        <f>ROUND((E217*F217),0)</f>
        <v>1733939</v>
      </c>
      <c r="H217" s="108"/>
    </row>
    <row r="218" spans="1:8" ht="15" customHeight="1" x14ac:dyDescent="0.25">
      <c r="A218" s="108"/>
      <c r="B218" s="109"/>
      <c r="C218" s="57"/>
      <c r="D218" s="57" t="s">
        <v>166</v>
      </c>
      <c r="E218" s="58"/>
      <c r="F218" s="59"/>
      <c r="G218" s="60">
        <f>SUM(G216:G217)</f>
        <v>1733939</v>
      </c>
      <c r="H218" s="108"/>
    </row>
    <row r="219" spans="1:8" ht="50.25" customHeight="1" x14ac:dyDescent="0.25">
      <c r="A219" s="108" t="s">
        <v>225</v>
      </c>
      <c r="B219" s="109" t="s">
        <v>147</v>
      </c>
      <c r="C219" s="54" t="s">
        <v>148</v>
      </c>
      <c r="D219" s="54" t="s">
        <v>149</v>
      </c>
      <c r="E219" s="55">
        <v>0.7</v>
      </c>
      <c r="F219" s="56">
        <v>1799370</v>
      </c>
      <c r="G219" s="56">
        <f>ROUND((E219*F219),0)</f>
        <v>1259559</v>
      </c>
      <c r="H219" s="108" t="s">
        <v>204</v>
      </c>
    </row>
    <row r="220" spans="1:8" ht="44.25" customHeight="1" x14ac:dyDescent="0.25">
      <c r="A220" s="108"/>
      <c r="B220" s="109"/>
      <c r="C220" s="54" t="s">
        <v>124</v>
      </c>
      <c r="D220" s="54" t="s">
        <v>151</v>
      </c>
      <c r="E220" s="55">
        <v>1</v>
      </c>
      <c r="F220" s="56">
        <v>5136385</v>
      </c>
      <c r="G220" s="56">
        <f>ROUND((E220*F220),0)</f>
        <v>5136385</v>
      </c>
      <c r="H220" s="108"/>
    </row>
    <row r="221" spans="1:8" ht="15" customHeight="1" x14ac:dyDescent="0.25">
      <c r="A221" s="108"/>
      <c r="B221" s="109"/>
      <c r="C221" s="57"/>
      <c r="D221" s="57" t="s">
        <v>152</v>
      </c>
      <c r="E221" s="58"/>
      <c r="F221" s="59"/>
      <c r="G221" s="60">
        <f>SUM(G219:G220)</f>
        <v>6395944</v>
      </c>
      <c r="H221" s="108"/>
    </row>
    <row r="222" spans="1:8" ht="50.25" customHeight="1" x14ac:dyDescent="0.25">
      <c r="A222" s="108" t="s">
        <v>225</v>
      </c>
      <c r="B222" s="109" t="s">
        <v>153</v>
      </c>
      <c r="C222" s="54" t="s">
        <v>132</v>
      </c>
      <c r="D222" s="54" t="s">
        <v>154</v>
      </c>
      <c r="E222" s="55">
        <v>0</v>
      </c>
      <c r="F222" s="56">
        <v>1046906</v>
      </c>
      <c r="G222" s="56">
        <f>ROUND((E222*F222),0)</f>
        <v>0</v>
      </c>
      <c r="H222" s="108" t="s">
        <v>205</v>
      </c>
    </row>
    <row r="223" spans="1:8" ht="49.5" customHeight="1" x14ac:dyDescent="0.25">
      <c r="A223" s="108"/>
      <c r="B223" s="109"/>
      <c r="C223" s="54" t="s">
        <v>124</v>
      </c>
      <c r="D223" s="54" t="s">
        <v>155</v>
      </c>
      <c r="E223" s="55">
        <v>1</v>
      </c>
      <c r="F223" s="56">
        <v>5888849</v>
      </c>
      <c r="G223" s="56">
        <f>ROUND((E223*F223),0)</f>
        <v>5888849</v>
      </c>
      <c r="H223" s="108"/>
    </row>
    <row r="224" spans="1:8" ht="15" customHeight="1" x14ac:dyDescent="0.25">
      <c r="A224" s="108"/>
      <c r="B224" s="109"/>
      <c r="C224" s="57"/>
      <c r="D224" s="57" t="s">
        <v>156</v>
      </c>
      <c r="E224" s="58"/>
      <c r="F224" s="59"/>
      <c r="G224" s="60">
        <f>SUM(G222:G223)</f>
        <v>5888849</v>
      </c>
      <c r="H224" s="108"/>
    </row>
    <row r="225" spans="1:8" customFormat="1" ht="61.5" customHeight="1" x14ac:dyDescent="0.25">
      <c r="A225" s="118" t="s">
        <v>24</v>
      </c>
      <c r="B225" s="119" t="s">
        <v>245</v>
      </c>
      <c r="C225" s="79" t="s">
        <v>246</v>
      </c>
      <c r="D225" s="79" t="s">
        <v>247</v>
      </c>
      <c r="E225" s="88">
        <v>72</v>
      </c>
      <c r="F225" s="80">
        <v>65432</v>
      </c>
      <c r="G225" s="80">
        <f>ROUND((E225*F225),0)</f>
        <v>4711104</v>
      </c>
      <c r="H225" s="120" t="s">
        <v>250</v>
      </c>
    </row>
    <row r="226" spans="1:8" customFormat="1" x14ac:dyDescent="0.25">
      <c r="A226" s="118"/>
      <c r="B226" s="119"/>
      <c r="C226" s="81"/>
      <c r="D226" s="81" t="s">
        <v>248</v>
      </c>
      <c r="E226" s="84"/>
      <c r="F226" s="83"/>
      <c r="G226" s="82">
        <f>G225</f>
        <v>4711104</v>
      </c>
      <c r="H226" s="120"/>
    </row>
    <row r="227" spans="1:8" ht="44.25" customHeight="1" x14ac:dyDescent="0.25">
      <c r="A227" s="108" t="s">
        <v>24</v>
      </c>
      <c r="B227" s="109" t="s">
        <v>206</v>
      </c>
      <c r="C227" s="54" t="s">
        <v>75</v>
      </c>
      <c r="D227" s="54" t="s">
        <v>207</v>
      </c>
      <c r="E227" s="55">
        <v>1</v>
      </c>
      <c r="F227" s="56">
        <v>4220341</v>
      </c>
      <c r="G227" s="56">
        <f>ROUND((E227*F227),0)</f>
        <v>4220341</v>
      </c>
      <c r="H227" s="108"/>
    </row>
    <row r="228" spans="1:8" ht="27.75" customHeight="1" x14ac:dyDescent="0.25">
      <c r="A228" s="108"/>
      <c r="B228" s="109"/>
      <c r="C228" s="57"/>
      <c r="D228" s="57" t="s">
        <v>208</v>
      </c>
      <c r="E228" s="58"/>
      <c r="F228" s="59"/>
      <c r="G228" s="60">
        <f>G227</f>
        <v>4220341</v>
      </c>
      <c r="H228" s="108"/>
    </row>
    <row r="229" spans="1:8" ht="80.25" customHeight="1" x14ac:dyDescent="0.25">
      <c r="A229" s="108" t="s">
        <v>24</v>
      </c>
      <c r="B229" s="109" t="s">
        <v>209</v>
      </c>
      <c r="C229" s="54" t="s">
        <v>210</v>
      </c>
      <c r="D229" s="54" t="s">
        <v>211</v>
      </c>
      <c r="E229" s="55">
        <v>4</v>
      </c>
      <c r="F229" s="56">
        <v>9258578</v>
      </c>
      <c r="G229" s="56">
        <f>ROUND((E229*F229),0)</f>
        <v>37034312</v>
      </c>
      <c r="H229" s="108" t="s">
        <v>106</v>
      </c>
    </row>
    <row r="230" spans="1:8" x14ac:dyDescent="0.25">
      <c r="A230" s="108"/>
      <c r="B230" s="109"/>
      <c r="C230" s="57"/>
      <c r="D230" s="57" t="s">
        <v>212</v>
      </c>
      <c r="E230" s="58"/>
      <c r="F230" s="59"/>
      <c r="G230" s="60">
        <f>G229</f>
        <v>37034312</v>
      </c>
      <c r="H230" s="108"/>
    </row>
    <row r="231" spans="1:8" x14ac:dyDescent="0.25">
      <c r="F231" s="67" t="s">
        <v>213</v>
      </c>
      <c r="G231" s="68">
        <f>SUM(G7:G230)/2</f>
        <v>288603987</v>
      </c>
    </row>
    <row r="233" spans="1:8" x14ac:dyDescent="0.25">
      <c r="A233" s="69" t="s">
        <v>55</v>
      </c>
      <c r="B233" s="69" t="s">
        <v>56</v>
      </c>
      <c r="C233" s="74" t="s">
        <v>0</v>
      </c>
      <c r="D233" s="69" t="s">
        <v>1</v>
      </c>
      <c r="E233" s="69" t="s">
        <v>57</v>
      </c>
    </row>
    <row r="234" spans="1:8" x14ac:dyDescent="0.25">
      <c r="A234" s="121"/>
      <c r="B234" s="124"/>
      <c r="C234" s="75" t="s">
        <v>215</v>
      </c>
      <c r="D234" s="71" t="str">
        <f>+D9</f>
        <v>Subtotal labores No. 18:</v>
      </c>
      <c r="E234" s="70">
        <f>+G9</f>
        <v>10076472</v>
      </c>
    </row>
    <row r="235" spans="1:8" x14ac:dyDescent="0.25">
      <c r="A235" s="122"/>
      <c r="B235" s="125"/>
      <c r="C235" s="75" t="s">
        <v>215</v>
      </c>
      <c r="D235" s="85" t="s">
        <v>126</v>
      </c>
      <c r="E235" s="62">
        <f>G12</f>
        <v>2519118</v>
      </c>
    </row>
    <row r="236" spans="1:8" x14ac:dyDescent="0.25">
      <c r="A236" s="122"/>
      <c r="B236" s="125"/>
      <c r="C236" s="75" t="s">
        <v>220</v>
      </c>
      <c r="D236" s="85" t="s">
        <v>196</v>
      </c>
      <c r="E236" s="62">
        <f>G15</f>
        <v>16122358</v>
      </c>
    </row>
    <row r="237" spans="1:8" x14ac:dyDescent="0.25">
      <c r="A237" s="122"/>
      <c r="B237" s="125"/>
      <c r="C237" s="75" t="s">
        <v>220</v>
      </c>
      <c r="D237" s="85" t="s">
        <v>196</v>
      </c>
      <c r="E237" s="62">
        <f>G18</f>
        <v>8061179</v>
      </c>
    </row>
    <row r="238" spans="1:8" ht="30" x14ac:dyDescent="0.25">
      <c r="A238" s="122"/>
      <c r="B238" s="125"/>
      <c r="C238" s="75" t="s">
        <v>227</v>
      </c>
      <c r="D238" s="85" t="s">
        <v>135</v>
      </c>
      <c r="E238" s="62">
        <f>G22</f>
        <v>4253058</v>
      </c>
    </row>
    <row r="239" spans="1:8" ht="30" x14ac:dyDescent="0.25">
      <c r="A239" s="122"/>
      <c r="B239" s="125"/>
      <c r="C239" s="75" t="s">
        <v>227</v>
      </c>
      <c r="D239" s="85" t="s">
        <v>139</v>
      </c>
      <c r="E239" s="62">
        <f>G25</f>
        <v>9831105</v>
      </c>
    </row>
    <row r="240" spans="1:8" ht="19.5" customHeight="1" x14ac:dyDescent="0.25">
      <c r="A240" s="122"/>
      <c r="B240" s="125"/>
      <c r="C240" s="75" t="s">
        <v>227</v>
      </c>
      <c r="D240" s="87" t="str">
        <f>+D28</f>
        <v>Subtotal labores No. 40:</v>
      </c>
      <c r="E240" s="62">
        <f>+G28</f>
        <v>6395944</v>
      </c>
    </row>
    <row r="241" spans="1:5" ht="30" x14ac:dyDescent="0.25">
      <c r="A241" s="122"/>
      <c r="B241" s="125"/>
      <c r="C241" s="75" t="s">
        <v>228</v>
      </c>
      <c r="D241" s="85" t="s">
        <v>135</v>
      </c>
      <c r="E241" s="62">
        <f>G32</f>
        <v>4253058</v>
      </c>
    </row>
    <row r="242" spans="1:5" ht="30" x14ac:dyDescent="0.25">
      <c r="A242" s="122"/>
      <c r="B242" s="125"/>
      <c r="C242" s="75" t="s">
        <v>228</v>
      </c>
      <c r="D242" s="85" t="s">
        <v>135</v>
      </c>
      <c r="E242" s="62">
        <f>G36</f>
        <v>4253058</v>
      </c>
    </row>
    <row r="243" spans="1:5" ht="30" x14ac:dyDescent="0.25">
      <c r="A243" s="122"/>
      <c r="B243" s="125"/>
      <c r="C243" s="75" t="s">
        <v>228</v>
      </c>
      <c r="D243" s="85" t="s">
        <v>139</v>
      </c>
      <c r="E243" s="62">
        <f>G39</f>
        <v>12402569</v>
      </c>
    </row>
    <row r="244" spans="1:5" ht="30" x14ac:dyDescent="0.25">
      <c r="A244" s="122"/>
      <c r="B244" s="125"/>
      <c r="C244" s="75" t="s">
        <v>228</v>
      </c>
      <c r="D244" s="85" t="s">
        <v>146</v>
      </c>
      <c r="E244" s="62">
        <f>G42</f>
        <v>948759</v>
      </c>
    </row>
    <row r="245" spans="1:5" ht="30" x14ac:dyDescent="0.25">
      <c r="A245" s="122"/>
      <c r="B245" s="125"/>
      <c r="C245" s="75" t="s">
        <v>228</v>
      </c>
      <c r="D245" s="85" t="str">
        <f>+D45</f>
        <v>Subtotal labores No. 39:</v>
      </c>
      <c r="E245" s="62">
        <f>+G45</f>
        <v>1213757</v>
      </c>
    </row>
    <row r="246" spans="1:5" ht="30" x14ac:dyDescent="0.25">
      <c r="A246" s="122"/>
      <c r="B246" s="125"/>
      <c r="C246" s="75" t="s">
        <v>228</v>
      </c>
      <c r="D246" s="85" t="s">
        <v>156</v>
      </c>
      <c r="E246" s="62">
        <f>G48</f>
        <v>5888849</v>
      </c>
    </row>
    <row r="247" spans="1:5" ht="30" x14ac:dyDescent="0.25">
      <c r="A247" s="122"/>
      <c r="B247" s="125"/>
      <c r="C247" s="75" t="s">
        <v>230</v>
      </c>
      <c r="D247" s="85" t="s">
        <v>135</v>
      </c>
      <c r="E247" s="62">
        <f>G52</f>
        <v>1275917</v>
      </c>
    </row>
    <row r="248" spans="1:5" ht="30" x14ac:dyDescent="0.25">
      <c r="A248" s="122"/>
      <c r="B248" s="125"/>
      <c r="C248" s="75" t="s">
        <v>230</v>
      </c>
      <c r="D248" s="85" t="s">
        <v>139</v>
      </c>
      <c r="E248" s="62">
        <f>G55</f>
        <v>2571464</v>
      </c>
    </row>
    <row r="249" spans="1:5" ht="30" x14ac:dyDescent="0.25">
      <c r="A249" s="122"/>
      <c r="B249" s="125"/>
      <c r="C249" s="75" t="s">
        <v>231</v>
      </c>
      <c r="D249" s="85" t="s">
        <v>135</v>
      </c>
      <c r="E249" s="62">
        <f>G59</f>
        <v>1275917</v>
      </c>
    </row>
    <row r="250" spans="1:5" ht="30" x14ac:dyDescent="0.25">
      <c r="A250" s="122"/>
      <c r="B250" s="125"/>
      <c r="C250" s="75" t="s">
        <v>231</v>
      </c>
      <c r="D250" s="85" t="s">
        <v>135</v>
      </c>
      <c r="E250" s="62">
        <f>G63</f>
        <v>1275917</v>
      </c>
    </row>
    <row r="251" spans="1:5" ht="30" x14ac:dyDescent="0.25">
      <c r="A251" s="122"/>
      <c r="B251" s="125"/>
      <c r="C251" s="75" t="s">
        <v>231</v>
      </c>
      <c r="D251" s="85" t="s">
        <v>139</v>
      </c>
      <c r="E251" s="62">
        <f>G66</f>
        <v>3342903</v>
      </c>
    </row>
    <row r="252" spans="1:5" ht="30" x14ac:dyDescent="0.25">
      <c r="A252" s="122"/>
      <c r="B252" s="125"/>
      <c r="C252" s="75" t="s">
        <v>231</v>
      </c>
      <c r="D252" s="85" t="s">
        <v>146</v>
      </c>
      <c r="E252" s="62">
        <f>G69</f>
        <v>284628</v>
      </c>
    </row>
    <row r="253" spans="1:5" ht="30" x14ac:dyDescent="0.25">
      <c r="A253" s="122"/>
      <c r="B253" s="125"/>
      <c r="C253" s="75" t="s">
        <v>231</v>
      </c>
      <c r="D253" s="85" t="s">
        <v>152</v>
      </c>
      <c r="E253" s="62">
        <f>G72</f>
        <v>1540916</v>
      </c>
    </row>
    <row r="254" spans="1:5" ht="30" x14ac:dyDescent="0.25">
      <c r="A254" s="122"/>
      <c r="B254" s="125"/>
      <c r="C254" s="75" t="s">
        <v>231</v>
      </c>
      <c r="D254" s="85" t="s">
        <v>156</v>
      </c>
      <c r="E254" s="62">
        <f>G75</f>
        <v>1766655</v>
      </c>
    </row>
    <row r="255" spans="1:5" ht="30" x14ac:dyDescent="0.25">
      <c r="A255" s="122"/>
      <c r="B255" s="125"/>
      <c r="C255" s="75" t="s">
        <v>232</v>
      </c>
      <c r="D255" s="85" t="s">
        <v>135</v>
      </c>
      <c r="E255" s="62">
        <f>G79</f>
        <v>1275917</v>
      </c>
    </row>
    <row r="256" spans="1:5" ht="30" x14ac:dyDescent="0.25">
      <c r="A256" s="122"/>
      <c r="B256" s="125"/>
      <c r="C256" s="75" t="s">
        <v>232</v>
      </c>
      <c r="D256" s="85" t="s">
        <v>139</v>
      </c>
      <c r="E256" s="62">
        <f>G82</f>
        <v>2571464</v>
      </c>
    </row>
    <row r="257" spans="1:5" ht="30" x14ac:dyDescent="0.25">
      <c r="A257" s="122"/>
      <c r="B257" s="125"/>
      <c r="C257" s="75" t="s">
        <v>232</v>
      </c>
      <c r="D257" s="85" t="str">
        <f>+D108</f>
        <v>Subtotal labores No. 40:</v>
      </c>
      <c r="E257" s="62">
        <f>+G85</f>
        <v>1540916</v>
      </c>
    </row>
    <row r="258" spans="1:5" ht="30" x14ac:dyDescent="0.25">
      <c r="A258" s="122"/>
      <c r="B258" s="125"/>
      <c r="C258" s="75" t="s">
        <v>233</v>
      </c>
      <c r="D258" s="85" t="s">
        <v>135</v>
      </c>
      <c r="E258" s="62">
        <f>G89</f>
        <v>1275917</v>
      </c>
    </row>
    <row r="259" spans="1:5" ht="30" x14ac:dyDescent="0.25">
      <c r="A259" s="122"/>
      <c r="B259" s="125"/>
      <c r="C259" s="75" t="s">
        <v>233</v>
      </c>
      <c r="D259" s="85" t="s">
        <v>139</v>
      </c>
      <c r="E259" s="62">
        <f>G92</f>
        <v>3342903</v>
      </c>
    </row>
    <row r="260" spans="1:5" ht="30" x14ac:dyDescent="0.25">
      <c r="A260" s="122"/>
      <c r="B260" s="125"/>
      <c r="C260" s="75" t="s">
        <v>233</v>
      </c>
      <c r="D260" s="85" t="str">
        <f>+D95</f>
        <v>Subtotal labores No. 36:</v>
      </c>
      <c r="E260" s="62">
        <f>+G95</f>
        <v>284628</v>
      </c>
    </row>
    <row r="261" spans="1:5" ht="17.25" customHeight="1" x14ac:dyDescent="0.25">
      <c r="A261" s="122"/>
      <c r="B261" s="125"/>
      <c r="C261" s="75" t="s">
        <v>233</v>
      </c>
      <c r="D261" s="85" t="str">
        <f>+D98</f>
        <v>Subtotal labores No. 41:</v>
      </c>
      <c r="E261" s="62">
        <f>+G98</f>
        <v>1766655</v>
      </c>
    </row>
    <row r="262" spans="1:5" ht="30" x14ac:dyDescent="0.25">
      <c r="A262" s="122"/>
      <c r="B262" s="125"/>
      <c r="C262" s="75" t="s">
        <v>237</v>
      </c>
      <c r="D262" s="85" t="s">
        <v>135</v>
      </c>
      <c r="E262" s="62">
        <f>G102</f>
        <v>1275917</v>
      </c>
    </row>
    <row r="263" spans="1:5" ht="30" x14ac:dyDescent="0.25">
      <c r="A263" s="122"/>
      <c r="B263" s="125"/>
      <c r="C263" s="75" t="s">
        <v>237</v>
      </c>
      <c r="D263" s="85" t="s">
        <v>139</v>
      </c>
      <c r="E263" s="62">
        <f>G105</f>
        <v>2571464</v>
      </c>
    </row>
    <row r="264" spans="1:5" ht="30" x14ac:dyDescent="0.25">
      <c r="A264" s="122"/>
      <c r="B264" s="125"/>
      <c r="C264" s="75" t="s">
        <v>237</v>
      </c>
      <c r="D264" s="85" t="str">
        <f>+D108</f>
        <v>Subtotal labores No. 40:</v>
      </c>
      <c r="E264" s="62">
        <f>+G108</f>
        <v>1540916</v>
      </c>
    </row>
    <row r="265" spans="1:5" ht="30" x14ac:dyDescent="0.25">
      <c r="A265" s="122"/>
      <c r="B265" s="125"/>
      <c r="C265" s="75" t="s">
        <v>238</v>
      </c>
      <c r="D265" s="85" t="s">
        <v>135</v>
      </c>
      <c r="E265" s="62">
        <f>G112</f>
        <v>1275917</v>
      </c>
    </row>
    <row r="266" spans="1:5" ht="30" x14ac:dyDescent="0.25">
      <c r="A266" s="122"/>
      <c r="B266" s="125"/>
      <c r="C266" s="75" t="s">
        <v>238</v>
      </c>
      <c r="D266" s="85" t="s">
        <v>139</v>
      </c>
      <c r="E266" s="62">
        <f>G115</f>
        <v>3342903</v>
      </c>
    </row>
    <row r="267" spans="1:5" ht="30" x14ac:dyDescent="0.25">
      <c r="A267" s="122"/>
      <c r="B267" s="125"/>
      <c r="C267" s="75" t="s">
        <v>238</v>
      </c>
      <c r="D267" s="85" t="s">
        <v>146</v>
      </c>
      <c r="E267" s="62">
        <f>G118</f>
        <v>284628</v>
      </c>
    </row>
    <row r="268" spans="1:5" ht="30" x14ac:dyDescent="0.25">
      <c r="A268" s="122"/>
      <c r="B268" s="125"/>
      <c r="C268" s="75" t="s">
        <v>238</v>
      </c>
      <c r="D268" s="85" t="s">
        <v>156</v>
      </c>
      <c r="E268" s="62">
        <f>G121</f>
        <v>1766655</v>
      </c>
    </row>
    <row r="269" spans="1:5" x14ac:dyDescent="0.25">
      <c r="A269" s="122"/>
      <c r="B269" s="125"/>
      <c r="C269" s="75" t="s">
        <v>216</v>
      </c>
      <c r="D269" s="85" t="s">
        <v>177</v>
      </c>
      <c r="E269" s="62">
        <f>G125</f>
        <v>3631457</v>
      </c>
    </row>
    <row r="270" spans="1:5" x14ac:dyDescent="0.25">
      <c r="A270" s="122"/>
      <c r="B270" s="125"/>
      <c r="C270" s="75" t="s">
        <v>217</v>
      </c>
      <c r="D270" s="85" t="s">
        <v>135</v>
      </c>
      <c r="E270" s="62">
        <f>G129</f>
        <v>4253058</v>
      </c>
    </row>
    <row r="271" spans="1:5" x14ac:dyDescent="0.25">
      <c r="A271" s="122"/>
      <c r="B271" s="125"/>
      <c r="C271" s="75" t="s">
        <v>217</v>
      </c>
      <c r="D271" s="85" t="s">
        <v>135</v>
      </c>
      <c r="E271" s="62">
        <f>G133</f>
        <v>4253058</v>
      </c>
    </row>
    <row r="272" spans="1:5" x14ac:dyDescent="0.25">
      <c r="A272" s="122"/>
      <c r="B272" s="125"/>
      <c r="C272" s="75" t="s">
        <v>217</v>
      </c>
      <c r="D272" s="85" t="s">
        <v>139</v>
      </c>
      <c r="E272" s="62">
        <f>G136</f>
        <v>9831105</v>
      </c>
    </row>
    <row r="273" spans="1:7" x14ac:dyDescent="0.25">
      <c r="A273" s="122"/>
      <c r="B273" s="125"/>
      <c r="C273" s="75" t="s">
        <v>218</v>
      </c>
      <c r="D273" s="85" t="s">
        <v>177</v>
      </c>
      <c r="E273" s="62">
        <f>G140</f>
        <v>3631457</v>
      </c>
    </row>
    <row r="274" spans="1:7" x14ac:dyDescent="0.25">
      <c r="A274" s="122"/>
      <c r="B274" s="125"/>
      <c r="C274" s="75" t="s">
        <v>181</v>
      </c>
      <c r="D274" s="85" t="s">
        <v>135</v>
      </c>
      <c r="E274" s="62">
        <f>G144</f>
        <v>1275917</v>
      </c>
    </row>
    <row r="275" spans="1:7" x14ac:dyDescent="0.25">
      <c r="A275" s="122"/>
      <c r="B275" s="125"/>
      <c r="C275" s="75" t="s">
        <v>181</v>
      </c>
      <c r="D275" s="85" t="s">
        <v>187</v>
      </c>
      <c r="E275" s="62">
        <f>G147</f>
        <v>3494050</v>
      </c>
    </row>
    <row r="276" spans="1:7" x14ac:dyDescent="0.25">
      <c r="A276" s="122"/>
      <c r="B276" s="125"/>
      <c r="C276" s="75" t="s">
        <v>188</v>
      </c>
      <c r="D276" s="85" t="s">
        <v>135</v>
      </c>
      <c r="E276" s="62">
        <f>G151</f>
        <v>1275917</v>
      </c>
    </row>
    <row r="277" spans="1:7" x14ac:dyDescent="0.25">
      <c r="A277" s="122"/>
      <c r="B277" s="125"/>
      <c r="C277" s="75" t="s">
        <v>188</v>
      </c>
      <c r="D277" s="85" t="s">
        <v>187</v>
      </c>
      <c r="E277" s="62">
        <f>G154</f>
        <v>3494050</v>
      </c>
    </row>
    <row r="278" spans="1:7" x14ac:dyDescent="0.25">
      <c r="A278" s="122"/>
      <c r="B278" s="125"/>
      <c r="C278" s="75" t="s">
        <v>189</v>
      </c>
      <c r="D278" s="85" t="s">
        <v>135</v>
      </c>
      <c r="E278" s="62">
        <f>G158</f>
        <v>1275917</v>
      </c>
    </row>
    <row r="279" spans="1:7" x14ac:dyDescent="0.25">
      <c r="A279" s="122"/>
      <c r="B279" s="125"/>
      <c r="C279" s="75" t="s">
        <v>189</v>
      </c>
      <c r="D279" s="85" t="s">
        <v>187</v>
      </c>
      <c r="E279" s="62">
        <f>G161</f>
        <v>3494050</v>
      </c>
    </row>
    <row r="280" spans="1:7" x14ac:dyDescent="0.25">
      <c r="A280" s="122"/>
      <c r="B280" s="125"/>
      <c r="C280" s="75" t="s">
        <v>219</v>
      </c>
      <c r="D280" s="85" t="s">
        <v>135</v>
      </c>
      <c r="E280" s="62">
        <f>G165</f>
        <v>4253058</v>
      </c>
    </row>
    <row r="281" spans="1:7" x14ac:dyDescent="0.25">
      <c r="A281" s="122"/>
      <c r="B281" s="125"/>
      <c r="C281" s="75" t="s">
        <v>219</v>
      </c>
      <c r="D281" s="85" t="s">
        <v>139</v>
      </c>
      <c r="E281" s="62">
        <f>G168</f>
        <v>9831105</v>
      </c>
    </row>
    <row r="282" spans="1:7" x14ac:dyDescent="0.25">
      <c r="A282" s="122"/>
      <c r="B282" s="125"/>
      <c r="C282" s="75" t="s">
        <v>221</v>
      </c>
      <c r="D282" s="85" t="s">
        <v>135</v>
      </c>
      <c r="E282" s="62">
        <f>G172</f>
        <v>1275917</v>
      </c>
    </row>
    <row r="283" spans="1:7" x14ac:dyDescent="0.25">
      <c r="A283" s="122"/>
      <c r="B283" s="125"/>
      <c r="C283" s="75" t="s">
        <v>221</v>
      </c>
      <c r="D283" s="85" t="s">
        <v>139</v>
      </c>
      <c r="E283" s="62">
        <f>G175</f>
        <v>2571464</v>
      </c>
    </row>
    <row r="284" spans="1:7" x14ac:dyDescent="0.25">
      <c r="A284" s="122"/>
      <c r="B284" s="125"/>
      <c r="C284" s="75" t="s">
        <v>242</v>
      </c>
      <c r="D284" s="85" t="s">
        <v>135</v>
      </c>
      <c r="E284" s="62">
        <f>G179</f>
        <v>1275917</v>
      </c>
      <c r="G284" s="86"/>
    </row>
    <row r="285" spans="1:7" x14ac:dyDescent="0.25">
      <c r="A285" s="122"/>
      <c r="B285" s="125"/>
      <c r="C285" s="75" t="s">
        <v>242</v>
      </c>
      <c r="D285" s="85" t="s">
        <v>139</v>
      </c>
      <c r="E285" s="62">
        <f>G182</f>
        <v>2571464</v>
      </c>
    </row>
    <row r="286" spans="1:7" x14ac:dyDescent="0.25">
      <c r="A286" s="122"/>
      <c r="B286" s="125"/>
      <c r="C286" s="75" t="s">
        <v>222</v>
      </c>
      <c r="D286" s="85" t="s">
        <v>135</v>
      </c>
      <c r="E286" s="62">
        <f>G186</f>
        <v>1275917</v>
      </c>
    </row>
    <row r="287" spans="1:7" x14ac:dyDescent="0.25">
      <c r="A287" s="122"/>
      <c r="B287" s="125"/>
      <c r="C287" s="75" t="s">
        <v>222</v>
      </c>
      <c r="D287" s="85" t="s">
        <v>139</v>
      </c>
      <c r="E287" s="62">
        <f>G189</f>
        <v>2571464</v>
      </c>
    </row>
    <row r="288" spans="1:7" x14ac:dyDescent="0.25">
      <c r="A288" s="122"/>
      <c r="B288" s="125"/>
      <c r="C288" s="75" t="s">
        <v>223</v>
      </c>
      <c r="D288" s="85" t="s">
        <v>135</v>
      </c>
      <c r="E288" s="62">
        <f>G193</f>
        <v>1275917</v>
      </c>
    </row>
    <row r="289" spans="1:5" x14ac:dyDescent="0.25">
      <c r="A289" s="122"/>
      <c r="B289" s="125"/>
      <c r="C289" s="75" t="s">
        <v>223</v>
      </c>
      <c r="D289" s="85" t="s">
        <v>139</v>
      </c>
      <c r="E289" s="62">
        <f>G196</f>
        <v>2571464</v>
      </c>
    </row>
    <row r="290" spans="1:5" x14ac:dyDescent="0.25">
      <c r="A290" s="122"/>
      <c r="B290" s="125"/>
      <c r="C290" s="75" t="s">
        <v>224</v>
      </c>
      <c r="D290" s="85" t="s">
        <v>135</v>
      </c>
      <c r="E290" s="62">
        <f>G200</f>
        <v>4253058</v>
      </c>
    </row>
    <row r="291" spans="1:5" x14ac:dyDescent="0.25">
      <c r="A291" s="122"/>
      <c r="B291" s="125"/>
      <c r="C291" s="75" t="s">
        <v>224</v>
      </c>
      <c r="D291" s="85" t="s">
        <v>139</v>
      </c>
      <c r="E291" s="62">
        <f>G203</f>
        <v>9831105</v>
      </c>
    </row>
    <row r="292" spans="1:5" x14ac:dyDescent="0.25">
      <c r="A292" s="122"/>
      <c r="B292" s="125"/>
      <c r="C292" s="75" t="s">
        <v>224</v>
      </c>
      <c r="D292" s="85" t="s">
        <v>152</v>
      </c>
      <c r="E292" s="62">
        <f>G206</f>
        <v>6395944</v>
      </c>
    </row>
    <row r="293" spans="1:5" x14ac:dyDescent="0.25">
      <c r="A293" s="122"/>
      <c r="B293" s="125"/>
      <c r="C293" s="75" t="s">
        <v>225</v>
      </c>
      <c r="D293" s="85" t="s">
        <v>139</v>
      </c>
      <c r="E293" s="62">
        <f>G209</f>
        <v>12402569</v>
      </c>
    </row>
    <row r="294" spans="1:5" x14ac:dyDescent="0.25">
      <c r="A294" s="122"/>
      <c r="B294" s="125"/>
      <c r="C294" s="75" t="s">
        <v>225</v>
      </c>
      <c r="D294" s="85" t="s">
        <v>146</v>
      </c>
      <c r="E294" s="62">
        <f>G212</f>
        <v>948759</v>
      </c>
    </row>
    <row r="295" spans="1:5" x14ac:dyDescent="0.25">
      <c r="A295" s="122"/>
      <c r="B295" s="125"/>
      <c r="C295" s="75" t="s">
        <v>225</v>
      </c>
      <c r="D295" s="85" t="s">
        <v>166</v>
      </c>
      <c r="E295" s="62">
        <f>G215</f>
        <v>1733939</v>
      </c>
    </row>
    <row r="296" spans="1:5" x14ac:dyDescent="0.25">
      <c r="A296" s="122"/>
      <c r="B296" s="125"/>
      <c r="C296" s="75" t="s">
        <v>225</v>
      </c>
      <c r="D296" s="85" t="s">
        <v>166</v>
      </c>
      <c r="E296" s="62">
        <f>G218</f>
        <v>1733939</v>
      </c>
    </row>
    <row r="297" spans="1:5" x14ac:dyDescent="0.25">
      <c r="A297" s="122"/>
      <c r="B297" s="125"/>
      <c r="C297" s="75" t="s">
        <v>225</v>
      </c>
      <c r="D297" s="85" t="s">
        <v>152</v>
      </c>
      <c r="E297" s="62">
        <f>G221</f>
        <v>6395944</v>
      </c>
    </row>
    <row r="298" spans="1:5" x14ac:dyDescent="0.25">
      <c r="A298" s="122"/>
      <c r="B298" s="125"/>
      <c r="C298" s="75" t="s">
        <v>225</v>
      </c>
      <c r="D298" s="85" t="s">
        <v>156</v>
      </c>
      <c r="E298" s="62">
        <f>G224</f>
        <v>5888849</v>
      </c>
    </row>
    <row r="299" spans="1:5" x14ac:dyDescent="0.25">
      <c r="A299" s="122"/>
      <c r="B299" s="125"/>
      <c r="C299" s="75" t="s">
        <v>24</v>
      </c>
      <c r="D299" s="85" t="str">
        <f>+D226</f>
        <v>Subtotal labores No. 59:</v>
      </c>
      <c r="E299" s="62">
        <f>+G226</f>
        <v>4711104</v>
      </c>
    </row>
    <row r="300" spans="1:5" x14ac:dyDescent="0.25">
      <c r="A300" s="122"/>
      <c r="B300" s="125"/>
      <c r="C300" s="75" t="s">
        <v>24</v>
      </c>
      <c r="D300" s="72" t="s">
        <v>208</v>
      </c>
      <c r="E300" s="62">
        <f>G228</f>
        <v>4220341</v>
      </c>
    </row>
    <row r="301" spans="1:5" x14ac:dyDescent="0.25">
      <c r="A301" s="123"/>
      <c r="B301" s="126"/>
      <c r="C301" s="75" t="s">
        <v>24</v>
      </c>
      <c r="D301" s="73" t="s">
        <v>212</v>
      </c>
      <c r="E301" s="63">
        <f>G230</f>
        <v>37034312</v>
      </c>
    </row>
    <row r="302" spans="1:5" x14ac:dyDescent="0.25">
      <c r="A302" s="127" t="s">
        <v>214</v>
      </c>
      <c r="B302" s="127"/>
      <c r="C302" s="127"/>
      <c r="D302" s="127"/>
      <c r="E302" s="64">
        <f>SUM(E234:E301)</f>
        <v>288603987</v>
      </c>
    </row>
  </sheetData>
  <sheetProtection formatCells="0" formatColumns="0" formatRows="0" insertColumns="0" insertRows="0" insertHyperlinks="0" deleteColumns="0" deleteRows="0" sort="0" autoFilter="0" pivotTables="0"/>
  <mergeCells count="214">
    <mergeCell ref="A7:A9"/>
    <mergeCell ref="B7:B9"/>
    <mergeCell ref="H7:H9"/>
    <mergeCell ref="A10:A12"/>
    <mergeCell ref="B10:B12"/>
    <mergeCell ref="H10:H12"/>
    <mergeCell ref="A29:A32"/>
    <mergeCell ref="B29:B32"/>
    <mergeCell ref="H29:H32"/>
    <mergeCell ref="A13:A15"/>
    <mergeCell ref="B13:B15"/>
    <mergeCell ref="H13:H15"/>
    <mergeCell ref="A16:A18"/>
    <mergeCell ref="B16:B18"/>
    <mergeCell ref="H16:H18"/>
    <mergeCell ref="A19:A22"/>
    <mergeCell ref="B19:B22"/>
    <mergeCell ref="H19:H22"/>
    <mergeCell ref="A23:A25"/>
    <mergeCell ref="B23:B25"/>
    <mergeCell ref="H23:H25"/>
    <mergeCell ref="A26:A28"/>
    <mergeCell ref="B26:B28"/>
    <mergeCell ref="H26:H28"/>
    <mergeCell ref="A33:A36"/>
    <mergeCell ref="B33:B36"/>
    <mergeCell ref="H33:H36"/>
    <mergeCell ref="A56:A59"/>
    <mergeCell ref="B56:B59"/>
    <mergeCell ref="H56:H59"/>
    <mergeCell ref="A46:A48"/>
    <mergeCell ref="B46:B48"/>
    <mergeCell ref="H46:H48"/>
    <mergeCell ref="A37:A39"/>
    <mergeCell ref="B37:B39"/>
    <mergeCell ref="H37:H39"/>
    <mergeCell ref="A40:A42"/>
    <mergeCell ref="B40:B42"/>
    <mergeCell ref="H40:H42"/>
    <mergeCell ref="A43:A45"/>
    <mergeCell ref="B43:B45"/>
    <mergeCell ref="H43:H45"/>
    <mergeCell ref="A60:A63"/>
    <mergeCell ref="B60:B63"/>
    <mergeCell ref="H60:H63"/>
    <mergeCell ref="A49:A52"/>
    <mergeCell ref="B49:B52"/>
    <mergeCell ref="H49:H52"/>
    <mergeCell ref="A53:A55"/>
    <mergeCell ref="B53:B55"/>
    <mergeCell ref="H53:H55"/>
    <mergeCell ref="A70:A72"/>
    <mergeCell ref="B70:B72"/>
    <mergeCell ref="H70:H72"/>
    <mergeCell ref="A64:A66"/>
    <mergeCell ref="B64:B66"/>
    <mergeCell ref="H64:H66"/>
    <mergeCell ref="A67:A69"/>
    <mergeCell ref="B67:B69"/>
    <mergeCell ref="H67:H69"/>
    <mergeCell ref="A80:A82"/>
    <mergeCell ref="B80:B82"/>
    <mergeCell ref="H80:H82"/>
    <mergeCell ref="A86:A89"/>
    <mergeCell ref="B86:B89"/>
    <mergeCell ref="H86:H89"/>
    <mergeCell ref="A73:A75"/>
    <mergeCell ref="B73:B75"/>
    <mergeCell ref="H73:H75"/>
    <mergeCell ref="A76:A79"/>
    <mergeCell ref="B76:B79"/>
    <mergeCell ref="H76:H79"/>
    <mergeCell ref="A83:A85"/>
    <mergeCell ref="B83:B85"/>
    <mergeCell ref="H83:H85"/>
    <mergeCell ref="A96:A98"/>
    <mergeCell ref="B96:B98"/>
    <mergeCell ref="H96:H98"/>
    <mergeCell ref="A90:A92"/>
    <mergeCell ref="B90:B92"/>
    <mergeCell ref="H90:H92"/>
    <mergeCell ref="A93:A95"/>
    <mergeCell ref="B93:B95"/>
    <mergeCell ref="H93:H95"/>
    <mergeCell ref="A109:A112"/>
    <mergeCell ref="B109:B112"/>
    <mergeCell ref="H109:H112"/>
    <mergeCell ref="A113:A115"/>
    <mergeCell ref="B113:B115"/>
    <mergeCell ref="H113:H115"/>
    <mergeCell ref="A99:A102"/>
    <mergeCell ref="B99:B102"/>
    <mergeCell ref="H99:H102"/>
    <mergeCell ref="A103:A105"/>
    <mergeCell ref="B103:B105"/>
    <mergeCell ref="H103:H105"/>
    <mergeCell ref="A106:A108"/>
    <mergeCell ref="B106:B108"/>
    <mergeCell ref="H106:H108"/>
    <mergeCell ref="A119:A121"/>
    <mergeCell ref="B119:B121"/>
    <mergeCell ref="H119:H121"/>
    <mergeCell ref="A116:A118"/>
    <mergeCell ref="B116:B118"/>
    <mergeCell ref="H116:H118"/>
    <mergeCell ref="A137:A140"/>
    <mergeCell ref="B137:B140"/>
    <mergeCell ref="H137:H140"/>
    <mergeCell ref="A130:A133"/>
    <mergeCell ref="B130:B133"/>
    <mergeCell ref="H130:H133"/>
    <mergeCell ref="A134:A136"/>
    <mergeCell ref="B134:B136"/>
    <mergeCell ref="H134:H136"/>
    <mergeCell ref="A122:A125"/>
    <mergeCell ref="B122:B125"/>
    <mergeCell ref="H122:H125"/>
    <mergeCell ref="A126:A129"/>
    <mergeCell ref="B126:B129"/>
    <mergeCell ref="H126:H129"/>
    <mergeCell ref="A166:A168"/>
    <mergeCell ref="B166:B168"/>
    <mergeCell ref="H166:H168"/>
    <mergeCell ref="A141:A144"/>
    <mergeCell ref="B141:B144"/>
    <mergeCell ref="H141:H144"/>
    <mergeCell ref="A145:A147"/>
    <mergeCell ref="B145:B147"/>
    <mergeCell ref="H145:H147"/>
    <mergeCell ref="A148:A151"/>
    <mergeCell ref="B148:B151"/>
    <mergeCell ref="H148:H151"/>
    <mergeCell ref="A159:A161"/>
    <mergeCell ref="B159:B161"/>
    <mergeCell ref="H159:H161"/>
    <mergeCell ref="A162:A165"/>
    <mergeCell ref="B162:B165"/>
    <mergeCell ref="H162:H165"/>
    <mergeCell ref="A152:A154"/>
    <mergeCell ref="B152:B154"/>
    <mergeCell ref="H152:H154"/>
    <mergeCell ref="A155:A158"/>
    <mergeCell ref="B155:B158"/>
    <mergeCell ref="H155:H158"/>
    <mergeCell ref="A173:A175"/>
    <mergeCell ref="B173:B175"/>
    <mergeCell ref="H173:H175"/>
    <mergeCell ref="A176:A179"/>
    <mergeCell ref="B176:B179"/>
    <mergeCell ref="H176:H179"/>
    <mergeCell ref="A169:A172"/>
    <mergeCell ref="B169:B172"/>
    <mergeCell ref="H169:H172"/>
    <mergeCell ref="A187:A189"/>
    <mergeCell ref="B187:B189"/>
    <mergeCell ref="H187:H189"/>
    <mergeCell ref="A190:A193"/>
    <mergeCell ref="B190:B193"/>
    <mergeCell ref="H190:H193"/>
    <mergeCell ref="A180:A182"/>
    <mergeCell ref="B180:B182"/>
    <mergeCell ref="H180:H182"/>
    <mergeCell ref="A183:A186"/>
    <mergeCell ref="B183:B186"/>
    <mergeCell ref="H183:H186"/>
    <mergeCell ref="A201:A203"/>
    <mergeCell ref="B201:B203"/>
    <mergeCell ref="H201:H203"/>
    <mergeCell ref="A204:A206"/>
    <mergeCell ref="B204:B206"/>
    <mergeCell ref="H204:H206"/>
    <mergeCell ref="A194:A196"/>
    <mergeCell ref="B194:B196"/>
    <mergeCell ref="H194:H196"/>
    <mergeCell ref="A197:A200"/>
    <mergeCell ref="B197:B200"/>
    <mergeCell ref="H197:H200"/>
    <mergeCell ref="A302:D302"/>
    <mergeCell ref="A229:A230"/>
    <mergeCell ref="B229:B230"/>
    <mergeCell ref="H229:H230"/>
    <mergeCell ref="A222:A224"/>
    <mergeCell ref="B222:B224"/>
    <mergeCell ref="H222:H224"/>
    <mergeCell ref="A227:A228"/>
    <mergeCell ref="B227:B228"/>
    <mergeCell ref="H227:H228"/>
    <mergeCell ref="A225:A226"/>
    <mergeCell ref="B225:B226"/>
    <mergeCell ref="H225:H226"/>
    <mergeCell ref="B5:H5"/>
    <mergeCell ref="B234:B301"/>
    <mergeCell ref="A234:A301"/>
    <mergeCell ref="H1:H2"/>
    <mergeCell ref="A1:A2"/>
    <mergeCell ref="B1:G1"/>
    <mergeCell ref="B2:G2"/>
    <mergeCell ref="D3:E3"/>
    <mergeCell ref="B4:H4"/>
    <mergeCell ref="A219:A221"/>
    <mergeCell ref="B219:B221"/>
    <mergeCell ref="H219:H221"/>
    <mergeCell ref="A213:A215"/>
    <mergeCell ref="B213:B215"/>
    <mergeCell ref="H213:H215"/>
    <mergeCell ref="A216:A218"/>
    <mergeCell ref="B216:B218"/>
    <mergeCell ref="H216:H218"/>
    <mergeCell ref="A207:A209"/>
    <mergeCell ref="B207:B209"/>
    <mergeCell ref="H207:H209"/>
    <mergeCell ref="A210:A212"/>
    <mergeCell ref="B210:B212"/>
    <mergeCell ref="H210:H212"/>
  </mergeCells>
  <pageMargins left="0.7" right="0.7" top="0.75" bottom="0.75" header="0.3" footer="0.3"/>
  <pageSetup scale="58" orientation="landscape" r:id="rId1"/>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zoomScale="70" zoomScaleNormal="70" workbookViewId="0">
      <pane xSplit="8" ySplit="6" topLeftCell="I206" activePane="bottomRight" state="frozen"/>
      <selection pane="topRight" activeCell="I1" sqref="I1"/>
      <selection pane="bottomLeft" activeCell="A7" sqref="A7"/>
      <selection pane="bottomRight" activeCell="A218" sqref="A218:A280"/>
    </sheetView>
  </sheetViews>
  <sheetFormatPr baseColWidth="10" defaultColWidth="9.140625" defaultRowHeight="15" x14ac:dyDescent="0.25"/>
  <cols>
    <col min="1" max="1" width="20.85546875" style="1" customWidth="1"/>
    <col min="2" max="2" width="21.7109375" style="1" customWidth="1"/>
    <col min="3" max="3" width="27.140625" style="1" customWidth="1"/>
    <col min="4" max="4" width="16" style="1" customWidth="1"/>
    <col min="5" max="5" width="9.7109375" style="1" customWidth="1"/>
    <col min="6" max="6" width="14.42578125" style="1" customWidth="1"/>
    <col min="7" max="7" width="17.7109375" style="1" bestFit="1" customWidth="1"/>
    <col min="8" max="8" width="40" style="1" customWidth="1"/>
    <col min="9" max="16384" width="9.140625" style="1"/>
  </cols>
  <sheetData>
    <row r="1" spans="1:8" s="13" customFormat="1" ht="20.100000000000001" customHeight="1" x14ac:dyDescent="0.25">
      <c r="A1" s="110"/>
      <c r="B1" s="110" t="s">
        <v>47</v>
      </c>
      <c r="C1" s="110"/>
      <c r="D1" s="110"/>
      <c r="E1" s="110"/>
      <c r="F1" s="110"/>
      <c r="G1" s="110"/>
      <c r="H1" s="12"/>
    </row>
    <row r="2" spans="1:8" customFormat="1" ht="20.100000000000001" customHeight="1" x14ac:dyDescent="0.25">
      <c r="A2" s="110"/>
      <c r="B2" s="113" t="s">
        <v>48</v>
      </c>
      <c r="C2" s="113"/>
      <c r="D2" s="113"/>
      <c r="E2" s="113"/>
      <c r="F2" s="113"/>
      <c r="G2" s="113"/>
      <c r="H2" s="14"/>
    </row>
    <row r="3" spans="1:8" customFormat="1" ht="19.5" customHeight="1" x14ac:dyDescent="0.25">
      <c r="A3" s="15" t="s">
        <v>49</v>
      </c>
      <c r="B3" s="16">
        <v>5700014501</v>
      </c>
      <c r="C3" s="15" t="s">
        <v>50</v>
      </c>
      <c r="D3" s="114" t="s">
        <v>54</v>
      </c>
      <c r="E3" s="114"/>
      <c r="F3" s="113" t="s">
        <v>51</v>
      </c>
      <c r="G3" s="113"/>
      <c r="H3" s="14"/>
    </row>
    <row r="4" spans="1:8" customFormat="1" ht="24" customHeight="1" x14ac:dyDescent="0.25">
      <c r="A4" s="17" t="s">
        <v>52</v>
      </c>
      <c r="B4" s="115" t="s">
        <v>71</v>
      </c>
      <c r="C4" s="116"/>
      <c r="D4" s="116"/>
      <c r="E4" s="116"/>
      <c r="F4" s="116"/>
      <c r="G4" s="116"/>
      <c r="H4" s="116"/>
    </row>
    <row r="5" spans="1:8" customFormat="1" ht="86.25" customHeight="1" x14ac:dyDescent="0.25">
      <c r="A5" s="17" t="s">
        <v>53</v>
      </c>
      <c r="B5" s="128" t="s">
        <v>72</v>
      </c>
      <c r="C5" s="116"/>
      <c r="D5" s="116"/>
      <c r="E5" s="116"/>
      <c r="F5" s="116"/>
      <c r="G5" s="116"/>
      <c r="H5" s="116"/>
    </row>
    <row r="6" spans="1:8" ht="30" x14ac:dyDescent="0.25">
      <c r="A6" s="49" t="s">
        <v>0</v>
      </c>
      <c r="B6" s="8" t="s">
        <v>1</v>
      </c>
      <c r="C6" s="8" t="s">
        <v>2</v>
      </c>
      <c r="D6" s="9" t="s">
        <v>3</v>
      </c>
      <c r="E6" s="10" t="s">
        <v>4</v>
      </c>
      <c r="F6" s="9" t="s">
        <v>5</v>
      </c>
      <c r="G6" s="10" t="s">
        <v>6</v>
      </c>
      <c r="H6" s="8" t="s">
        <v>7</v>
      </c>
    </row>
    <row r="7" spans="1:8" ht="34.5" customHeight="1" x14ac:dyDescent="0.25">
      <c r="A7" s="143" t="s">
        <v>39</v>
      </c>
      <c r="B7" s="144" t="s">
        <v>8</v>
      </c>
      <c r="C7" s="146" t="s">
        <v>9</v>
      </c>
      <c r="D7" s="3">
        <v>883327</v>
      </c>
      <c r="E7" s="46">
        <v>2.8</v>
      </c>
      <c r="F7" s="3">
        <v>883327</v>
      </c>
      <c r="G7" s="29">
        <f>ROUND((E7*F7),0)</f>
        <v>2473316</v>
      </c>
      <c r="H7" s="145" t="s">
        <v>86</v>
      </c>
    </row>
    <row r="8" spans="1:8" ht="34.5" customHeight="1" x14ac:dyDescent="0.25">
      <c r="A8" s="143"/>
      <c r="B8" s="144"/>
      <c r="C8" s="146" t="s">
        <v>10</v>
      </c>
      <c r="D8" s="3">
        <v>2715413</v>
      </c>
      <c r="E8" s="46">
        <v>2.8</v>
      </c>
      <c r="F8" s="3">
        <v>2715413</v>
      </c>
      <c r="G8" s="29">
        <f>ROUND((E8*F8),0)</f>
        <v>7603156</v>
      </c>
      <c r="H8" s="132"/>
    </row>
    <row r="9" spans="1:8" ht="41.25" customHeight="1" x14ac:dyDescent="0.25">
      <c r="A9" s="143"/>
      <c r="B9" s="144"/>
      <c r="C9" s="5"/>
      <c r="D9" s="6">
        <v>3598740</v>
      </c>
      <c r="E9" s="7"/>
      <c r="F9" s="7"/>
      <c r="G9" s="30">
        <f>SUM(G7:G8)</f>
        <v>10076472</v>
      </c>
      <c r="H9" s="132"/>
    </row>
    <row r="10" spans="1:8" ht="22.5" customHeight="1" x14ac:dyDescent="0.25">
      <c r="A10" s="143" t="s">
        <v>39</v>
      </c>
      <c r="B10" s="144" t="s">
        <v>8</v>
      </c>
      <c r="C10" s="146" t="s">
        <v>9</v>
      </c>
      <c r="D10" s="3">
        <v>883327</v>
      </c>
      <c r="E10" s="4">
        <v>0.7</v>
      </c>
      <c r="F10" s="3">
        <v>883327</v>
      </c>
      <c r="G10" s="29">
        <f>ROUND((E10*F10),0)</f>
        <v>618329</v>
      </c>
      <c r="H10" s="128" t="s">
        <v>84</v>
      </c>
    </row>
    <row r="11" spans="1:8" ht="30.75" customHeight="1" x14ac:dyDescent="0.25">
      <c r="A11" s="143"/>
      <c r="B11" s="144"/>
      <c r="C11" s="146" t="s">
        <v>10</v>
      </c>
      <c r="D11" s="3">
        <v>2715413</v>
      </c>
      <c r="E11" s="4">
        <v>0.7</v>
      </c>
      <c r="F11" s="3">
        <v>2715413</v>
      </c>
      <c r="G11" s="29">
        <f>ROUND((E11*F11),0)</f>
        <v>1900789</v>
      </c>
      <c r="H11" s="146"/>
    </row>
    <row r="12" spans="1:8" ht="39" customHeight="1" x14ac:dyDescent="0.25">
      <c r="A12" s="143"/>
      <c r="B12" s="144"/>
      <c r="C12" s="5"/>
      <c r="D12" s="6">
        <v>3598740</v>
      </c>
      <c r="E12" s="7"/>
      <c r="F12" s="7"/>
      <c r="G12" s="30">
        <f>SUM(G10:G11)</f>
        <v>2519118</v>
      </c>
      <c r="H12" s="146"/>
    </row>
    <row r="13" spans="1:8" x14ac:dyDescent="0.25">
      <c r="A13" s="143" t="s">
        <v>27</v>
      </c>
      <c r="B13" s="144" t="s">
        <v>11</v>
      </c>
      <c r="C13" s="146" t="s">
        <v>12</v>
      </c>
      <c r="D13" s="3">
        <v>1079622</v>
      </c>
      <c r="E13" s="4">
        <v>0</v>
      </c>
      <c r="F13" s="3">
        <v>1079622</v>
      </c>
      <c r="G13" s="29">
        <f>ROUND((E13*F13),0)</f>
        <v>0</v>
      </c>
      <c r="H13" s="128" t="s">
        <v>78</v>
      </c>
    </row>
    <row r="14" spans="1:8" x14ac:dyDescent="0.25">
      <c r="A14" s="143"/>
      <c r="B14" s="144"/>
      <c r="C14" s="146" t="s">
        <v>13</v>
      </c>
      <c r="D14" s="3">
        <v>2486403</v>
      </c>
      <c r="E14" s="4">
        <v>0.5</v>
      </c>
      <c r="F14" s="3">
        <v>2486403</v>
      </c>
      <c r="G14" s="29">
        <f>ROUND((E14*F14),0)</f>
        <v>1243202</v>
      </c>
      <c r="H14" s="146"/>
    </row>
    <row r="15" spans="1:8" x14ac:dyDescent="0.25">
      <c r="A15" s="143"/>
      <c r="B15" s="144"/>
      <c r="C15" s="146" t="s">
        <v>10</v>
      </c>
      <c r="D15" s="3">
        <v>3009856</v>
      </c>
      <c r="E15" s="4">
        <v>1</v>
      </c>
      <c r="F15" s="3">
        <v>3009856</v>
      </c>
      <c r="G15" s="29">
        <f>ROUND((E15*F15),0)</f>
        <v>3009856</v>
      </c>
      <c r="H15" s="146"/>
    </row>
    <row r="16" spans="1:8" x14ac:dyDescent="0.25">
      <c r="A16" s="143"/>
      <c r="B16" s="144"/>
      <c r="C16" s="5"/>
      <c r="D16" s="6">
        <v>6575881</v>
      </c>
      <c r="E16" s="7"/>
      <c r="F16" s="7"/>
      <c r="G16" s="30">
        <f>SUM(G13:G15)</f>
        <v>4253058</v>
      </c>
      <c r="H16" s="146"/>
    </row>
    <row r="17" spans="1:8" ht="15" customHeight="1" x14ac:dyDescent="0.25">
      <c r="A17" s="143" t="s">
        <v>27</v>
      </c>
      <c r="B17" s="144" t="s">
        <v>14</v>
      </c>
      <c r="C17" s="146" t="s">
        <v>13</v>
      </c>
      <c r="D17" s="3">
        <v>1799370</v>
      </c>
      <c r="E17" s="4">
        <v>0.7</v>
      </c>
      <c r="F17" s="3">
        <v>1799370</v>
      </c>
      <c r="G17" s="29">
        <f>ROUND((E17*F17),0)</f>
        <v>1259559</v>
      </c>
      <c r="H17" s="147" t="s">
        <v>77</v>
      </c>
    </row>
    <row r="18" spans="1:8" x14ac:dyDescent="0.25">
      <c r="A18" s="143"/>
      <c r="B18" s="144"/>
      <c r="C18" s="146" t="s">
        <v>10</v>
      </c>
      <c r="D18" s="3">
        <v>8571546</v>
      </c>
      <c r="E18" s="4">
        <v>1</v>
      </c>
      <c r="F18" s="3">
        <v>8571546</v>
      </c>
      <c r="G18" s="29">
        <f>ROUND((E18*F18),0)</f>
        <v>8571546</v>
      </c>
      <c r="H18" s="148"/>
    </row>
    <row r="19" spans="1:8" x14ac:dyDescent="0.25">
      <c r="A19" s="143"/>
      <c r="B19" s="144"/>
      <c r="C19" s="5"/>
      <c r="D19" s="6">
        <v>10370916</v>
      </c>
      <c r="E19" s="7"/>
      <c r="F19" s="7"/>
      <c r="G19" s="30">
        <f>SUM(G17:G18)</f>
        <v>9831105</v>
      </c>
      <c r="H19" s="149"/>
    </row>
    <row r="20" spans="1:8" x14ac:dyDescent="0.25">
      <c r="A20" s="143" t="s">
        <v>28</v>
      </c>
      <c r="B20" s="144" t="s">
        <v>11</v>
      </c>
      <c r="C20" s="146" t="s">
        <v>12</v>
      </c>
      <c r="D20" s="3">
        <v>1079622</v>
      </c>
      <c r="E20" s="4">
        <v>0</v>
      </c>
      <c r="F20" s="3">
        <v>1079622</v>
      </c>
      <c r="G20" s="29">
        <f>ROUND((E20*F20),0)</f>
        <v>0</v>
      </c>
      <c r="H20" s="128" t="s">
        <v>79</v>
      </c>
    </row>
    <row r="21" spans="1:8" x14ac:dyDescent="0.25">
      <c r="A21" s="143"/>
      <c r="B21" s="144"/>
      <c r="C21" s="146" t="s">
        <v>13</v>
      </c>
      <c r="D21" s="3">
        <v>2486403</v>
      </c>
      <c r="E21" s="4">
        <v>0.5</v>
      </c>
      <c r="F21" s="3">
        <v>2486403</v>
      </c>
      <c r="G21" s="29">
        <f>ROUND((E21*F21),0)</f>
        <v>1243202</v>
      </c>
      <c r="H21" s="146"/>
    </row>
    <row r="22" spans="1:8" x14ac:dyDescent="0.25">
      <c r="A22" s="143"/>
      <c r="B22" s="144"/>
      <c r="C22" s="146" t="s">
        <v>10</v>
      </c>
      <c r="D22" s="3">
        <v>3009856</v>
      </c>
      <c r="E22" s="4">
        <v>1</v>
      </c>
      <c r="F22" s="3">
        <v>3009856</v>
      </c>
      <c r="G22" s="29">
        <f>ROUND((E22*F22),0)</f>
        <v>3009856</v>
      </c>
      <c r="H22" s="146"/>
    </row>
    <row r="23" spans="1:8" x14ac:dyDescent="0.25">
      <c r="A23" s="143"/>
      <c r="B23" s="144"/>
      <c r="C23" s="5"/>
      <c r="D23" s="6">
        <v>6575881</v>
      </c>
      <c r="E23" s="7"/>
      <c r="F23" s="7"/>
      <c r="G23" s="30">
        <f>SUM(G20:G22)</f>
        <v>4253058</v>
      </c>
      <c r="H23" s="146"/>
    </row>
    <row r="24" spans="1:8" x14ac:dyDescent="0.25">
      <c r="A24" s="143" t="s">
        <v>28</v>
      </c>
      <c r="B24" s="144" t="s">
        <v>11</v>
      </c>
      <c r="C24" s="146" t="s">
        <v>12</v>
      </c>
      <c r="D24" s="3">
        <v>1079622</v>
      </c>
      <c r="E24" s="4">
        <v>0</v>
      </c>
      <c r="F24" s="3">
        <v>1079622</v>
      </c>
      <c r="G24" s="29">
        <f>ROUND((E24*F24),0)</f>
        <v>0</v>
      </c>
      <c r="H24" s="128" t="s">
        <v>80</v>
      </c>
    </row>
    <row r="25" spans="1:8" x14ac:dyDescent="0.25">
      <c r="A25" s="143"/>
      <c r="B25" s="144"/>
      <c r="C25" s="146" t="s">
        <v>13</v>
      </c>
      <c r="D25" s="3">
        <v>2486403</v>
      </c>
      <c r="E25" s="4">
        <v>0.5</v>
      </c>
      <c r="F25" s="3">
        <v>2486403</v>
      </c>
      <c r="G25" s="29">
        <f>ROUND((E25*F25),0)</f>
        <v>1243202</v>
      </c>
      <c r="H25" s="146"/>
    </row>
    <row r="26" spans="1:8" x14ac:dyDescent="0.25">
      <c r="A26" s="143"/>
      <c r="B26" s="144"/>
      <c r="C26" s="146" t="s">
        <v>10</v>
      </c>
      <c r="D26" s="3">
        <v>3009856</v>
      </c>
      <c r="E26" s="4">
        <v>1</v>
      </c>
      <c r="F26" s="3">
        <v>3009856</v>
      </c>
      <c r="G26" s="29">
        <f>ROUND((E26*F26),0)</f>
        <v>3009856</v>
      </c>
      <c r="H26" s="146"/>
    </row>
    <row r="27" spans="1:8" x14ac:dyDescent="0.25">
      <c r="A27" s="143"/>
      <c r="B27" s="144"/>
      <c r="C27" s="5"/>
      <c r="D27" s="6">
        <v>6575881</v>
      </c>
      <c r="E27" s="7"/>
      <c r="F27" s="7"/>
      <c r="G27" s="30">
        <f>SUM(G24:G26)</f>
        <v>4253058</v>
      </c>
      <c r="H27" s="146"/>
    </row>
    <row r="28" spans="1:8" ht="23.25" customHeight="1" x14ac:dyDescent="0.25">
      <c r="A28" s="143" t="s">
        <v>28</v>
      </c>
      <c r="B28" s="144" t="s">
        <v>14</v>
      </c>
      <c r="C28" s="146" t="s">
        <v>13</v>
      </c>
      <c r="D28" s="3">
        <v>1799370</v>
      </c>
      <c r="E28" s="4">
        <v>0.7</v>
      </c>
      <c r="F28" s="3">
        <v>1799370</v>
      </c>
      <c r="G28" s="29">
        <f>ROUND((E28*F28),0)</f>
        <v>1259559</v>
      </c>
      <c r="H28" s="128" t="s">
        <v>81</v>
      </c>
    </row>
    <row r="29" spans="1:8" ht="23.25" customHeight="1" x14ac:dyDescent="0.25">
      <c r="A29" s="143"/>
      <c r="B29" s="144"/>
      <c r="C29" s="146" t="s">
        <v>10</v>
      </c>
      <c r="D29" s="3">
        <v>8571546</v>
      </c>
      <c r="E29" s="4">
        <v>1.3</v>
      </c>
      <c r="F29" s="3">
        <v>8571546</v>
      </c>
      <c r="G29" s="29">
        <f>ROUND((E29*F29),0)</f>
        <v>11143010</v>
      </c>
      <c r="H29" s="146"/>
    </row>
    <row r="30" spans="1:8" x14ac:dyDescent="0.25">
      <c r="A30" s="143"/>
      <c r="B30" s="144"/>
      <c r="C30" s="5"/>
      <c r="D30" s="6">
        <v>10370916</v>
      </c>
      <c r="E30" s="7"/>
      <c r="F30" s="7"/>
      <c r="G30" s="30">
        <f>SUM(G28:G29)</f>
        <v>12402569</v>
      </c>
      <c r="H30" s="146"/>
    </row>
    <row r="31" spans="1:8" x14ac:dyDescent="0.25">
      <c r="A31" s="143" t="s">
        <v>28</v>
      </c>
      <c r="B31" s="144" t="s">
        <v>15</v>
      </c>
      <c r="C31" s="146" t="s">
        <v>13</v>
      </c>
      <c r="D31" s="3">
        <v>981475</v>
      </c>
      <c r="E31" s="32">
        <v>0</v>
      </c>
      <c r="F31" s="3">
        <v>981475</v>
      </c>
      <c r="G31" s="29">
        <f>ROUND((E31*F31),0)</f>
        <v>0</v>
      </c>
      <c r="H31" s="146" t="s">
        <v>16</v>
      </c>
    </row>
    <row r="32" spans="1:8" x14ac:dyDescent="0.25">
      <c r="A32" s="143"/>
      <c r="B32" s="144"/>
      <c r="C32" s="146" t="s">
        <v>10</v>
      </c>
      <c r="D32" s="3">
        <v>948759</v>
      </c>
      <c r="E32" s="4">
        <v>1</v>
      </c>
      <c r="F32" s="3">
        <v>948759</v>
      </c>
      <c r="G32" s="29">
        <f>ROUND((E32*F32),0)</f>
        <v>948759</v>
      </c>
      <c r="H32" s="146"/>
    </row>
    <row r="33" spans="1:8" x14ac:dyDescent="0.25">
      <c r="A33" s="143"/>
      <c r="B33" s="144"/>
      <c r="C33" s="5"/>
      <c r="D33" s="6">
        <v>1930234</v>
      </c>
      <c r="E33" s="7"/>
      <c r="F33" s="7"/>
      <c r="G33" s="30">
        <f>SUM(G31:G32)</f>
        <v>948759</v>
      </c>
      <c r="H33" s="146"/>
    </row>
    <row r="34" spans="1:8" x14ac:dyDescent="0.25">
      <c r="A34" s="143" t="s">
        <v>28</v>
      </c>
      <c r="B34" s="144" t="s">
        <v>17</v>
      </c>
      <c r="C34" s="146" t="s">
        <v>18</v>
      </c>
      <c r="D34" s="3">
        <v>1799370</v>
      </c>
      <c r="E34" s="4">
        <v>0.7</v>
      </c>
      <c r="F34" s="3">
        <v>1799370</v>
      </c>
      <c r="G34" s="29">
        <f>ROUND((E34*F34),0)</f>
        <v>1259559</v>
      </c>
      <c r="H34" s="128" t="s">
        <v>82</v>
      </c>
    </row>
    <row r="35" spans="1:8" x14ac:dyDescent="0.25">
      <c r="A35" s="143"/>
      <c r="B35" s="144"/>
      <c r="C35" s="146" t="s">
        <v>10</v>
      </c>
      <c r="D35" s="3">
        <v>5136385</v>
      </c>
      <c r="E35" s="4">
        <v>1</v>
      </c>
      <c r="F35" s="3">
        <v>5136385</v>
      </c>
      <c r="G35" s="29">
        <f>ROUND((E35*F35),0)</f>
        <v>5136385</v>
      </c>
      <c r="H35" s="146"/>
    </row>
    <row r="36" spans="1:8" x14ac:dyDescent="0.25">
      <c r="A36" s="143"/>
      <c r="B36" s="144"/>
      <c r="C36" s="5"/>
      <c r="D36" s="6">
        <v>6935755</v>
      </c>
      <c r="E36" s="7"/>
      <c r="F36" s="7"/>
      <c r="G36" s="30">
        <f>SUM(G34:G35)</f>
        <v>6395944</v>
      </c>
      <c r="H36" s="146"/>
    </row>
    <row r="37" spans="1:8" x14ac:dyDescent="0.25">
      <c r="A37" s="143" t="s">
        <v>28</v>
      </c>
      <c r="B37" s="144" t="s">
        <v>19</v>
      </c>
      <c r="C37" s="146" t="s">
        <v>13</v>
      </c>
      <c r="D37" s="3">
        <v>1046906</v>
      </c>
      <c r="E37" s="32">
        <v>0</v>
      </c>
      <c r="F37" s="3">
        <v>1046906</v>
      </c>
      <c r="G37" s="29">
        <f>ROUND((E37*F37),0)</f>
        <v>0</v>
      </c>
      <c r="H37" s="146" t="s">
        <v>20</v>
      </c>
    </row>
    <row r="38" spans="1:8" x14ac:dyDescent="0.25">
      <c r="A38" s="143"/>
      <c r="B38" s="144"/>
      <c r="C38" s="146" t="s">
        <v>10</v>
      </c>
      <c r="D38" s="3">
        <v>5888849</v>
      </c>
      <c r="E38" s="4">
        <v>1</v>
      </c>
      <c r="F38" s="3">
        <v>5888849</v>
      </c>
      <c r="G38" s="29">
        <f>ROUND((E38*F38),0)</f>
        <v>5888849</v>
      </c>
      <c r="H38" s="146"/>
    </row>
    <row r="39" spans="1:8" x14ac:dyDescent="0.25">
      <c r="A39" s="143"/>
      <c r="B39" s="144"/>
      <c r="C39" s="5"/>
      <c r="D39" s="6">
        <v>6935755</v>
      </c>
      <c r="E39" s="7"/>
      <c r="F39" s="7"/>
      <c r="G39" s="30">
        <f>SUM(G37:G38)</f>
        <v>5888849</v>
      </c>
      <c r="H39" s="146"/>
    </row>
    <row r="40" spans="1:8" x14ac:dyDescent="0.25">
      <c r="A40" s="143" t="s">
        <v>29</v>
      </c>
      <c r="B40" s="144" t="s">
        <v>11</v>
      </c>
      <c r="C40" s="146" t="s">
        <v>12</v>
      </c>
      <c r="D40" s="3">
        <v>1079622</v>
      </c>
      <c r="E40" s="4">
        <v>0</v>
      </c>
      <c r="F40" s="3">
        <v>1079622</v>
      </c>
      <c r="G40" s="29">
        <f>ROUND((E40*F40),0)</f>
        <v>0</v>
      </c>
      <c r="H40" s="128" t="s">
        <v>110</v>
      </c>
    </row>
    <row r="41" spans="1:8" ht="21" customHeight="1" x14ac:dyDescent="0.25">
      <c r="A41" s="143"/>
      <c r="B41" s="144"/>
      <c r="C41" s="146" t="s">
        <v>13</v>
      </c>
      <c r="D41" s="3">
        <v>2486403</v>
      </c>
      <c r="E41" s="46">
        <v>0.15</v>
      </c>
      <c r="F41" s="3">
        <v>2486403</v>
      </c>
      <c r="G41" s="29">
        <f>ROUND((E41*F41),0)</f>
        <v>372960</v>
      </c>
      <c r="H41" s="146"/>
    </row>
    <row r="42" spans="1:8" ht="22.5" customHeight="1" x14ac:dyDescent="0.25">
      <c r="A42" s="143"/>
      <c r="B42" s="144"/>
      <c r="C42" s="146" t="s">
        <v>10</v>
      </c>
      <c r="D42" s="3">
        <v>3009856</v>
      </c>
      <c r="E42" s="46">
        <v>0.3</v>
      </c>
      <c r="F42" s="3">
        <v>3009856</v>
      </c>
      <c r="G42" s="29">
        <f>ROUND((E42*F42),0)</f>
        <v>902957</v>
      </c>
      <c r="H42" s="146"/>
    </row>
    <row r="43" spans="1:8" ht="27.75" customHeight="1" x14ac:dyDescent="0.25">
      <c r="A43" s="143"/>
      <c r="B43" s="144"/>
      <c r="C43" s="5"/>
      <c r="D43" s="6">
        <v>6575881</v>
      </c>
      <c r="E43" s="7"/>
      <c r="F43" s="7"/>
      <c r="G43" s="30">
        <f>SUM(G40:G42)</f>
        <v>1275917</v>
      </c>
      <c r="H43" s="146"/>
    </row>
    <row r="44" spans="1:8" ht="21" customHeight="1" x14ac:dyDescent="0.25">
      <c r="A44" s="143" t="s">
        <v>29</v>
      </c>
      <c r="B44" s="144" t="s">
        <v>14</v>
      </c>
      <c r="C44" s="146" t="s">
        <v>13</v>
      </c>
      <c r="D44" s="3">
        <v>1799370</v>
      </c>
      <c r="E44" s="46">
        <v>0</v>
      </c>
      <c r="F44" s="3">
        <v>1799370</v>
      </c>
      <c r="G44" s="29">
        <f>ROUND((E44*F44),0)</f>
        <v>0</v>
      </c>
      <c r="H44" s="150" t="s">
        <v>91</v>
      </c>
    </row>
    <row r="45" spans="1:8" ht="21" customHeight="1" x14ac:dyDescent="0.25">
      <c r="A45" s="143"/>
      <c r="B45" s="144"/>
      <c r="C45" s="151" t="s">
        <v>10</v>
      </c>
      <c r="D45" s="43">
        <v>8571546</v>
      </c>
      <c r="E45" s="46">
        <v>0.3</v>
      </c>
      <c r="F45" s="43">
        <v>8571546</v>
      </c>
      <c r="G45" s="44">
        <f>ROUND((E45*F45),0)</f>
        <v>2571464</v>
      </c>
      <c r="H45" s="150"/>
    </row>
    <row r="46" spans="1:8" x14ac:dyDescent="0.25">
      <c r="A46" s="143"/>
      <c r="B46" s="144"/>
      <c r="C46" s="5"/>
      <c r="D46" s="6">
        <v>10370916</v>
      </c>
      <c r="E46" s="7"/>
      <c r="F46" s="7"/>
      <c r="G46" s="30">
        <f>SUM(G44:G45)</f>
        <v>2571464</v>
      </c>
      <c r="H46" s="150"/>
    </row>
    <row r="47" spans="1:8" x14ac:dyDescent="0.25">
      <c r="A47" s="143" t="s">
        <v>30</v>
      </c>
      <c r="B47" s="144" t="s">
        <v>11</v>
      </c>
      <c r="C47" s="146" t="s">
        <v>12</v>
      </c>
      <c r="D47" s="3">
        <v>1079622</v>
      </c>
      <c r="E47" s="4">
        <v>0</v>
      </c>
      <c r="F47" s="3">
        <v>1079622</v>
      </c>
      <c r="G47" s="29">
        <f>ROUND((E47*F47),0)</f>
        <v>0</v>
      </c>
      <c r="H47" s="128" t="s">
        <v>108</v>
      </c>
    </row>
    <row r="48" spans="1:8" ht="22.5" customHeight="1" x14ac:dyDescent="0.25">
      <c r="A48" s="143"/>
      <c r="B48" s="144"/>
      <c r="C48" s="146" t="s">
        <v>13</v>
      </c>
      <c r="D48" s="3">
        <v>2486403</v>
      </c>
      <c r="E48" s="46">
        <v>0.15</v>
      </c>
      <c r="F48" s="3">
        <v>2486403</v>
      </c>
      <c r="G48" s="29">
        <f>ROUND((E48*F48),0)</f>
        <v>372960</v>
      </c>
      <c r="H48" s="146"/>
    </row>
    <row r="49" spans="1:8" ht="22.5" customHeight="1" x14ac:dyDescent="0.25">
      <c r="A49" s="143"/>
      <c r="B49" s="144"/>
      <c r="C49" s="146" t="s">
        <v>10</v>
      </c>
      <c r="D49" s="3">
        <v>3009856</v>
      </c>
      <c r="E49" s="46">
        <v>0.3</v>
      </c>
      <c r="F49" s="3">
        <v>3009856</v>
      </c>
      <c r="G49" s="29">
        <f>ROUND((E49*F49),0)</f>
        <v>902957</v>
      </c>
      <c r="H49" s="146"/>
    </row>
    <row r="50" spans="1:8" ht="20.25" customHeight="1" x14ac:dyDescent="0.25">
      <c r="A50" s="143"/>
      <c r="B50" s="144"/>
      <c r="C50" s="5"/>
      <c r="D50" s="6">
        <v>6575881</v>
      </c>
      <c r="E50" s="7"/>
      <c r="F50" s="7"/>
      <c r="G50" s="30">
        <f>SUM(G47:G49)</f>
        <v>1275917</v>
      </c>
      <c r="H50" s="146"/>
    </row>
    <row r="51" spans="1:8" x14ac:dyDescent="0.25">
      <c r="A51" s="143" t="s">
        <v>30</v>
      </c>
      <c r="B51" s="144" t="s">
        <v>11</v>
      </c>
      <c r="C51" s="146" t="s">
        <v>12</v>
      </c>
      <c r="D51" s="3">
        <v>1079622</v>
      </c>
      <c r="E51" s="4">
        <v>0</v>
      </c>
      <c r="F51" s="3">
        <v>1079622</v>
      </c>
      <c r="G51" s="29">
        <f>ROUND((E51*F51),0)</f>
        <v>0</v>
      </c>
      <c r="H51" s="128" t="s">
        <v>109</v>
      </c>
    </row>
    <row r="52" spans="1:8" x14ac:dyDescent="0.25">
      <c r="A52" s="143"/>
      <c r="B52" s="144"/>
      <c r="C52" s="146" t="s">
        <v>13</v>
      </c>
      <c r="D52" s="3">
        <v>2486403</v>
      </c>
      <c r="E52" s="46">
        <v>0.15</v>
      </c>
      <c r="F52" s="3">
        <v>2486403</v>
      </c>
      <c r="G52" s="29">
        <f>ROUND((E52*F52),0)</f>
        <v>372960</v>
      </c>
      <c r="H52" s="146"/>
    </row>
    <row r="53" spans="1:8" ht="27.75" customHeight="1" x14ac:dyDescent="0.25">
      <c r="A53" s="143"/>
      <c r="B53" s="144"/>
      <c r="C53" s="146" t="s">
        <v>10</v>
      </c>
      <c r="D53" s="3">
        <v>3009856</v>
      </c>
      <c r="E53" s="46">
        <v>0.3</v>
      </c>
      <c r="F53" s="3">
        <v>3009856</v>
      </c>
      <c r="G53" s="29">
        <f>ROUND((E53*F53),0)</f>
        <v>902957</v>
      </c>
      <c r="H53" s="146"/>
    </row>
    <row r="54" spans="1:8" ht="27.75" customHeight="1" x14ac:dyDescent="0.25">
      <c r="A54" s="143"/>
      <c r="B54" s="144"/>
      <c r="C54" s="5"/>
      <c r="D54" s="6">
        <v>6575881</v>
      </c>
      <c r="E54" s="7"/>
      <c r="F54" s="7"/>
      <c r="G54" s="30">
        <f>SUM(G51:G53)</f>
        <v>1275917</v>
      </c>
      <c r="H54" s="146"/>
    </row>
    <row r="55" spans="1:8" ht="26.25" customHeight="1" x14ac:dyDescent="0.25">
      <c r="A55" s="143" t="s">
        <v>30</v>
      </c>
      <c r="B55" s="144" t="s">
        <v>14</v>
      </c>
      <c r="C55" s="146" t="s">
        <v>13</v>
      </c>
      <c r="D55" s="3">
        <v>1799370</v>
      </c>
      <c r="E55" s="39">
        <v>0</v>
      </c>
      <c r="F55" s="3">
        <v>1799370</v>
      </c>
      <c r="G55" s="29">
        <f>ROUND((E55*F55),0)</f>
        <v>0</v>
      </c>
      <c r="H55" s="128" t="s">
        <v>92</v>
      </c>
    </row>
    <row r="56" spans="1:8" ht="26.25" customHeight="1" x14ac:dyDescent="0.25">
      <c r="A56" s="143"/>
      <c r="B56" s="144"/>
      <c r="C56" s="151" t="s">
        <v>10</v>
      </c>
      <c r="D56" s="43">
        <v>8571546</v>
      </c>
      <c r="E56" s="47">
        <v>0.39</v>
      </c>
      <c r="F56" s="43">
        <v>8571546</v>
      </c>
      <c r="G56" s="44">
        <f>ROUND((E56*F56),0)</f>
        <v>3342903</v>
      </c>
      <c r="H56" s="146"/>
    </row>
    <row r="57" spans="1:8" ht="45.75" customHeight="1" x14ac:dyDescent="0.25">
      <c r="A57" s="143"/>
      <c r="B57" s="144"/>
      <c r="C57" s="5"/>
      <c r="D57" s="6">
        <v>10370916</v>
      </c>
      <c r="E57" s="7"/>
      <c r="F57" s="7"/>
      <c r="G57" s="30">
        <f>SUM(G55:G56)</f>
        <v>3342903</v>
      </c>
      <c r="H57" s="146"/>
    </row>
    <row r="58" spans="1:8" ht="30" customHeight="1" x14ac:dyDescent="0.25">
      <c r="A58" s="143" t="s">
        <v>30</v>
      </c>
      <c r="B58" s="144" t="s">
        <v>15</v>
      </c>
      <c r="C58" s="146" t="s">
        <v>13</v>
      </c>
      <c r="D58" s="3">
        <v>981475</v>
      </c>
      <c r="E58" s="32">
        <v>0</v>
      </c>
      <c r="F58" s="3">
        <v>981475</v>
      </c>
      <c r="G58" s="29">
        <f>ROUND((E58*F58),0)</f>
        <v>0</v>
      </c>
      <c r="H58" s="128" t="s">
        <v>87</v>
      </c>
    </row>
    <row r="59" spans="1:8" ht="30" customHeight="1" x14ac:dyDescent="0.25">
      <c r="A59" s="143"/>
      <c r="B59" s="144"/>
      <c r="C59" s="146" t="s">
        <v>10</v>
      </c>
      <c r="D59" s="3">
        <v>948759</v>
      </c>
      <c r="E59" s="46">
        <v>0.3</v>
      </c>
      <c r="F59" s="3">
        <v>948759</v>
      </c>
      <c r="G59" s="29">
        <f>ROUND((E59*F59),0)</f>
        <v>284628</v>
      </c>
      <c r="H59" s="146"/>
    </row>
    <row r="60" spans="1:8" x14ac:dyDescent="0.25">
      <c r="A60" s="143"/>
      <c r="B60" s="144"/>
      <c r="C60" s="5"/>
      <c r="D60" s="6">
        <v>1930234</v>
      </c>
      <c r="E60" s="7"/>
      <c r="F60" s="7"/>
      <c r="G60" s="30">
        <f>SUM(G58:G59)</f>
        <v>284628</v>
      </c>
      <c r="H60" s="146"/>
    </row>
    <row r="61" spans="1:8" x14ac:dyDescent="0.25">
      <c r="A61" s="143" t="s">
        <v>30</v>
      </c>
      <c r="B61" s="152" t="s">
        <v>21</v>
      </c>
      <c r="C61" s="146" t="s">
        <v>12</v>
      </c>
      <c r="D61" s="3">
        <v>392590</v>
      </c>
      <c r="E61" s="4">
        <v>0</v>
      </c>
      <c r="F61" s="3">
        <v>392590</v>
      </c>
      <c r="G61" s="29">
        <f>ROUND((E61*F61),0)</f>
        <v>0</v>
      </c>
      <c r="H61" s="150"/>
    </row>
    <row r="62" spans="1:8" x14ac:dyDescent="0.25">
      <c r="A62" s="143"/>
      <c r="B62" s="152"/>
      <c r="C62" s="146" t="s">
        <v>13</v>
      </c>
      <c r="D62" s="3">
        <v>1733939</v>
      </c>
      <c r="E62" s="46">
        <v>0</v>
      </c>
      <c r="F62" s="3">
        <v>1733939</v>
      </c>
      <c r="G62" s="29">
        <f>ROUND((E62*F62),0)</f>
        <v>0</v>
      </c>
      <c r="H62" s="150"/>
    </row>
    <row r="63" spans="1:8" x14ac:dyDescent="0.25">
      <c r="A63" s="143"/>
      <c r="B63" s="152"/>
      <c r="C63" s="5"/>
      <c r="D63" s="6">
        <v>2126529</v>
      </c>
      <c r="E63" s="7"/>
      <c r="F63" s="7"/>
      <c r="G63" s="30">
        <f>SUM(G61:G62)</f>
        <v>0</v>
      </c>
      <c r="H63" s="150"/>
    </row>
    <row r="64" spans="1:8" x14ac:dyDescent="0.25">
      <c r="A64" s="143" t="s">
        <v>30</v>
      </c>
      <c r="B64" s="144" t="s">
        <v>17</v>
      </c>
      <c r="C64" s="146" t="s">
        <v>18</v>
      </c>
      <c r="D64" s="3">
        <v>1799370</v>
      </c>
      <c r="E64" s="4">
        <v>0</v>
      </c>
      <c r="F64" s="3">
        <v>1799370</v>
      </c>
      <c r="G64" s="29">
        <f>ROUND((E64*F64),0)</f>
        <v>0</v>
      </c>
      <c r="H64" s="150" t="s">
        <v>90</v>
      </c>
    </row>
    <row r="65" spans="1:8" ht="22.5" customHeight="1" x14ac:dyDescent="0.25">
      <c r="A65" s="143"/>
      <c r="B65" s="144"/>
      <c r="C65" s="146" t="s">
        <v>10</v>
      </c>
      <c r="D65" s="3">
        <v>5136385</v>
      </c>
      <c r="E65" s="46">
        <v>0.3</v>
      </c>
      <c r="F65" s="3">
        <v>5136385</v>
      </c>
      <c r="G65" s="29">
        <f>ROUND((E65*F65),0)</f>
        <v>1540916</v>
      </c>
      <c r="H65" s="150"/>
    </row>
    <row r="66" spans="1:8" ht="21" customHeight="1" x14ac:dyDescent="0.25">
      <c r="A66" s="143"/>
      <c r="B66" s="144"/>
      <c r="C66" s="5"/>
      <c r="D66" s="6">
        <v>6935755</v>
      </c>
      <c r="E66" s="7"/>
      <c r="F66" s="7"/>
      <c r="G66" s="30">
        <f>SUM(G64:G65)</f>
        <v>1540916</v>
      </c>
      <c r="H66" s="150"/>
    </row>
    <row r="67" spans="1:8" x14ac:dyDescent="0.25">
      <c r="A67" s="143" t="s">
        <v>30</v>
      </c>
      <c r="B67" s="144" t="s">
        <v>19</v>
      </c>
      <c r="C67" s="146" t="s">
        <v>13</v>
      </c>
      <c r="D67" s="3">
        <v>1046906</v>
      </c>
      <c r="E67" s="32">
        <v>0</v>
      </c>
      <c r="F67" s="3">
        <v>1046906</v>
      </c>
      <c r="G67" s="29">
        <f>ROUND((E67*F67),0)</f>
        <v>0</v>
      </c>
      <c r="H67" s="153" t="s">
        <v>88</v>
      </c>
    </row>
    <row r="68" spans="1:8" x14ac:dyDescent="0.25">
      <c r="A68" s="143"/>
      <c r="B68" s="144"/>
      <c r="C68" s="146" t="s">
        <v>10</v>
      </c>
      <c r="D68" s="3">
        <v>5888849</v>
      </c>
      <c r="E68" s="46">
        <v>0.3</v>
      </c>
      <c r="F68" s="3">
        <v>5888849</v>
      </c>
      <c r="G68" s="29">
        <f>ROUND((E68*F68),0)</f>
        <v>1766655</v>
      </c>
      <c r="H68" s="154"/>
    </row>
    <row r="69" spans="1:8" x14ac:dyDescent="0.25">
      <c r="A69" s="143"/>
      <c r="B69" s="144"/>
      <c r="C69" s="5"/>
      <c r="D69" s="6">
        <v>6935755</v>
      </c>
      <c r="E69" s="7"/>
      <c r="F69" s="7"/>
      <c r="G69" s="30">
        <f>SUM(G67:G68)</f>
        <v>1766655</v>
      </c>
      <c r="H69" s="155"/>
    </row>
    <row r="70" spans="1:8" ht="22.5" customHeight="1" x14ac:dyDescent="0.25">
      <c r="A70" s="143" t="s">
        <v>31</v>
      </c>
      <c r="B70" s="144" t="s">
        <v>11</v>
      </c>
      <c r="C70" s="146" t="s">
        <v>12</v>
      </c>
      <c r="D70" s="3">
        <v>1079622</v>
      </c>
      <c r="E70" s="4">
        <v>0</v>
      </c>
      <c r="F70" s="3">
        <v>1079622</v>
      </c>
      <c r="G70" s="29">
        <f>ROUND((E70*F70),0)</f>
        <v>0</v>
      </c>
      <c r="H70" s="128" t="s">
        <v>111</v>
      </c>
    </row>
    <row r="71" spans="1:8" ht="22.5" customHeight="1" x14ac:dyDescent="0.25">
      <c r="A71" s="143"/>
      <c r="B71" s="144"/>
      <c r="C71" s="146" t="s">
        <v>13</v>
      </c>
      <c r="D71" s="3">
        <v>2486403</v>
      </c>
      <c r="E71" s="46">
        <v>0.15</v>
      </c>
      <c r="F71" s="3">
        <v>2486403</v>
      </c>
      <c r="G71" s="29">
        <f>ROUND((E71*F71),0)</f>
        <v>372960</v>
      </c>
      <c r="H71" s="146"/>
    </row>
    <row r="72" spans="1:8" ht="22.5" customHeight="1" x14ac:dyDescent="0.25">
      <c r="A72" s="143"/>
      <c r="B72" s="144"/>
      <c r="C72" s="146" t="s">
        <v>10</v>
      </c>
      <c r="D72" s="3">
        <v>3009856</v>
      </c>
      <c r="E72" s="46">
        <v>0.39</v>
      </c>
      <c r="F72" s="3">
        <v>3009856</v>
      </c>
      <c r="G72" s="29">
        <f>ROUND((E72*F72),0)</f>
        <v>1173844</v>
      </c>
      <c r="H72" s="146"/>
    </row>
    <row r="73" spans="1:8" x14ac:dyDescent="0.25">
      <c r="A73" s="143"/>
      <c r="B73" s="144"/>
      <c r="C73" s="5"/>
      <c r="D73" s="6">
        <v>6575881</v>
      </c>
      <c r="E73" s="7"/>
      <c r="F73" s="7"/>
      <c r="G73" s="30">
        <f>SUM(G70:G72)</f>
        <v>1546804</v>
      </c>
      <c r="H73" s="146"/>
    </row>
    <row r="74" spans="1:8" ht="21" customHeight="1" x14ac:dyDescent="0.25">
      <c r="A74" s="143" t="s">
        <v>31</v>
      </c>
      <c r="B74" s="144" t="s">
        <v>14</v>
      </c>
      <c r="C74" s="146" t="s">
        <v>13</v>
      </c>
      <c r="D74" s="3">
        <v>1799370</v>
      </c>
      <c r="E74" s="46">
        <v>0</v>
      </c>
      <c r="F74" s="3">
        <v>1799370</v>
      </c>
      <c r="G74" s="29">
        <f>ROUND((E74*F74),0)</f>
        <v>0</v>
      </c>
      <c r="H74" s="150" t="s">
        <v>91</v>
      </c>
    </row>
    <row r="75" spans="1:8" ht="18.75" customHeight="1" x14ac:dyDescent="0.25">
      <c r="A75" s="143"/>
      <c r="B75" s="144"/>
      <c r="C75" s="151" t="s">
        <v>10</v>
      </c>
      <c r="D75" s="43">
        <v>8571546</v>
      </c>
      <c r="E75" s="46">
        <v>0.39</v>
      </c>
      <c r="F75" s="43">
        <v>8571546</v>
      </c>
      <c r="G75" s="44">
        <f>ROUND((E75*F75),0)</f>
        <v>3342903</v>
      </c>
      <c r="H75" s="150"/>
    </row>
    <row r="76" spans="1:8" ht="21.75" customHeight="1" x14ac:dyDescent="0.25">
      <c r="A76" s="143"/>
      <c r="B76" s="144"/>
      <c r="C76" s="5"/>
      <c r="D76" s="6">
        <v>10370916</v>
      </c>
      <c r="E76" s="7"/>
      <c r="F76" s="7"/>
      <c r="G76" s="30">
        <f>SUM(G74:G75)</f>
        <v>3342903</v>
      </c>
      <c r="H76" s="150"/>
    </row>
    <row r="77" spans="1:8" x14ac:dyDescent="0.25">
      <c r="A77" s="143" t="s">
        <v>32</v>
      </c>
      <c r="B77" s="144" t="s">
        <v>11</v>
      </c>
      <c r="C77" s="146" t="s">
        <v>12</v>
      </c>
      <c r="D77" s="3">
        <v>1079622</v>
      </c>
      <c r="E77" s="4">
        <v>0</v>
      </c>
      <c r="F77" s="3">
        <v>1079622</v>
      </c>
      <c r="G77" s="29">
        <f>ROUND((E77*F77),0)</f>
        <v>0</v>
      </c>
      <c r="H77" s="153" t="s">
        <v>112</v>
      </c>
    </row>
    <row r="78" spans="1:8" ht="28.5" customHeight="1" x14ac:dyDescent="0.25">
      <c r="A78" s="143"/>
      <c r="B78" s="144"/>
      <c r="C78" s="146" t="s">
        <v>13</v>
      </c>
      <c r="D78" s="3">
        <v>2486403</v>
      </c>
      <c r="E78" s="46">
        <v>0.15</v>
      </c>
      <c r="F78" s="3">
        <v>2486403</v>
      </c>
      <c r="G78" s="29">
        <f>ROUND((E78*F78),0)</f>
        <v>372960</v>
      </c>
      <c r="H78" s="154"/>
    </row>
    <row r="79" spans="1:8" ht="26.25" customHeight="1" x14ac:dyDescent="0.25">
      <c r="A79" s="143"/>
      <c r="B79" s="144"/>
      <c r="C79" s="146" t="s">
        <v>10</v>
      </c>
      <c r="D79" s="3">
        <v>3009856</v>
      </c>
      <c r="E79" s="46">
        <v>0.3</v>
      </c>
      <c r="F79" s="3">
        <v>3009856</v>
      </c>
      <c r="G79" s="29">
        <f>ROUND((E79*F79),0)</f>
        <v>902957</v>
      </c>
      <c r="H79" s="154"/>
    </row>
    <row r="80" spans="1:8" ht="20.25" customHeight="1" x14ac:dyDescent="0.25">
      <c r="A80" s="143"/>
      <c r="B80" s="144"/>
      <c r="C80" s="5"/>
      <c r="D80" s="6">
        <v>6575881</v>
      </c>
      <c r="E80" s="7"/>
      <c r="F80" s="7"/>
      <c r="G80" s="30">
        <f>SUM(G77:G79)</f>
        <v>1275917</v>
      </c>
      <c r="H80" s="155"/>
    </row>
    <row r="81" spans="1:8" ht="24.75" customHeight="1" x14ac:dyDescent="0.25">
      <c r="A81" s="143" t="s">
        <v>32</v>
      </c>
      <c r="B81" s="144" t="s">
        <v>14</v>
      </c>
      <c r="C81" s="146" t="s">
        <v>13</v>
      </c>
      <c r="D81" s="3">
        <v>1799370</v>
      </c>
      <c r="E81" s="4">
        <v>0</v>
      </c>
      <c r="F81" s="3">
        <v>1799370</v>
      </c>
      <c r="G81" s="29">
        <f>ROUND((E81*F81),0)</f>
        <v>0</v>
      </c>
      <c r="H81" s="128" t="s">
        <v>92</v>
      </c>
    </row>
    <row r="82" spans="1:8" ht="24.75" customHeight="1" x14ac:dyDescent="0.25">
      <c r="A82" s="143"/>
      <c r="B82" s="144"/>
      <c r="C82" s="151" t="s">
        <v>10</v>
      </c>
      <c r="D82" s="43">
        <v>8571546</v>
      </c>
      <c r="E82" s="46">
        <v>0.39</v>
      </c>
      <c r="F82" s="43">
        <v>8571546</v>
      </c>
      <c r="G82" s="44">
        <f>ROUND((E82*F82),0)</f>
        <v>3342903</v>
      </c>
      <c r="H82" s="146"/>
    </row>
    <row r="83" spans="1:8" x14ac:dyDescent="0.25">
      <c r="A83" s="143"/>
      <c r="B83" s="144"/>
      <c r="C83" s="5"/>
      <c r="D83" s="6">
        <v>10370916</v>
      </c>
      <c r="E83" s="7"/>
      <c r="F83" s="7"/>
      <c r="G83" s="30">
        <f>SUM(G81:G82)</f>
        <v>3342903</v>
      </c>
      <c r="H83" s="146"/>
    </row>
    <row r="84" spans="1:8" x14ac:dyDescent="0.25">
      <c r="A84" s="143" t="s">
        <v>32</v>
      </c>
      <c r="B84" s="144" t="s">
        <v>15</v>
      </c>
      <c r="C84" s="146" t="s">
        <v>13</v>
      </c>
      <c r="D84" s="3">
        <v>981475</v>
      </c>
      <c r="E84" s="32">
        <v>0</v>
      </c>
      <c r="F84" s="3">
        <v>981475</v>
      </c>
      <c r="G84" s="29">
        <f>ROUND((E84*F84),0)</f>
        <v>0</v>
      </c>
      <c r="H84" s="128" t="s">
        <v>87</v>
      </c>
    </row>
    <row r="85" spans="1:8" x14ac:dyDescent="0.25">
      <c r="A85" s="143"/>
      <c r="B85" s="144"/>
      <c r="C85" s="146" t="s">
        <v>10</v>
      </c>
      <c r="D85" s="3">
        <v>948759</v>
      </c>
      <c r="E85" s="46">
        <v>0.3</v>
      </c>
      <c r="F85" s="3">
        <v>948759</v>
      </c>
      <c r="G85" s="29">
        <f>ROUND((E85*F85),0)</f>
        <v>284628</v>
      </c>
      <c r="H85" s="146"/>
    </row>
    <row r="86" spans="1:8" x14ac:dyDescent="0.25">
      <c r="A86" s="143"/>
      <c r="B86" s="144"/>
      <c r="C86" s="5"/>
      <c r="D86" s="6">
        <v>1930234</v>
      </c>
      <c r="E86" s="7"/>
      <c r="F86" s="7"/>
      <c r="G86" s="30">
        <f>SUM(G84:G85)</f>
        <v>284628</v>
      </c>
      <c r="H86" s="146"/>
    </row>
    <row r="87" spans="1:8" x14ac:dyDescent="0.25">
      <c r="A87" s="143" t="s">
        <v>32</v>
      </c>
      <c r="B87" s="144" t="s">
        <v>17</v>
      </c>
      <c r="C87" s="146" t="s">
        <v>18</v>
      </c>
      <c r="D87" s="3">
        <v>1799370</v>
      </c>
      <c r="E87" s="45">
        <v>0</v>
      </c>
      <c r="F87" s="3">
        <v>1799370</v>
      </c>
      <c r="G87" s="29">
        <f>ROUND((E87*F87),0)</f>
        <v>0</v>
      </c>
      <c r="H87" s="150" t="s">
        <v>90</v>
      </c>
    </row>
    <row r="88" spans="1:8" x14ac:dyDescent="0.25">
      <c r="A88" s="143"/>
      <c r="B88" s="144"/>
      <c r="C88" s="146" t="s">
        <v>10</v>
      </c>
      <c r="D88" s="3">
        <v>5136385</v>
      </c>
      <c r="E88" s="46">
        <v>0.3</v>
      </c>
      <c r="F88" s="3">
        <v>5136385</v>
      </c>
      <c r="G88" s="29">
        <f>ROUND((E88*F88),0)</f>
        <v>1540916</v>
      </c>
      <c r="H88" s="150"/>
    </row>
    <row r="89" spans="1:8" x14ac:dyDescent="0.25">
      <c r="A89" s="143"/>
      <c r="B89" s="144"/>
      <c r="C89" s="5"/>
      <c r="D89" s="6">
        <v>6935755</v>
      </c>
      <c r="E89" s="7"/>
      <c r="F89" s="7"/>
      <c r="G89" s="30">
        <f>SUM(G87:G88)</f>
        <v>1540916</v>
      </c>
      <c r="H89" s="150"/>
    </row>
    <row r="90" spans="1:8" x14ac:dyDescent="0.25">
      <c r="A90" s="143" t="s">
        <v>32</v>
      </c>
      <c r="B90" s="144" t="s">
        <v>19</v>
      </c>
      <c r="C90" s="146" t="s">
        <v>13</v>
      </c>
      <c r="D90" s="3">
        <v>1046906</v>
      </c>
      <c r="E90" s="32">
        <v>0</v>
      </c>
      <c r="F90" s="3">
        <v>1046906</v>
      </c>
      <c r="G90" s="29">
        <f>ROUND((E90*F90),0)</f>
        <v>0</v>
      </c>
      <c r="H90" s="128" t="s">
        <v>88</v>
      </c>
    </row>
    <row r="91" spans="1:8" x14ac:dyDescent="0.25">
      <c r="A91" s="143"/>
      <c r="B91" s="144"/>
      <c r="C91" s="146" t="s">
        <v>10</v>
      </c>
      <c r="D91" s="3">
        <v>5888849</v>
      </c>
      <c r="E91" s="46">
        <v>0.3</v>
      </c>
      <c r="F91" s="3">
        <v>5888849</v>
      </c>
      <c r="G91" s="29">
        <f>ROUND((E91*F91),0)</f>
        <v>1766655</v>
      </c>
      <c r="H91" s="146"/>
    </row>
    <row r="92" spans="1:8" x14ac:dyDescent="0.25">
      <c r="A92" s="143"/>
      <c r="B92" s="144"/>
      <c r="C92" s="5"/>
      <c r="D92" s="6">
        <v>6935755</v>
      </c>
      <c r="E92" s="7"/>
      <c r="F92" s="7"/>
      <c r="G92" s="30">
        <f>SUM(G90:G91)</f>
        <v>1766655</v>
      </c>
      <c r="H92" s="146"/>
    </row>
    <row r="93" spans="1:8" x14ac:dyDescent="0.25">
      <c r="A93" s="143" t="s">
        <v>33</v>
      </c>
      <c r="B93" s="144" t="s">
        <v>11</v>
      </c>
      <c r="C93" s="146" t="s">
        <v>12</v>
      </c>
      <c r="D93" s="3">
        <v>1079622</v>
      </c>
      <c r="E93" s="4">
        <v>0</v>
      </c>
      <c r="F93" s="3">
        <v>1079622</v>
      </c>
      <c r="G93" s="29">
        <f>ROUND((E93*F93),0)</f>
        <v>0</v>
      </c>
      <c r="H93" s="128" t="s">
        <v>113</v>
      </c>
    </row>
    <row r="94" spans="1:8" x14ac:dyDescent="0.25">
      <c r="A94" s="143"/>
      <c r="B94" s="144"/>
      <c r="C94" s="146" t="s">
        <v>13</v>
      </c>
      <c r="D94" s="3">
        <v>2486403</v>
      </c>
      <c r="E94" s="46">
        <v>0.15</v>
      </c>
      <c r="F94" s="3">
        <v>2486403</v>
      </c>
      <c r="G94" s="29">
        <f>ROUND((E94*F94),0)</f>
        <v>372960</v>
      </c>
      <c r="H94" s="146"/>
    </row>
    <row r="95" spans="1:8" ht="22.5" customHeight="1" x14ac:dyDescent="0.25">
      <c r="A95" s="143"/>
      <c r="B95" s="144"/>
      <c r="C95" s="146" t="s">
        <v>10</v>
      </c>
      <c r="D95" s="3">
        <v>3009856</v>
      </c>
      <c r="E95" s="46">
        <v>0.3</v>
      </c>
      <c r="F95" s="3">
        <v>3009856</v>
      </c>
      <c r="G95" s="29">
        <f>ROUND((E95*F95),0)</f>
        <v>902957</v>
      </c>
      <c r="H95" s="146"/>
    </row>
    <row r="96" spans="1:8" ht="21" customHeight="1" x14ac:dyDescent="0.25">
      <c r="A96" s="143"/>
      <c r="B96" s="144"/>
      <c r="C96" s="5"/>
      <c r="D96" s="6">
        <v>6575881</v>
      </c>
      <c r="E96" s="7"/>
      <c r="F96" s="7"/>
      <c r="G96" s="30">
        <f>SUM(G93:G95)</f>
        <v>1275917</v>
      </c>
      <c r="H96" s="146"/>
    </row>
    <row r="97" spans="1:8" ht="26.25" customHeight="1" x14ac:dyDescent="0.25">
      <c r="A97" s="143" t="s">
        <v>33</v>
      </c>
      <c r="B97" s="144" t="s">
        <v>14</v>
      </c>
      <c r="C97" s="146" t="s">
        <v>13</v>
      </c>
      <c r="D97" s="3">
        <v>1799370</v>
      </c>
      <c r="E97" s="46">
        <v>0</v>
      </c>
      <c r="F97" s="3">
        <v>1799370</v>
      </c>
      <c r="G97" s="29">
        <f>ROUND((E97*F97),0)</f>
        <v>0</v>
      </c>
      <c r="H97" s="150" t="s">
        <v>91</v>
      </c>
    </row>
    <row r="98" spans="1:8" ht="26.25" customHeight="1" x14ac:dyDescent="0.25">
      <c r="A98" s="143"/>
      <c r="B98" s="144"/>
      <c r="C98" s="151" t="s">
        <v>10</v>
      </c>
      <c r="D98" s="43">
        <v>8571546</v>
      </c>
      <c r="E98" s="46">
        <v>0.3</v>
      </c>
      <c r="F98" s="43">
        <v>8571546</v>
      </c>
      <c r="G98" s="44">
        <f>ROUND((E98*F98),0)</f>
        <v>2571464</v>
      </c>
      <c r="H98" s="150"/>
    </row>
    <row r="99" spans="1:8" x14ac:dyDescent="0.25">
      <c r="A99" s="143"/>
      <c r="B99" s="144"/>
      <c r="C99" s="5"/>
      <c r="D99" s="6">
        <v>10370916</v>
      </c>
      <c r="E99" s="7"/>
      <c r="F99" s="7"/>
      <c r="G99" s="30">
        <f>SUM(G97:G98)</f>
        <v>2571464</v>
      </c>
      <c r="H99" s="150"/>
    </row>
    <row r="100" spans="1:8" ht="21" customHeight="1" x14ac:dyDescent="0.25">
      <c r="A100" s="143" t="s">
        <v>34</v>
      </c>
      <c r="B100" s="144" t="s">
        <v>11</v>
      </c>
      <c r="C100" s="146" t="s">
        <v>12</v>
      </c>
      <c r="D100" s="3">
        <v>1079622</v>
      </c>
      <c r="E100" s="4">
        <v>0</v>
      </c>
      <c r="F100" s="3">
        <v>1079622</v>
      </c>
      <c r="G100" s="29">
        <f>ROUND((E100*F100),0)</f>
        <v>0</v>
      </c>
      <c r="H100" s="128" t="s">
        <v>94</v>
      </c>
    </row>
    <row r="101" spans="1:8" x14ac:dyDescent="0.25">
      <c r="A101" s="143"/>
      <c r="B101" s="144"/>
      <c r="C101" s="146" t="s">
        <v>13</v>
      </c>
      <c r="D101" s="3">
        <v>2486403</v>
      </c>
      <c r="E101" s="46">
        <v>0.15</v>
      </c>
      <c r="F101" s="3">
        <v>2486403</v>
      </c>
      <c r="G101" s="29">
        <f>ROUND((E101*F101),0)</f>
        <v>372960</v>
      </c>
      <c r="H101" s="146"/>
    </row>
    <row r="102" spans="1:8" ht="22.5" customHeight="1" x14ac:dyDescent="0.25">
      <c r="A102" s="143"/>
      <c r="B102" s="144"/>
      <c r="C102" s="146" t="s">
        <v>10</v>
      </c>
      <c r="D102" s="3">
        <v>3009856</v>
      </c>
      <c r="E102" s="46">
        <v>0.3</v>
      </c>
      <c r="F102" s="3">
        <v>3009856</v>
      </c>
      <c r="G102" s="29">
        <f>ROUND((E102*F102),0)</f>
        <v>902957</v>
      </c>
      <c r="H102" s="146"/>
    </row>
    <row r="103" spans="1:8" ht="24" customHeight="1" x14ac:dyDescent="0.25">
      <c r="A103" s="143"/>
      <c r="B103" s="144"/>
      <c r="C103" s="5"/>
      <c r="D103" s="6">
        <v>6575881</v>
      </c>
      <c r="E103" s="7"/>
      <c r="F103" s="7"/>
      <c r="G103" s="30">
        <f>SUM(G100:G102)</f>
        <v>1275917</v>
      </c>
      <c r="H103" s="146"/>
    </row>
    <row r="104" spans="1:8" ht="23.25" customHeight="1" x14ac:dyDescent="0.25">
      <c r="A104" s="143" t="s">
        <v>34</v>
      </c>
      <c r="B104" s="144" t="s">
        <v>14</v>
      </c>
      <c r="C104" s="146" t="s">
        <v>13</v>
      </c>
      <c r="D104" s="3">
        <v>1799370</v>
      </c>
      <c r="E104" s="46">
        <v>0</v>
      </c>
      <c r="F104" s="3">
        <v>1799370</v>
      </c>
      <c r="G104" s="29">
        <f>ROUND((E104*F104),0)</f>
        <v>0</v>
      </c>
      <c r="H104" s="128" t="s">
        <v>92</v>
      </c>
    </row>
    <row r="105" spans="1:8" ht="23.25" customHeight="1" x14ac:dyDescent="0.25">
      <c r="A105" s="143"/>
      <c r="B105" s="144"/>
      <c r="C105" s="151" t="s">
        <v>10</v>
      </c>
      <c r="D105" s="43">
        <v>8571546</v>
      </c>
      <c r="E105" s="46">
        <v>0.39</v>
      </c>
      <c r="F105" s="43">
        <v>8571546</v>
      </c>
      <c r="G105" s="44">
        <f>ROUND((E105*F105),0)</f>
        <v>3342903</v>
      </c>
      <c r="H105" s="146"/>
    </row>
    <row r="106" spans="1:8" ht="27.75" customHeight="1" x14ac:dyDescent="0.25">
      <c r="A106" s="143"/>
      <c r="B106" s="144"/>
      <c r="C106" s="5"/>
      <c r="D106" s="6">
        <v>10370916</v>
      </c>
      <c r="E106" s="7"/>
      <c r="F106" s="7"/>
      <c r="G106" s="30">
        <f>SUM(G104:G105)</f>
        <v>3342903</v>
      </c>
      <c r="H106" s="146"/>
    </row>
    <row r="107" spans="1:8" x14ac:dyDescent="0.25">
      <c r="A107" s="143" t="s">
        <v>34</v>
      </c>
      <c r="B107" s="144" t="s">
        <v>15</v>
      </c>
      <c r="C107" s="146" t="s">
        <v>13</v>
      </c>
      <c r="D107" s="3">
        <v>981475</v>
      </c>
      <c r="E107" s="32">
        <v>0</v>
      </c>
      <c r="F107" s="3">
        <v>981475</v>
      </c>
      <c r="G107" s="29">
        <f>ROUND((E107*F107),0)</f>
        <v>0</v>
      </c>
      <c r="H107" s="128" t="s">
        <v>89</v>
      </c>
    </row>
    <row r="108" spans="1:8" x14ac:dyDescent="0.25">
      <c r="A108" s="143"/>
      <c r="B108" s="144"/>
      <c r="C108" s="146" t="s">
        <v>10</v>
      </c>
      <c r="D108" s="3">
        <v>948759</v>
      </c>
      <c r="E108" s="46">
        <v>0.3</v>
      </c>
      <c r="F108" s="3">
        <v>948759</v>
      </c>
      <c r="G108" s="29">
        <f>ROUND((E108*F108),0)</f>
        <v>284628</v>
      </c>
      <c r="H108" s="146"/>
    </row>
    <row r="109" spans="1:8" x14ac:dyDescent="0.25">
      <c r="A109" s="143"/>
      <c r="B109" s="144"/>
      <c r="C109" s="5"/>
      <c r="D109" s="6">
        <v>1930234</v>
      </c>
      <c r="E109" s="7"/>
      <c r="F109" s="7"/>
      <c r="G109" s="30">
        <f>SUM(G107:G108)</f>
        <v>284628</v>
      </c>
      <c r="H109" s="146"/>
    </row>
    <row r="110" spans="1:8" x14ac:dyDescent="0.25">
      <c r="A110" s="143" t="s">
        <v>34</v>
      </c>
      <c r="B110" s="152" t="s">
        <v>21</v>
      </c>
      <c r="C110" s="146" t="s">
        <v>12</v>
      </c>
      <c r="D110" s="3">
        <v>392590</v>
      </c>
      <c r="E110" s="32">
        <v>0</v>
      </c>
      <c r="F110" s="3">
        <v>392590</v>
      </c>
      <c r="G110" s="29">
        <f>ROUND((E110*F110),0)</f>
        <v>0</v>
      </c>
      <c r="H110" s="146"/>
    </row>
    <row r="111" spans="1:8" x14ac:dyDescent="0.25">
      <c r="A111" s="143"/>
      <c r="B111" s="152"/>
      <c r="C111" s="146" t="s">
        <v>13</v>
      </c>
      <c r="D111" s="3">
        <v>1733939</v>
      </c>
      <c r="E111" s="46">
        <v>0</v>
      </c>
      <c r="F111" s="3">
        <v>1733939</v>
      </c>
      <c r="G111" s="29">
        <f>ROUND((E111*F111),0)</f>
        <v>0</v>
      </c>
      <c r="H111" s="146"/>
    </row>
    <row r="112" spans="1:8" x14ac:dyDescent="0.25">
      <c r="A112" s="143"/>
      <c r="B112" s="152"/>
      <c r="C112" s="5"/>
      <c r="D112" s="6">
        <v>2126529</v>
      </c>
      <c r="E112" s="7"/>
      <c r="F112" s="7"/>
      <c r="G112" s="30">
        <f>SUM(G110:G111)</f>
        <v>0</v>
      </c>
      <c r="H112" s="146"/>
    </row>
    <row r="113" spans="1:8" ht="19.5" customHeight="1" x14ac:dyDescent="0.25">
      <c r="A113" s="143" t="s">
        <v>34</v>
      </c>
      <c r="B113" s="144" t="s">
        <v>17</v>
      </c>
      <c r="C113" s="146" t="s">
        <v>18</v>
      </c>
      <c r="D113" s="3">
        <v>1799370</v>
      </c>
      <c r="E113" s="4">
        <v>0</v>
      </c>
      <c r="F113" s="3">
        <v>1799370</v>
      </c>
      <c r="G113" s="29">
        <f>ROUND((E113*F113),0)</f>
        <v>0</v>
      </c>
      <c r="H113" s="150" t="s">
        <v>90</v>
      </c>
    </row>
    <row r="114" spans="1:8" ht="19.5" customHeight="1" x14ac:dyDescent="0.25">
      <c r="A114" s="143"/>
      <c r="B114" s="144"/>
      <c r="C114" s="146" t="s">
        <v>10</v>
      </c>
      <c r="D114" s="3">
        <v>5136385</v>
      </c>
      <c r="E114" s="46">
        <v>0.3</v>
      </c>
      <c r="F114" s="3">
        <v>5136385</v>
      </c>
      <c r="G114" s="29">
        <f>ROUND((E114*F114),0)</f>
        <v>1540916</v>
      </c>
      <c r="H114" s="150"/>
    </row>
    <row r="115" spans="1:8" x14ac:dyDescent="0.25">
      <c r="A115" s="143"/>
      <c r="B115" s="144"/>
      <c r="C115" s="5"/>
      <c r="D115" s="6">
        <v>6935755</v>
      </c>
      <c r="E115" s="7"/>
      <c r="F115" s="7"/>
      <c r="G115" s="30">
        <f>SUM(G113:G114)</f>
        <v>1540916</v>
      </c>
      <c r="H115" s="150"/>
    </row>
    <row r="116" spans="1:8" x14ac:dyDescent="0.25">
      <c r="A116" s="143" t="s">
        <v>34</v>
      </c>
      <c r="B116" s="144" t="s">
        <v>19</v>
      </c>
      <c r="C116" s="146" t="s">
        <v>13</v>
      </c>
      <c r="D116" s="3">
        <v>1046906</v>
      </c>
      <c r="E116" s="32">
        <v>0</v>
      </c>
      <c r="F116" s="3">
        <v>1046906</v>
      </c>
      <c r="G116" s="29">
        <f>ROUND((E116*F116),0)</f>
        <v>0</v>
      </c>
      <c r="H116" s="128" t="s">
        <v>107</v>
      </c>
    </row>
    <row r="117" spans="1:8" x14ac:dyDescent="0.25">
      <c r="A117" s="143"/>
      <c r="B117" s="144"/>
      <c r="C117" s="146" t="s">
        <v>10</v>
      </c>
      <c r="D117" s="3">
        <v>5888849</v>
      </c>
      <c r="E117" s="46">
        <v>0.3</v>
      </c>
      <c r="F117" s="3">
        <v>5888849</v>
      </c>
      <c r="G117" s="29">
        <f>ROUND((E117*F117),0)</f>
        <v>1766655</v>
      </c>
      <c r="H117" s="146"/>
    </row>
    <row r="118" spans="1:8" x14ac:dyDescent="0.25">
      <c r="A118" s="143"/>
      <c r="B118" s="144"/>
      <c r="C118" s="5"/>
      <c r="D118" s="6">
        <v>6935755</v>
      </c>
      <c r="E118" s="7"/>
      <c r="F118" s="7"/>
      <c r="G118" s="30">
        <f>SUM(G116:G117)</f>
        <v>1766655</v>
      </c>
      <c r="H118" s="146"/>
    </row>
    <row r="119" spans="1:8" ht="18" customHeight="1" x14ac:dyDescent="0.25">
      <c r="A119" s="143" t="s">
        <v>117</v>
      </c>
      <c r="B119" s="144" t="s">
        <v>22</v>
      </c>
      <c r="C119" s="146" t="s">
        <v>12</v>
      </c>
      <c r="D119" s="3">
        <v>1079622</v>
      </c>
      <c r="E119" s="4">
        <v>0</v>
      </c>
      <c r="F119" s="3">
        <v>1079622</v>
      </c>
      <c r="G119" s="29">
        <f>ROUND((E119*F119),0)</f>
        <v>0</v>
      </c>
      <c r="H119" s="128" t="s">
        <v>93</v>
      </c>
    </row>
    <row r="120" spans="1:8" ht="24" customHeight="1" x14ac:dyDescent="0.25">
      <c r="A120" s="143"/>
      <c r="B120" s="144"/>
      <c r="C120" s="146" t="s">
        <v>13</v>
      </c>
      <c r="D120" s="3">
        <v>2486403</v>
      </c>
      <c r="E120" s="46">
        <v>0.15</v>
      </c>
      <c r="F120" s="3">
        <v>2486403</v>
      </c>
      <c r="G120" s="29">
        <f>ROUND((E120*F120),0)</f>
        <v>372960</v>
      </c>
      <c r="H120" s="146"/>
    </row>
    <row r="121" spans="1:8" ht="25.5" customHeight="1" x14ac:dyDescent="0.25">
      <c r="A121" s="143"/>
      <c r="B121" s="144"/>
      <c r="C121" s="146" t="s">
        <v>10</v>
      </c>
      <c r="D121" s="3">
        <v>2388255</v>
      </c>
      <c r="E121" s="46">
        <v>0.3</v>
      </c>
      <c r="F121" s="3">
        <v>2388255</v>
      </c>
      <c r="G121" s="29">
        <f>ROUND((E121*F121),0)</f>
        <v>716477</v>
      </c>
      <c r="H121" s="146"/>
    </row>
    <row r="122" spans="1:8" ht="22.5" customHeight="1" x14ac:dyDescent="0.25">
      <c r="A122" s="143"/>
      <c r="B122" s="144"/>
      <c r="C122" s="5"/>
      <c r="D122" s="6">
        <v>5954280</v>
      </c>
      <c r="E122" s="7"/>
      <c r="F122" s="7"/>
      <c r="G122" s="30">
        <f>SUM(G119:G121)</f>
        <v>1089437</v>
      </c>
      <c r="H122" s="146"/>
    </row>
    <row r="123" spans="1:8" x14ac:dyDescent="0.25">
      <c r="A123" s="143" t="s">
        <v>36</v>
      </c>
      <c r="B123" s="144" t="s">
        <v>11</v>
      </c>
      <c r="C123" s="146" t="s">
        <v>12</v>
      </c>
      <c r="D123" s="3">
        <v>1079622</v>
      </c>
      <c r="E123" s="4">
        <v>0</v>
      </c>
      <c r="F123" s="3">
        <v>1079622</v>
      </c>
      <c r="G123" s="29">
        <f>ROUND((E123*F123),0)</f>
        <v>0</v>
      </c>
      <c r="H123" s="128" t="s">
        <v>95</v>
      </c>
    </row>
    <row r="124" spans="1:8" ht="21" customHeight="1" x14ac:dyDescent="0.25">
      <c r="A124" s="143"/>
      <c r="B124" s="144"/>
      <c r="C124" s="146" t="s">
        <v>13</v>
      </c>
      <c r="D124" s="3">
        <v>2486403</v>
      </c>
      <c r="E124" s="46">
        <v>0.15</v>
      </c>
      <c r="F124" s="3">
        <v>2486403</v>
      </c>
      <c r="G124" s="29">
        <f>ROUND((E124*F124),0)</f>
        <v>372960</v>
      </c>
      <c r="H124" s="146"/>
    </row>
    <row r="125" spans="1:8" ht="21" customHeight="1" x14ac:dyDescent="0.25">
      <c r="A125" s="143"/>
      <c r="B125" s="144"/>
      <c r="C125" s="146" t="s">
        <v>10</v>
      </c>
      <c r="D125" s="3">
        <v>3009856</v>
      </c>
      <c r="E125" s="46">
        <v>0.3</v>
      </c>
      <c r="F125" s="3">
        <v>3009856</v>
      </c>
      <c r="G125" s="29">
        <f>ROUND((E125*F125),0)</f>
        <v>902957</v>
      </c>
      <c r="H125" s="146"/>
    </row>
    <row r="126" spans="1:8" ht="20.25" customHeight="1" x14ac:dyDescent="0.25">
      <c r="A126" s="143"/>
      <c r="B126" s="144"/>
      <c r="C126" s="5"/>
      <c r="D126" s="6">
        <v>6575881</v>
      </c>
      <c r="E126" s="7"/>
      <c r="F126" s="7"/>
      <c r="G126" s="30">
        <f>SUM(G123:G125)</f>
        <v>1275917</v>
      </c>
      <c r="H126" s="146"/>
    </row>
    <row r="127" spans="1:8" x14ac:dyDescent="0.25">
      <c r="A127" s="143" t="s">
        <v>36</v>
      </c>
      <c r="B127" s="144" t="s">
        <v>11</v>
      </c>
      <c r="C127" s="146" t="s">
        <v>12</v>
      </c>
      <c r="D127" s="3">
        <v>1079622</v>
      </c>
      <c r="E127" s="4">
        <v>0</v>
      </c>
      <c r="F127" s="3">
        <v>1079622</v>
      </c>
      <c r="G127" s="29">
        <f>ROUND((E127*F127),0)</f>
        <v>0</v>
      </c>
      <c r="H127" s="128" t="s">
        <v>114</v>
      </c>
    </row>
    <row r="128" spans="1:8" ht="24.75" customHeight="1" x14ac:dyDescent="0.25">
      <c r="A128" s="143"/>
      <c r="B128" s="144"/>
      <c r="C128" s="146" t="s">
        <v>13</v>
      </c>
      <c r="D128" s="3">
        <v>2486403</v>
      </c>
      <c r="E128" s="46">
        <v>0.15</v>
      </c>
      <c r="F128" s="3">
        <v>2486403</v>
      </c>
      <c r="G128" s="29">
        <f>ROUND((E128*F128),0)</f>
        <v>372960</v>
      </c>
      <c r="H128" s="146"/>
    </row>
    <row r="129" spans="1:8" ht="24" customHeight="1" x14ac:dyDescent="0.25">
      <c r="A129" s="143"/>
      <c r="B129" s="144"/>
      <c r="C129" s="146" t="s">
        <v>10</v>
      </c>
      <c r="D129" s="3">
        <v>3009856</v>
      </c>
      <c r="E129" s="46">
        <v>0.3</v>
      </c>
      <c r="F129" s="3">
        <v>3009856</v>
      </c>
      <c r="G129" s="29">
        <f>ROUND((E129*F129),0)</f>
        <v>902957</v>
      </c>
      <c r="H129" s="146"/>
    </row>
    <row r="130" spans="1:8" ht="27.75" customHeight="1" x14ac:dyDescent="0.25">
      <c r="A130" s="143"/>
      <c r="B130" s="144"/>
      <c r="C130" s="5"/>
      <c r="D130" s="6">
        <v>6575881</v>
      </c>
      <c r="E130" s="7"/>
      <c r="F130" s="7"/>
      <c r="G130" s="30">
        <f>SUM(G127:G129)</f>
        <v>1275917</v>
      </c>
      <c r="H130" s="146"/>
    </row>
    <row r="131" spans="1:8" ht="21.75" customHeight="1" x14ac:dyDescent="0.25">
      <c r="A131" s="143" t="s">
        <v>115</v>
      </c>
      <c r="B131" s="144" t="s">
        <v>14</v>
      </c>
      <c r="C131" s="146" t="s">
        <v>13</v>
      </c>
      <c r="D131" s="3">
        <v>1799370</v>
      </c>
      <c r="E131" s="46">
        <v>0</v>
      </c>
      <c r="F131" s="3">
        <v>1799370</v>
      </c>
      <c r="G131" s="29">
        <f>ROUND((E131*F131),0)</f>
        <v>0</v>
      </c>
      <c r="H131" s="150" t="s">
        <v>91</v>
      </c>
    </row>
    <row r="132" spans="1:8" ht="21.75" customHeight="1" x14ac:dyDescent="0.25">
      <c r="A132" s="143"/>
      <c r="B132" s="144"/>
      <c r="C132" s="151" t="s">
        <v>10</v>
      </c>
      <c r="D132" s="43">
        <v>8571546</v>
      </c>
      <c r="E132" s="46">
        <v>0.3</v>
      </c>
      <c r="F132" s="43">
        <v>8571546</v>
      </c>
      <c r="G132" s="44">
        <f>ROUND((E132*F132),0)</f>
        <v>2571464</v>
      </c>
      <c r="H132" s="150"/>
    </row>
    <row r="133" spans="1:8" x14ac:dyDescent="0.25">
      <c r="A133" s="143"/>
      <c r="B133" s="144"/>
      <c r="C133" s="5"/>
      <c r="D133" s="6">
        <v>10370916</v>
      </c>
      <c r="E133" s="7"/>
      <c r="F133" s="7"/>
      <c r="G133" s="30">
        <f>SUM(G131:G132)</f>
        <v>2571464</v>
      </c>
      <c r="H133" s="150"/>
    </row>
    <row r="134" spans="1:8" x14ac:dyDescent="0.25">
      <c r="A134" s="143" t="s">
        <v>116</v>
      </c>
      <c r="B134" s="144" t="s">
        <v>22</v>
      </c>
      <c r="C134" s="146" t="s">
        <v>12</v>
      </c>
      <c r="D134" s="3">
        <v>1079622</v>
      </c>
      <c r="E134" s="4">
        <v>0</v>
      </c>
      <c r="F134" s="3">
        <v>1079622</v>
      </c>
      <c r="G134" s="29">
        <f>ROUND((E134*F134),0)</f>
        <v>0</v>
      </c>
      <c r="H134" s="128" t="s">
        <v>96</v>
      </c>
    </row>
    <row r="135" spans="1:8" ht="21" customHeight="1" x14ac:dyDescent="0.25">
      <c r="A135" s="143"/>
      <c r="B135" s="144"/>
      <c r="C135" s="146" t="s">
        <v>13</v>
      </c>
      <c r="D135" s="3">
        <v>2486403</v>
      </c>
      <c r="E135" s="46">
        <v>0.15</v>
      </c>
      <c r="F135" s="3">
        <v>2486403</v>
      </c>
      <c r="G135" s="29">
        <f>ROUND((E135*F135),0)</f>
        <v>372960</v>
      </c>
      <c r="H135" s="146"/>
    </row>
    <row r="136" spans="1:8" ht="20.25" customHeight="1" x14ac:dyDescent="0.25">
      <c r="A136" s="143"/>
      <c r="B136" s="144"/>
      <c r="C136" s="146" t="s">
        <v>10</v>
      </c>
      <c r="D136" s="3">
        <v>2388255</v>
      </c>
      <c r="E136" s="46">
        <v>0.3</v>
      </c>
      <c r="F136" s="3">
        <v>2388255</v>
      </c>
      <c r="G136" s="29">
        <f>ROUND((E136*F136),0)</f>
        <v>716477</v>
      </c>
      <c r="H136" s="146"/>
    </row>
    <row r="137" spans="1:8" ht="24" customHeight="1" x14ac:dyDescent="0.25">
      <c r="A137" s="143"/>
      <c r="B137" s="144"/>
      <c r="C137" s="5"/>
      <c r="D137" s="6">
        <v>5954280</v>
      </c>
      <c r="E137" s="7"/>
      <c r="F137" s="7"/>
      <c r="G137" s="30">
        <f>SUM(G134:G136)</f>
        <v>1089437</v>
      </c>
      <c r="H137" s="146"/>
    </row>
    <row r="138" spans="1:8" x14ac:dyDescent="0.25">
      <c r="A138" s="143" t="s">
        <v>38</v>
      </c>
      <c r="B138" s="144" t="s">
        <v>11</v>
      </c>
      <c r="C138" s="146" t="s">
        <v>12</v>
      </c>
      <c r="D138" s="3">
        <v>1079622</v>
      </c>
      <c r="E138" s="4">
        <v>0</v>
      </c>
      <c r="F138" s="3">
        <v>1079622</v>
      </c>
      <c r="G138" s="29">
        <f>ROUND((E138*F138),0)</f>
        <v>0</v>
      </c>
      <c r="H138" s="128" t="s">
        <v>83</v>
      </c>
    </row>
    <row r="139" spans="1:8" x14ac:dyDescent="0.25">
      <c r="A139" s="143"/>
      <c r="B139" s="144"/>
      <c r="C139" s="146" t="s">
        <v>13</v>
      </c>
      <c r="D139" s="3">
        <v>2486403</v>
      </c>
      <c r="E139" s="4">
        <v>0.5</v>
      </c>
      <c r="F139" s="3">
        <v>2486403</v>
      </c>
      <c r="G139" s="29">
        <f>ROUND((E139*F139),0)</f>
        <v>1243202</v>
      </c>
      <c r="H139" s="146"/>
    </row>
    <row r="140" spans="1:8" x14ac:dyDescent="0.25">
      <c r="A140" s="143"/>
      <c r="B140" s="144"/>
      <c r="C140" s="146" t="s">
        <v>10</v>
      </c>
      <c r="D140" s="3">
        <v>3009856</v>
      </c>
      <c r="E140" s="4">
        <v>1</v>
      </c>
      <c r="F140" s="3">
        <v>3009856</v>
      </c>
      <c r="G140" s="29">
        <f>ROUND((E140*F140),0)</f>
        <v>3009856</v>
      </c>
      <c r="H140" s="146"/>
    </row>
    <row r="141" spans="1:8" x14ac:dyDescent="0.25">
      <c r="A141" s="143"/>
      <c r="B141" s="144"/>
      <c r="C141" s="5"/>
      <c r="D141" s="6">
        <v>6575881</v>
      </c>
      <c r="E141" s="7"/>
      <c r="F141" s="7"/>
      <c r="G141" s="30">
        <f>SUM(G138:G140)</f>
        <v>4253058</v>
      </c>
      <c r="H141" s="146"/>
    </row>
    <row r="142" spans="1:8" ht="19.5" customHeight="1" x14ac:dyDescent="0.25">
      <c r="A142" s="143" t="s">
        <v>38</v>
      </c>
      <c r="B142" s="144" t="s">
        <v>14</v>
      </c>
      <c r="C142" s="146" t="s">
        <v>13</v>
      </c>
      <c r="D142" s="3">
        <v>1799370</v>
      </c>
      <c r="E142" s="4">
        <v>0.7</v>
      </c>
      <c r="F142" s="3">
        <v>1799370</v>
      </c>
      <c r="G142" s="29">
        <f>ROUND((E142*F142),0)</f>
        <v>1259559</v>
      </c>
      <c r="H142" s="147" t="s">
        <v>77</v>
      </c>
    </row>
    <row r="143" spans="1:8" ht="21.75" customHeight="1" x14ac:dyDescent="0.25">
      <c r="A143" s="143"/>
      <c r="B143" s="144"/>
      <c r="C143" s="151" t="s">
        <v>10</v>
      </c>
      <c r="D143" s="43">
        <v>8571546</v>
      </c>
      <c r="E143" s="41">
        <v>1</v>
      </c>
      <c r="F143" s="43">
        <v>8571546</v>
      </c>
      <c r="G143" s="44">
        <f>ROUND((E143*F143),0)</f>
        <v>8571546</v>
      </c>
      <c r="H143" s="148"/>
    </row>
    <row r="144" spans="1:8" ht="22.5" customHeight="1" x14ac:dyDescent="0.25">
      <c r="A144" s="143"/>
      <c r="B144" s="144"/>
      <c r="C144" s="5"/>
      <c r="D144" s="6">
        <v>10370916</v>
      </c>
      <c r="E144" s="7"/>
      <c r="F144" s="7"/>
      <c r="G144" s="30">
        <f>SUM(G142:G143)</f>
        <v>9831105</v>
      </c>
      <c r="H144" s="149"/>
    </row>
    <row r="145" spans="1:10" ht="27.75" customHeight="1" x14ac:dyDescent="0.25">
      <c r="A145" s="143" t="s">
        <v>40</v>
      </c>
      <c r="B145" s="144" t="s">
        <v>23</v>
      </c>
      <c r="C145" s="146" t="s">
        <v>9</v>
      </c>
      <c r="D145" s="3">
        <v>883327</v>
      </c>
      <c r="E145" s="4">
        <v>1.4</v>
      </c>
      <c r="F145" s="3">
        <v>883327</v>
      </c>
      <c r="G145" s="29">
        <f>ROUND((E145*F145),0)</f>
        <v>1236658</v>
      </c>
      <c r="H145" s="145" t="s">
        <v>85</v>
      </c>
    </row>
    <row r="146" spans="1:10" ht="39.75" customHeight="1" x14ac:dyDescent="0.25">
      <c r="A146" s="143"/>
      <c r="B146" s="144"/>
      <c r="C146" s="146" t="s">
        <v>10</v>
      </c>
      <c r="D146" s="3">
        <v>4874658</v>
      </c>
      <c r="E146" s="4">
        <v>1.4</v>
      </c>
      <c r="F146" s="3">
        <v>4874658</v>
      </c>
      <c r="G146" s="29">
        <f>ROUND((E146*F146),0)</f>
        <v>6824521</v>
      </c>
      <c r="H146" s="132"/>
    </row>
    <row r="147" spans="1:10" ht="41.25" customHeight="1" x14ac:dyDescent="0.25">
      <c r="A147" s="143"/>
      <c r="B147" s="144"/>
      <c r="C147" s="5"/>
      <c r="D147" s="6">
        <v>5757985</v>
      </c>
      <c r="E147" s="7"/>
      <c r="F147" s="7"/>
      <c r="G147" s="30">
        <f>SUM(G145:G146)</f>
        <v>8061179</v>
      </c>
      <c r="H147" s="132"/>
    </row>
    <row r="148" spans="1:10" ht="33" customHeight="1" x14ac:dyDescent="0.25">
      <c r="A148" s="143" t="s">
        <v>40</v>
      </c>
      <c r="B148" s="144" t="s">
        <v>23</v>
      </c>
      <c r="C148" s="146" t="s">
        <v>9</v>
      </c>
      <c r="D148" s="3">
        <v>883327</v>
      </c>
      <c r="E148" s="46">
        <v>2.8</v>
      </c>
      <c r="F148" s="3">
        <v>883327</v>
      </c>
      <c r="G148" s="29">
        <f>ROUND((E148*F148),0)</f>
        <v>2473316</v>
      </c>
      <c r="H148" s="145" t="s">
        <v>97</v>
      </c>
    </row>
    <row r="149" spans="1:10" ht="36" customHeight="1" x14ac:dyDescent="0.25">
      <c r="A149" s="143"/>
      <c r="B149" s="144"/>
      <c r="C149" s="146" t="s">
        <v>10</v>
      </c>
      <c r="D149" s="3">
        <v>4874658</v>
      </c>
      <c r="E149" s="46">
        <v>2.8</v>
      </c>
      <c r="F149" s="3">
        <v>4874658</v>
      </c>
      <c r="G149" s="29">
        <f>ROUND((E149*F149),0)</f>
        <v>13649042</v>
      </c>
      <c r="H149" s="132"/>
    </row>
    <row r="150" spans="1:10" ht="42" customHeight="1" x14ac:dyDescent="0.25">
      <c r="A150" s="143"/>
      <c r="B150" s="144"/>
      <c r="C150" s="5"/>
      <c r="D150" s="6">
        <v>5757985</v>
      </c>
      <c r="E150" s="7"/>
      <c r="F150" s="7"/>
      <c r="G150" s="30">
        <f>SUM(G148:G149)</f>
        <v>16122358</v>
      </c>
      <c r="H150" s="132"/>
      <c r="J150" s="40"/>
    </row>
    <row r="151" spans="1:10" x14ac:dyDescent="0.25">
      <c r="A151" s="143" t="s">
        <v>41</v>
      </c>
      <c r="B151" s="144" t="s">
        <v>11</v>
      </c>
      <c r="C151" s="146" t="s">
        <v>12</v>
      </c>
      <c r="D151" s="3">
        <v>1079622</v>
      </c>
      <c r="E151" s="4">
        <v>0</v>
      </c>
      <c r="F151" s="3">
        <v>1079622</v>
      </c>
      <c r="G151" s="29">
        <f>ROUND((E151*F151),0)</f>
        <v>0</v>
      </c>
      <c r="H151" s="128" t="s">
        <v>98</v>
      </c>
    </row>
    <row r="152" spans="1:10" x14ac:dyDescent="0.25">
      <c r="A152" s="143"/>
      <c r="B152" s="144"/>
      <c r="C152" s="146" t="s">
        <v>13</v>
      </c>
      <c r="D152" s="3">
        <v>2486403</v>
      </c>
      <c r="E152" s="46">
        <v>0.15</v>
      </c>
      <c r="F152" s="3">
        <v>2486403</v>
      </c>
      <c r="G152" s="29">
        <f>ROUND((E152*F152),0)</f>
        <v>372960</v>
      </c>
      <c r="H152" s="146"/>
    </row>
    <row r="153" spans="1:10" ht="20.25" customHeight="1" x14ac:dyDescent="0.25">
      <c r="A153" s="143"/>
      <c r="B153" s="144"/>
      <c r="C153" s="146" t="s">
        <v>10</v>
      </c>
      <c r="D153" s="3">
        <v>3009856</v>
      </c>
      <c r="E153" s="46">
        <v>0.3</v>
      </c>
      <c r="F153" s="3">
        <v>3009856</v>
      </c>
      <c r="G153" s="29">
        <f>ROUND((E153*F153),0)</f>
        <v>902957</v>
      </c>
      <c r="H153" s="146"/>
    </row>
    <row r="154" spans="1:10" ht="26.25" customHeight="1" x14ac:dyDescent="0.25">
      <c r="A154" s="143"/>
      <c r="B154" s="144"/>
      <c r="C154" s="5"/>
      <c r="D154" s="6">
        <v>6575881</v>
      </c>
      <c r="E154" s="7"/>
      <c r="F154" s="7"/>
      <c r="G154" s="30">
        <f>SUM(G151:G153)</f>
        <v>1275917</v>
      </c>
      <c r="H154" s="146"/>
    </row>
    <row r="155" spans="1:10" ht="23.25" customHeight="1" x14ac:dyDescent="0.25">
      <c r="A155" s="143" t="s">
        <v>41</v>
      </c>
      <c r="B155" s="144" t="s">
        <v>14</v>
      </c>
      <c r="C155" s="146" t="s">
        <v>13</v>
      </c>
      <c r="D155" s="3">
        <v>1799370</v>
      </c>
      <c r="E155" s="46">
        <v>0</v>
      </c>
      <c r="F155" s="3">
        <v>1799370</v>
      </c>
      <c r="G155" s="29">
        <f>ROUND((E155*F155),0)</f>
        <v>0</v>
      </c>
      <c r="H155" s="150" t="s">
        <v>91</v>
      </c>
    </row>
    <row r="156" spans="1:10" ht="23.25" customHeight="1" x14ac:dyDescent="0.25">
      <c r="A156" s="143"/>
      <c r="B156" s="144"/>
      <c r="C156" s="151" t="s">
        <v>10</v>
      </c>
      <c r="D156" s="43">
        <v>8571546</v>
      </c>
      <c r="E156" s="46">
        <v>0.3</v>
      </c>
      <c r="F156" s="43">
        <v>8571546</v>
      </c>
      <c r="G156" s="44">
        <f>ROUND((E156*F156),0)</f>
        <v>2571464</v>
      </c>
      <c r="H156" s="150"/>
    </row>
    <row r="157" spans="1:10" x14ac:dyDescent="0.25">
      <c r="A157" s="143"/>
      <c r="B157" s="144"/>
      <c r="C157" s="5"/>
      <c r="D157" s="6">
        <v>10370916</v>
      </c>
      <c r="E157" s="7"/>
      <c r="F157" s="7"/>
      <c r="G157" s="30">
        <f>SUM(G155:G156)</f>
        <v>2571464</v>
      </c>
      <c r="H157" s="150"/>
    </row>
    <row r="158" spans="1:10" x14ac:dyDescent="0.25">
      <c r="A158" s="143" t="s">
        <v>42</v>
      </c>
      <c r="B158" s="144" t="s">
        <v>11</v>
      </c>
      <c r="C158" s="146" t="s">
        <v>12</v>
      </c>
      <c r="D158" s="3">
        <v>1079622</v>
      </c>
      <c r="E158" s="4">
        <v>0</v>
      </c>
      <c r="F158" s="3">
        <v>1079622</v>
      </c>
      <c r="G158" s="29">
        <f>ROUND((E158*F158),0)</f>
        <v>0</v>
      </c>
      <c r="H158" s="128" t="s">
        <v>99</v>
      </c>
    </row>
    <row r="159" spans="1:10" x14ac:dyDescent="0.25">
      <c r="A159" s="143"/>
      <c r="B159" s="144"/>
      <c r="C159" s="146" t="s">
        <v>13</v>
      </c>
      <c r="D159" s="3">
        <v>2486403</v>
      </c>
      <c r="E159" s="46">
        <v>0.15</v>
      </c>
      <c r="F159" s="3">
        <v>2486403</v>
      </c>
      <c r="G159" s="29">
        <f>ROUND((E159*F159),0)</f>
        <v>372960</v>
      </c>
      <c r="H159" s="146"/>
    </row>
    <row r="160" spans="1:10" ht="22.5" customHeight="1" x14ac:dyDescent="0.25">
      <c r="A160" s="143"/>
      <c r="B160" s="144"/>
      <c r="C160" s="146" t="s">
        <v>10</v>
      </c>
      <c r="D160" s="3">
        <v>3009856</v>
      </c>
      <c r="E160" s="46">
        <v>0.3</v>
      </c>
      <c r="F160" s="3">
        <v>3009856</v>
      </c>
      <c r="G160" s="29">
        <f>ROUND((E160*F160),0)</f>
        <v>902957</v>
      </c>
      <c r="H160" s="146"/>
    </row>
    <row r="161" spans="1:8" ht="28.5" customHeight="1" x14ac:dyDescent="0.25">
      <c r="A161" s="143"/>
      <c r="B161" s="144"/>
      <c r="C161" s="5"/>
      <c r="D161" s="6">
        <v>6575881</v>
      </c>
      <c r="E161" s="7"/>
      <c r="F161" s="7"/>
      <c r="G161" s="30">
        <f>SUM(G158:G160)</f>
        <v>1275917</v>
      </c>
      <c r="H161" s="146"/>
    </row>
    <row r="162" spans="1:8" ht="21" customHeight="1" x14ac:dyDescent="0.25">
      <c r="A162" s="143" t="s">
        <v>42</v>
      </c>
      <c r="B162" s="144" t="s">
        <v>14</v>
      </c>
      <c r="C162" s="146" t="s">
        <v>13</v>
      </c>
      <c r="D162" s="3">
        <v>1799370</v>
      </c>
      <c r="E162" s="46">
        <v>0</v>
      </c>
      <c r="F162" s="3">
        <v>1799370</v>
      </c>
      <c r="G162" s="29">
        <f>ROUND((E162*F162),0)</f>
        <v>0</v>
      </c>
      <c r="H162" s="150" t="s">
        <v>91</v>
      </c>
    </row>
    <row r="163" spans="1:8" ht="21" customHeight="1" x14ac:dyDescent="0.25">
      <c r="A163" s="143"/>
      <c r="B163" s="144"/>
      <c r="C163" s="146" t="s">
        <v>10</v>
      </c>
      <c r="D163" s="3">
        <v>8571546</v>
      </c>
      <c r="E163" s="46">
        <v>0.3</v>
      </c>
      <c r="F163" s="3">
        <v>8571546</v>
      </c>
      <c r="G163" s="29">
        <f>ROUND((E163*F163),0)</f>
        <v>2571464</v>
      </c>
      <c r="H163" s="150"/>
    </row>
    <row r="164" spans="1:8" x14ac:dyDescent="0.25">
      <c r="A164" s="143"/>
      <c r="B164" s="144"/>
      <c r="C164" s="5"/>
      <c r="D164" s="6">
        <v>10370916</v>
      </c>
      <c r="E164" s="7"/>
      <c r="F164" s="7"/>
      <c r="G164" s="30">
        <f>SUM(G162:G163)</f>
        <v>2571464</v>
      </c>
      <c r="H164" s="150"/>
    </row>
    <row r="165" spans="1:8" x14ac:dyDescent="0.25">
      <c r="A165" s="143" t="s">
        <v>43</v>
      </c>
      <c r="B165" s="144" t="s">
        <v>11</v>
      </c>
      <c r="C165" s="146" t="s">
        <v>12</v>
      </c>
      <c r="D165" s="3">
        <v>1079622</v>
      </c>
      <c r="E165" s="4">
        <v>0</v>
      </c>
      <c r="F165" s="3">
        <v>1079622</v>
      </c>
      <c r="G165" s="29">
        <f>ROUND((E165*F165),0)</f>
        <v>0</v>
      </c>
      <c r="H165" s="128" t="s">
        <v>100</v>
      </c>
    </row>
    <row r="166" spans="1:8" ht="22.5" customHeight="1" x14ac:dyDescent="0.25">
      <c r="A166" s="143"/>
      <c r="B166" s="144"/>
      <c r="C166" s="146" t="s">
        <v>13</v>
      </c>
      <c r="D166" s="3">
        <v>2486403</v>
      </c>
      <c r="E166" s="46">
        <v>0.15</v>
      </c>
      <c r="F166" s="3">
        <v>2486403</v>
      </c>
      <c r="G166" s="29">
        <f>ROUND((E166*F166),0)</f>
        <v>372960</v>
      </c>
      <c r="H166" s="146"/>
    </row>
    <row r="167" spans="1:8" ht="21" customHeight="1" x14ac:dyDescent="0.25">
      <c r="A167" s="143"/>
      <c r="B167" s="144"/>
      <c r="C167" s="146" t="s">
        <v>10</v>
      </c>
      <c r="D167" s="3">
        <v>3009856</v>
      </c>
      <c r="E167" s="46">
        <v>0.3</v>
      </c>
      <c r="F167" s="3">
        <v>3009856</v>
      </c>
      <c r="G167" s="29">
        <f>ROUND((E167*F167),0)</f>
        <v>902957</v>
      </c>
      <c r="H167" s="146"/>
    </row>
    <row r="168" spans="1:8" ht="24" customHeight="1" x14ac:dyDescent="0.25">
      <c r="A168" s="143"/>
      <c r="B168" s="144"/>
      <c r="C168" s="5"/>
      <c r="D168" s="6">
        <v>6575881</v>
      </c>
      <c r="E168" s="7"/>
      <c r="F168" s="7"/>
      <c r="G168" s="30">
        <f>SUM(G165:G167)</f>
        <v>1275917</v>
      </c>
      <c r="H168" s="146"/>
    </row>
    <row r="169" spans="1:8" ht="22.5" customHeight="1" x14ac:dyDescent="0.25">
      <c r="A169" s="143" t="s">
        <v>43</v>
      </c>
      <c r="B169" s="144" t="s">
        <v>14</v>
      </c>
      <c r="C169" s="146" t="s">
        <v>13</v>
      </c>
      <c r="D169" s="3">
        <v>1799370</v>
      </c>
      <c r="E169" s="46">
        <v>0</v>
      </c>
      <c r="F169" s="3">
        <v>1799370</v>
      </c>
      <c r="G169" s="29">
        <f>ROUND((E169*F169),0)</f>
        <v>0</v>
      </c>
      <c r="H169" s="150" t="s">
        <v>91</v>
      </c>
    </row>
    <row r="170" spans="1:8" ht="22.5" customHeight="1" x14ac:dyDescent="0.25">
      <c r="A170" s="143"/>
      <c r="B170" s="144"/>
      <c r="C170" s="151" t="s">
        <v>10</v>
      </c>
      <c r="D170" s="43">
        <v>8571546</v>
      </c>
      <c r="E170" s="46">
        <v>0.3</v>
      </c>
      <c r="F170" s="43">
        <v>8571546</v>
      </c>
      <c r="G170" s="44">
        <f>ROUND((E170*F170),0)</f>
        <v>2571464</v>
      </c>
      <c r="H170" s="150"/>
    </row>
    <row r="171" spans="1:8" x14ac:dyDescent="0.25">
      <c r="A171" s="143"/>
      <c r="B171" s="144"/>
      <c r="C171" s="5"/>
      <c r="D171" s="6">
        <v>10370916</v>
      </c>
      <c r="E171" s="7"/>
      <c r="F171" s="7"/>
      <c r="G171" s="30">
        <f>SUM(G169:G170)</f>
        <v>2571464</v>
      </c>
      <c r="H171" s="150"/>
    </row>
    <row r="172" spans="1:8" x14ac:dyDescent="0.25">
      <c r="A172" s="143" t="s">
        <v>44</v>
      </c>
      <c r="B172" s="144" t="s">
        <v>11</v>
      </c>
      <c r="C172" s="146" t="s">
        <v>12</v>
      </c>
      <c r="D172" s="3">
        <v>1079622</v>
      </c>
      <c r="E172" s="4">
        <v>0</v>
      </c>
      <c r="F172" s="3">
        <v>1079622</v>
      </c>
      <c r="G172" s="29">
        <f>ROUND((E172*F172),0)</f>
        <v>0</v>
      </c>
      <c r="H172" s="128" t="s">
        <v>101</v>
      </c>
    </row>
    <row r="173" spans="1:8" x14ac:dyDescent="0.25">
      <c r="A173" s="143"/>
      <c r="B173" s="144"/>
      <c r="C173" s="146" t="s">
        <v>13</v>
      </c>
      <c r="D173" s="3">
        <v>2486403</v>
      </c>
      <c r="E173" s="46">
        <v>0.15</v>
      </c>
      <c r="F173" s="3">
        <v>2486403</v>
      </c>
      <c r="G173" s="29">
        <f>ROUND((E173*F173),0)</f>
        <v>372960</v>
      </c>
      <c r="H173" s="146"/>
    </row>
    <row r="174" spans="1:8" ht="28.5" customHeight="1" x14ac:dyDescent="0.25">
      <c r="A174" s="143"/>
      <c r="B174" s="144"/>
      <c r="C174" s="146" t="s">
        <v>10</v>
      </c>
      <c r="D174" s="3">
        <v>3009856</v>
      </c>
      <c r="E174" s="46">
        <v>0.3</v>
      </c>
      <c r="F174" s="3">
        <v>3009856</v>
      </c>
      <c r="G174" s="29">
        <f>ROUND((E174*F174),0)</f>
        <v>902957</v>
      </c>
      <c r="H174" s="146"/>
    </row>
    <row r="175" spans="1:8" ht="36" customHeight="1" x14ac:dyDescent="0.25">
      <c r="A175" s="143"/>
      <c r="B175" s="144"/>
      <c r="C175" s="5"/>
      <c r="D175" s="6">
        <v>6575881</v>
      </c>
      <c r="E175" s="7"/>
      <c r="F175" s="7"/>
      <c r="G175" s="30">
        <f>SUM(G172:G174)</f>
        <v>1275917</v>
      </c>
      <c r="H175" s="146"/>
    </row>
    <row r="176" spans="1:8" ht="19.5" customHeight="1" x14ac:dyDescent="0.25">
      <c r="A176" s="143" t="s">
        <v>44</v>
      </c>
      <c r="B176" s="144" t="s">
        <v>14</v>
      </c>
      <c r="C176" s="146" t="s">
        <v>13</v>
      </c>
      <c r="D176" s="3">
        <v>1799370</v>
      </c>
      <c r="E176" s="46">
        <v>0</v>
      </c>
      <c r="F176" s="3">
        <v>1799370</v>
      </c>
      <c r="G176" s="29">
        <f>ROUND((E176*F176),0)</f>
        <v>0</v>
      </c>
      <c r="H176" s="150" t="s">
        <v>91</v>
      </c>
    </row>
    <row r="177" spans="1:8" ht="19.5" customHeight="1" x14ac:dyDescent="0.25">
      <c r="A177" s="143"/>
      <c r="B177" s="144"/>
      <c r="C177" s="151" t="s">
        <v>10</v>
      </c>
      <c r="D177" s="43">
        <v>8571546</v>
      </c>
      <c r="E177" s="46">
        <v>0.3</v>
      </c>
      <c r="F177" s="43">
        <v>8571546</v>
      </c>
      <c r="G177" s="44">
        <f>ROUND((E177*F177),0)</f>
        <v>2571464</v>
      </c>
      <c r="H177" s="150"/>
    </row>
    <row r="178" spans="1:8" ht="19.5" customHeight="1" x14ac:dyDescent="0.25">
      <c r="A178" s="143"/>
      <c r="B178" s="144"/>
      <c r="C178" s="5"/>
      <c r="D178" s="6">
        <v>10370916</v>
      </c>
      <c r="E178" s="7"/>
      <c r="F178" s="7"/>
      <c r="G178" s="30">
        <f>SUM(G176:G177)</f>
        <v>2571464</v>
      </c>
      <c r="H178" s="150"/>
    </row>
    <row r="179" spans="1:8" ht="19.5" customHeight="1" x14ac:dyDescent="0.25">
      <c r="A179" s="143" t="s">
        <v>45</v>
      </c>
      <c r="B179" s="144" t="s">
        <v>11</v>
      </c>
      <c r="C179" s="146" t="s">
        <v>12</v>
      </c>
      <c r="D179" s="3">
        <v>1079622</v>
      </c>
      <c r="E179" s="4">
        <v>0</v>
      </c>
      <c r="F179" s="3">
        <v>1079622</v>
      </c>
      <c r="G179" s="29">
        <f>ROUND((E179*F179),0)</f>
        <v>0</v>
      </c>
      <c r="H179" s="128" t="s">
        <v>102</v>
      </c>
    </row>
    <row r="180" spans="1:8" ht="19.5" customHeight="1" x14ac:dyDescent="0.25">
      <c r="A180" s="143"/>
      <c r="B180" s="144"/>
      <c r="C180" s="146" t="s">
        <v>13</v>
      </c>
      <c r="D180" s="3">
        <v>2486403</v>
      </c>
      <c r="E180" s="46">
        <v>0.15</v>
      </c>
      <c r="F180" s="3">
        <v>2486403</v>
      </c>
      <c r="G180" s="29">
        <f>ROUND((E180*F180),0)</f>
        <v>372960</v>
      </c>
      <c r="H180" s="146"/>
    </row>
    <row r="181" spans="1:8" ht="19.5" customHeight="1" x14ac:dyDescent="0.25">
      <c r="A181" s="143"/>
      <c r="B181" s="144"/>
      <c r="C181" s="146" t="s">
        <v>10</v>
      </c>
      <c r="D181" s="3">
        <v>3009856</v>
      </c>
      <c r="E181" s="46">
        <v>0.3</v>
      </c>
      <c r="F181" s="3">
        <v>3009856</v>
      </c>
      <c r="G181" s="29">
        <f>ROUND((E181*F181),0)</f>
        <v>902957</v>
      </c>
      <c r="H181" s="146"/>
    </row>
    <row r="182" spans="1:8" x14ac:dyDescent="0.25">
      <c r="A182" s="143"/>
      <c r="B182" s="144"/>
      <c r="C182" s="5"/>
      <c r="D182" s="6">
        <v>6575881</v>
      </c>
      <c r="E182" s="7"/>
      <c r="F182" s="7"/>
      <c r="G182" s="30">
        <f>SUM(G179:G181)</f>
        <v>1275917</v>
      </c>
      <c r="H182" s="146"/>
    </row>
    <row r="183" spans="1:8" ht="21.75" customHeight="1" x14ac:dyDescent="0.25">
      <c r="A183" s="143" t="s">
        <v>45</v>
      </c>
      <c r="B183" s="144" t="s">
        <v>14</v>
      </c>
      <c r="C183" s="146" t="s">
        <v>13</v>
      </c>
      <c r="D183" s="3">
        <v>1799370</v>
      </c>
      <c r="E183" s="46">
        <v>0</v>
      </c>
      <c r="F183" s="3">
        <v>1799370</v>
      </c>
      <c r="G183" s="29">
        <f>ROUND((E183*F183),0)</f>
        <v>0</v>
      </c>
      <c r="H183" s="150" t="s">
        <v>91</v>
      </c>
    </row>
    <row r="184" spans="1:8" ht="21.75" customHeight="1" x14ac:dyDescent="0.25">
      <c r="A184" s="143"/>
      <c r="B184" s="144"/>
      <c r="C184" s="146" t="s">
        <v>10</v>
      </c>
      <c r="D184" s="3">
        <v>8571546</v>
      </c>
      <c r="E184" s="46">
        <v>0.3</v>
      </c>
      <c r="F184" s="3">
        <v>8571546</v>
      </c>
      <c r="G184" s="29">
        <f>ROUND((E184*F184),0)</f>
        <v>2571464</v>
      </c>
      <c r="H184" s="150"/>
    </row>
    <row r="185" spans="1:8" x14ac:dyDescent="0.25">
      <c r="A185" s="143"/>
      <c r="B185" s="144"/>
      <c r="C185" s="5"/>
      <c r="D185" s="6">
        <v>10370916</v>
      </c>
      <c r="E185" s="7"/>
      <c r="F185" s="7"/>
      <c r="G185" s="30">
        <f>SUM(G183:G184)</f>
        <v>2571464</v>
      </c>
      <c r="H185" s="150"/>
    </row>
    <row r="186" spans="1:8" ht="21" customHeight="1" x14ac:dyDescent="0.25">
      <c r="A186" s="143" t="s">
        <v>45</v>
      </c>
      <c r="B186" s="144" t="s">
        <v>17</v>
      </c>
      <c r="C186" s="146" t="s">
        <v>18</v>
      </c>
      <c r="D186" s="3">
        <v>1799370</v>
      </c>
      <c r="E186" s="46">
        <v>0</v>
      </c>
      <c r="F186" s="3">
        <v>1799370</v>
      </c>
      <c r="G186" s="29">
        <f>ROUND((E186*F186),0)</f>
        <v>0</v>
      </c>
      <c r="H186" s="150" t="s">
        <v>90</v>
      </c>
    </row>
    <row r="187" spans="1:8" ht="21" customHeight="1" x14ac:dyDescent="0.25">
      <c r="A187" s="143"/>
      <c r="B187" s="144"/>
      <c r="C187" s="146" t="s">
        <v>10</v>
      </c>
      <c r="D187" s="3">
        <v>5136385</v>
      </c>
      <c r="E187" s="48">
        <v>0.3</v>
      </c>
      <c r="F187" s="3">
        <v>5136385</v>
      </c>
      <c r="G187" s="29">
        <f>ROUND((E187*F187),0)</f>
        <v>1540916</v>
      </c>
      <c r="H187" s="150"/>
    </row>
    <row r="188" spans="1:8" x14ac:dyDescent="0.25">
      <c r="A188" s="143"/>
      <c r="B188" s="144"/>
      <c r="C188" s="5"/>
      <c r="D188" s="6">
        <v>6935755</v>
      </c>
      <c r="E188" s="7"/>
      <c r="F188" s="7"/>
      <c r="G188" s="30">
        <f>SUM(G186:G187)</f>
        <v>1540916</v>
      </c>
      <c r="H188" s="150"/>
    </row>
    <row r="189" spans="1:8" x14ac:dyDescent="0.25">
      <c r="A189" s="156" t="s">
        <v>118</v>
      </c>
      <c r="B189" s="144" t="s">
        <v>11</v>
      </c>
      <c r="C189" s="146" t="s">
        <v>12</v>
      </c>
      <c r="D189" s="3">
        <v>1079622</v>
      </c>
      <c r="E189" s="4">
        <v>0</v>
      </c>
      <c r="F189" s="3">
        <v>1079622</v>
      </c>
      <c r="G189" s="29">
        <f>ROUND((E189*F189),0)</f>
        <v>0</v>
      </c>
      <c r="H189" s="128" t="s">
        <v>103</v>
      </c>
    </row>
    <row r="190" spans="1:8" x14ac:dyDescent="0.25">
      <c r="A190" s="156"/>
      <c r="B190" s="144"/>
      <c r="C190" s="146" t="s">
        <v>13</v>
      </c>
      <c r="D190" s="3">
        <v>2486403</v>
      </c>
      <c r="E190" s="46">
        <v>0.15</v>
      </c>
      <c r="F190" s="3">
        <v>2486403</v>
      </c>
      <c r="G190" s="29">
        <f>ROUND((E190*F190),0)</f>
        <v>372960</v>
      </c>
      <c r="H190" s="146"/>
    </row>
    <row r="191" spans="1:8" x14ac:dyDescent="0.25">
      <c r="A191" s="156"/>
      <c r="B191" s="144"/>
      <c r="C191" s="146" t="s">
        <v>10</v>
      </c>
      <c r="D191" s="3">
        <v>3009856</v>
      </c>
      <c r="E191" s="46">
        <v>0.3</v>
      </c>
      <c r="F191" s="3">
        <v>3009856</v>
      </c>
      <c r="G191" s="29">
        <f>ROUND((E191*F191),0)</f>
        <v>902957</v>
      </c>
      <c r="H191" s="146"/>
    </row>
    <row r="192" spans="1:8" x14ac:dyDescent="0.25">
      <c r="A192" s="156"/>
      <c r="B192" s="144"/>
      <c r="C192" s="5"/>
      <c r="D192" s="6">
        <v>6575881</v>
      </c>
      <c r="E192" s="7"/>
      <c r="F192" s="7"/>
      <c r="G192" s="30">
        <f>SUM(G189:G191)</f>
        <v>1275917</v>
      </c>
      <c r="H192" s="146"/>
    </row>
    <row r="193" spans="1:8" ht="23.25" customHeight="1" x14ac:dyDescent="0.25">
      <c r="A193" s="156" t="s">
        <v>118</v>
      </c>
      <c r="B193" s="144" t="s">
        <v>14</v>
      </c>
      <c r="C193" s="146" t="s">
        <v>13</v>
      </c>
      <c r="D193" s="3">
        <v>1799370</v>
      </c>
      <c r="E193" s="46">
        <v>0</v>
      </c>
      <c r="F193" s="3">
        <v>1799370</v>
      </c>
      <c r="G193" s="29">
        <f>ROUND((E193*F193),0)</f>
        <v>0</v>
      </c>
      <c r="H193" s="128" t="s">
        <v>92</v>
      </c>
    </row>
    <row r="194" spans="1:8" ht="30.75" customHeight="1" x14ac:dyDescent="0.25">
      <c r="A194" s="156"/>
      <c r="B194" s="144"/>
      <c r="C194" s="146" t="s">
        <v>10</v>
      </c>
      <c r="D194" s="3">
        <v>8571546</v>
      </c>
      <c r="E194" s="46">
        <v>0.39</v>
      </c>
      <c r="F194" s="3">
        <v>8571546</v>
      </c>
      <c r="G194" s="29">
        <f>ROUND((E194*F194),0)</f>
        <v>3342903</v>
      </c>
      <c r="H194" s="146"/>
    </row>
    <row r="195" spans="1:8" ht="26.25" customHeight="1" x14ac:dyDescent="0.25">
      <c r="A195" s="156"/>
      <c r="B195" s="144"/>
      <c r="C195" s="5"/>
      <c r="D195" s="6">
        <v>10370916</v>
      </c>
      <c r="E195" s="7"/>
      <c r="F195" s="7"/>
      <c r="G195" s="30">
        <f>SUM(G193:G194)</f>
        <v>3342903</v>
      </c>
      <c r="H195" s="146"/>
    </row>
    <row r="196" spans="1:8" x14ac:dyDescent="0.25">
      <c r="A196" s="156" t="s">
        <v>118</v>
      </c>
      <c r="B196" s="144" t="s">
        <v>15</v>
      </c>
      <c r="C196" s="146" t="s">
        <v>13</v>
      </c>
      <c r="D196" s="3">
        <v>981475</v>
      </c>
      <c r="E196" s="32">
        <v>0</v>
      </c>
      <c r="F196" s="3">
        <v>981475</v>
      </c>
      <c r="G196" s="29">
        <f>ROUND((E196*F196),0)</f>
        <v>0</v>
      </c>
      <c r="H196" s="128" t="s">
        <v>104</v>
      </c>
    </row>
    <row r="197" spans="1:8" x14ac:dyDescent="0.25">
      <c r="A197" s="156"/>
      <c r="B197" s="144"/>
      <c r="C197" s="146" t="s">
        <v>10</v>
      </c>
      <c r="D197" s="3">
        <v>948759</v>
      </c>
      <c r="E197" s="46">
        <v>0.3</v>
      </c>
      <c r="F197" s="3">
        <v>948759</v>
      </c>
      <c r="G197" s="29">
        <f>ROUND((E197*F197),0)</f>
        <v>284628</v>
      </c>
      <c r="H197" s="146"/>
    </row>
    <row r="198" spans="1:8" x14ac:dyDescent="0.25">
      <c r="A198" s="156"/>
      <c r="B198" s="144"/>
      <c r="C198" s="5"/>
      <c r="D198" s="6">
        <v>1930234</v>
      </c>
      <c r="E198" s="7"/>
      <c r="F198" s="7"/>
      <c r="G198" s="30">
        <f>SUM(G196:G197)</f>
        <v>284628</v>
      </c>
      <c r="H198" s="146"/>
    </row>
    <row r="199" spans="1:8" ht="45" x14ac:dyDescent="0.25">
      <c r="A199" s="156" t="s">
        <v>118</v>
      </c>
      <c r="B199" s="152" t="s">
        <v>21</v>
      </c>
      <c r="C199" s="11" t="s">
        <v>12</v>
      </c>
      <c r="D199" s="3">
        <v>392590</v>
      </c>
      <c r="E199" s="32">
        <v>0</v>
      </c>
      <c r="F199" s="3">
        <v>392590</v>
      </c>
      <c r="G199" s="29">
        <f>ROUND((E199*F199),0)</f>
        <v>0</v>
      </c>
      <c r="H199" s="128"/>
    </row>
    <row r="200" spans="1:8" ht="45" x14ac:dyDescent="0.25">
      <c r="A200" s="156"/>
      <c r="B200" s="152"/>
      <c r="C200" s="11" t="s">
        <v>13</v>
      </c>
      <c r="D200" s="3">
        <v>1733939</v>
      </c>
      <c r="E200" s="46">
        <v>0</v>
      </c>
      <c r="F200" s="3">
        <v>1733939</v>
      </c>
      <c r="G200" s="29">
        <f>ROUND((E200*F200),0)</f>
        <v>0</v>
      </c>
      <c r="H200" s="146"/>
    </row>
    <row r="201" spans="1:8" x14ac:dyDescent="0.25">
      <c r="A201" s="156"/>
      <c r="B201" s="152"/>
      <c r="C201" s="5"/>
      <c r="D201" s="6">
        <v>2126529</v>
      </c>
      <c r="E201" s="7"/>
      <c r="F201" s="7"/>
      <c r="G201" s="30">
        <f>SUM(G199:G200)</f>
        <v>0</v>
      </c>
      <c r="H201" s="146"/>
    </row>
    <row r="202" spans="1:8" x14ac:dyDescent="0.25">
      <c r="A202" s="156" t="s">
        <v>118</v>
      </c>
      <c r="B202" s="152" t="s">
        <v>21</v>
      </c>
      <c r="C202" s="146" t="s">
        <v>12</v>
      </c>
      <c r="D202" s="3">
        <v>392590</v>
      </c>
      <c r="E202" s="32">
        <v>0</v>
      </c>
      <c r="F202" s="3">
        <v>392590</v>
      </c>
      <c r="G202" s="29">
        <f>ROUND((E202*F202),0)</f>
        <v>0</v>
      </c>
      <c r="H202" s="128"/>
    </row>
    <row r="203" spans="1:8" x14ac:dyDescent="0.25">
      <c r="A203" s="156"/>
      <c r="B203" s="152"/>
      <c r="C203" s="146" t="s">
        <v>13</v>
      </c>
      <c r="D203" s="3">
        <v>1733939</v>
      </c>
      <c r="E203" s="46">
        <v>0</v>
      </c>
      <c r="F203" s="3">
        <v>1733939</v>
      </c>
      <c r="G203" s="29">
        <f>ROUND((E203*F203),0)</f>
        <v>0</v>
      </c>
      <c r="H203" s="146"/>
    </row>
    <row r="204" spans="1:8" x14ac:dyDescent="0.25">
      <c r="A204" s="156"/>
      <c r="B204" s="152"/>
      <c r="C204" s="5"/>
      <c r="D204" s="6">
        <v>2126529</v>
      </c>
      <c r="E204" s="7"/>
      <c r="F204" s="7"/>
      <c r="G204" s="30">
        <f>SUM(G202:G203)</f>
        <v>0</v>
      </c>
      <c r="H204" s="146"/>
    </row>
    <row r="205" spans="1:8" ht="15" customHeight="1" x14ac:dyDescent="0.25">
      <c r="A205" s="156" t="s">
        <v>118</v>
      </c>
      <c r="B205" s="144" t="s">
        <v>17</v>
      </c>
      <c r="C205" s="146" t="s">
        <v>18</v>
      </c>
      <c r="D205" s="3">
        <v>1799370</v>
      </c>
      <c r="E205" s="46">
        <v>0</v>
      </c>
      <c r="F205" s="3">
        <v>1799370</v>
      </c>
      <c r="G205" s="29">
        <f>ROUND((E205*F205),0)</f>
        <v>0</v>
      </c>
      <c r="H205" s="150" t="s">
        <v>90</v>
      </c>
    </row>
    <row r="206" spans="1:8" x14ac:dyDescent="0.25">
      <c r="A206" s="156"/>
      <c r="B206" s="144"/>
      <c r="C206" s="146" t="s">
        <v>10</v>
      </c>
      <c r="D206" s="3">
        <v>5136385</v>
      </c>
      <c r="E206" s="46">
        <v>0.3</v>
      </c>
      <c r="F206" s="3">
        <v>5136385</v>
      </c>
      <c r="G206" s="29">
        <f>ROUND((E206*F206),0)</f>
        <v>1540916</v>
      </c>
      <c r="H206" s="150"/>
    </row>
    <row r="207" spans="1:8" ht="24.75" customHeight="1" x14ac:dyDescent="0.25">
      <c r="A207" s="156"/>
      <c r="B207" s="144"/>
      <c r="C207" s="5"/>
      <c r="D207" s="6">
        <v>6935755</v>
      </c>
      <c r="E207" s="7"/>
      <c r="F207" s="7"/>
      <c r="G207" s="30">
        <f>SUM(G205:G206)</f>
        <v>1540916</v>
      </c>
      <c r="H207" s="150"/>
    </row>
    <row r="208" spans="1:8" x14ac:dyDescent="0.25">
      <c r="A208" s="156" t="s">
        <v>118</v>
      </c>
      <c r="B208" s="144" t="s">
        <v>19</v>
      </c>
      <c r="C208" s="146" t="s">
        <v>13</v>
      </c>
      <c r="D208" s="3">
        <v>1046906</v>
      </c>
      <c r="E208" s="46">
        <v>0</v>
      </c>
      <c r="F208" s="3">
        <v>1046906</v>
      </c>
      <c r="G208" s="29">
        <f>ROUND((E208*F208),0)</f>
        <v>0</v>
      </c>
      <c r="H208" s="128" t="s">
        <v>105</v>
      </c>
    </row>
    <row r="209" spans="1:8" x14ac:dyDescent="0.25">
      <c r="A209" s="156"/>
      <c r="B209" s="144"/>
      <c r="C209" s="146" t="s">
        <v>10</v>
      </c>
      <c r="D209" s="3">
        <v>5888849</v>
      </c>
      <c r="E209" s="46">
        <v>0.3</v>
      </c>
      <c r="F209" s="3">
        <v>5888849</v>
      </c>
      <c r="G209" s="29">
        <f>ROUND((E209*F209),0)</f>
        <v>1766655</v>
      </c>
      <c r="H209" s="146"/>
    </row>
    <row r="210" spans="1:8" x14ac:dyDescent="0.25">
      <c r="A210" s="156"/>
      <c r="B210" s="144"/>
      <c r="C210" s="5"/>
      <c r="D210" s="6">
        <v>6935755</v>
      </c>
      <c r="E210" s="7"/>
      <c r="F210" s="7"/>
      <c r="G210" s="30">
        <f>SUM(G208:G209)</f>
        <v>1766655</v>
      </c>
      <c r="H210" s="146"/>
    </row>
    <row r="211" spans="1:8" x14ac:dyDescent="0.25">
      <c r="A211" s="143" t="s">
        <v>24</v>
      </c>
      <c r="B211" s="144" t="s">
        <v>25</v>
      </c>
      <c r="C211" s="146" t="s">
        <v>26</v>
      </c>
      <c r="D211" s="3">
        <v>9258578</v>
      </c>
      <c r="E211" s="46">
        <v>4</v>
      </c>
      <c r="F211" s="3">
        <v>9258578</v>
      </c>
      <c r="G211" s="29">
        <f>ROUND((E211*F211),0)</f>
        <v>37034312</v>
      </c>
      <c r="H211" s="128" t="s">
        <v>106</v>
      </c>
    </row>
    <row r="212" spans="1:8" x14ac:dyDescent="0.25">
      <c r="A212" s="143"/>
      <c r="B212" s="144"/>
      <c r="C212" s="5"/>
      <c r="D212" s="6">
        <v>9258578</v>
      </c>
      <c r="E212" s="7"/>
      <c r="F212" s="7"/>
      <c r="G212" s="30">
        <f>G211</f>
        <v>37034312</v>
      </c>
      <c r="H212" s="146"/>
    </row>
    <row r="213" spans="1:8" ht="24.75" customHeight="1" x14ac:dyDescent="0.25">
      <c r="A213" s="130" t="s">
        <v>73</v>
      </c>
      <c r="B213" s="129" t="s">
        <v>74</v>
      </c>
      <c r="C213" s="33" t="s">
        <v>75</v>
      </c>
      <c r="D213" s="34">
        <v>4220341</v>
      </c>
      <c r="E213" s="42">
        <v>1</v>
      </c>
      <c r="F213" s="34">
        <v>4220341</v>
      </c>
      <c r="G213" s="34">
        <f>ROUND((E213*F213),0)</f>
        <v>4220341</v>
      </c>
      <c r="H213" s="132"/>
    </row>
    <row r="214" spans="1:8" ht="23.25" customHeight="1" x14ac:dyDescent="0.25">
      <c r="A214" s="131"/>
      <c r="B214" s="129"/>
      <c r="C214" s="35"/>
      <c r="D214" s="36">
        <v>4220341</v>
      </c>
      <c r="E214" s="37"/>
      <c r="F214" s="37"/>
      <c r="G214" s="36">
        <f>G213</f>
        <v>4220341</v>
      </c>
      <c r="H214" s="132"/>
    </row>
    <row r="215" spans="1:8" ht="18.75" x14ac:dyDescent="0.3">
      <c r="B215" s="2"/>
      <c r="F215" s="26" t="s">
        <v>70</v>
      </c>
      <c r="G215" s="31">
        <f>SUM(G7:G214)/2</f>
        <v>215128798</v>
      </c>
    </row>
    <row r="217" spans="1:8" ht="30" x14ac:dyDescent="0.25">
      <c r="A217" s="18" t="s">
        <v>55</v>
      </c>
      <c r="B217" s="19" t="s">
        <v>56</v>
      </c>
      <c r="C217" s="20" t="s">
        <v>0</v>
      </c>
      <c r="D217" s="20" t="s">
        <v>1</v>
      </c>
      <c r="E217" s="20" t="s">
        <v>57</v>
      </c>
    </row>
    <row r="218" spans="1:8" x14ac:dyDescent="0.25">
      <c r="A218" s="133"/>
      <c r="B218" s="133"/>
      <c r="C218" s="38" t="s">
        <v>39</v>
      </c>
      <c r="D218" s="24" t="s">
        <v>60</v>
      </c>
      <c r="E218" s="25">
        <f>+G9</f>
        <v>10076472</v>
      </c>
    </row>
    <row r="219" spans="1:8" x14ac:dyDescent="0.25">
      <c r="A219" s="133"/>
      <c r="B219" s="133"/>
      <c r="C219" s="38" t="s">
        <v>39</v>
      </c>
      <c r="D219" s="24" t="s">
        <v>60</v>
      </c>
      <c r="E219" s="25">
        <f>+G12</f>
        <v>2519118</v>
      </c>
    </row>
    <row r="220" spans="1:8" x14ac:dyDescent="0.25">
      <c r="A220" s="133"/>
      <c r="B220" s="133"/>
      <c r="C220" s="38" t="s">
        <v>27</v>
      </c>
      <c r="D220" s="24" t="s">
        <v>61</v>
      </c>
      <c r="E220" s="25">
        <f>+G16</f>
        <v>4253058</v>
      </c>
    </row>
    <row r="221" spans="1:8" x14ac:dyDescent="0.25">
      <c r="A221" s="133"/>
      <c r="B221" s="133"/>
      <c r="C221" s="38" t="s">
        <v>27</v>
      </c>
      <c r="D221" s="24" t="s">
        <v>62</v>
      </c>
      <c r="E221" s="25">
        <f>+G19</f>
        <v>9831105</v>
      </c>
    </row>
    <row r="222" spans="1:8" x14ac:dyDescent="0.25">
      <c r="A222" s="133"/>
      <c r="B222" s="133"/>
      <c r="C222" s="38" t="s">
        <v>28</v>
      </c>
      <c r="D222" s="24" t="s">
        <v>61</v>
      </c>
      <c r="E222" s="25">
        <f>+G23</f>
        <v>4253058</v>
      </c>
    </row>
    <row r="223" spans="1:8" x14ac:dyDescent="0.25">
      <c r="A223" s="133"/>
      <c r="B223" s="133"/>
      <c r="C223" s="38" t="s">
        <v>28</v>
      </c>
      <c r="D223" s="24" t="s">
        <v>61</v>
      </c>
      <c r="E223" s="25">
        <f>+G27</f>
        <v>4253058</v>
      </c>
    </row>
    <row r="224" spans="1:8" x14ac:dyDescent="0.25">
      <c r="A224" s="133"/>
      <c r="B224" s="133"/>
      <c r="C224" s="38" t="s">
        <v>28</v>
      </c>
      <c r="D224" s="24" t="s">
        <v>62</v>
      </c>
      <c r="E224" s="25">
        <f>+G30</f>
        <v>12402569</v>
      </c>
    </row>
    <row r="225" spans="1:5" x14ac:dyDescent="0.25">
      <c r="A225" s="133"/>
      <c r="B225" s="133"/>
      <c r="C225" s="38" t="s">
        <v>28</v>
      </c>
      <c r="D225" s="24" t="s">
        <v>63</v>
      </c>
      <c r="E225" s="25">
        <f>+G33</f>
        <v>948759</v>
      </c>
    </row>
    <row r="226" spans="1:5" x14ac:dyDescent="0.25">
      <c r="A226" s="133"/>
      <c r="B226" s="133"/>
      <c r="C226" s="38" t="s">
        <v>28</v>
      </c>
      <c r="D226" s="24" t="s">
        <v>64</v>
      </c>
      <c r="E226" s="25">
        <f>+G36</f>
        <v>6395944</v>
      </c>
    </row>
    <row r="227" spans="1:5" x14ac:dyDescent="0.25">
      <c r="A227" s="133"/>
      <c r="B227" s="133"/>
      <c r="C227" s="38" t="s">
        <v>28</v>
      </c>
      <c r="D227" s="24" t="s">
        <v>65</v>
      </c>
      <c r="E227" s="25">
        <f>+G39</f>
        <v>5888849</v>
      </c>
    </row>
    <row r="228" spans="1:5" x14ac:dyDescent="0.25">
      <c r="A228" s="133"/>
      <c r="B228" s="133"/>
      <c r="C228" s="38" t="s">
        <v>29</v>
      </c>
      <c r="D228" s="24" t="s">
        <v>61</v>
      </c>
      <c r="E228" s="25">
        <f>+G43</f>
        <v>1275917</v>
      </c>
    </row>
    <row r="229" spans="1:5" x14ac:dyDescent="0.25">
      <c r="A229" s="133"/>
      <c r="B229" s="133"/>
      <c r="C229" s="38" t="s">
        <v>29</v>
      </c>
      <c r="D229" s="24" t="s">
        <v>62</v>
      </c>
      <c r="E229" s="25">
        <f>+G46</f>
        <v>2571464</v>
      </c>
    </row>
    <row r="230" spans="1:5" x14ac:dyDescent="0.25">
      <c r="A230" s="133"/>
      <c r="B230" s="133"/>
      <c r="C230" s="38" t="s">
        <v>30</v>
      </c>
      <c r="D230" s="24" t="s">
        <v>61</v>
      </c>
      <c r="E230" s="25">
        <f>+G50</f>
        <v>1275917</v>
      </c>
    </row>
    <row r="231" spans="1:5" x14ac:dyDescent="0.25">
      <c r="A231" s="133"/>
      <c r="B231" s="133"/>
      <c r="C231" s="38" t="s">
        <v>30</v>
      </c>
      <c r="D231" s="24" t="s">
        <v>61</v>
      </c>
      <c r="E231" s="25">
        <f>+G54</f>
        <v>1275917</v>
      </c>
    </row>
    <row r="232" spans="1:5" x14ac:dyDescent="0.25">
      <c r="A232" s="133"/>
      <c r="B232" s="133"/>
      <c r="C232" s="38" t="s">
        <v>30</v>
      </c>
      <c r="D232" s="24" t="s">
        <v>62</v>
      </c>
      <c r="E232" s="25">
        <f>+G57</f>
        <v>3342903</v>
      </c>
    </row>
    <row r="233" spans="1:5" x14ac:dyDescent="0.25">
      <c r="A233" s="133"/>
      <c r="B233" s="133"/>
      <c r="C233" s="38" t="s">
        <v>30</v>
      </c>
      <c r="D233" s="24" t="s">
        <v>63</v>
      </c>
      <c r="E233" s="25">
        <f>+G60</f>
        <v>284628</v>
      </c>
    </row>
    <row r="234" spans="1:5" x14ac:dyDescent="0.25">
      <c r="A234" s="133"/>
      <c r="B234" s="133"/>
      <c r="C234" s="38" t="s">
        <v>30</v>
      </c>
      <c r="D234" s="24" t="s">
        <v>66</v>
      </c>
      <c r="E234" s="25">
        <f>+G63</f>
        <v>0</v>
      </c>
    </row>
    <row r="235" spans="1:5" x14ac:dyDescent="0.25">
      <c r="A235" s="133"/>
      <c r="B235" s="133"/>
      <c r="C235" s="38" t="s">
        <v>30</v>
      </c>
      <c r="D235" s="24" t="s">
        <v>64</v>
      </c>
      <c r="E235" s="25">
        <f>+G66</f>
        <v>1540916</v>
      </c>
    </row>
    <row r="236" spans="1:5" x14ac:dyDescent="0.25">
      <c r="A236" s="133"/>
      <c r="B236" s="133"/>
      <c r="C236" s="38" t="s">
        <v>30</v>
      </c>
      <c r="D236" s="24" t="s">
        <v>65</v>
      </c>
      <c r="E236" s="25">
        <f>+G69</f>
        <v>1766655</v>
      </c>
    </row>
    <row r="237" spans="1:5" x14ac:dyDescent="0.25">
      <c r="A237" s="133"/>
      <c r="B237" s="133"/>
      <c r="C237" s="38" t="s">
        <v>31</v>
      </c>
      <c r="D237" s="24" t="s">
        <v>61</v>
      </c>
      <c r="E237" s="25">
        <f>+G73</f>
        <v>1546804</v>
      </c>
    </row>
    <row r="238" spans="1:5" x14ac:dyDescent="0.25">
      <c r="A238" s="133"/>
      <c r="B238" s="133"/>
      <c r="C238" s="38" t="s">
        <v>31</v>
      </c>
      <c r="D238" s="24" t="s">
        <v>62</v>
      </c>
      <c r="E238" s="25">
        <f>+G76</f>
        <v>3342903</v>
      </c>
    </row>
    <row r="239" spans="1:5" x14ac:dyDescent="0.25">
      <c r="A239" s="133"/>
      <c r="B239" s="133"/>
      <c r="C239" s="38" t="s">
        <v>32</v>
      </c>
      <c r="D239" s="24" t="s">
        <v>61</v>
      </c>
      <c r="E239" s="25">
        <f>+G80</f>
        <v>1275917</v>
      </c>
    </row>
    <row r="240" spans="1:5" x14ac:dyDescent="0.25">
      <c r="A240" s="133"/>
      <c r="B240" s="133"/>
      <c r="C240" s="38" t="s">
        <v>32</v>
      </c>
      <c r="D240" s="24" t="s">
        <v>62</v>
      </c>
      <c r="E240" s="25">
        <f>+G83</f>
        <v>3342903</v>
      </c>
    </row>
    <row r="241" spans="1:5" x14ac:dyDescent="0.25">
      <c r="A241" s="133"/>
      <c r="B241" s="133"/>
      <c r="C241" s="38" t="s">
        <v>32</v>
      </c>
      <c r="D241" s="24" t="s">
        <v>63</v>
      </c>
      <c r="E241" s="25">
        <f>+G86</f>
        <v>284628</v>
      </c>
    </row>
    <row r="242" spans="1:5" x14ac:dyDescent="0.25">
      <c r="A242" s="133"/>
      <c r="B242" s="133"/>
      <c r="C242" s="38" t="s">
        <v>32</v>
      </c>
      <c r="D242" s="24" t="s">
        <v>64</v>
      </c>
      <c r="E242" s="25">
        <f>+G89</f>
        <v>1540916</v>
      </c>
    </row>
    <row r="243" spans="1:5" x14ac:dyDescent="0.25">
      <c r="A243" s="133"/>
      <c r="B243" s="133"/>
      <c r="C243" s="38" t="s">
        <v>32</v>
      </c>
      <c r="D243" s="24" t="s">
        <v>65</v>
      </c>
      <c r="E243" s="25">
        <f>+G92</f>
        <v>1766655</v>
      </c>
    </row>
    <row r="244" spans="1:5" x14ac:dyDescent="0.25">
      <c r="A244" s="133"/>
      <c r="B244" s="133"/>
      <c r="C244" s="38" t="s">
        <v>33</v>
      </c>
      <c r="D244" s="24" t="s">
        <v>61</v>
      </c>
      <c r="E244" s="25">
        <f>+G96</f>
        <v>1275917</v>
      </c>
    </row>
    <row r="245" spans="1:5" x14ac:dyDescent="0.25">
      <c r="A245" s="133"/>
      <c r="B245" s="133"/>
      <c r="C245" s="38" t="s">
        <v>33</v>
      </c>
      <c r="D245" s="24" t="s">
        <v>62</v>
      </c>
      <c r="E245" s="25">
        <f>+G99</f>
        <v>2571464</v>
      </c>
    </row>
    <row r="246" spans="1:5" x14ac:dyDescent="0.25">
      <c r="A246" s="133"/>
      <c r="B246" s="133"/>
      <c r="C246" s="38" t="s">
        <v>34</v>
      </c>
      <c r="D246" s="24" t="s">
        <v>61</v>
      </c>
      <c r="E246" s="25">
        <f>+G103</f>
        <v>1275917</v>
      </c>
    </row>
    <row r="247" spans="1:5" x14ac:dyDescent="0.25">
      <c r="A247" s="133"/>
      <c r="B247" s="133"/>
      <c r="C247" s="38" t="s">
        <v>34</v>
      </c>
      <c r="D247" s="24" t="s">
        <v>62</v>
      </c>
      <c r="E247" s="25">
        <f>+G106</f>
        <v>3342903</v>
      </c>
    </row>
    <row r="248" spans="1:5" x14ac:dyDescent="0.25">
      <c r="A248" s="133"/>
      <c r="B248" s="133"/>
      <c r="C248" s="38" t="s">
        <v>34</v>
      </c>
      <c r="D248" s="24" t="s">
        <v>63</v>
      </c>
      <c r="E248" s="25">
        <f>+G109</f>
        <v>284628</v>
      </c>
    </row>
    <row r="249" spans="1:5" x14ac:dyDescent="0.25">
      <c r="A249" s="133"/>
      <c r="B249" s="133"/>
      <c r="C249" s="38" t="s">
        <v>34</v>
      </c>
      <c r="D249" s="24" t="s">
        <v>66</v>
      </c>
      <c r="E249" s="25">
        <f>+G112</f>
        <v>0</v>
      </c>
    </row>
    <row r="250" spans="1:5" x14ac:dyDescent="0.25">
      <c r="A250" s="133"/>
      <c r="B250" s="133"/>
      <c r="C250" s="38" t="s">
        <v>34</v>
      </c>
      <c r="D250" s="24" t="s">
        <v>64</v>
      </c>
      <c r="E250" s="25">
        <f>+G115</f>
        <v>1540916</v>
      </c>
    </row>
    <row r="251" spans="1:5" x14ac:dyDescent="0.25">
      <c r="A251" s="133"/>
      <c r="B251" s="133"/>
      <c r="C251" s="38" t="s">
        <v>34</v>
      </c>
      <c r="D251" s="24" t="s">
        <v>65</v>
      </c>
      <c r="E251" s="25">
        <f>+G118</f>
        <v>1766655</v>
      </c>
    </row>
    <row r="252" spans="1:5" x14ac:dyDescent="0.25">
      <c r="A252" s="133"/>
      <c r="B252" s="133"/>
      <c r="C252" s="38" t="s">
        <v>35</v>
      </c>
      <c r="D252" s="24" t="s">
        <v>67</v>
      </c>
      <c r="E252" s="25">
        <f>+G122</f>
        <v>1089437</v>
      </c>
    </row>
    <row r="253" spans="1:5" x14ac:dyDescent="0.25">
      <c r="A253" s="133"/>
      <c r="B253" s="133"/>
      <c r="C253" s="38" t="s">
        <v>36</v>
      </c>
      <c r="D253" s="24" t="s">
        <v>61</v>
      </c>
      <c r="E253" s="25">
        <f>+G126</f>
        <v>1275917</v>
      </c>
    </row>
    <row r="254" spans="1:5" x14ac:dyDescent="0.25">
      <c r="A254" s="133"/>
      <c r="B254" s="133"/>
      <c r="C254" s="38" t="s">
        <v>36</v>
      </c>
      <c r="D254" s="24" t="s">
        <v>61</v>
      </c>
      <c r="E254" s="25">
        <f>+G130</f>
        <v>1275917</v>
      </c>
    </row>
    <row r="255" spans="1:5" x14ac:dyDescent="0.25">
      <c r="A255" s="133"/>
      <c r="B255" s="133"/>
      <c r="C255" s="38" t="s">
        <v>36</v>
      </c>
      <c r="D255" s="24" t="s">
        <v>62</v>
      </c>
      <c r="E255" s="25">
        <f>+G133</f>
        <v>2571464</v>
      </c>
    </row>
    <row r="256" spans="1:5" x14ac:dyDescent="0.25">
      <c r="A256" s="133"/>
      <c r="B256" s="133"/>
      <c r="C256" s="38" t="s">
        <v>37</v>
      </c>
      <c r="D256" s="24" t="s">
        <v>67</v>
      </c>
      <c r="E256" s="25">
        <f>+G137</f>
        <v>1089437</v>
      </c>
    </row>
    <row r="257" spans="1:5" x14ac:dyDescent="0.25">
      <c r="A257" s="133"/>
      <c r="B257" s="133"/>
      <c r="C257" s="38" t="s">
        <v>38</v>
      </c>
      <c r="D257" s="24" t="s">
        <v>61</v>
      </c>
      <c r="E257" s="25">
        <f>+G141</f>
        <v>4253058</v>
      </c>
    </row>
    <row r="258" spans="1:5" x14ac:dyDescent="0.25">
      <c r="A258" s="133"/>
      <c r="B258" s="133"/>
      <c r="C258" s="38" t="s">
        <v>38</v>
      </c>
      <c r="D258" s="24" t="s">
        <v>62</v>
      </c>
      <c r="E258" s="25">
        <f>+G144</f>
        <v>9831105</v>
      </c>
    </row>
    <row r="259" spans="1:5" x14ac:dyDescent="0.25">
      <c r="A259" s="133"/>
      <c r="B259" s="133"/>
      <c r="C259" s="38" t="s">
        <v>40</v>
      </c>
      <c r="D259" s="24" t="s">
        <v>68</v>
      </c>
      <c r="E259" s="25">
        <f>+G147</f>
        <v>8061179</v>
      </c>
    </row>
    <row r="260" spans="1:5" x14ac:dyDescent="0.25">
      <c r="A260" s="133"/>
      <c r="B260" s="133"/>
      <c r="C260" s="38" t="s">
        <v>40</v>
      </c>
      <c r="D260" s="24" t="s">
        <v>68</v>
      </c>
      <c r="E260" s="25">
        <f>+G150</f>
        <v>16122358</v>
      </c>
    </row>
    <row r="261" spans="1:5" x14ac:dyDescent="0.25">
      <c r="A261" s="133"/>
      <c r="B261" s="133"/>
      <c r="C261" s="38" t="s">
        <v>41</v>
      </c>
      <c r="D261" s="24" t="s">
        <v>61</v>
      </c>
      <c r="E261" s="25">
        <f>+G154</f>
        <v>1275917</v>
      </c>
    </row>
    <row r="262" spans="1:5" x14ac:dyDescent="0.25">
      <c r="A262" s="133"/>
      <c r="B262" s="133"/>
      <c r="C262" s="38" t="s">
        <v>41</v>
      </c>
      <c r="D262" s="24" t="s">
        <v>62</v>
      </c>
      <c r="E262" s="25">
        <f>+G157</f>
        <v>2571464</v>
      </c>
    </row>
    <row r="263" spans="1:5" x14ac:dyDescent="0.25">
      <c r="A263" s="133"/>
      <c r="B263" s="133"/>
      <c r="C263" s="38" t="s">
        <v>42</v>
      </c>
      <c r="D263" s="24" t="s">
        <v>61</v>
      </c>
      <c r="E263" s="25">
        <f>+G161</f>
        <v>1275917</v>
      </c>
    </row>
    <row r="264" spans="1:5" x14ac:dyDescent="0.25">
      <c r="A264" s="133"/>
      <c r="B264" s="133"/>
      <c r="C264" s="38" t="s">
        <v>42</v>
      </c>
      <c r="D264" s="24" t="s">
        <v>62</v>
      </c>
      <c r="E264" s="25">
        <f>+G164</f>
        <v>2571464</v>
      </c>
    </row>
    <row r="265" spans="1:5" x14ac:dyDescent="0.25">
      <c r="A265" s="133"/>
      <c r="B265" s="133"/>
      <c r="C265" s="38" t="s">
        <v>43</v>
      </c>
      <c r="D265" s="24" t="s">
        <v>61</v>
      </c>
      <c r="E265" s="25">
        <f>+G168</f>
        <v>1275917</v>
      </c>
    </row>
    <row r="266" spans="1:5" x14ac:dyDescent="0.25">
      <c r="A266" s="133"/>
      <c r="B266" s="133"/>
      <c r="C266" s="38" t="s">
        <v>43</v>
      </c>
      <c r="D266" s="24" t="s">
        <v>62</v>
      </c>
      <c r="E266" s="25">
        <f>+G171</f>
        <v>2571464</v>
      </c>
    </row>
    <row r="267" spans="1:5" x14ac:dyDescent="0.25">
      <c r="A267" s="133"/>
      <c r="B267" s="133"/>
      <c r="C267" s="38" t="s">
        <v>44</v>
      </c>
      <c r="D267" s="24" t="s">
        <v>61</v>
      </c>
      <c r="E267" s="25">
        <f>+G175</f>
        <v>1275917</v>
      </c>
    </row>
    <row r="268" spans="1:5" x14ac:dyDescent="0.25">
      <c r="A268" s="133"/>
      <c r="B268" s="133"/>
      <c r="C268" s="38" t="s">
        <v>44</v>
      </c>
      <c r="D268" s="24" t="s">
        <v>62</v>
      </c>
      <c r="E268" s="25">
        <f>+G178</f>
        <v>2571464</v>
      </c>
    </row>
    <row r="269" spans="1:5" x14ac:dyDescent="0.25">
      <c r="A269" s="133"/>
      <c r="B269" s="133"/>
      <c r="C269" s="38" t="s">
        <v>45</v>
      </c>
      <c r="D269" s="24" t="s">
        <v>61</v>
      </c>
      <c r="E269" s="25">
        <f>+G182</f>
        <v>1275917</v>
      </c>
    </row>
    <row r="270" spans="1:5" x14ac:dyDescent="0.25">
      <c r="A270" s="133"/>
      <c r="B270" s="133"/>
      <c r="C270" s="38" t="s">
        <v>45</v>
      </c>
      <c r="D270" s="24" t="s">
        <v>62</v>
      </c>
      <c r="E270" s="25">
        <f>+G185</f>
        <v>2571464</v>
      </c>
    </row>
    <row r="271" spans="1:5" x14ac:dyDescent="0.25">
      <c r="A271" s="133"/>
      <c r="B271" s="133"/>
      <c r="C271" s="38" t="s">
        <v>45</v>
      </c>
      <c r="D271" s="24" t="s">
        <v>64</v>
      </c>
      <c r="E271" s="25">
        <f>+G188</f>
        <v>1540916</v>
      </c>
    </row>
    <row r="272" spans="1:5" x14ac:dyDescent="0.25">
      <c r="A272" s="133"/>
      <c r="B272" s="133"/>
      <c r="C272" s="38" t="s">
        <v>46</v>
      </c>
      <c r="D272" s="24" t="s">
        <v>61</v>
      </c>
      <c r="E272" s="25">
        <f>+G192</f>
        <v>1275917</v>
      </c>
    </row>
    <row r="273" spans="1:5" x14ac:dyDescent="0.25">
      <c r="A273" s="133"/>
      <c r="B273" s="133"/>
      <c r="C273" s="38" t="s">
        <v>46</v>
      </c>
      <c r="D273" s="24" t="s">
        <v>62</v>
      </c>
      <c r="E273" s="25">
        <f>+G195</f>
        <v>3342903</v>
      </c>
    </row>
    <row r="274" spans="1:5" x14ac:dyDescent="0.25">
      <c r="A274" s="133"/>
      <c r="B274" s="133"/>
      <c r="C274" s="38" t="s">
        <v>46</v>
      </c>
      <c r="D274" s="24" t="s">
        <v>63</v>
      </c>
      <c r="E274" s="25">
        <f>+G198</f>
        <v>284628</v>
      </c>
    </row>
    <row r="275" spans="1:5" x14ac:dyDescent="0.25">
      <c r="A275" s="133"/>
      <c r="B275" s="133"/>
      <c r="C275" s="38" t="s">
        <v>46</v>
      </c>
      <c r="D275" s="24" t="s">
        <v>66</v>
      </c>
      <c r="E275" s="25">
        <f>+G201</f>
        <v>0</v>
      </c>
    </row>
    <row r="276" spans="1:5" x14ac:dyDescent="0.25">
      <c r="A276" s="133"/>
      <c r="B276" s="133"/>
      <c r="C276" s="38" t="s">
        <v>46</v>
      </c>
      <c r="D276" s="24" t="s">
        <v>66</v>
      </c>
      <c r="E276" s="25">
        <f>+G204</f>
        <v>0</v>
      </c>
    </row>
    <row r="277" spans="1:5" x14ac:dyDescent="0.25">
      <c r="A277" s="133"/>
      <c r="B277" s="133"/>
      <c r="C277" s="38" t="s">
        <v>46</v>
      </c>
      <c r="D277" s="24" t="s">
        <v>64</v>
      </c>
      <c r="E277" s="25">
        <f>+G207</f>
        <v>1540916</v>
      </c>
    </row>
    <row r="278" spans="1:5" x14ac:dyDescent="0.25">
      <c r="A278" s="133"/>
      <c r="B278" s="133"/>
      <c r="C278" s="38" t="s">
        <v>46</v>
      </c>
      <c r="D278" s="24" t="s">
        <v>65</v>
      </c>
      <c r="E278" s="25">
        <f>+G210</f>
        <v>1766655</v>
      </c>
    </row>
    <row r="279" spans="1:5" x14ac:dyDescent="0.25">
      <c r="A279" s="133"/>
      <c r="B279" s="133"/>
      <c r="C279" s="38" t="s">
        <v>24</v>
      </c>
      <c r="D279" s="24" t="s">
        <v>69</v>
      </c>
      <c r="E279" s="25">
        <f>+G212</f>
        <v>37034312</v>
      </c>
    </row>
    <row r="280" spans="1:5" x14ac:dyDescent="0.25">
      <c r="A280" s="133"/>
      <c r="B280" s="133"/>
      <c r="C280" s="28" t="s">
        <v>24</v>
      </c>
      <c r="D280" s="28" t="s">
        <v>76</v>
      </c>
      <c r="E280" s="25">
        <f>+G214</f>
        <v>4220341</v>
      </c>
    </row>
    <row r="281" spans="1:5" x14ac:dyDescent="0.25">
      <c r="A281" s="134" t="s">
        <v>58</v>
      </c>
      <c r="B281" s="135"/>
      <c r="C281" s="135"/>
      <c r="D281" s="136"/>
      <c r="E281" s="27">
        <f>SUM(E218:E280)</f>
        <v>215128798</v>
      </c>
    </row>
    <row r="282" spans="1:5" x14ac:dyDescent="0.25">
      <c r="A282" s="137" t="s">
        <v>59</v>
      </c>
      <c r="B282" s="138"/>
      <c r="C282" s="139"/>
      <c r="D282" s="22">
        <v>0.03</v>
      </c>
      <c r="E282" s="21">
        <v>0</v>
      </c>
    </row>
    <row r="283" spans="1:5" ht="18.75" x14ac:dyDescent="0.3">
      <c r="A283" s="140" t="s">
        <v>57</v>
      </c>
      <c r="B283" s="141"/>
      <c r="C283" s="141"/>
      <c r="D283" s="142"/>
      <c r="E283" s="23">
        <f>+E281+E282</f>
        <v>215128798</v>
      </c>
    </row>
  </sheetData>
  <sheetProtection formatCells="0" formatColumns="0" formatRows="0" insertColumns="0" insertRows="0" insertHyperlinks="0" deleteColumns="0" deleteRows="0" sort="0" autoFilter="0" pivotTables="0"/>
  <mergeCells count="343">
    <mergeCell ref="A199:A201"/>
    <mergeCell ref="B199:B201"/>
    <mergeCell ref="H199:H201"/>
    <mergeCell ref="A211:A212"/>
    <mergeCell ref="B211:B212"/>
    <mergeCell ref="H211:H212"/>
    <mergeCell ref="C211"/>
    <mergeCell ref="A208:A210"/>
    <mergeCell ref="B208:B210"/>
    <mergeCell ref="H208:H210"/>
    <mergeCell ref="C208"/>
    <mergeCell ref="C209"/>
    <mergeCell ref="A205:A207"/>
    <mergeCell ref="B205:B207"/>
    <mergeCell ref="H205:H207"/>
    <mergeCell ref="C205"/>
    <mergeCell ref="C206"/>
    <mergeCell ref="A202:A204"/>
    <mergeCell ref="B202:B204"/>
    <mergeCell ref="H202:H204"/>
    <mergeCell ref="C202"/>
    <mergeCell ref="C203"/>
    <mergeCell ref="A196:A198"/>
    <mergeCell ref="B196:B198"/>
    <mergeCell ref="H196:H198"/>
    <mergeCell ref="C196"/>
    <mergeCell ref="C197"/>
    <mergeCell ref="A193:A195"/>
    <mergeCell ref="B193:B195"/>
    <mergeCell ref="H193:H195"/>
    <mergeCell ref="C193"/>
    <mergeCell ref="C194"/>
    <mergeCell ref="A189:A192"/>
    <mergeCell ref="B189:B192"/>
    <mergeCell ref="H189:H192"/>
    <mergeCell ref="C189"/>
    <mergeCell ref="C190"/>
    <mergeCell ref="C191"/>
    <mergeCell ref="A186:A188"/>
    <mergeCell ref="B186:B188"/>
    <mergeCell ref="H186:H188"/>
    <mergeCell ref="C186"/>
    <mergeCell ref="C187"/>
    <mergeCell ref="A183:A185"/>
    <mergeCell ref="B183:B185"/>
    <mergeCell ref="H183:H185"/>
    <mergeCell ref="C183"/>
    <mergeCell ref="C184"/>
    <mergeCell ref="A179:A182"/>
    <mergeCell ref="B179:B182"/>
    <mergeCell ref="H179:H182"/>
    <mergeCell ref="C179"/>
    <mergeCell ref="C180"/>
    <mergeCell ref="C181"/>
    <mergeCell ref="A176:A178"/>
    <mergeCell ref="B176:B178"/>
    <mergeCell ref="H176:H178"/>
    <mergeCell ref="C176"/>
    <mergeCell ref="C177"/>
    <mergeCell ref="A172:A175"/>
    <mergeCell ref="B172:B175"/>
    <mergeCell ref="H172:H175"/>
    <mergeCell ref="C172"/>
    <mergeCell ref="C173"/>
    <mergeCell ref="C174"/>
    <mergeCell ref="A169:A171"/>
    <mergeCell ref="B169:B171"/>
    <mergeCell ref="H169:H171"/>
    <mergeCell ref="C169"/>
    <mergeCell ref="C170"/>
    <mergeCell ref="A165:A168"/>
    <mergeCell ref="B165:B168"/>
    <mergeCell ref="H165:H168"/>
    <mergeCell ref="C165"/>
    <mergeCell ref="C166"/>
    <mergeCell ref="C167"/>
    <mergeCell ref="A162:A164"/>
    <mergeCell ref="B162:B164"/>
    <mergeCell ref="H162:H164"/>
    <mergeCell ref="C162"/>
    <mergeCell ref="C163"/>
    <mergeCell ref="A158:A161"/>
    <mergeCell ref="B158:B161"/>
    <mergeCell ref="H158:H161"/>
    <mergeCell ref="C158"/>
    <mergeCell ref="C159"/>
    <mergeCell ref="C160"/>
    <mergeCell ref="A155:A157"/>
    <mergeCell ref="B155:B157"/>
    <mergeCell ref="H155:H157"/>
    <mergeCell ref="C155"/>
    <mergeCell ref="C156"/>
    <mergeCell ref="A151:A154"/>
    <mergeCell ref="B151:B154"/>
    <mergeCell ref="H151:H154"/>
    <mergeCell ref="C151"/>
    <mergeCell ref="C152"/>
    <mergeCell ref="C153"/>
    <mergeCell ref="A148:A150"/>
    <mergeCell ref="B148:B150"/>
    <mergeCell ref="H148:H150"/>
    <mergeCell ref="C148"/>
    <mergeCell ref="C149"/>
    <mergeCell ref="A145:A147"/>
    <mergeCell ref="B145:B147"/>
    <mergeCell ref="H145:H147"/>
    <mergeCell ref="C145"/>
    <mergeCell ref="C146"/>
    <mergeCell ref="A142:A144"/>
    <mergeCell ref="B142:B144"/>
    <mergeCell ref="H142:H144"/>
    <mergeCell ref="C142"/>
    <mergeCell ref="C143"/>
    <mergeCell ref="A138:A141"/>
    <mergeCell ref="B138:B141"/>
    <mergeCell ref="H138:H141"/>
    <mergeCell ref="C138"/>
    <mergeCell ref="C139"/>
    <mergeCell ref="C140"/>
    <mergeCell ref="A134:A137"/>
    <mergeCell ref="B134:B137"/>
    <mergeCell ref="H134:H137"/>
    <mergeCell ref="C134"/>
    <mergeCell ref="C135"/>
    <mergeCell ref="C136"/>
    <mergeCell ref="A131:A133"/>
    <mergeCell ref="B131:B133"/>
    <mergeCell ref="H131:H133"/>
    <mergeCell ref="C131"/>
    <mergeCell ref="C132"/>
    <mergeCell ref="A127:A130"/>
    <mergeCell ref="B127:B130"/>
    <mergeCell ref="H127:H130"/>
    <mergeCell ref="C127"/>
    <mergeCell ref="C128"/>
    <mergeCell ref="C129"/>
    <mergeCell ref="A123:A126"/>
    <mergeCell ref="B123:B126"/>
    <mergeCell ref="H123:H126"/>
    <mergeCell ref="C123"/>
    <mergeCell ref="C124"/>
    <mergeCell ref="C125"/>
    <mergeCell ref="A119:A122"/>
    <mergeCell ref="B119:B122"/>
    <mergeCell ref="H119:H122"/>
    <mergeCell ref="C119"/>
    <mergeCell ref="C120"/>
    <mergeCell ref="C121"/>
    <mergeCell ref="A116:A118"/>
    <mergeCell ref="B116:B118"/>
    <mergeCell ref="H116:H118"/>
    <mergeCell ref="C116"/>
    <mergeCell ref="C117"/>
    <mergeCell ref="A113:A115"/>
    <mergeCell ref="B113:B115"/>
    <mergeCell ref="H113:H115"/>
    <mergeCell ref="C113"/>
    <mergeCell ref="C114"/>
    <mergeCell ref="A110:A112"/>
    <mergeCell ref="B110:B112"/>
    <mergeCell ref="H110:H112"/>
    <mergeCell ref="C110"/>
    <mergeCell ref="C111"/>
    <mergeCell ref="A107:A109"/>
    <mergeCell ref="B107:B109"/>
    <mergeCell ref="H107:H109"/>
    <mergeCell ref="C107"/>
    <mergeCell ref="C108"/>
    <mergeCell ref="A104:A106"/>
    <mergeCell ref="B104:B106"/>
    <mergeCell ref="H104:H106"/>
    <mergeCell ref="C104"/>
    <mergeCell ref="C105"/>
    <mergeCell ref="A100:A103"/>
    <mergeCell ref="B100:B103"/>
    <mergeCell ref="H100:H103"/>
    <mergeCell ref="C100"/>
    <mergeCell ref="C101"/>
    <mergeCell ref="C102"/>
    <mergeCell ref="A97:A99"/>
    <mergeCell ref="B97:B99"/>
    <mergeCell ref="H97:H99"/>
    <mergeCell ref="C97"/>
    <mergeCell ref="C98"/>
    <mergeCell ref="A93:A96"/>
    <mergeCell ref="B93:B96"/>
    <mergeCell ref="H93:H96"/>
    <mergeCell ref="C93"/>
    <mergeCell ref="C94"/>
    <mergeCell ref="C95"/>
    <mergeCell ref="A90:A92"/>
    <mergeCell ref="B90:B92"/>
    <mergeCell ref="H90:H92"/>
    <mergeCell ref="C90"/>
    <mergeCell ref="C91"/>
    <mergeCell ref="A87:A89"/>
    <mergeCell ref="B87:B89"/>
    <mergeCell ref="H87:H89"/>
    <mergeCell ref="C87"/>
    <mergeCell ref="C88"/>
    <mergeCell ref="A84:A86"/>
    <mergeCell ref="B84:B86"/>
    <mergeCell ref="H84:H86"/>
    <mergeCell ref="C84"/>
    <mergeCell ref="C85"/>
    <mergeCell ref="A81:A83"/>
    <mergeCell ref="B81:B83"/>
    <mergeCell ref="H81:H83"/>
    <mergeCell ref="C81"/>
    <mergeCell ref="C82"/>
    <mergeCell ref="A77:A80"/>
    <mergeCell ref="B77:B80"/>
    <mergeCell ref="H77:H80"/>
    <mergeCell ref="C77"/>
    <mergeCell ref="C78"/>
    <mergeCell ref="C79"/>
    <mergeCell ref="A74:A76"/>
    <mergeCell ref="B74:B76"/>
    <mergeCell ref="H74:H76"/>
    <mergeCell ref="C74"/>
    <mergeCell ref="C75"/>
    <mergeCell ref="A70:A73"/>
    <mergeCell ref="B70:B73"/>
    <mergeCell ref="H70:H73"/>
    <mergeCell ref="C70"/>
    <mergeCell ref="C71"/>
    <mergeCell ref="C72"/>
    <mergeCell ref="A67:A69"/>
    <mergeCell ref="B67:B69"/>
    <mergeCell ref="H67:H69"/>
    <mergeCell ref="C67"/>
    <mergeCell ref="C68"/>
    <mergeCell ref="A64:A66"/>
    <mergeCell ref="B64:B66"/>
    <mergeCell ref="H64:H66"/>
    <mergeCell ref="C64"/>
    <mergeCell ref="C65"/>
    <mergeCell ref="A61:A63"/>
    <mergeCell ref="B61:B63"/>
    <mergeCell ref="H61:H63"/>
    <mergeCell ref="C61"/>
    <mergeCell ref="C62"/>
    <mergeCell ref="A58:A60"/>
    <mergeCell ref="B58:B60"/>
    <mergeCell ref="H58:H60"/>
    <mergeCell ref="C58"/>
    <mergeCell ref="C59"/>
    <mergeCell ref="A55:A57"/>
    <mergeCell ref="B55:B57"/>
    <mergeCell ref="H55:H57"/>
    <mergeCell ref="C55"/>
    <mergeCell ref="C56"/>
    <mergeCell ref="A51:A54"/>
    <mergeCell ref="B51:B54"/>
    <mergeCell ref="H51:H54"/>
    <mergeCell ref="C51"/>
    <mergeCell ref="C52"/>
    <mergeCell ref="C53"/>
    <mergeCell ref="A47:A50"/>
    <mergeCell ref="B47:B50"/>
    <mergeCell ref="H47:H50"/>
    <mergeCell ref="C47"/>
    <mergeCell ref="C48"/>
    <mergeCell ref="C49"/>
    <mergeCell ref="A44:A46"/>
    <mergeCell ref="B44:B46"/>
    <mergeCell ref="H44:H46"/>
    <mergeCell ref="C44"/>
    <mergeCell ref="C45"/>
    <mergeCell ref="A40:A43"/>
    <mergeCell ref="B40:B43"/>
    <mergeCell ref="H40:H43"/>
    <mergeCell ref="C40"/>
    <mergeCell ref="C41"/>
    <mergeCell ref="C42"/>
    <mergeCell ref="A37:A39"/>
    <mergeCell ref="B37:B39"/>
    <mergeCell ref="H37:H39"/>
    <mergeCell ref="C37"/>
    <mergeCell ref="C38"/>
    <mergeCell ref="B24:B27"/>
    <mergeCell ref="H24:H27"/>
    <mergeCell ref="C24"/>
    <mergeCell ref="C25"/>
    <mergeCell ref="C26"/>
    <mergeCell ref="A34:A36"/>
    <mergeCell ref="B34:B36"/>
    <mergeCell ref="H34:H36"/>
    <mergeCell ref="C34"/>
    <mergeCell ref="C35"/>
    <mergeCell ref="A31:A33"/>
    <mergeCell ref="B31:B33"/>
    <mergeCell ref="H31:H33"/>
    <mergeCell ref="C31"/>
    <mergeCell ref="C32"/>
    <mergeCell ref="A28:A30"/>
    <mergeCell ref="B28:B30"/>
    <mergeCell ref="H28:H30"/>
    <mergeCell ref="C28"/>
    <mergeCell ref="C29"/>
    <mergeCell ref="A24:A27"/>
    <mergeCell ref="A1:A2"/>
    <mergeCell ref="B1:G1"/>
    <mergeCell ref="B2:G2"/>
    <mergeCell ref="D3:E3"/>
    <mergeCell ref="F3:G3"/>
    <mergeCell ref="B4:H4"/>
    <mergeCell ref="B5:H5"/>
    <mergeCell ref="A13:A16"/>
    <mergeCell ref="B13:B16"/>
    <mergeCell ref="H13:H16"/>
    <mergeCell ref="C13"/>
    <mergeCell ref="C14"/>
    <mergeCell ref="C15"/>
    <mergeCell ref="A10:A12"/>
    <mergeCell ref="B10:B12"/>
    <mergeCell ref="H10:H12"/>
    <mergeCell ref="C10"/>
    <mergeCell ref="C11"/>
    <mergeCell ref="B213:B214"/>
    <mergeCell ref="A213:A214"/>
    <mergeCell ref="H213:H214"/>
    <mergeCell ref="A218:A280"/>
    <mergeCell ref="B218:B280"/>
    <mergeCell ref="A281:D281"/>
    <mergeCell ref="A282:C282"/>
    <mergeCell ref="A283:D283"/>
    <mergeCell ref="A7:A9"/>
    <mergeCell ref="B7:B9"/>
    <mergeCell ref="H7:H9"/>
    <mergeCell ref="C7"/>
    <mergeCell ref="C8"/>
    <mergeCell ref="A20:A23"/>
    <mergeCell ref="B20:B23"/>
    <mergeCell ref="H20:H23"/>
    <mergeCell ref="C20"/>
    <mergeCell ref="C21"/>
    <mergeCell ref="C22"/>
    <mergeCell ref="A17:A19"/>
    <mergeCell ref="B17:B19"/>
    <mergeCell ref="H17:H19"/>
    <mergeCell ref="C17"/>
    <mergeCell ref="C18"/>
  </mergeCells>
  <pageMargins left="0.70866141732283472" right="0.70866141732283472" top="0.74803149606299213" bottom="0.74803149606299213" header="0.31496062992125984" footer="0.31496062992125984"/>
  <pageSetup scale="22" orientation="landscape" r:id="rId1"/>
  <rowBreaks count="3" manualBreakCount="3">
    <brk id="69" max="7" man="1"/>
    <brk id="150" max="16383" man="1"/>
    <brk id="285" max="7" man="1"/>
  </rowBreaks>
  <ignoredErrors>
    <ignoredError sqref="G9 G12:G213"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A31" sqref="A31"/>
    </sheetView>
  </sheetViews>
  <sheetFormatPr baseColWidth="10" defaultRowHeight="15" x14ac:dyDescent="0.25"/>
  <cols>
    <col min="1" max="1" width="32" customWidth="1"/>
  </cols>
  <sheetData>
    <row r="1" spans="1:4" x14ac:dyDescent="0.25">
      <c r="A1" s="96" t="s">
        <v>0</v>
      </c>
      <c r="B1" s="96" t="s">
        <v>2</v>
      </c>
      <c r="C1" s="96" t="s">
        <v>283</v>
      </c>
      <c r="D1" s="96" t="s">
        <v>284</v>
      </c>
    </row>
    <row r="2" spans="1:4" x14ac:dyDescent="0.25">
      <c r="A2" s="75" t="s">
        <v>215</v>
      </c>
      <c r="B2" s="97" t="s">
        <v>285</v>
      </c>
      <c r="C2" s="102" t="s">
        <v>286</v>
      </c>
      <c r="D2" s="102" t="s">
        <v>286</v>
      </c>
    </row>
    <row r="3" spans="1:4" x14ac:dyDescent="0.25">
      <c r="A3" s="98" t="s">
        <v>220</v>
      </c>
      <c r="B3" s="99" t="s">
        <v>285</v>
      </c>
      <c r="C3" s="103" t="s">
        <v>286</v>
      </c>
      <c r="D3" s="103" t="s">
        <v>286</v>
      </c>
    </row>
    <row r="4" spans="1:4" ht="30" x14ac:dyDescent="0.25">
      <c r="A4" s="75" t="s">
        <v>227</v>
      </c>
      <c r="B4" s="97" t="s">
        <v>285</v>
      </c>
      <c r="C4" s="102" t="s">
        <v>286</v>
      </c>
      <c r="D4" s="102" t="s">
        <v>286</v>
      </c>
    </row>
    <row r="5" spans="1:4" ht="30" x14ac:dyDescent="0.25">
      <c r="A5" s="98" t="s">
        <v>227</v>
      </c>
      <c r="B5" s="99" t="s">
        <v>285</v>
      </c>
      <c r="C5" s="103" t="s">
        <v>286</v>
      </c>
      <c r="D5" s="103" t="s">
        <v>286</v>
      </c>
    </row>
    <row r="6" spans="1:4" ht="30" x14ac:dyDescent="0.25">
      <c r="A6" s="75" t="s">
        <v>228</v>
      </c>
      <c r="B6" s="97" t="s">
        <v>285</v>
      </c>
      <c r="C6" s="102" t="s">
        <v>286</v>
      </c>
      <c r="D6" s="102" t="s">
        <v>286</v>
      </c>
    </row>
    <row r="7" spans="1:4" ht="30" x14ac:dyDescent="0.25">
      <c r="A7" s="98" t="s">
        <v>228</v>
      </c>
      <c r="B7" s="99" t="s">
        <v>285</v>
      </c>
      <c r="C7" s="103" t="s">
        <v>286</v>
      </c>
      <c r="D7" s="103" t="s">
        <v>286</v>
      </c>
    </row>
    <row r="8" spans="1:4" ht="30" x14ac:dyDescent="0.25">
      <c r="A8" s="75" t="s">
        <v>230</v>
      </c>
      <c r="B8" s="97" t="s">
        <v>285</v>
      </c>
      <c r="C8" s="102" t="s">
        <v>286</v>
      </c>
      <c r="D8" s="102" t="s">
        <v>286</v>
      </c>
    </row>
    <row r="9" spans="1:4" ht="30" x14ac:dyDescent="0.25">
      <c r="A9" s="98" t="s">
        <v>231</v>
      </c>
      <c r="B9" s="99" t="s">
        <v>285</v>
      </c>
      <c r="C9" s="103" t="s">
        <v>286</v>
      </c>
      <c r="D9" s="103" t="s">
        <v>286</v>
      </c>
    </row>
    <row r="10" spans="1:4" ht="30" x14ac:dyDescent="0.25">
      <c r="A10" s="75" t="s">
        <v>232</v>
      </c>
      <c r="B10" s="97" t="s">
        <v>285</v>
      </c>
      <c r="C10" s="102" t="s">
        <v>286</v>
      </c>
      <c r="D10" s="102" t="s">
        <v>286</v>
      </c>
    </row>
    <row r="11" spans="1:4" ht="30" x14ac:dyDescent="0.25">
      <c r="A11" s="98" t="s">
        <v>232</v>
      </c>
      <c r="B11" s="99" t="s">
        <v>285</v>
      </c>
      <c r="C11" s="103" t="s">
        <v>286</v>
      </c>
      <c r="D11" s="103" t="s">
        <v>286</v>
      </c>
    </row>
    <row r="12" spans="1:4" ht="30" x14ac:dyDescent="0.25">
      <c r="A12" s="75" t="s">
        <v>233</v>
      </c>
      <c r="B12" s="97" t="s">
        <v>285</v>
      </c>
      <c r="C12" s="102" t="s">
        <v>286</v>
      </c>
      <c r="D12" s="102" t="s">
        <v>286</v>
      </c>
    </row>
    <row r="13" spans="1:4" ht="30" x14ac:dyDescent="0.25">
      <c r="A13" s="98" t="s">
        <v>233</v>
      </c>
      <c r="B13" s="99" t="s">
        <v>285</v>
      </c>
      <c r="C13" s="103" t="s">
        <v>286</v>
      </c>
      <c r="D13" s="103" t="s">
        <v>286</v>
      </c>
    </row>
    <row r="14" spans="1:4" ht="30" x14ac:dyDescent="0.25">
      <c r="A14" s="75" t="s">
        <v>237</v>
      </c>
      <c r="B14" s="97" t="s">
        <v>285</v>
      </c>
      <c r="C14" s="102" t="s">
        <v>286</v>
      </c>
      <c r="D14" s="102" t="s">
        <v>286</v>
      </c>
    </row>
    <row r="15" spans="1:4" ht="30" x14ac:dyDescent="0.25">
      <c r="A15" s="98" t="s">
        <v>238</v>
      </c>
      <c r="B15" s="99" t="s">
        <v>285</v>
      </c>
      <c r="C15" s="103" t="s">
        <v>286</v>
      </c>
      <c r="D15" s="103" t="s">
        <v>286</v>
      </c>
    </row>
    <row r="16" spans="1:4" x14ac:dyDescent="0.25">
      <c r="A16" s="75" t="s">
        <v>216</v>
      </c>
      <c r="B16" s="97" t="s">
        <v>285</v>
      </c>
      <c r="C16" s="102" t="s">
        <v>286</v>
      </c>
      <c r="D16" s="102" t="s">
        <v>286</v>
      </c>
    </row>
    <row r="17" spans="1:4" x14ac:dyDescent="0.25">
      <c r="A17" s="98" t="s">
        <v>217</v>
      </c>
      <c r="B17" s="99" t="s">
        <v>285</v>
      </c>
      <c r="C17" s="103" t="s">
        <v>286</v>
      </c>
      <c r="D17" s="103" t="s">
        <v>286</v>
      </c>
    </row>
    <row r="18" spans="1:4" x14ac:dyDescent="0.25">
      <c r="A18" s="75" t="s">
        <v>218</v>
      </c>
      <c r="B18" s="97" t="s">
        <v>285</v>
      </c>
      <c r="C18" s="102" t="s">
        <v>286</v>
      </c>
      <c r="D18" s="102" t="s">
        <v>286</v>
      </c>
    </row>
    <row r="19" spans="1:4" x14ac:dyDescent="0.25">
      <c r="A19" s="98" t="s">
        <v>181</v>
      </c>
      <c r="B19" s="99" t="s">
        <v>285</v>
      </c>
      <c r="C19" s="103" t="s">
        <v>286</v>
      </c>
      <c r="D19" s="103" t="s">
        <v>286</v>
      </c>
    </row>
    <row r="20" spans="1:4" ht="30" x14ac:dyDescent="0.25">
      <c r="A20" s="75" t="s">
        <v>188</v>
      </c>
      <c r="B20" s="97" t="s">
        <v>285</v>
      </c>
      <c r="C20" s="102" t="s">
        <v>286</v>
      </c>
      <c r="D20" s="102" t="s">
        <v>286</v>
      </c>
    </row>
    <row r="21" spans="1:4" ht="30" x14ac:dyDescent="0.25">
      <c r="A21" s="98" t="s">
        <v>189</v>
      </c>
      <c r="B21" s="99" t="s">
        <v>285</v>
      </c>
      <c r="C21" s="103" t="s">
        <v>286</v>
      </c>
      <c r="D21" s="103" t="s">
        <v>286</v>
      </c>
    </row>
    <row r="22" spans="1:4" x14ac:dyDescent="0.25">
      <c r="A22" s="75" t="s">
        <v>219</v>
      </c>
      <c r="B22" s="97" t="s">
        <v>285</v>
      </c>
      <c r="C22" s="102" t="s">
        <v>286</v>
      </c>
      <c r="D22" s="102" t="s">
        <v>286</v>
      </c>
    </row>
    <row r="23" spans="1:4" x14ac:dyDescent="0.25">
      <c r="A23" s="98" t="s">
        <v>221</v>
      </c>
      <c r="B23" s="99" t="s">
        <v>285</v>
      </c>
      <c r="C23" s="103" t="s">
        <v>286</v>
      </c>
      <c r="D23" s="103" t="s">
        <v>286</v>
      </c>
    </row>
    <row r="24" spans="1:4" x14ac:dyDescent="0.25">
      <c r="A24" s="75" t="s">
        <v>242</v>
      </c>
      <c r="B24" s="97" t="s">
        <v>285</v>
      </c>
      <c r="C24" s="102" t="s">
        <v>286</v>
      </c>
      <c r="D24" s="102" t="s">
        <v>286</v>
      </c>
    </row>
    <row r="25" spans="1:4" x14ac:dyDescent="0.25">
      <c r="A25" s="98" t="s">
        <v>222</v>
      </c>
      <c r="B25" s="99" t="s">
        <v>285</v>
      </c>
      <c r="C25" s="103" t="s">
        <v>286</v>
      </c>
      <c r="D25" s="103" t="s">
        <v>286</v>
      </c>
    </row>
    <row r="26" spans="1:4" x14ac:dyDescent="0.25">
      <c r="A26" s="75" t="s">
        <v>223</v>
      </c>
      <c r="B26" s="97" t="s">
        <v>285</v>
      </c>
      <c r="C26" s="102" t="s">
        <v>286</v>
      </c>
      <c r="D26" s="102" t="s">
        <v>286</v>
      </c>
    </row>
    <row r="27" spans="1:4" x14ac:dyDescent="0.25">
      <c r="A27" s="98" t="s">
        <v>224</v>
      </c>
      <c r="B27" s="99" t="s">
        <v>285</v>
      </c>
      <c r="C27" s="103" t="s">
        <v>286</v>
      </c>
      <c r="D27" s="103" t="s">
        <v>286</v>
      </c>
    </row>
    <row r="28" spans="1:4" x14ac:dyDescent="0.25">
      <c r="A28" s="100" t="s">
        <v>225</v>
      </c>
      <c r="B28" s="101" t="s">
        <v>285</v>
      </c>
      <c r="C28" s="104" t="s">
        <v>286</v>
      </c>
      <c r="D28" s="104" t="s">
        <v>286</v>
      </c>
    </row>
    <row r="29" spans="1:4" x14ac:dyDescent="0.25">
      <c r="A29" s="98" t="s">
        <v>24</v>
      </c>
      <c r="B29" s="99" t="s">
        <v>285</v>
      </c>
      <c r="C29" s="103" t="s">
        <v>286</v>
      </c>
      <c r="D29" s="103" t="s">
        <v>286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OT16-007 BALSILLAS (3)</vt:lpstr>
      <vt:lpstr>BALSILLAS (2)</vt:lpstr>
      <vt:lpstr>BALSILLAS -</vt:lpstr>
      <vt:lpstr>Hoja2</vt:lpstr>
      <vt:lpstr>'BALSILLAS -'!Área_de_impresión</vt:lpstr>
      <vt:lpstr>'OT16-007 BALSILLAS (3)'!Títulos_a_imprimir</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Presupuesto</dc:title>
  <dc:subject>_</dc:subject>
  <dc:creator>Casai</dc:creator>
  <cp:keywords>presupuesto</cp:keywords>
  <dc:description>_</dc:description>
  <cp:lastModifiedBy>Leidy</cp:lastModifiedBy>
  <cp:lastPrinted>2016-05-12T19:37:07Z</cp:lastPrinted>
  <dcterms:created xsi:type="dcterms:W3CDTF">2016-03-30T16:54:18Z</dcterms:created>
  <dcterms:modified xsi:type="dcterms:W3CDTF">2016-05-12T19:40:41Z</dcterms:modified>
  <cp:category>excel</cp:category>
</cp:coreProperties>
</file>