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Trabajo\ACenergy\Documentos\FORMATOS\"/>
    </mc:Choice>
  </mc:AlternateContent>
  <bookViews>
    <workbookView xWindow="930" yWindow="0" windowWidth="21570" windowHeight="8160" tabRatio="794" firstSheet="1" activeTab="3"/>
  </bookViews>
  <sheets>
    <sheet name="LABORES COPIA" sheetId="10" state="hidden" r:id="rId1"/>
    <sheet name="MODULOS" sheetId="7" r:id="rId2"/>
    <sheet name="LABORES" sheetId="5" r:id="rId3"/>
    <sheet name="LINEAS L (REVISION LABOR)" sheetId="9" r:id="rId4"/>
  </sheets>
  <definedNames>
    <definedName name="_xlnm._FilterDatabase" localSheetId="2" hidden="1">LABORES!$A$6:$I$421</definedName>
    <definedName name="_xlnm._FilterDatabase" localSheetId="0" hidden="1">'LABORES COPIA'!$A$6:$I$421</definedName>
    <definedName name="_xlnm._FilterDatabase" localSheetId="1" hidden="1">MODULOS!$A$7:$I$226</definedName>
    <definedName name="_xlnm.Print_Area" localSheetId="2">LABORES!$A$1:$J$421</definedName>
    <definedName name="_xlnm.Print_Area" localSheetId="0">'LABORES COPIA'!$A$1:$J$421</definedName>
    <definedName name="_xlnm.Print_Area" localSheetId="3">'LINEAS L (REVISION LABOR)'!$A$1:$L$18</definedName>
    <definedName name="_xlnm.Print_Area" localSheetId="1">MODULOS!$A$1:$J$226</definedName>
  </definedNames>
  <calcPr calcId="152511" iterateDelta="1E-4"/>
</workbook>
</file>

<file path=xl/calcChain.xml><?xml version="1.0" encoding="utf-8"?>
<calcChain xmlns="http://schemas.openxmlformats.org/spreadsheetml/2006/main">
  <c r="I240" i="5" l="1"/>
  <c r="I238" i="5"/>
  <c r="I421" i="10" l="1"/>
  <c r="I419" i="10"/>
  <c r="J420" i="10" s="1"/>
  <c r="I418" i="10"/>
  <c r="I416" i="10"/>
  <c r="J416" i="10" s="1"/>
  <c r="I415" i="10"/>
  <c r="I413" i="10"/>
  <c r="J414" i="10" s="1"/>
  <c r="I412" i="10"/>
  <c r="I410" i="10"/>
  <c r="J411" i="10" s="1"/>
  <c r="I409" i="10"/>
  <c r="I407" i="10"/>
  <c r="J407" i="10" s="1"/>
  <c r="I406" i="10"/>
  <c r="I404" i="10"/>
  <c r="J404" i="10" s="1"/>
  <c r="I403" i="10"/>
  <c r="I401" i="10"/>
  <c r="J402" i="10" s="1"/>
  <c r="I400" i="10"/>
  <c r="I398" i="10"/>
  <c r="J399" i="10" s="1"/>
  <c r="I397" i="10"/>
  <c r="I395" i="10"/>
  <c r="J396" i="10" s="1"/>
  <c r="I394" i="10"/>
  <c r="I392" i="10"/>
  <c r="J392" i="10" s="1"/>
  <c r="I385" i="10"/>
  <c r="I383" i="10"/>
  <c r="J384" i="10" s="1"/>
  <c r="I382" i="10"/>
  <c r="I380" i="10"/>
  <c r="J381" i="10" s="1"/>
  <c r="I379" i="10"/>
  <c r="J378" i="10"/>
  <c r="I377" i="10"/>
  <c r="J377" i="10" s="1"/>
  <c r="J379" i="10" s="1"/>
  <c r="I376" i="10"/>
  <c r="J376" i="10" s="1"/>
  <c r="J375" i="10"/>
  <c r="I375" i="10"/>
  <c r="I374" i="10"/>
  <c r="J374" i="10" s="1"/>
  <c r="I373" i="10"/>
  <c r="J373" i="10" s="1"/>
  <c r="I372" i="10"/>
  <c r="J372" i="10" s="1"/>
  <c r="I371" i="10"/>
  <c r="J371" i="10" s="1"/>
  <c r="I370" i="10"/>
  <c r="J370" i="10" s="1"/>
  <c r="I369" i="10"/>
  <c r="J369" i="10" s="1"/>
  <c r="I368" i="10"/>
  <c r="J368" i="10" s="1"/>
  <c r="J367" i="10"/>
  <c r="I367" i="10"/>
  <c r="I366" i="10"/>
  <c r="J366" i="10" s="1"/>
  <c r="I365" i="10"/>
  <c r="J365" i="10" s="1"/>
  <c r="I364" i="10"/>
  <c r="J364" i="10" s="1"/>
  <c r="I363" i="10"/>
  <c r="J363" i="10" s="1"/>
  <c r="I356" i="10"/>
  <c r="J356" i="10" s="1"/>
  <c r="I355" i="10"/>
  <c r="J355" i="10" s="1"/>
  <c r="I354" i="10"/>
  <c r="J354" i="10" s="1"/>
  <c r="J353" i="10"/>
  <c r="I353" i="10"/>
  <c r="I352" i="10"/>
  <c r="I351" i="10"/>
  <c r="J351" i="10" s="1"/>
  <c r="J352" i="10" s="1"/>
  <c r="I350" i="10"/>
  <c r="I348" i="10"/>
  <c r="J348" i="10" s="1"/>
  <c r="I347" i="10"/>
  <c r="I345" i="10"/>
  <c r="J346" i="10" s="1"/>
  <c r="I344" i="10"/>
  <c r="I342" i="10"/>
  <c r="J343" i="10" s="1"/>
  <c r="I341" i="10"/>
  <c r="I339" i="10"/>
  <c r="J339" i="10" s="1"/>
  <c r="I337" i="10"/>
  <c r="J338" i="10" s="1"/>
  <c r="I336" i="10"/>
  <c r="J335" i="10"/>
  <c r="I334" i="10"/>
  <c r="J334" i="10" s="1"/>
  <c r="I332" i="10"/>
  <c r="J333" i="10" s="1"/>
  <c r="I325" i="10"/>
  <c r="I323" i="10"/>
  <c r="J324" i="10" s="1"/>
  <c r="I322" i="10"/>
  <c r="I320" i="10"/>
  <c r="J320" i="10" s="1"/>
  <c r="I319" i="10"/>
  <c r="I317" i="10"/>
  <c r="J318" i="10" s="1"/>
  <c r="I316" i="10"/>
  <c r="I314" i="10"/>
  <c r="J315" i="10" s="1"/>
  <c r="I313" i="10"/>
  <c r="I311" i="10"/>
  <c r="J312" i="10" s="1"/>
  <c r="I310" i="10"/>
  <c r="I308" i="10"/>
  <c r="J308" i="10" s="1"/>
  <c r="I307" i="10"/>
  <c r="I305" i="10"/>
  <c r="J306" i="10" s="1"/>
  <c r="I303" i="10"/>
  <c r="J303" i="10" s="1"/>
  <c r="I302" i="10"/>
  <c r="I300" i="10"/>
  <c r="J301" i="10" s="1"/>
  <c r="I298" i="10"/>
  <c r="J298" i="10" s="1"/>
  <c r="I291" i="10"/>
  <c r="I289" i="10"/>
  <c r="J290" i="10" s="1"/>
  <c r="I287" i="10"/>
  <c r="J287" i="10" s="1"/>
  <c r="I286" i="10"/>
  <c r="I284" i="10"/>
  <c r="J285" i="10" s="1"/>
  <c r="I282" i="10"/>
  <c r="J282" i="10" s="1"/>
  <c r="I281" i="10"/>
  <c r="I279" i="10"/>
  <c r="J280" i="10" s="1"/>
  <c r="I277" i="10"/>
  <c r="J277" i="10" s="1"/>
  <c r="I276" i="10"/>
  <c r="I274" i="10"/>
  <c r="J275" i="10" s="1"/>
  <c r="I272" i="10"/>
  <c r="J272" i="10" s="1"/>
  <c r="I271" i="10"/>
  <c r="I269" i="10"/>
  <c r="J270" i="10" s="1"/>
  <c r="I267" i="10"/>
  <c r="J267" i="10" s="1"/>
  <c r="I260" i="10"/>
  <c r="I258" i="10"/>
  <c r="J259" i="10" s="1"/>
  <c r="I256" i="10"/>
  <c r="J256" i="10" s="1"/>
  <c r="I255" i="10"/>
  <c r="I253" i="10"/>
  <c r="J254" i="10" s="1"/>
  <c r="I252" i="10"/>
  <c r="I250" i="10"/>
  <c r="J251" i="10" s="1"/>
  <c r="I248" i="10"/>
  <c r="J249" i="10" s="1"/>
  <c r="I247" i="10"/>
  <c r="I245" i="10"/>
  <c r="J246" i="10" s="1"/>
  <c r="I243" i="10"/>
  <c r="J244" i="10" s="1"/>
  <c r="I242" i="10"/>
  <c r="I240" i="10"/>
  <c r="J241" i="10" s="1"/>
  <c r="I237" i="10"/>
  <c r="I238" i="10" s="1"/>
  <c r="J239" i="10" s="1"/>
  <c r="I235" i="10"/>
  <c r="J236" i="10" s="1"/>
  <c r="I233" i="10"/>
  <c r="J234" i="10" s="1"/>
  <c r="I226" i="10"/>
  <c r="I224" i="10"/>
  <c r="J225" i="10" s="1"/>
  <c r="I222" i="10"/>
  <c r="J223" i="10" s="1"/>
  <c r="I221" i="10"/>
  <c r="I219" i="10"/>
  <c r="J220" i="10" s="1"/>
  <c r="I217" i="10"/>
  <c r="J218" i="10" s="1"/>
  <c r="I216" i="10"/>
  <c r="I214" i="10"/>
  <c r="J215" i="10" s="1"/>
  <c r="I212" i="10"/>
  <c r="J213" i="10" s="1"/>
  <c r="I211" i="10"/>
  <c r="I209" i="10"/>
  <c r="J210" i="10" s="1"/>
  <c r="I207" i="10"/>
  <c r="J208" i="10" s="1"/>
  <c r="I206" i="10"/>
  <c r="I204" i="10"/>
  <c r="J205" i="10" s="1"/>
  <c r="I202" i="10"/>
  <c r="J203" i="10" s="1"/>
  <c r="I195" i="10"/>
  <c r="I193" i="10"/>
  <c r="J194" i="10" s="1"/>
  <c r="I191" i="10"/>
  <c r="J192" i="10" s="1"/>
  <c r="I190" i="10"/>
  <c r="I188" i="10"/>
  <c r="J189" i="10" s="1"/>
  <c r="I186" i="10"/>
  <c r="J187" i="10" s="1"/>
  <c r="I185" i="10"/>
  <c r="I183" i="10"/>
  <c r="J184" i="10" s="1"/>
  <c r="I181" i="10"/>
  <c r="I180" i="10"/>
  <c r="I178" i="10"/>
  <c r="J179" i="10" s="1"/>
  <c r="I176" i="10"/>
  <c r="I175" i="10"/>
  <c r="I173" i="10"/>
  <c r="J174" i="10" s="1"/>
  <c r="I171" i="10"/>
  <c r="I164" i="10"/>
  <c r="I162" i="10"/>
  <c r="J163" i="10" s="1"/>
  <c r="I160" i="10"/>
  <c r="I159" i="10"/>
  <c r="I157" i="10"/>
  <c r="J158" i="10" s="1"/>
  <c r="I155" i="10"/>
  <c r="I154" i="10"/>
  <c r="I152" i="10"/>
  <c r="J153" i="10" s="1"/>
  <c r="I150" i="10"/>
  <c r="I149" i="10"/>
  <c r="I147" i="10"/>
  <c r="J148" i="10" s="1"/>
  <c r="I146" i="10"/>
  <c r="I144" i="10"/>
  <c r="J144" i="10" s="1"/>
  <c r="I142" i="10"/>
  <c r="J143" i="10" s="1"/>
  <c r="I135" i="10"/>
  <c r="J134" i="10"/>
  <c r="I133" i="10"/>
  <c r="J133" i="10" s="1"/>
  <c r="J135" i="10" s="1"/>
  <c r="I132" i="10"/>
  <c r="J131" i="10"/>
  <c r="I130" i="10"/>
  <c r="J130" i="10" s="1"/>
  <c r="I128" i="10"/>
  <c r="J129" i="10" s="1"/>
  <c r="I127" i="10"/>
  <c r="I125" i="10"/>
  <c r="J125" i="10" s="1"/>
  <c r="J124" i="10"/>
  <c r="I123" i="10"/>
  <c r="J123" i="10" s="1"/>
  <c r="I121" i="10"/>
  <c r="J122" i="10" s="1"/>
  <c r="I120" i="10"/>
  <c r="I118" i="10"/>
  <c r="J118" i="10" s="1"/>
  <c r="I117" i="10"/>
  <c r="I115" i="10"/>
  <c r="J115" i="10" s="1"/>
  <c r="I108" i="10"/>
  <c r="I106" i="10"/>
  <c r="I104" i="10"/>
  <c r="J104" i="10" s="1"/>
  <c r="J103" i="10"/>
  <c r="I102" i="10"/>
  <c r="J102" i="10" s="1"/>
  <c r="I101" i="10"/>
  <c r="J100" i="10"/>
  <c r="I99" i="10"/>
  <c r="J99" i="10" s="1"/>
  <c r="I97" i="10"/>
  <c r="J98" i="10" s="1"/>
  <c r="I95" i="10"/>
  <c r="J96" i="10" s="1"/>
  <c r="I94" i="10"/>
  <c r="J93" i="10"/>
  <c r="J92" i="10"/>
  <c r="I92" i="10"/>
  <c r="I90" i="10"/>
  <c r="J91" i="10" s="1"/>
  <c r="I88" i="10"/>
  <c r="I81" i="10"/>
  <c r="I79" i="10"/>
  <c r="J80" i="10" s="1"/>
  <c r="I77" i="10"/>
  <c r="J76" i="10"/>
  <c r="I75" i="10"/>
  <c r="J75" i="10" s="1"/>
  <c r="I74" i="10"/>
  <c r="I72" i="10"/>
  <c r="J71" i="10"/>
  <c r="I70" i="10"/>
  <c r="J70" i="10" s="1"/>
  <c r="I68" i="10"/>
  <c r="J68" i="10" s="1"/>
  <c r="I67" i="10"/>
  <c r="I65" i="10"/>
  <c r="J65" i="10" s="1"/>
  <c r="J64" i="10"/>
  <c r="J63" i="10"/>
  <c r="I63" i="10"/>
  <c r="I61" i="10"/>
  <c r="J61" i="10" s="1"/>
  <c r="I54" i="10"/>
  <c r="J53" i="10"/>
  <c r="I52" i="10"/>
  <c r="J52" i="10" s="1"/>
  <c r="I50" i="10"/>
  <c r="J51" i="10" s="1"/>
  <c r="I48" i="10"/>
  <c r="J49" i="10" s="1"/>
  <c r="I47" i="10"/>
  <c r="J46" i="10"/>
  <c r="I45" i="10"/>
  <c r="J45" i="10" s="1"/>
  <c r="I43" i="10"/>
  <c r="J44" i="10" s="1"/>
  <c r="I41" i="10"/>
  <c r="J41" i="10" s="1"/>
  <c r="I40" i="10"/>
  <c r="I38" i="10"/>
  <c r="J39" i="10" s="1"/>
  <c r="I36" i="10"/>
  <c r="J36" i="10" s="1"/>
  <c r="J35" i="10"/>
  <c r="J34" i="10"/>
  <c r="I34" i="10"/>
  <c r="I27" i="10"/>
  <c r="I25" i="10"/>
  <c r="J25" i="10" s="1"/>
  <c r="I23" i="10"/>
  <c r="J24" i="10" s="1"/>
  <c r="J21" i="10"/>
  <c r="I21" i="10"/>
  <c r="J22" i="10" s="1"/>
  <c r="I20" i="10"/>
  <c r="J19" i="10"/>
  <c r="J18" i="10"/>
  <c r="I18" i="10"/>
  <c r="I16" i="10"/>
  <c r="J16" i="10" s="1"/>
  <c r="J15" i="10"/>
  <c r="J14" i="10"/>
  <c r="I14" i="10"/>
  <c r="I13" i="10"/>
  <c r="I11" i="10"/>
  <c r="J11" i="10" s="1"/>
  <c r="J10" i="10"/>
  <c r="I9" i="10"/>
  <c r="J9" i="10" s="1"/>
  <c r="I7" i="10"/>
  <c r="J7" i="10" s="1"/>
  <c r="J8" i="10" l="1"/>
  <c r="J128" i="10"/>
  <c r="J132" i="10" s="1"/>
  <c r="J173" i="10"/>
  <c r="J219" i="10"/>
  <c r="J245" i="10"/>
  <c r="J314" i="10"/>
  <c r="J316" i="10" s="1"/>
  <c r="J323" i="10"/>
  <c r="J325" i="10" s="1"/>
  <c r="J342" i="10"/>
  <c r="J344" i="10" s="1"/>
  <c r="J23" i="10"/>
  <c r="J27" i="10" s="1"/>
  <c r="J69" i="10"/>
  <c r="J116" i="10"/>
  <c r="J117" i="10" s="1"/>
  <c r="J257" i="10"/>
  <c r="J273" i="10"/>
  <c r="J283" i="10"/>
  <c r="J299" i="10"/>
  <c r="J309" i="10"/>
  <c r="J395" i="10"/>
  <c r="J397" i="10" s="1"/>
  <c r="J405" i="10"/>
  <c r="J406" i="10" s="1"/>
  <c r="J48" i="10"/>
  <c r="J54" i="10" s="1"/>
  <c r="J79" i="10"/>
  <c r="J142" i="10"/>
  <c r="J337" i="10"/>
  <c r="J183" i="10"/>
  <c r="J209" i="10"/>
  <c r="J310" i="10"/>
  <c r="J97" i="10"/>
  <c r="J152" i="10"/>
  <c r="J178" i="10"/>
  <c r="J204" i="10"/>
  <c r="J240" i="10"/>
  <c r="J311" i="10"/>
  <c r="J313" i="10" s="1"/>
  <c r="J105" i="10"/>
  <c r="J119" i="10"/>
  <c r="J120" i="10" s="1"/>
  <c r="J126" i="10"/>
  <c r="J145" i="10"/>
  <c r="J146" i="10" s="1"/>
  <c r="J268" i="10"/>
  <c r="J278" i="10"/>
  <c r="J288" i="10"/>
  <c r="J304" i="10"/>
  <c r="J321" i="10"/>
  <c r="J340" i="10"/>
  <c r="J349" i="10"/>
  <c r="J350" i="10" s="1"/>
  <c r="J394" i="10"/>
  <c r="J408" i="10"/>
  <c r="J409" i="10" s="1"/>
  <c r="J121" i="10"/>
  <c r="J147" i="10"/>
  <c r="J149" i="10" s="1"/>
  <c r="J157" i="10"/>
  <c r="J193" i="10"/>
  <c r="J235" i="10"/>
  <c r="J26" i="10"/>
  <c r="J50" i="10"/>
  <c r="J162" i="10"/>
  <c r="J188" i="10"/>
  <c r="J214" i="10"/>
  <c r="J224" i="10"/>
  <c r="J250" i="10"/>
  <c r="J322" i="10"/>
  <c r="J332" i="10"/>
  <c r="J336" i="10" s="1"/>
  <c r="J393" i="10"/>
  <c r="J12" i="10"/>
  <c r="J20" i="10"/>
  <c r="J17" i="10"/>
  <c r="J62" i="10"/>
  <c r="J151" i="10"/>
  <c r="J150" i="10"/>
  <c r="J156" i="10"/>
  <c r="J155" i="10"/>
  <c r="J161" i="10"/>
  <c r="J160" i="10"/>
  <c r="J172" i="10"/>
  <c r="J171" i="10"/>
  <c r="J177" i="10"/>
  <c r="J176" i="10"/>
  <c r="J182" i="10"/>
  <c r="J181" i="10"/>
  <c r="J38" i="10"/>
  <c r="J42" i="10"/>
  <c r="J66" i="10"/>
  <c r="J73" i="10"/>
  <c r="J72" i="10"/>
  <c r="J74" i="10" s="1"/>
  <c r="J90" i="10"/>
  <c r="J78" i="10"/>
  <c r="J77" i="10"/>
  <c r="J37" i="10"/>
  <c r="J43" i="10"/>
  <c r="J89" i="10"/>
  <c r="J88" i="10"/>
  <c r="J95" i="10"/>
  <c r="J101" i="10" s="1"/>
  <c r="J107" i="10"/>
  <c r="J106" i="10"/>
  <c r="J417" i="10"/>
  <c r="J418" i="10" s="1"/>
  <c r="J419" i="10"/>
  <c r="J421" i="10" s="1"/>
  <c r="J380" i="10"/>
  <c r="J382" i="10" s="1"/>
  <c r="J398" i="10"/>
  <c r="J400" i="10" s="1"/>
  <c r="J410" i="10"/>
  <c r="J412" i="10" s="1"/>
  <c r="J186" i="10"/>
  <c r="J190" i="10" s="1"/>
  <c r="J191" i="10"/>
  <c r="J202" i="10"/>
  <c r="J206" i="10" s="1"/>
  <c r="J207" i="10"/>
  <c r="J211" i="10" s="1"/>
  <c r="J212" i="10"/>
  <c r="J217" i="10"/>
  <c r="J222" i="10"/>
  <c r="J226" i="10" s="1"/>
  <c r="J233" i="10"/>
  <c r="J237" i="10" s="1"/>
  <c r="J238" i="10"/>
  <c r="J242" i="10" s="1"/>
  <c r="J243" i="10"/>
  <c r="J248" i="10"/>
  <c r="J253" i="10"/>
  <c r="J255" i="10" s="1"/>
  <c r="J258" i="10"/>
  <c r="J269" i="10"/>
  <c r="J271" i="10" s="1"/>
  <c r="J274" i="10"/>
  <c r="J276" i="10" s="1"/>
  <c r="J279" i="10"/>
  <c r="J281" i="10" s="1"/>
  <c r="J284" i="10"/>
  <c r="J286" i="10" s="1"/>
  <c r="J289" i="10"/>
  <c r="J300" i="10"/>
  <c r="J305" i="10"/>
  <c r="J307" i="10" s="1"/>
  <c r="J317" i="10"/>
  <c r="J319" i="10" s="1"/>
  <c r="J345" i="10"/>
  <c r="J347" i="10" s="1"/>
  <c r="J383" i="10"/>
  <c r="J385" i="10" s="1"/>
  <c r="J401" i="10"/>
  <c r="J403" i="10" s="1"/>
  <c r="J413" i="10"/>
  <c r="J415" i="10" s="1"/>
  <c r="J221" i="10" l="1"/>
  <c r="J67" i="10"/>
  <c r="J260" i="10"/>
  <c r="J216" i="10"/>
  <c r="J40" i="10"/>
  <c r="J47" i="10"/>
  <c r="J302" i="10"/>
  <c r="J108" i="10"/>
  <c r="J13" i="10"/>
  <c r="J127" i="10"/>
  <c r="J341" i="10"/>
  <c r="J252" i="10"/>
  <c r="J291" i="10"/>
  <c r="J247" i="10"/>
  <c r="J195" i="10"/>
  <c r="J185" i="10"/>
  <c r="J175" i="10"/>
  <c r="J159" i="10"/>
  <c r="J94" i="10"/>
  <c r="J81" i="10"/>
  <c r="J180" i="10"/>
  <c r="J164" i="10"/>
  <c r="J154" i="10"/>
  <c r="I341" i="5" l="1"/>
  <c r="I339" i="5"/>
  <c r="J340" i="5" s="1"/>
  <c r="I337" i="5"/>
  <c r="J338" i="5" s="1"/>
  <c r="J337" i="5" l="1"/>
  <c r="J339" i="5"/>
  <c r="J341" i="5"/>
  <c r="I61" i="5" l="1"/>
  <c r="I36" i="5"/>
  <c r="J37" i="5" l="1"/>
  <c r="J36" i="5"/>
  <c r="J61" i="5"/>
  <c r="J62" i="5"/>
  <c r="I421" i="5"/>
  <c r="I419" i="5"/>
  <c r="I418" i="5"/>
  <c r="I415" i="5"/>
  <c r="I413" i="5"/>
  <c r="I412" i="5"/>
  <c r="I410" i="5"/>
  <c r="I416" i="5"/>
  <c r="I409" i="5"/>
  <c r="I404" i="5"/>
  <c r="I407" i="5"/>
  <c r="I406" i="5"/>
  <c r="I403" i="5"/>
  <c r="I401" i="5"/>
  <c r="I400" i="5"/>
  <c r="I398" i="5"/>
  <c r="I397" i="5"/>
  <c r="I395" i="5"/>
  <c r="I394" i="5"/>
  <c r="I392" i="5"/>
  <c r="I385" i="5"/>
  <c r="I383" i="5"/>
  <c r="I382" i="5"/>
  <c r="I380" i="5"/>
  <c r="I379" i="5"/>
  <c r="I377" i="5"/>
  <c r="I376" i="5"/>
  <c r="J376" i="5" s="1"/>
  <c r="I375" i="5"/>
  <c r="J375" i="5" s="1"/>
  <c r="I374" i="5"/>
  <c r="J374" i="5" s="1"/>
  <c r="I373" i="5"/>
  <c r="J373" i="5" s="1"/>
  <c r="I372" i="5"/>
  <c r="J372" i="5" s="1"/>
  <c r="I371" i="5"/>
  <c r="J371" i="5" s="1"/>
  <c r="I370" i="5"/>
  <c r="J370" i="5" s="1"/>
  <c r="I369" i="5"/>
  <c r="J369" i="5" s="1"/>
  <c r="I368" i="5"/>
  <c r="J368" i="5" s="1"/>
  <c r="I367" i="5"/>
  <c r="J367" i="5" s="1"/>
  <c r="I366" i="5"/>
  <c r="J366" i="5" s="1"/>
  <c r="I365" i="5"/>
  <c r="J365" i="5" s="1"/>
  <c r="I364" i="5"/>
  <c r="J364" i="5" s="1"/>
  <c r="I363" i="5"/>
  <c r="J363" i="5" s="1"/>
  <c r="I356" i="5"/>
  <c r="J356" i="5" s="1"/>
  <c r="I355" i="5"/>
  <c r="J355" i="5" s="1"/>
  <c r="I354" i="5"/>
  <c r="J354" i="5" s="1"/>
  <c r="I353" i="5"/>
  <c r="J353" i="5" s="1"/>
  <c r="I352" i="5"/>
  <c r="I351" i="5"/>
  <c r="J351" i="5" s="1"/>
  <c r="J352" i="5" s="1"/>
  <c r="I350" i="5"/>
  <c r="I348" i="5"/>
  <c r="I347" i="5"/>
  <c r="I345" i="5"/>
  <c r="I344" i="5"/>
  <c r="I342" i="5"/>
  <c r="I336" i="5"/>
  <c r="I334" i="5"/>
  <c r="I332" i="5"/>
  <c r="I325" i="5"/>
  <c r="I323" i="5"/>
  <c r="I322" i="5"/>
  <c r="I320" i="5"/>
  <c r="I319" i="5"/>
  <c r="I317" i="5"/>
  <c r="I316" i="5"/>
  <c r="I314" i="5"/>
  <c r="I313" i="5"/>
  <c r="I311" i="5"/>
  <c r="I310" i="5"/>
  <c r="I308" i="5"/>
  <c r="I307" i="5"/>
  <c r="I305" i="5"/>
  <c r="I303" i="5"/>
  <c r="I302" i="5"/>
  <c r="I300" i="5"/>
  <c r="I298" i="5"/>
  <c r="I291" i="5"/>
  <c r="I289" i="5"/>
  <c r="I287" i="5"/>
  <c r="I286" i="5"/>
  <c r="I284" i="5"/>
  <c r="I282" i="5"/>
  <c r="I281" i="5"/>
  <c r="I279" i="5"/>
  <c r="I277" i="5"/>
  <c r="I276" i="5"/>
  <c r="I274" i="5"/>
  <c r="I272" i="5"/>
  <c r="I271" i="5"/>
  <c r="I269" i="5"/>
  <c r="I267" i="5"/>
  <c r="I260" i="5"/>
  <c r="I258" i="5"/>
  <c r="I256" i="5"/>
  <c r="I255" i="5"/>
  <c r="I253" i="5"/>
  <c r="I252" i="5"/>
  <c r="I250" i="5"/>
  <c r="I248" i="5"/>
  <c r="I247" i="5"/>
  <c r="I245" i="5"/>
  <c r="I243" i="5"/>
  <c r="I242" i="5"/>
  <c r="I237" i="5"/>
  <c r="I235" i="5"/>
  <c r="I233" i="5"/>
  <c r="I226" i="5"/>
  <c r="I224" i="5"/>
  <c r="I222" i="5"/>
  <c r="I221" i="5"/>
  <c r="I219" i="5"/>
  <c r="I217" i="5"/>
  <c r="I216" i="5"/>
  <c r="I214" i="5"/>
  <c r="I212" i="5"/>
  <c r="I211" i="5"/>
  <c r="I209" i="5"/>
  <c r="I207" i="5"/>
  <c r="I206" i="5"/>
  <c r="I204" i="5"/>
  <c r="I202" i="5"/>
  <c r="I195" i="5"/>
  <c r="I193" i="5"/>
  <c r="I191" i="5"/>
  <c r="I190" i="5"/>
  <c r="I188" i="5"/>
  <c r="I186" i="5"/>
  <c r="I185" i="5"/>
  <c r="I183" i="5"/>
  <c r="I181" i="5"/>
  <c r="I180" i="5"/>
  <c r="I178" i="5"/>
  <c r="I176" i="5"/>
  <c r="I175" i="5"/>
  <c r="I173" i="5"/>
  <c r="I171" i="5"/>
  <c r="I164" i="5"/>
  <c r="I162" i="5"/>
  <c r="I160" i="5"/>
  <c r="I159" i="5"/>
  <c r="I157" i="5"/>
  <c r="I155" i="5"/>
  <c r="I154" i="5"/>
  <c r="I152" i="5"/>
  <c r="I150" i="5"/>
  <c r="I149" i="5"/>
  <c r="I147" i="5"/>
  <c r="I146" i="5"/>
  <c r="I144" i="5"/>
  <c r="I142" i="5"/>
  <c r="I135" i="5"/>
  <c r="I133" i="5"/>
  <c r="I132" i="5"/>
  <c r="I130" i="5"/>
  <c r="I128" i="5"/>
  <c r="I127" i="5"/>
  <c r="I123" i="5"/>
  <c r="I125" i="5"/>
  <c r="I121" i="5"/>
  <c r="I120" i="5"/>
  <c r="I118" i="5"/>
  <c r="I117" i="5"/>
  <c r="I115" i="5"/>
  <c r="I108" i="5"/>
  <c r="I104" i="5"/>
  <c r="I106" i="5"/>
  <c r="I102" i="5"/>
  <c r="I101" i="5"/>
  <c r="I97" i="5"/>
  <c r="I99" i="5"/>
  <c r="I95" i="5"/>
  <c r="I94" i="5"/>
  <c r="I90" i="5"/>
  <c r="I92" i="5"/>
  <c r="I88" i="5"/>
  <c r="I81" i="5"/>
  <c r="I77" i="5"/>
  <c r="I79" i="5"/>
  <c r="I75" i="5"/>
  <c r="I74" i="5"/>
  <c r="I70" i="5"/>
  <c r="I72" i="5"/>
  <c r="I68" i="5"/>
  <c r="I67" i="5"/>
  <c r="I63" i="5"/>
  <c r="I65" i="5"/>
  <c r="I54" i="5"/>
  <c r="I50" i="5"/>
  <c r="I52" i="5"/>
  <c r="I48" i="5"/>
  <c r="I47" i="5"/>
  <c r="I43" i="5"/>
  <c r="I45" i="5"/>
  <c r="I41" i="5"/>
  <c r="I40" i="5"/>
  <c r="I38" i="5"/>
  <c r="I34" i="5"/>
  <c r="I27" i="5"/>
  <c r="I23" i="5"/>
  <c r="I25" i="5"/>
  <c r="I21" i="5"/>
  <c r="I20" i="5"/>
  <c r="I16" i="5"/>
  <c r="I18" i="5"/>
  <c r="I14" i="5"/>
  <c r="I13" i="5"/>
  <c r="I9" i="5"/>
  <c r="I11" i="5"/>
  <c r="I7" i="5"/>
  <c r="G8" i="9"/>
  <c r="G9" i="9"/>
  <c r="G10" i="9"/>
  <c r="G11" i="9"/>
  <c r="G12" i="9"/>
  <c r="G13" i="9"/>
  <c r="G14" i="9"/>
  <c r="G15" i="9"/>
  <c r="G16" i="9"/>
  <c r="G17" i="9"/>
  <c r="G18" i="9"/>
  <c r="G7" i="9"/>
  <c r="I226" i="7"/>
  <c r="I224" i="7"/>
  <c r="I222" i="7"/>
  <c r="I221" i="7"/>
  <c r="I219" i="7"/>
  <c r="I217" i="7"/>
  <c r="I209" i="7"/>
  <c r="I207" i="7"/>
  <c r="I205" i="7"/>
  <c r="I204" i="7"/>
  <c r="I200" i="7"/>
  <c r="I202" i="7"/>
  <c r="I198" i="7"/>
  <c r="I190" i="7"/>
  <c r="I188" i="7"/>
  <c r="I186" i="7"/>
  <c r="I183" i="7"/>
  <c r="I181" i="7"/>
  <c r="I173" i="7"/>
  <c r="I169" i="7"/>
  <c r="I171" i="7"/>
  <c r="I167" i="7"/>
  <c r="I166" i="7"/>
  <c r="I162" i="7"/>
  <c r="I164" i="7"/>
  <c r="I160" i="7"/>
  <c r="I152" i="7"/>
  <c r="I148" i="7"/>
  <c r="I150" i="7"/>
  <c r="I146" i="7"/>
  <c r="I145" i="7"/>
  <c r="I141" i="7"/>
  <c r="I143" i="7"/>
  <c r="I139" i="7"/>
  <c r="I131" i="7"/>
  <c r="I127" i="7"/>
  <c r="I129" i="7"/>
  <c r="I125" i="7"/>
  <c r="I124" i="7"/>
  <c r="I122" i="7"/>
  <c r="I120" i="7"/>
  <c r="I118" i="7"/>
  <c r="I110" i="7"/>
  <c r="I106" i="7"/>
  <c r="I108" i="7"/>
  <c r="I104" i="7"/>
  <c r="I103" i="7"/>
  <c r="I99" i="7"/>
  <c r="I101" i="7"/>
  <c r="I97" i="7"/>
  <c r="I96" i="7"/>
  <c r="I94" i="7"/>
  <c r="I92" i="7"/>
  <c r="I84" i="7"/>
  <c r="I80" i="7"/>
  <c r="I82" i="7"/>
  <c r="I78" i="7"/>
  <c r="I77" i="7"/>
  <c r="I75" i="7"/>
  <c r="I73" i="7"/>
  <c r="I71" i="7"/>
  <c r="I63" i="7"/>
  <c r="I61" i="7"/>
  <c r="I59" i="7"/>
  <c r="I57" i="7"/>
  <c r="I56" i="7"/>
  <c r="I52" i="7"/>
  <c r="I54" i="7"/>
  <c r="I50" i="7"/>
  <c r="I42" i="7"/>
  <c r="I38" i="7"/>
  <c r="I40" i="7"/>
  <c r="I36" i="7"/>
  <c r="I35" i="7"/>
  <c r="I31" i="7"/>
  <c r="I33" i="7"/>
  <c r="I29" i="7"/>
  <c r="I21" i="7"/>
  <c r="I19" i="7"/>
  <c r="I17" i="7"/>
  <c r="I15" i="7"/>
  <c r="I14" i="7"/>
  <c r="I12" i="7"/>
  <c r="I10" i="7"/>
  <c r="I8" i="7"/>
  <c r="J161" i="7" l="1"/>
  <c r="J160" i="7"/>
  <c r="J15" i="7"/>
  <c r="J16" i="7"/>
  <c r="J102" i="7"/>
  <c r="J101" i="7"/>
  <c r="J183" i="7"/>
  <c r="J184" i="7"/>
  <c r="J18" i="7"/>
  <c r="J17" i="7"/>
  <c r="J41" i="7"/>
  <c r="J40" i="7"/>
  <c r="J60" i="7"/>
  <c r="J59" i="7"/>
  <c r="J83" i="7"/>
  <c r="J84" i="7" s="1"/>
  <c r="J82" i="7"/>
  <c r="J99" i="7"/>
  <c r="J100" i="7"/>
  <c r="J122" i="7"/>
  <c r="J123" i="7"/>
  <c r="J142" i="7"/>
  <c r="J141" i="7"/>
  <c r="J163" i="7"/>
  <c r="J162" i="7"/>
  <c r="J186" i="7"/>
  <c r="J187" i="7"/>
  <c r="J208" i="7"/>
  <c r="J207" i="7"/>
  <c r="J19" i="7"/>
  <c r="J20" i="7"/>
  <c r="J21" i="7" s="1"/>
  <c r="J38" i="7"/>
  <c r="J39" i="7"/>
  <c r="J61" i="7"/>
  <c r="J62" i="7"/>
  <c r="J80" i="7"/>
  <c r="J81" i="7"/>
  <c r="J188" i="7"/>
  <c r="J189" i="7"/>
  <c r="J97" i="7"/>
  <c r="J103" i="7" s="1"/>
  <c r="J98" i="7"/>
  <c r="J57" i="7"/>
  <c r="J58" i="7"/>
  <c r="J144" i="7"/>
  <c r="J143" i="7"/>
  <c r="J105" i="7"/>
  <c r="J104" i="7"/>
  <c r="J146" i="7"/>
  <c r="J152" i="7" s="1"/>
  <c r="J147" i="7"/>
  <c r="J9" i="7"/>
  <c r="J8" i="7"/>
  <c r="J72" i="7"/>
  <c r="J71" i="7"/>
  <c r="J129" i="7"/>
  <c r="J130" i="7"/>
  <c r="J199" i="7"/>
  <c r="J198" i="7"/>
  <c r="J11" i="7"/>
  <c r="J10" i="7"/>
  <c r="J55" i="7"/>
  <c r="J54" i="7"/>
  <c r="J95" i="7"/>
  <c r="J94" i="7"/>
  <c r="J106" i="7"/>
  <c r="J107" i="7"/>
  <c r="J127" i="7"/>
  <c r="J128" i="7"/>
  <c r="J149" i="7"/>
  <c r="J148" i="7"/>
  <c r="J170" i="7"/>
  <c r="J169" i="7"/>
  <c r="J203" i="7"/>
  <c r="J202" i="7"/>
  <c r="J119" i="7"/>
  <c r="J118" i="7"/>
  <c r="J140" i="7"/>
  <c r="J139" i="7"/>
  <c r="J182" i="7"/>
  <c r="J181" i="7"/>
  <c r="J225" i="7"/>
  <c r="J224" i="7"/>
  <c r="J37" i="7"/>
  <c r="J36" i="7"/>
  <c r="J78" i="7"/>
  <c r="J79" i="7"/>
  <c r="J121" i="7"/>
  <c r="J120" i="7"/>
  <c r="J165" i="7"/>
  <c r="J164" i="7"/>
  <c r="J205" i="7"/>
  <c r="J206" i="7"/>
  <c r="J126" i="7"/>
  <c r="J125" i="7"/>
  <c r="J167" i="7"/>
  <c r="J168" i="7"/>
  <c r="J218" i="7"/>
  <c r="J217" i="7"/>
  <c r="J29" i="7"/>
  <c r="J30" i="7"/>
  <c r="J51" i="7"/>
  <c r="J50" i="7"/>
  <c r="J93" i="7"/>
  <c r="J92" i="7"/>
  <c r="J96" i="7" s="1"/>
  <c r="J108" i="7"/>
  <c r="J109" i="7"/>
  <c r="J151" i="7"/>
  <c r="J150" i="7"/>
  <c r="J172" i="7"/>
  <c r="J171" i="7"/>
  <c r="J219" i="7"/>
  <c r="J220" i="7"/>
  <c r="J34" i="7"/>
  <c r="J35" i="7" s="1"/>
  <c r="J33" i="7"/>
  <c r="J74" i="7"/>
  <c r="J73" i="7"/>
  <c r="J13" i="7"/>
  <c r="J12" i="7"/>
  <c r="J32" i="7"/>
  <c r="J31" i="7"/>
  <c r="J52" i="7"/>
  <c r="J53" i="7"/>
  <c r="J76" i="7"/>
  <c r="J75" i="7"/>
  <c r="J201" i="7"/>
  <c r="J200" i="7"/>
  <c r="J222" i="7"/>
  <c r="J223" i="7"/>
  <c r="J14" i="5"/>
  <c r="J15" i="5"/>
  <c r="J35" i="5"/>
  <c r="J34" i="5"/>
  <c r="J64" i="5"/>
  <c r="J63" i="5"/>
  <c r="J67" i="5" s="1"/>
  <c r="J12" i="5"/>
  <c r="J11" i="5"/>
  <c r="J25" i="5"/>
  <c r="J26" i="5"/>
  <c r="J39" i="5"/>
  <c r="J38" i="5"/>
  <c r="J51" i="5"/>
  <c r="J50" i="5"/>
  <c r="J9" i="5"/>
  <c r="J10" i="5"/>
  <c r="J17" i="5"/>
  <c r="J16" i="5"/>
  <c r="J24" i="5"/>
  <c r="J23" i="5"/>
  <c r="J69" i="5"/>
  <c r="J68" i="5"/>
  <c r="J76" i="5"/>
  <c r="J75" i="5"/>
  <c r="J89" i="5"/>
  <c r="J88" i="5"/>
  <c r="J95" i="5"/>
  <c r="J96" i="5"/>
  <c r="J103" i="5"/>
  <c r="J102" i="5"/>
  <c r="J116" i="5"/>
  <c r="J115" i="5"/>
  <c r="J121" i="5"/>
  <c r="J122" i="5"/>
  <c r="J129" i="5"/>
  <c r="J128" i="5"/>
  <c r="J148" i="5"/>
  <c r="J147" i="5"/>
  <c r="J149" i="5" s="1"/>
  <c r="J160" i="5"/>
  <c r="J161" i="5"/>
  <c r="J173" i="5"/>
  <c r="J174" i="5"/>
  <c r="J187" i="5"/>
  <c r="J186" i="5"/>
  <c r="J193" i="5"/>
  <c r="J194" i="5"/>
  <c r="J213" i="5"/>
  <c r="J212" i="5"/>
  <c r="J219" i="5"/>
  <c r="J220" i="5"/>
  <c r="J249" i="5"/>
  <c r="J248" i="5"/>
  <c r="J267" i="5"/>
  <c r="J268" i="5"/>
  <c r="J275" i="5"/>
  <c r="J274" i="5"/>
  <c r="J287" i="5"/>
  <c r="J288" i="5"/>
  <c r="J301" i="5"/>
  <c r="J300" i="5"/>
  <c r="J342" i="5"/>
  <c r="J343" i="5"/>
  <c r="J349" i="5"/>
  <c r="J348" i="5"/>
  <c r="J381" i="5"/>
  <c r="J380" i="5"/>
  <c r="J393" i="5"/>
  <c r="J392" i="5"/>
  <c r="J399" i="5"/>
  <c r="J398" i="5"/>
  <c r="J400" i="5" s="1"/>
  <c r="J417" i="5"/>
  <c r="J416" i="5"/>
  <c r="J42" i="5"/>
  <c r="J41" i="5"/>
  <c r="J49" i="5"/>
  <c r="J48" i="5"/>
  <c r="J65" i="5"/>
  <c r="J66" i="5"/>
  <c r="J73" i="5"/>
  <c r="J72" i="5"/>
  <c r="J80" i="5"/>
  <c r="J79" i="5"/>
  <c r="J93" i="5"/>
  <c r="J92" i="5"/>
  <c r="J99" i="5"/>
  <c r="J100" i="5"/>
  <c r="J107" i="5"/>
  <c r="J106" i="5"/>
  <c r="J125" i="5"/>
  <c r="J126" i="5"/>
  <c r="J130" i="5"/>
  <c r="J131" i="5"/>
  <c r="J143" i="5"/>
  <c r="J142" i="5"/>
  <c r="J155" i="5"/>
  <c r="J156" i="5"/>
  <c r="J163" i="5"/>
  <c r="J162" i="5"/>
  <c r="J181" i="5"/>
  <c r="J182" i="5"/>
  <c r="J189" i="5"/>
  <c r="J188" i="5"/>
  <c r="J207" i="5"/>
  <c r="J208" i="5"/>
  <c r="J215" i="5"/>
  <c r="J214" i="5"/>
  <c r="J233" i="5"/>
  <c r="J234" i="5"/>
  <c r="J244" i="5"/>
  <c r="J243" i="5"/>
  <c r="J251" i="5"/>
  <c r="J250" i="5"/>
  <c r="J256" i="5"/>
  <c r="J257" i="5"/>
  <c r="J270" i="5"/>
  <c r="J269" i="5"/>
  <c r="J283" i="5"/>
  <c r="J282" i="5"/>
  <c r="J290" i="5"/>
  <c r="J289" i="5"/>
  <c r="J309" i="5"/>
  <c r="J308" i="5"/>
  <c r="J315" i="5"/>
  <c r="J314" i="5"/>
  <c r="J321" i="5"/>
  <c r="J320" i="5"/>
  <c r="J322" i="5" s="1"/>
  <c r="J333" i="5"/>
  <c r="J332" i="5"/>
  <c r="J408" i="5"/>
  <c r="J407" i="5"/>
  <c r="J411" i="5"/>
  <c r="J410" i="5"/>
  <c r="J53" i="5"/>
  <c r="J52" i="5"/>
  <c r="J71" i="5"/>
  <c r="J70" i="5"/>
  <c r="J77" i="5"/>
  <c r="J78" i="5"/>
  <c r="J91" i="5"/>
  <c r="J90" i="5"/>
  <c r="J98" i="5"/>
  <c r="J97" i="5"/>
  <c r="J105" i="5"/>
  <c r="J104" i="5"/>
  <c r="J119" i="5"/>
  <c r="J118" i="5"/>
  <c r="J124" i="5"/>
  <c r="J123" i="5"/>
  <c r="J145" i="5"/>
  <c r="J144" i="5"/>
  <c r="J151" i="5"/>
  <c r="J150" i="5"/>
  <c r="J158" i="5"/>
  <c r="J157" i="5"/>
  <c r="J177" i="5"/>
  <c r="J176" i="5"/>
  <c r="J184" i="5"/>
  <c r="J183" i="5"/>
  <c r="J203" i="5"/>
  <c r="J202" i="5"/>
  <c r="J210" i="5"/>
  <c r="J209" i="5"/>
  <c r="J223" i="5"/>
  <c r="J222" i="5"/>
  <c r="J236" i="5"/>
  <c r="J235" i="5"/>
  <c r="J245" i="5"/>
  <c r="J246" i="5"/>
  <c r="J259" i="5"/>
  <c r="J258" i="5"/>
  <c r="J278" i="5"/>
  <c r="J277" i="5"/>
  <c r="J285" i="5"/>
  <c r="J284" i="5"/>
  <c r="J304" i="5"/>
  <c r="J303" i="5"/>
  <c r="J335" i="5"/>
  <c r="J334" i="5"/>
  <c r="J346" i="5"/>
  <c r="J345" i="5"/>
  <c r="J347" i="5" s="1"/>
  <c r="J378" i="5"/>
  <c r="J377" i="5"/>
  <c r="J384" i="5"/>
  <c r="J383" i="5"/>
  <c r="J385" i="5" s="1"/>
  <c r="J396" i="5"/>
  <c r="J395" i="5"/>
  <c r="J402" i="5"/>
  <c r="J401" i="5"/>
  <c r="J403" i="5" s="1"/>
  <c r="J405" i="5"/>
  <c r="J404" i="5"/>
  <c r="J406" i="5" s="1"/>
  <c r="J420" i="5"/>
  <c r="J419" i="5"/>
  <c r="J421" i="5" s="1"/>
  <c r="J21" i="5"/>
  <c r="J22" i="5"/>
  <c r="J46" i="5"/>
  <c r="J45" i="5"/>
  <c r="J19" i="5"/>
  <c r="J18" i="5"/>
  <c r="J43" i="5"/>
  <c r="J44" i="5"/>
  <c r="J134" i="5"/>
  <c r="J133" i="5"/>
  <c r="J153" i="5"/>
  <c r="J152" i="5"/>
  <c r="J172" i="5"/>
  <c r="J171" i="5"/>
  <c r="J179" i="5"/>
  <c r="J178" i="5"/>
  <c r="J192" i="5"/>
  <c r="J191" i="5"/>
  <c r="J205" i="5"/>
  <c r="J204" i="5"/>
  <c r="J218" i="5"/>
  <c r="J217" i="5"/>
  <c r="J225" i="5"/>
  <c r="J224" i="5"/>
  <c r="J238" i="5"/>
  <c r="J239" i="5"/>
  <c r="J254" i="5"/>
  <c r="J253" i="5"/>
  <c r="J255" i="5" s="1"/>
  <c r="J273" i="5"/>
  <c r="J272" i="5"/>
  <c r="J279" i="5"/>
  <c r="J280" i="5"/>
  <c r="J299" i="5"/>
  <c r="J298" i="5"/>
  <c r="J305" i="5"/>
  <c r="J306" i="5"/>
  <c r="J312" i="5"/>
  <c r="J311" i="5"/>
  <c r="J313" i="5" s="1"/>
  <c r="J317" i="5"/>
  <c r="J318" i="5"/>
  <c r="J324" i="5"/>
  <c r="J323" i="5"/>
  <c r="J414" i="5"/>
  <c r="J413" i="5"/>
  <c r="J415" i="5" s="1"/>
  <c r="J7" i="5"/>
  <c r="J8" i="5"/>
  <c r="J221" i="5" l="1"/>
  <c r="J173" i="7"/>
  <c r="J131" i="7"/>
  <c r="J14" i="7"/>
  <c r="J409" i="5"/>
  <c r="J310" i="5"/>
  <c r="J382" i="5"/>
  <c r="J221" i="7"/>
  <c r="J204" i="7"/>
  <c r="J276" i="5"/>
  <c r="J226" i="7"/>
  <c r="J145" i="7"/>
  <c r="J56" i="7"/>
  <c r="J42" i="7"/>
  <c r="J124" i="7"/>
  <c r="J63" i="7"/>
  <c r="J166" i="7"/>
  <c r="J185" i="7"/>
  <c r="J110" i="7"/>
  <c r="J175" i="5"/>
  <c r="J325" i="5"/>
  <c r="J302" i="5"/>
  <c r="J195" i="5"/>
  <c r="J135" i="5"/>
  <c r="J77" i="7"/>
  <c r="J209" i="7"/>
  <c r="J190" i="7"/>
  <c r="J241" i="5"/>
  <c r="J240" i="5"/>
  <c r="J242" i="5" s="1"/>
  <c r="J319" i="5"/>
  <c r="J412" i="5"/>
  <c r="J336" i="5"/>
  <c r="J316" i="5"/>
  <c r="J54" i="5"/>
  <c r="J418" i="5"/>
  <c r="J394" i="5"/>
  <c r="J350" i="5"/>
  <c r="J252" i="5"/>
  <c r="J216" i="5"/>
  <c r="J190" i="5"/>
  <c r="J132" i="5"/>
  <c r="J117" i="5"/>
  <c r="J81" i="5"/>
  <c r="J40" i="5"/>
  <c r="J397" i="5"/>
  <c r="J379" i="5"/>
  <c r="J120" i="5"/>
  <c r="J237" i="5"/>
  <c r="J211" i="5"/>
  <c r="J185" i="5"/>
  <c r="J159" i="5"/>
  <c r="J164" i="5"/>
  <c r="J101" i="5"/>
  <c r="J13" i="5"/>
  <c r="J27" i="5"/>
  <c r="J286" i="5"/>
  <c r="J247" i="5"/>
  <c r="J146" i="5"/>
  <c r="J47" i="5"/>
  <c r="J108" i="5"/>
  <c r="J94" i="5"/>
  <c r="J74" i="5"/>
  <c r="J307" i="5"/>
  <c r="J281" i="5"/>
  <c r="J226" i="5"/>
  <c r="J206" i="5"/>
  <c r="J180" i="5"/>
  <c r="J154" i="5"/>
  <c r="J260" i="5"/>
  <c r="J344" i="5"/>
  <c r="J291" i="5"/>
  <c r="J271" i="5"/>
  <c r="J127" i="5"/>
  <c r="J20" i="5"/>
</calcChain>
</file>

<file path=xl/comments1.xml><?xml version="1.0" encoding="utf-8"?>
<comments xmlns="http://schemas.openxmlformats.org/spreadsheetml/2006/main">
  <authors>
    <author>fvargas</author>
  </authors>
  <commentList>
    <comment ref="I238" authorId="0" shapeId="0">
      <text>
        <r>
          <rPr>
            <b/>
            <sz val="9"/>
            <color indexed="81"/>
            <rFont val="Tahoma"/>
            <charset val="1"/>
          </rPr>
          <t>fvargas:</t>
        </r>
        <r>
          <rPr>
            <sz val="9"/>
            <color indexed="81"/>
            <rFont val="Tahoma"/>
            <charset val="1"/>
          </rPr>
          <t xml:space="preserve">
Precio modificado y revisado porque se habia descuadrado la formulación</t>
        </r>
      </text>
    </comment>
    <comment ref="I240" authorId="0" shapeId="0">
      <text>
        <r>
          <rPr>
            <b/>
            <sz val="9"/>
            <color indexed="81"/>
            <rFont val="Tahoma"/>
            <charset val="1"/>
          </rPr>
          <t>fvargas:</t>
        </r>
        <r>
          <rPr>
            <sz val="9"/>
            <color indexed="81"/>
            <rFont val="Tahoma"/>
            <charset val="1"/>
          </rPr>
          <t xml:space="preserve">
Precio modificado y revisado porque se habia descuadrado la formulación</t>
        </r>
      </text>
    </comment>
  </commentList>
</comments>
</file>

<file path=xl/sharedStrings.xml><?xml version="1.0" encoding="utf-8"?>
<sst xmlns="http://schemas.openxmlformats.org/spreadsheetml/2006/main" count="3229" uniqueCount="1767">
  <si>
    <t>PRECIOS POR LABOR</t>
  </si>
  <si>
    <t>ACTIVIDADES</t>
  </si>
  <si>
    <t>Ingeniería para el reemplazo de Transformador de Potencia Trifásico 230, 115, 57.5 / 34.5, 11.4 kV</t>
  </si>
  <si>
    <t>SUMA DE LOS COSTOS ASOCIADOS A LA LABOR 1</t>
  </si>
  <si>
    <t>SUMA DE LOS COSTOS ASOCIADOS A LA LABOR 2</t>
  </si>
  <si>
    <t>SUMA DE LOS COSTOS ASOCIADOS A LA LABOR 14</t>
  </si>
  <si>
    <t xml:space="preserve">Ingeniería para el reemplazo de Transformador de Potencia Trifásico 34.5/13,2-11.4 kV, 2,5 a 12 MVA                       </t>
  </si>
  <si>
    <t>Ingeniería para el reemplazo de interruptor de potencia de 34.5 kV</t>
  </si>
  <si>
    <t>Ingeniería para instalacion o reemplazo de panel anunciador de alarmas (64 ventanas)</t>
  </si>
  <si>
    <t>Ingeniería para adecuación de cuarto de baterías</t>
  </si>
  <si>
    <t>Ingeniería para construcción de tanque de almacenamiento de aceite (incluye trampa de aceite)</t>
  </si>
  <si>
    <t>Ingeniería para construcción de trampa de aceite</t>
  </si>
  <si>
    <t>Ingeniería para construcción de instalación provisional para cambio de tren de celdas de 11,4 kV, 13,2 kV o 34,5 kV</t>
  </si>
  <si>
    <t>DESCRIPCION ACTIVIDAD A EJECUTAR</t>
  </si>
  <si>
    <t>ENTREGABLES</t>
  </si>
  <si>
    <t>El entregable se definirá para cada caso particular dentro de la orden de trabajo, pero como mínimo incluira:
- Informe
- Planos civiles, mecanicos y/o eléctricos, según apliquen
- Presupuestos y cantidades de equipos, materiales y obra</t>
  </si>
  <si>
    <t xml:space="preserve">Ingeniería para el reemplazo de transformadores de tensión de barra o de línea (Grupo de 3) de 34.5 kV </t>
  </si>
  <si>
    <t>SUMA DE LOS COSTOS ASOCIADOS A LA LABOR 16</t>
  </si>
  <si>
    <t>Ingeniería para la instalación o reubicación de bancos de compensación capacitiva en 34.5 kV, 11.4 kV.</t>
  </si>
  <si>
    <t>SUMA DE LOS COSTOS ASOCIADOS A LA LABOR 17</t>
  </si>
  <si>
    <t>SUMA DE LOS COSTOS ASOCIADOS A LA LABOR 24</t>
  </si>
  <si>
    <t>SUMA DE LOS COSTOS ASOCIADOS A LA LABOR 26</t>
  </si>
  <si>
    <t>Actualización de planos eléctricos módulo de transformador 115/57,5 kV</t>
  </si>
  <si>
    <t>Actualización de planos eléctricos módulo de línea 115/57,5 kV</t>
  </si>
  <si>
    <t>Actualización de planos eléctricos módulo de circuito 34,5 kV</t>
  </si>
  <si>
    <t>Ingeniería para el reemplazo o instalación de Seccionador tripolar con o sin cuchilla de puesta a tierra manual o motorizado de 34.5 kV</t>
  </si>
  <si>
    <t>Ingeniería para el reemplazo o instalación de protección diferencial de barras “87B” Tipo II (&gt; 6 Módulos)</t>
  </si>
  <si>
    <t>ITEM</t>
  </si>
  <si>
    <t>- Informe de levantamiento.
- Planos de la estructura actual.</t>
  </si>
  <si>
    <t>- Informe de levantamiento
- Planos de levantamiento.</t>
  </si>
  <si>
    <t>Ingeniería para el reemplazo o instalación de interruptor de potencia (Tripolar o monopolar) de  115 kV o 57.5 kV</t>
  </si>
  <si>
    <t xml:space="preserve">Ingeniería para el reemplazo y/o instalación de transformadores de corriente (Grupo de 3) 34.5 kV </t>
  </si>
  <si>
    <t>Ingeniería para el reemplazo de Transformador o Autotransformador trifásico  500 - 230/115 kV o una unidad de Banco de Autotransformadores  500 - 230/115 kV</t>
  </si>
  <si>
    <t>Ingeniería para el reemplazo de interruptor de potencia  (Monopolar o Tripolar) en 500 kV o 230 kV</t>
  </si>
  <si>
    <t>Ingeniería para el reemplazo de transformadores de tensión (Grupo de 3) de 500, 230, 115 o 57,5kV</t>
  </si>
  <si>
    <t xml:space="preserve">Ingeniería para el reemplazo de un tablero de auxiliares AC </t>
  </si>
  <si>
    <t>Ingeniería para el reemplazo de un tablero de auxiliares DC</t>
  </si>
  <si>
    <t xml:space="preserve">Ingeniería para el reemplazo/instalación del relé regulador de tensión del transformador “90" </t>
  </si>
  <si>
    <t>Ingeniería para el cambio/instalación de tablero de regulación de tensión del transformador  (incluye el relé 90)</t>
  </si>
  <si>
    <t>Ingeniería para el reemplazo/instalación de Seccionador tripolar con o sin cuchilla de puesta a tierra manual o motorizado de 500 kV, 230kV, 115 kV, 57.5 kV</t>
  </si>
  <si>
    <t xml:space="preserve">Ingeniería para el reemplazo/instalación de Reconectador de 38 kV y 15 kV </t>
  </si>
  <si>
    <t xml:space="preserve">Ingeniería para el reemplazo/instalación de Transformador de servicios auxiliares  34.5/0.208 kV, 13.8/0.208, 11.4/0.208 kV </t>
  </si>
  <si>
    <t>Ingeniería para normalización del tablero de control y protección de módulo línea, transformador, compensación o acople de 115/57,5/34,5 kV</t>
  </si>
  <si>
    <t>Normalización de tablero de control con unidad controladora de bahía para 500 kV, 230 kV, 115 kV o 57,5 kV</t>
  </si>
  <si>
    <t>Ingeniería para el reemplazo o instalación de protección diferencial de barras “87B” Tipo I (≤ 6 Módulos) concentrada o distribuida.</t>
  </si>
  <si>
    <t xml:space="preserve">Ingeniería para el reemplazo/instalación de protección diferencial de transformador o autotransformador trifásico “87T” bidevanado </t>
  </si>
  <si>
    <t>Ingeniería para el reemplazo de protección diferencial de banco de transformadores o autotransformadores  "87T" bidevanado</t>
  </si>
  <si>
    <t>Ingeniería para el reemplazo/instalación de unidad de control y protección con función de sobrecorriente “50/51, 67” en circuitos de media tensión (34,5, 11,4 o 13,2 kV)</t>
  </si>
  <si>
    <t>Ingeniería para el reemplazo/instalación de protección de sobrecorriente “50/51, 67” en módulos de línea ó de transformación  AT</t>
  </si>
  <si>
    <t xml:space="preserve">Ingeniería para el reemplazo/instalación de protección de distancia “21” </t>
  </si>
  <si>
    <t>Ingeniería para construcción de instalación provisional para cambio de transformador</t>
  </si>
  <si>
    <t>Ingeniería para el reemplazo del esquema de protección para línea de 115 kV: Protección principal 21 y respaldo 67</t>
  </si>
  <si>
    <t>Ingeniería para construcción de Muro cortafuego</t>
  </si>
  <si>
    <t xml:space="preserve">Ingeniería para construcción/ampliación de foso colector de aceite para transformadores. </t>
  </si>
  <si>
    <t>Ingeniería para construcción de foso colector de aceite para transformadores con refuerzo de base de transformador.</t>
  </si>
  <si>
    <t>Ingeniería para construcción de muro de cerramiento perimetral para subestación</t>
  </si>
  <si>
    <t>Ingeniería para construcción de casa de control y protección en patio (de área hasta 100 m2)</t>
  </si>
  <si>
    <t xml:space="preserve">Ingeniería para construcción de casa de control para subestación (hasta 350 m2) </t>
  </si>
  <si>
    <t>- Planos de levantamiento
- Informe de levantamiento</t>
  </si>
  <si>
    <t>Ingeniería para el reemplazo/instalación de registrador de fallas "RDF".</t>
  </si>
  <si>
    <t>Ingeniería para construcción de caseta de vigilancia para subestación</t>
  </si>
  <si>
    <t>Ingeniería para construcción de vías de circulación vehicular en el interior de la subestación</t>
  </si>
  <si>
    <t xml:space="preserve">Ingeniería para construcción del sistema de carrileras para transformadores de potencia </t>
  </si>
  <si>
    <t>Ingeniería para construcción del sistema de suministro y distribución de agua, drenaje y alcantarillado de la subestación</t>
  </si>
  <si>
    <t>Elaboración de estudio de suelos (hasta 3 sondeos de 6 m de profundidad)</t>
  </si>
  <si>
    <t>- Planos de levantamiento 
- Informe de levantamiento</t>
  </si>
  <si>
    <t xml:space="preserve">SUMA DE LOS COSTOS </t>
  </si>
  <si>
    <t>SUMA DE LOS COSTOS</t>
  </si>
  <si>
    <t>Ingeniería para el reemplazo de descargadores de sobretensión (Grupo de 3) de 30kV o 12 kV</t>
  </si>
  <si>
    <t>Ingeniería para el reemplazo/instalación de un equipo de transferencia automática en BT</t>
  </si>
  <si>
    <t>UNIDAD DE MEDIDA</t>
  </si>
  <si>
    <t>C/U</t>
  </si>
  <si>
    <t>Grupo x 3</t>
  </si>
  <si>
    <t>Ingeniería para el reemplazo y/o instalación de transformadores de corriente 500 kV, 230 kV, 115 kV y 57,5 kV</t>
  </si>
  <si>
    <t xml:space="preserve">Ingeniería para el reemplazo de descargadores de sobretensión para 500 kV, 230 kV,115 kV, 57,5 kV. </t>
  </si>
  <si>
    <t>Ingeniería para el reemplazo/instalación de esquema cargador de baterías</t>
  </si>
  <si>
    <t>Hasta 2 equipos</t>
  </si>
  <si>
    <t>Grupo x 2 (módulos extremos de línea)</t>
  </si>
  <si>
    <t xml:space="preserve">Ingeniería para el reemplazo/instalación de protección diferencial de línea “87L” </t>
  </si>
  <si>
    <t>Grupo x 2 (equipos del mismo módulo)</t>
  </si>
  <si>
    <t xml:space="preserve">Ingeniería para el reemplazo/instalación de una Unidad de Medida (UDM), equipo registrador de calidad de potencia o medidor de energía </t>
  </si>
  <si>
    <t>Global por subestación hasta de 12 bahías</t>
  </si>
  <si>
    <t xml:space="preserve">Ingeniería para adecuación del esquema de transferencia en S/E en configuración barra principal + transferencia </t>
  </si>
  <si>
    <t>Global por módulo (incluye rele 87T y reles 50/51 para cada devanado)</t>
  </si>
  <si>
    <t xml:space="preserve">Ingeniería para el reemplazo del esquema de protección para transformadores de potencia: Protección principal 87T, protección 86T y respaldo 50/51 </t>
  </si>
  <si>
    <t xml:space="preserve">Global por módulo </t>
  </si>
  <si>
    <t xml:space="preserve">Global por módulo en los dos extremos de línea </t>
  </si>
  <si>
    <t xml:space="preserve">Ingeniería para el reemplazo del esquema de protección para línea de 115 kV: Protección principal 87L y respaldo 67 </t>
  </si>
  <si>
    <t xml:space="preserve">Ingeniería para el reemplazo/instalación de unidad de control y protección en un tren de celdas de MT </t>
  </si>
  <si>
    <t xml:space="preserve">Global por fila de celdas (hasta 12 celdas de salida, 1 de entrada, 1 de acople) </t>
  </si>
  <si>
    <t>Global por módulo</t>
  </si>
  <si>
    <t>HH</t>
  </si>
  <si>
    <t xml:space="preserve">Elaboración de ingenierías conceptuales o estudios especiales en S/E AT/AT, AT/MT o MT/MT </t>
  </si>
  <si>
    <t xml:space="preserve">Gestión de trámites para obtención de licencias de construcción </t>
  </si>
  <si>
    <t>Estudio</t>
  </si>
  <si>
    <t>Global por lote de área hasta 700 m2</t>
  </si>
  <si>
    <t xml:space="preserve">Medida de la resistividad del terreno </t>
  </si>
  <si>
    <t>Global</t>
  </si>
  <si>
    <t>Grupo x 3 unidades</t>
  </si>
  <si>
    <t>Grupo x 3 unidades + unidad de respaldo</t>
  </si>
  <si>
    <t>LABOR</t>
  </si>
  <si>
    <t>Diseño de nuevo tablero de medida para subestaciones AT/AT, AT/MT o MT/MT</t>
  </si>
  <si>
    <t xml:space="preserve">Elaboración de ingenierías básicas para nuevas S/Es AT/AT, AT/MT o MT/MT </t>
  </si>
  <si>
    <t xml:space="preserve">Elaboración de ingenierías básicas para nuevos módulos de línea o trafo para S/Es AT/AT, AT/MT o MT/MT </t>
  </si>
  <si>
    <t>Global/módulo</t>
  </si>
  <si>
    <t>Levantamiento topográfico de subestación</t>
  </si>
  <si>
    <t>Global por lote de área hasta 2000 m2</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</si>
  <si>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t>
  </si>
  <si>
    <t xml:space="preserve">Ingeniería de nuevo tablero de control y protección para 115 kV para cualquier modulo en configuración barra sencilla </t>
  </si>
  <si>
    <t xml:space="preserve">Ingeniería de nuevo tablero de control y protección para 115 kV para cualquier modulo en configuración diferente a barra sencilla </t>
  </si>
  <si>
    <t>Ingeniería de nuevo tablero de control y protección para 34,5 kV (con control convencional o unidad de control y protección)</t>
  </si>
  <si>
    <t xml:space="preserve">Estudio, cálculo y optimización de malla de puesta a tierra (ampliación y/ó readecuación) </t>
  </si>
  <si>
    <t>Estudio de sistema de apantallamiento para subestación</t>
  </si>
  <si>
    <t>Estudio y cálculo de iluminación exterior para subestación</t>
  </si>
  <si>
    <t>Elaboración de  cimentación normalizada para interruptor de potencia o seccionador de niveles de tensión 57,5, 115, 230 y/o 500 kV</t>
  </si>
  <si>
    <t>Elaboración de cimentación normalizada para CTs, PTs y/o pararrayos de nivel de tensión 57,5, 115, 230 o 500 kV</t>
  </si>
  <si>
    <t>Elaboración de cimentación normalizada para interruptor de potencia, reconectador o seccionador de niveles de tensión 34,5, 13,2 o 11,4 kV</t>
  </si>
  <si>
    <t>Elaboración de cimentación normalizada para CTs, PTs y/o pararrayos de nivel de tensión 34,5, 13,2 o 11,4 kV</t>
  </si>
  <si>
    <t>ANEXO BAREMOS CONTRATOS DE INGENIERÍA</t>
  </si>
  <si>
    <t>INGENIERÍA BÁSICA Y DE DETALLE ELÉCTRICA, CIVIL Y MECÁNICA PARA SUBESTACIONES DE LA EEC</t>
  </si>
  <si>
    <t>COSTO DE LA ACTIVIDAD EN UNIDADES DE SERVICIO AÑO 1</t>
  </si>
  <si>
    <t>Inspección de obra Civil en Sitio (Hora / Hombre)</t>
  </si>
  <si>
    <t>Inspección de obra Eléctrica y Mecánica en Sitio (Hora / Hombre)</t>
  </si>
  <si>
    <t>INGENIERÍA BÁSICA Y DE DETALLE PARA LA CONSTRUCCIÓN DE LÍNEAS DE TRANSMISIÓN DE NIVEL IV DE TENSIÓN</t>
  </si>
  <si>
    <t>PRECIOS BAREMADOS PARA LA INGENIERÍA DE LÍNEAS DE NIVEL IV</t>
  </si>
  <si>
    <t>C/U - cada uno</t>
  </si>
  <si>
    <t>Aplica cuando se requiere de una cimentación no convencional (pilotes o plateas) por las condiciones del terreno y el tipo de estructura a instalar. Comprende la entrega de un informe con la memoria detallada de los cálculos realizados y la metodología utilizada, las observaciones, las recomendaciones respectivas y los planos de detalle para construcción con cantidades de materiales y las dimensiones.</t>
  </si>
  <si>
    <t>KM - Kilómetro</t>
  </si>
  <si>
    <t xml:space="preserve">Comprende las actividades de amarre a coordenadas cartesianas del IGAC y toma de datos necesarios con distanciometro o GPS, con la presentación de las carteras topográficas del perfil terreno sobre el eje de la línea incluyendo los detalles de cruces con vías de todo tipo, puentes, construcciones, cauces fluviales, redes, luminarias, arboles, linderos, así como el inventario de propietarios, proyectos de desarrollo futuros. Esta actividad debe ser realizada tomando los datos sobre toda la zona de servidumbre. presentación de los respectivos planos o planchas </t>
  </si>
  <si>
    <t xml:space="preserve">Comprende la localización de los sitios de las estructuras, la marcación de las cotas y áreas de excavaciones. Incluye la verificación posterior de distancias eléctricas de seguridad en caso de requerirse y la presentación de informe con planos sobre los cambios realizados en cuanto a ubicación de estructuras y demás modificaciones.  </t>
  </si>
  <si>
    <t>C/U - (cada estructura)</t>
  </si>
  <si>
    <t xml:space="preserve">Comprende la entrega de un informe con la memoria detallada de los cálculos realizados y la metodología utilizada, las observaciones, las recomendaciones respectivas y los planos de detalle para la construcción con cantidades de materiales y dimensiones. </t>
  </si>
  <si>
    <t>Comprende labores de reconocimiento detallado del corredor a utilizar para la línea de A.T, consecución de información cartográfica, de  geometrías viales y de redes de servicios públicos proyectadas, análisis de aislamiento, estudio de puestas a tierra, verificación de distancias de seguridad, determinacion de zona de servidumbre, cálculo de flechas y tensiones, cálculo de cargas mecánicas sobre las estructuras, elaboración de árboles de carga y curvas de utilización respectivas, verificación de factores de seguridad de herrajes y aisladores, ubicación  y selección óptima de estructuras, elaboración de tablas de estructuras, elaboración del plantillado para conductor y cable de guarda o comunicaciones, cálculo y selección de amortiguadores, definición, ubicación y cálculo mecánico de templetes (retenidas) y subpostes, verificación de distancias de seguridad, plantillado, definición de cantidades de obra y materiales. Incluye entrega de un informe de diseño, memorias de calculo y planos coforme a lo descrito en la Especificacion tecnica y a los criterios de diseño de CODENSA. De igual forma incluye la actualizacion y entrega de los planos AS BUILT. Nota: Se reconocerá para pago un 1 km en aquellos casos que se requiera diseñar tramos de linea de longitud inferior a esta magnitud.</t>
  </si>
  <si>
    <t xml:space="preserve">Comprende la verificación sobre planos de las afectaciones sobre las líneas de A.T. y la visita al lugar de la afectación para establecer las recomendaciones y acciones a realizar. Incluye la presentación del informe escrito con el análisis correspondiente y recomendaciones. </t>
  </si>
  <si>
    <t xml:space="preserve"> Comprende todas las investigaciones geotecnicas de campo y laboratorio con el fin de conocer y determinar la estratigrafía, características geomecánicas, variación del nivel freatico y todos los demás parámetros necesarios para el diseño de la cimentación incluye presentacion de informe con observaciones y recomendaciones (Aplica solo para sondeos manuales con profundidades promedio hasta 7 m).</t>
  </si>
  <si>
    <t xml:space="preserve"> Comprende todas las investigaciones geotecnicas de campo y laboratorio con el fin de conocer y determinar la estratigrafía, características geomecánicas, variación del nivel freatico y todos los demás parámetros necesarios para el diseño de la cimentación incluye presentacion de informe con observaciones y recomendaciones (Aplica para sondeos con euipo de perforación mecanica hasta una profundidad promedio de 20 m)..  La SUBFAMILIA que es común a esta actividad se describe a continuación con la descripción completa, (dado que el campo original de la Subfamilia esta limitado a 254 caracteres)</t>
  </si>
  <si>
    <t xml:space="preserve">Comprende  la realización de recorridos a pie de las posibles rutas, Investigación y recolección de la información con el detalle descrito en la Especificacion tecnica, Incluye la entrega del  estudio de selección optima de trazado basado en una matriz de ponderación que considere parámetros de valoración como son longitud de las líneas, analisis de riesgos, restricciones físicas y ambiéntales de la zona, grado de impacto ambiental y social, costos de construcción (obras civiles) y costos de servidumbres. Esta actividad solo aplica para casos donde la EEC solicite el servicio por no tenerse un corredor establecido. La forma de pago será por km de ruta viable presentada..  </t>
  </si>
  <si>
    <t xml:space="preserve">Mediante este baremo el oferente realizara su oferta en HH para la ejecución de trabajos requeridos por la EEC, que corresponde a estudios análisis evaluaciones y tareas especificas relacionadas con la ingeniería de proyectos eléctricos o civiles de instalaciones de AT en la EEC y que pueden ser entre otros:
Ingeniería de líneas subterráneas, Ingeniería de subestaciones y circuitos especiales de distribución, levantamiento de subestaciones y líneas existentes, desarrollo de criterios de diseño, elaboración de especificaciones técnicas y de pliegos de contratación, revisión de ingenierías desarrolladas por terceros, estudios eléctricos especiales (armónicos, campos electromagnéticos), estudios ambientales  y geotécnicos especiales, inspección de obras para validar la correcta aplicación de los diseños, digitalización de planos, etc. 
</t>
  </si>
  <si>
    <t>Comprende todo el procedimiento para posicionar los cuatro Stubs  (Bases) de la estructura reticulada de acuerdo con las coordenadas X,Y,Z  utilizando los diferentes métodos, tensores, cadenas, gavaritos  etc.,  verificando constantemente las cotas, pendientes, diagonales, laterales etc., en concordancia con los planos del fabricante de las Torres y los Diseños de Cimentaciones. Durante la fundición se debe continuar chequeando que las medidas de diseño no varíen y se debe entregar la planilla que contiene los datos generales y los valores finales de la nivelación. Actividad de obras que  será requerida al proveedor de ingeniería bajo solicitud expresa de la EEC.</t>
  </si>
  <si>
    <t>VALOR UNIDAD DE SERVICIO EN PESOS  AÑO 2016 ANTES DE IVA</t>
  </si>
  <si>
    <t>COSTO DE LA ACTIVIDAD EN PESOS AÑO 2016 ANTES DE IVA</t>
  </si>
  <si>
    <t xml:space="preserve">VALOR ANTES DE IVA </t>
  </si>
  <si>
    <t>M-1</t>
  </si>
  <si>
    <t>M-2</t>
  </si>
  <si>
    <t>M-3</t>
  </si>
  <si>
    <t>M-4</t>
  </si>
  <si>
    <t>M-5</t>
  </si>
  <si>
    <t>M-6</t>
  </si>
  <si>
    <t>M-7</t>
  </si>
  <si>
    <t>M-8</t>
  </si>
  <si>
    <t>M-9</t>
  </si>
  <si>
    <t>M-10</t>
  </si>
  <si>
    <t>M-11</t>
  </si>
  <si>
    <t>M-12</t>
  </si>
  <si>
    <t>M-13</t>
  </si>
  <si>
    <t>M-14</t>
  </si>
  <si>
    <t>M-15</t>
  </si>
  <si>
    <t>M-16</t>
  </si>
  <si>
    <t>M-17</t>
  </si>
  <si>
    <t>M-18</t>
  </si>
  <si>
    <t>M-19</t>
  </si>
  <si>
    <t>M-20</t>
  </si>
  <si>
    <t>M-21</t>
  </si>
  <si>
    <t>M-22</t>
  </si>
  <si>
    <t>M-23</t>
  </si>
  <si>
    <t>LL-1</t>
  </si>
  <si>
    <t>LL-2</t>
  </si>
  <si>
    <t>LL-3</t>
  </si>
  <si>
    <t>LL-4</t>
  </si>
  <si>
    <t>LL-5</t>
  </si>
  <si>
    <t>LL-6</t>
  </si>
  <si>
    <t>LL-7</t>
  </si>
  <si>
    <t>LL-8</t>
  </si>
  <si>
    <t>LL-9</t>
  </si>
  <si>
    <t>LL-10</t>
  </si>
  <si>
    <t>LL-11</t>
  </si>
  <si>
    <t>LL-12</t>
  </si>
  <si>
    <t>Actividad</t>
  </si>
  <si>
    <t xml:space="preserve">VALOR    </t>
  </si>
  <si>
    <t>ALCANCE</t>
  </si>
  <si>
    <t>UNIDAD BAREMO 
(ANEXAR)</t>
  </si>
  <si>
    <t>ALCANCES</t>
  </si>
  <si>
    <t>- Levantamiento y verificación de la cimentación existente y de la carrilera para determinar si es adecuado para el nuevo transformador a instalar (tipo de cimentación, distancia entre ruedas, esfuerzos estáticos y dinámicos, etc.). 
- Levantamiento de cárcamos de control y potencia asociados a la conexión del transformador a los equipos de MT y a los tableros de regulación y control y protección. 
- Verificación de existencia de fosos y conexión al tanque de aceite (en caso que exista).
- Revisión de la base de la estructura bajante de cables en MT (en caso que exista).
(1-3)</t>
  </si>
  <si>
    <t>- Ingenieria para refuerzo de la base de la base del transformador (en caso de ser requerido).
- Ingenieria para el foso de aceite y conexión al tanque en caso que no exista.
- Ingenieria de nuevos cárcamos o bancos de ductos o ampliación de los existentes.
- Ingenieria para construcción y/o modificación de la base para la estructura bajante de cables en MT (en caso de ser necesario). 
(4-8)</t>
  </si>
  <si>
    <t>- Levantamiento y verificación dimensional del espacio disponible para ubicación del nuevo equipo. Verificación de distancias de seguridad a pórticos y muros. Si el equipo a instalar no es nuevo debe incluirse el levantamiento de dimensiones básicas del transformador a instalar en la S/E donde se encuentre ubicado.
- Levantamiento de la estructura de salida de cables de MT o conexión a pórtico de 34,5 kV (según aplique).
- Levantamiento en casa de control del actual tablero de regulación.
(9-11)</t>
  </si>
  <si>
    <t>- Ingeniería mecánica con planos de taller de la nueva estructura y/o modificación de la conexión en MT en caso de requerirse.
- Ingeniería mecánica completo para instalación de nuevo transformador incluyendo: conexiones de PAT, conexiones de neutro, conexiones en potencia por AT y MT (incluyendo calibres de cables y conectores).
- Ubicación del tablero de regulación del nuevo transformador a instalar.
- Determinar los aspectos a tener en cuenta para la instalación del nuevo equipo (acceso de maquinaria pesada, distancia a equipos energizados, delimitación de la zona de trabajo, etc.).
(12-15)</t>
  </si>
  <si>
    <t>- Levantamiento del gabinete de control del transformador (en caso que no sea un equipo nuevo) y diseño de conexiones al tablero de regulación.
- Revisión de los planos del fabricante para transformadores nuevos.
- Validación de los puntos de conexión en AC y DC para el nuevo equipo a instalar.
(16-18)</t>
  </si>
  <si>
    <t>p
19</t>
  </si>
  <si>
    <t>- Levantamiento y verificación de la cimentación existente y de la carrilera para determinar si es adecuado para el nuevo transformador a instalar (tipo de cimentación, distancia entre ruedas, esfuerzos estáticos y dinámicos, etc.). 
- Levantamiento de cárcamos y/o bancos de ductos para conexión en  control y potencia (conexión del terciario) del transformador.
- Verificación de existencia de fosos y conexión al tanque de aceite (en caso que exista).
(20-22)</t>
  </si>
  <si>
    <t>- Ingeniería para refuerzo de la base de la base del transformador (en caso de ser requerido).
- Ingeniería para construcción de nuevos cárcamos o bancos de ductos o ampliación de los existentes. 
- Ingeniería para construcción del foso de aceite y conexión al tanque en caso que no exista.
(23-25)</t>
  </si>
  <si>
    <t>- Levantamiento y verificación dimensional del espacio disponible para ubicación del nuevo equipo. Verificación de distancias de seguridad a pórticos y muros. Si el equipo a instalar no es nuevo debe incluirse el levantamiento de dimensiones básicas del transformador a instalar en la S/E donde se encuentre ubicado.
- Levantamiento de la conexión a barras de 500, 230 y 115 kV (según aplique).
- Levantamiento en casa de control del actual tablero de regulación.
(26-28)</t>
  </si>
  <si>
    <t>- Ingeniería mecánica completo para instalación de nuevo transformador incluyendo: conexiones de PAT, conexiones de neutro, conexiones en potencia por AT en los dos niveles de tensión. (incluyendo calibres de cables y conectores).
- Ubicación del tablero de regulación del nuevo transformador a instalar.
- Determinar los aspectos a tener en cuenta para la instalación del nuevo equipo (acceso de maquinaria pesada, distancia a equipos energizados, delimitación de la zona de trabajo, etc.).
(29-31)</t>
  </si>
  <si>
    <t>- Levantamiento del gabinete de control del transformador (en caso que no sea un equipo nuevo) y diseño de conexiones al tablero de regulación.
- Revisión de los planos del fabricante para transformadores nuevos.
- Validación de los puntos de conexión en AC y DC para el nuevo equipo a instalar.
(32-34)</t>
  </si>
  <si>
    <t xml:space="preserve">
- Ingeniería eléctrica para conexión del nuevo transformador que incluye entre otras: integración al tablero de control y protección existente, señales a centro de control, alimentaciones de AC y DC y conexiones al tablero de regulación.
- Dimensionamiento del cable para la conexión en potencia del nuevo transformador. 
(35-36)</t>
  </si>
  <si>
    <t>- Levantamiento y verificación de la cimentación existente y de la carrilera para determinar si es adecuado para el nuevo transformador a instalar (tipo de cimentación, distancia entre ruedas, esfuerzos estáticos y dinámicos, etc.). 
- Levantamiento de cárcamos y/o bancos de ductos para conexión en  control y potencia del transformador.
- Verificación de existencia de fosos y conexión al tanque de aceite (en caso que exista).
- Revisión de la base de la estructura bajante de cables en MT (en caso que exista).
(37-40)</t>
  </si>
  <si>
    <t>- Ingenieria para refuerzo de la base de la base del transformador (en caso de ser requerido).
- Ingenieria para el foso de aceite y conexión al tanque en caso que no exista.
- Ingenieria de nuevos cárcamos o bancos de ductos o ampliación de los existentes.
- Ingenieria para construcción y/o modificación de la base para la estructura bajante de cables en MT (en caso de ser necesario). 
(41-44)</t>
  </si>
  <si>
    <t>- Levantamiento y verificación dimensional del espacio disponible para ubicación del nuevo equipo. Verificación de distancias de seguridad a pórticos y muros. Si el equipo a instalar no es nuevo debe incluirse el levantamiento de dimensiones básicas del transformador a instalar en la S/E donde se encuentre ubicado.
- Levantamiento de la estructura de salida de cables de MT o conexión a pórtico de 13,2 o 11,4kV (según aplique).
(45-46)</t>
  </si>
  <si>
    <t xml:space="preserve">
. Ingeniería mecánica con planos de taller de la nueva estructura bajante de cables y/o modificación de la conexión al pórtico de MT en caso de requerirse.
- Ingeniería mecánica completo para instalación de nuevo transformador incluyendo: conexiones de PAT, conexiones de neutro, conexiones en potencia por MT1 y MT2 (incluyendo calibres de cables y conectores).
- Determinar los aspectos a tener en cuenta para la instalación del nuevo equipo (acceso de maquinaria pesada, distancia a equipos energizados, delimitación de la zona de trabajo, etc.).
(47-49)</t>
  </si>
  <si>
    <t>- Levantamiento del gabinete de control del transformador (en caso que no sea un equipo nuevo) y diseño de conexiones a los módulos asociados y al tablero de control y protección (donde exista).
- Revisión de los planos del fabricante para transformadores nuevos.
- Validación de los puntos de conexión en AC y DC para el nuevo equipo a instalar.
(50-52)</t>
  </si>
  <si>
    <t xml:space="preserve">
- Ingeniería eléctrica para conexión del nuevo transformador que incluye entre otras: integración al tablero de control y protección existente (donde aplique), señales a centro de control, alimentaciones de AC y DC, integración del relé regulador (en donde aplique).
- Dimensionamiento de los cables para la conexión en potencia del nuevo transformador. 
(53-54)</t>
  </si>
  <si>
    <t>-Verificación de la cimentación existente para determinar si es adecuada para el interruptor a instalar (tipo de cimentación, distancia entre pernos de anclaje, esfuerzos estáticos y dinámicos, etc.). En caso de no existir base, levantar el espacio disponible para la construcción de la misma, así como posibles interferencias con bases de pórticos, tuberias, etc. 
- Verificación de existencia y disponibilidad de cárcamos y/o tuberías para cableado de control desde el interruptor hacia los equipos asociados (tablero de control y protección, seccionadores)
(55-56)</t>
  </si>
  <si>
    <t>- Adaptar la ingeniería civil de cimentación de interruptor normalizada y/o modificar la existente, de acuerdo a las condiciones del lugar de instalación del equipo.
- Ingeniería para construcción y/o ampliación de los cárcamos y/o bancos de ductos para el cableado de control desde el interruptor a los equipos asociados (en caso de ser requerido).
(57-58)</t>
  </si>
  <si>
    <t>- Verificar las distancias de seguridad, eléctricas y de mantenimiento al piso, estructuras de pórtico y equipos adyacentes, con las normas vigentes (en especial el RETIE).
- Validar la conexión a los equipos adyacentes (seccionadores, CTs) especificando calibre de cable y/o tuberia y los conectores.
- Revisar los planos de fabricante del interruptor a instalar.
(59-61)</t>
  </si>
  <si>
    <t>- Presentar planos de planta y perfil mostrando la integración entre el interruptor nuevo y el módulo existente (equipos de potencia, caja de mando del interruptor y cárcamos de control en patio).
- Ingeniería mecánica completa para instalación de nuevo interruptor incluyendo: conexiones de PAT, disposición de tuberías, conexiones en potencia con los equipos adyacentes (incluyendo calibres de cables y conectores).
- Determinar los aspectos a tener en cuenta para la instalación del nuevo equipo (acceso de maquinaria pesada, distancia a equipos energizados, delimitación de la zona de trabajo, etc.).
NOTA: La estructura soporte del interruptor no debe ser diseñada porque es parte del suministro del equipo.
(62-64)</t>
  </si>
  <si>
    <t>- Realizar el levantamiento de las interfases a nivel de control, protección y servicios auxiliares AC y DC del interruptor existente, plasmando esta información en sus respectivos planos. 
- Revisar los planos de fabricante del interruptor a instalar.
(65-66)</t>
  </si>
  <si>
    <t>- Realizar la ingeniería eléctrica completa para reemplazo y/o instalación del interruptor, con sus interfases a nivel de control, protección y auxiliares AC y DC, bajo los criterios de ingeniería de CODENSA, NO-047.
- Elaborar las listas de desconexión del esquema de control, protección y auxiliares del interruptor existente.
- Elaborar la lista de conexionado para el interruptor a instalar (tipo de cable, marquillas, terminales, código de colores, etc.).
- Adecuar el cableado hacia los relés de protección y/o unidades de control, según la plantilla de protecciones normalizada de CODENSA. 
(67-70)</t>
  </si>
  <si>
    <t>-Verificación de las cimentaciones existentes para determinar si son adecuadas para el interruptor a instalar (tipo de cimentación, distancia entre pernos de anclaje, esfuerzos estáticos y dinámicos, etc.). En caso de no existir bases, levantar el espacio disponible para la construcción de las mismas, así como posibles interferencias con bases de pórticos, tuberias, etc. 
- Verificación de existencia y disponibilidad de cárcamos y/o tuberías para cableado de control entre los polos y desde el interruptor hacia los equipos asociados (tablero de control y protección, seccionadores).
(71-72)</t>
  </si>
  <si>
    <t>- Ingeniería para construcción y/o modificación de la cimentación para el interruptor a instalar, soportando cada opción con sus respectivos cálculos.
- Ingeniería para construcción y/o ampliación de los cárcamos y/o bancos de ductos para el cableado de control entre los polos y desde el interruptor a los equipos asociados (en caso de ser requerido).
(73-74)</t>
  </si>
  <si>
    <t>- Verificar las distancias de seguridad, eléctricas y de mantenimiento al piso, estructuras de pórtico y equipos adyacentes, con las normas vigentes (en especial el RETIE).
- Validar la conexión a los equipos adyacentes (seccionadores, CTs) especificando calibre de cable y/o tuberia y los conectores.
- Revisar los planos de fabricante del interruptor a instalar.
(75-77)</t>
  </si>
  <si>
    <t>- Presentar planos de planta y perfil mostrando la integración entre el interruptor nuevo y el módulo existente (equipos de potencia, caja de mando del interruptor y cárcamos de control en patio).
- Ingeniería mecánica completa para instalación de nuevo interruptor incluyendo: conexiones de PAT, disposición de tuberías, conexiones en potencia con los equipos adyacentes (incluyendo calibres de cables y conectores).
- Determinar los aspectos a tener en cuenta para la instalación del nuevo equipo (acceso de maquinaria pesada, distancia a equipos energizados, delimitación de la zona de trabajo, etc.).
NOTA: La estructura soporte del interruptor no debe ser diseñada porque es parte del suministro del equipo.
(78-80)</t>
  </si>
  <si>
    <t>- Realizar el levantamiento de las interfases a nivel de control, protección y servicios auxiliares AC y DC del interruptor existente, plasmando esta información en sus respectivos planos. 
- Revisar los planos de fabricante del interruptor a instalar.
(81-82)</t>
  </si>
  <si>
    <t>- Realizar la ingeniería eléctrica completa para reemplazo y/o instalación del interruptor, con sus interfases a nivel de control, protección y auxiliares AC y DC, bajo los criterios de ingeniería de CODENSA, NO-047.
- Ingeniería para la conexión del relé de mando sincronizado (cuando aplique)
- Elaborar las listas de desconexión del esquema de control, protección y auxiliares del interruptor existente.
- Elaborar la lista de conexionado para el interruptor a instalar (tipo de cable, marquillas, terminales, código de colores, etc.).
- Adecuar el cableado hacia los relés de protección y/o unidades de control, según la plantilla de protecciones normalizada de CODENSA. 
(83-87)</t>
  </si>
  <si>
    <t>-Verificar si el diseño de la cimentación existente es adecuado para el interruptor a instalar (tipo de cimentación, distancia entre pernos de anclaje, esfuerzos estáticos y dinámicos, etc.). En caso de no existir base, levantar el espacio disponible para la construcción de la misma, así como posibles interferencias con bases de pórticos, tuberias, etc. 
- Verificar la existencia y disponibilidad de cárcamos y/o tuberías para cableado de control desde el interruptor hacia los equipos asociados y alimentaciones de AC y DC.
(88-89)</t>
  </si>
  <si>
    <t>- Adaptar la ingeniería civil de cimentación de interruptor normalizada y/o modificar la existente, de acuerdo a las condiciones del lugar de instalación del equipo.
- Ingeniería para construcción de nuevos cárcamos y/o bancos de ductos para el cableado de control desde el interruptor a los equipos asociados.
(90-91)</t>
  </si>
  <si>
    <t>- Verificar distancias de seguridad, eléctricas y de mantenimiento al piso, estructuras de pórtico y equipos adyacentes, con las normas vigentes (en especial el RETIE).
- Validar la conexión en potencia a los equipos adyacentes (seccionadores, CTs) especificando calibre de cable y/o tuberia, conectores.
- Revisar los planos de fabricante del interruptor a instalar.
(92-94)</t>
  </si>
  <si>
    <t>- Presentar planos de planta y perfil mostrando la integración entre el interruptor nuevo y el módulo existente (equipos de potencia, caja de mando del interruptor y cárcamos de control en patio).
- Ingeniería mecánica completa para instalación de nuevo interruptor incluyendo: conexiones de PAT, disposición de tuberías, conexiones en potencia por AT con los equipos adyacentes. (incluyendo calibres de cables y conectores).
- Determinar los aspectos a tener en cuenta para la instalación del nuevo equipo (acceso de maquinaria pesada, distancia a equipos energizados, delimitación de la zona de trabajo, etc.).
(95-97)</t>
  </si>
  <si>
    <t>- Realizar el levantamiento de las interfases a nivel de control, protección y servicios auxiliares AC y DC del interruptor existente, plasmando esta información en sus respectivos planos. 
- Revisar los planos de fabricante del interruptor a instalar.
(98-99)</t>
  </si>
  <si>
    <t>- Realizar la ingeniería eléctrica completa para reemplazo y/o instalación del interruptor, con sus interfases a nivel de control, protección y auxiliares AC y DC, bajo los criterios de ingeniería de CODENSA, NO-047.
- Elaborar las listas de desconexión del esquema de control, protección y auxiliares del interruptor existente.
- Elaborar la lista de conexionado para el interruptor a instalar (tipo de cable, marquillas, terminales, código de colores, etc.).
- Adecuar el cableado hacia los relés de protección y/o unidades de control, según la plantilla de protecciones normalizada de CODENSA. 
(100-103)</t>
  </si>
  <si>
    <t>-Verificar si la cimentación existente es adecuada para los nuevos CTs a instalar (tipo de cimentación, distancia entre pernos de anclaje, esfuerzos estáticos y dinámicos, etc.). Incluye las actividades necesarias para esta verificación (apiques, extracción de núcleos de concreto, etc)
- Verificar la disponibilidad de cárcamos y/o tuberías para cableado de circuitos de corriente.
(104-105)</t>
  </si>
  <si>
    <t>- Adaptar la ingeniería civil de la cimentación de los CTs normalizada y/o modificar la existente para los nuevos equipos a instalar.
NOTA: En caso que no se requiera  nueva cimentación ni de cárcamos, solo se considerará el valor de levantamiento y actualización de información (no se considerará el de diseño detallado y planos).
(106+)</t>
  </si>
  <si>
    <t>- Verificar distancias de seguridad, eléctricas y de mantenimiento al piso, estructuras de pórtico y equipos adyacentes, con las normas vigentes (en especial el RETIE).
- Verificar la estructura metálica de soporte actual para determinar si se adapta a los nuevos equipos. En caso contrario, realizar la ingeniería mecánica completa de la nueva estructura o de las partes que requieran modificarse, incluyendo planos detallados para fabricación. 
- Revisión de la actual caja de agrupamiento y tubería para determinar la necesidad de cambio.
(107-109)</t>
  </si>
  <si>
    <t xml:space="preserve"> - Presentar planos de planta y perfil mostrando la integración entre los nuevos CTs y los equipos adyacentes, la barra y/o la llegada de las líneas (en el caso de módulos de línea)
- Ingeniería mecánica completa para instalación de los nuevos CTs ncluyendo: conexiones de PAT, disposición de tuberías, conexiones en potencia con los equipos adyacentes (incluyendo calibres de cables y conectores) y disposición de la caja de agrupamiento.
- Determinar los aspectos a tener en cuenta para la instalación del nuevo equipo (acceso de maquinaria pesada, distancia a equipos energizados, delimitación de la zona de trabajo, etc.).
(110-112)</t>
  </si>
  <si>
    <t>- Realizar el levantamiento de las características de los CT’s existentes (marca, tipo, relación de transformación, precisión, BIL, etc.).
- Realizar diagramas unifilares y trifilares donde se muestre la conexión de cada núcleo del CT con los equipos de medida y relés de protección asociados. 
- Incluir planos producto de este levantamiento
- Verificar que el CT a instalar cumpla con los requerimientos del esquema de protección y medida existente en la subestación.
(113-116)</t>
  </si>
  <si>
    <t>- Contemplar modernización de borneras de corriente tanto en caja de agrupamiento como en los tableros de control y protección asociados a los CTs a reemplazar.
- Realizar la ingeniería eléctrica completa para el reemplazo de los CTs teniendo en cuenta  las listas de desconexión de los circuitos de corriente existentes y las listas de conexionado para el CT a instalar (tipo de cable, marquillas, terminales, etc.).
- Realizar los cálculos de cargabilidad de los CTs con el cableado propuesto y validar el cumplimiento de la reglamentación vigente (Código de Medida CREG 038).
(117-119)</t>
  </si>
  <si>
    <t>-Verificar si la cimentación existente es adecuada para los nuevos CTs a instalar (tipo de cimentación, distancia entre pernos de anclaje, esfuerzos estáticos y dinámicos, etc.). Incluye las actividades necesarias para esta verificación (apiques, extracción de núcleos de concreto, etc)
- Verificar la disponibilidad de cárcamos y/o tuberías para cableado de circuitos de corriente.
(120-121)</t>
  </si>
  <si>
    <t>- Adaptar la ingeniería civil de la cimentación de los CTs normalizada y/o modificar la existente para los nuevos equipos a instalar.
NOTA: En caso que no se requiera nueva cimentación ni de cárcamos, solo se considerará el valor de levantamiento y actualización de información (no se considerará el de diseño detallado y planos).
(122)</t>
  </si>
  <si>
    <t>- Verificar distancias de seguridad, eléctricas y de mantenimiento al piso, estructuras de pórtico y equipos adyacentes, con las normas vigentes (en especial el RETIE).
- Verificación de la estructura metálica de soporte actual para determinar si se adapta a los nuevos equipos. En caso contrario, realizar el cálculo de la nueva estructura o de las partes que requieran modificarse, incluyendo planos detallados para fabricación. 
- Revisión de la actual caja de agrupamiento y tubería para determinar la necesidad de cambio.
(123-125)</t>
  </si>
  <si>
    <t xml:space="preserve"> - Presentar planos de planta y perfil mostrando la integración entre los nuevos CTs y los equipos adyacentes y la barra.
- Ingeniería mecánica completa para instalación de los nuevos CTs incluyendo: conexiones de PAT, disposición de tuberías, conexiones en potencia con los equipos adyacentes (incluyendo calibres de cables y conectores), disposición de la caja de agrupamiento.
- Determinar los aspectos a tener en cuenta para la instalación del nuevo equipo (acceso de maquinaria pesada, distancia a equipos energizados, delimitación de la zona de trabajo, etc.).
(126-128)</t>
  </si>
  <si>
    <t>- Realizar el levantamiento de las características de los CT’s existentes (marca, tipo, relación de transformación, precisión, BIL, etc.).
- Realizar diagramas unifilares y trifilares donde se muestre la conexión de cada núcleo del CT con los equipos de medida y relés de protección asociados. 
- Incluir planos producto de este levantamiento
- Verificar que el CT a instalar cumpla con los requerimientos del esquema de protección y medida existente en la subestación.
(129-132)</t>
  </si>
  <si>
    <t>- Contemplar modernización de borneras de corriente tanto en caja de agrupamiento como en los tableros de control y protección asociados a los CTs a reemplazar.
- Realizar la ingeniería eléctrica completo para el reemplazo de los CTs teniendo en cuenta  las listas de desconexión de los circuitos de corriente existentes y las listas de conexionado para el CT a instalar (tipo de cable, marquillas, terminales, etc.).
- Realizar los cálculos de cargabilidad de los CTs con el cableado propuesto y validar el cumplimiento de la reglamentación vigente (Código de Medida CREG 038).
(133-135)</t>
  </si>
  <si>
    <t>-Verificar si la cimentación existente es adecuada para los nuevos PTs a instalar (tipo de cimentación, distancia entre pernos de anclaje, esfuerzos estáticos y dinámicos, etc.). Incluye las actividades necesarias para esta verificación (apiques, extracción de núcleos de concreto, etc)
- Verificar la disponibilidad de cárcamos y/o tuberías para cableado de circuitos de tensión.
(136-137)</t>
  </si>
  <si>
    <t>- Adaptar la ingeniería civil de la cimentación de los PTs normalizada y/o modificar la existente para los nuevos equipos a instalar.
NOTA: En caso que no se requiera nueva cimentación ni de cárcamos, solo se considerará el valor de levantamiento y actualización de información (no se considerará el de diseño detallado y planos).
(138)</t>
  </si>
  <si>
    <t>- Verificar distancias de seguridad, eléctricas y de mantenimiento al piso, estructuras de pórtico y equipos adyacentes, con las normas vigentes (en especial el RETIE).
- Verificación de la estructura metálica de soporte actual para determinar si se adapta a los nuevos equipos. En caso contrario, Ingeniería mecánica completo de la nueva estructura o de las partes que requieran modificarse, incluyendo planos detallados para fabricación. 
- Revisión de la actual caja de agrupamiento y tubería para determinar la necesidad de cambio.
(139-141)</t>
  </si>
  <si>
    <t xml:space="preserve"> - Presentar planos de planta y perfil mostrando la integración entre los nuevos PTs y los equipos adyacentes y/o la barra.
- Ingeniería mecánica completa para instalación de los nuevos PTs incluyendo: conexiones de PAT, disposición de tuberías, conexiones en potencia con los equipos adyacentes (incluyendo calibres de cables y conectores), disposición de la caja de agrupamiento. 
- Determinar los aspectos a tener en cuenta para la instalación del nuevo equipo (acceso de maquinaria pesada, distancia a equipos energizados, delimitación de la zona de trabajo, etc.).
(142-144)</t>
  </si>
  <si>
    <t>- Realizar el levantamiento de las características de los PT’s existentes (marca, tipo, relación de transformación, precisión, BIL, etc.).
- Realizar diagramas unifilares y trifilares donde se muestre la conexión de cada núcleo del PT con los equipos de medida, control y/o protección asociados. 
- Incluir planos producto de este levantamiento
- Verificar que el PT a instalar cumpla con los requerimientos del esquema de protección y medida existente en la subestación.
(145-148)</t>
  </si>
  <si>
    <t>- Contemplar modernización de borneras de tensión y MCBs tanto en caja de agrupamiento como en los tableros de control y protección asociados a los equipos a reemplazar.
- Realizar la ingeniería eléctrica completa para el reemplazo de los PTs teniendo en cuenta  las listas de desconexión de los circuitos de corriente existentes y las listas de conexionado para el PT a instalar (tipo de cable, marquillas, terminales, etc.).
- Realizar los cálculos de cargabilidad de los PTs con el cableado propuesto y validar el cumplimiento de la reglamentación vigente (Código de Medida CREG 038).
(149-151)</t>
  </si>
  <si>
    <t>- Para equipos instalados en estructura sobre piso se debe:
* Verificar si la cimentación existente es adecuada para los nuevos PTs a instalar (tipo de cimentación, distancia entre pernos de anclaje, esfuerzos estáticos y dinámicos, etc.). 
- Verificación disponibilidad de cárcamos y/o tuberías para cableado de circuitos de tensión hacia sala de control. En caso de requerirse, realizar la ingeniería para la ampliación o extensión de los cárcamos y/o banco de ductos existentes
(152-153)</t>
  </si>
  <si>
    <t>- Adaptar el diseño de la cimentación de los PTs normalizada y/o modificar la existente para los nuevos equipos a instalar.
NOTA: En caso que no se requiera diseño de nueva cimentación ni de cárcamos, solo se considerará el valor de levantamiento y actualización de información (no se considerará el de diseño detallado y planos).
(154)</t>
  </si>
  <si>
    <t>- Verificar distancias de seguridad, eléctricas y de mantenimiento al piso, estructuras de pórtico y equipos adyacentes, con las normas vigentes (en especial el RETIE). 
Para equipos instalados sobre pórticos se debe:
- Realizar un levantamiento detallado de las vigas y columnas para determinar esfuerzos sobre el pórtico y necesidad de refuerzos sobre las vigas y/o columnas.
Para equipos instalados en estructura sobre piso:
- Verificación de la estructura metálica de soporte actual para determinar si se adapta a los nuevos equipos. En caso contrario, Ingeniería mecánica completo de la nueva estructura incluyendo planos de taller para fabricación. 
(155-157)</t>
  </si>
  <si>
    <t>- Presentar planos de planta y perfil mostrando la conexión de los PTs a la barra. 
- Ingeniería mecánica completa para instalación de nuevos PTs ncluyendo: conexiones de PAT, disposición de tuberías, conexiones en potencia (incluyendo calibres de cables y conectores).
- Determinar los aspectos a tener en cuenta para la instalación del nuevo equipo (acceso de maquinaria pesada, distancia a equipos energizados, delimitación de la zona de trabajo, etc.).
(158-160)</t>
  </si>
  <si>
    <t>- Realizar el levantamiento de las características de los PT’s existentes (marca, tipo, relación de transformación, precisión, BIL, etc.).
- Realizar diagramas unifilares y trifilares donde se muestre la conexión de cada núcleo del PT con los equipos de medida y relés de protección asociados. 
- Incluir planos producto de este levantamiento
- Verificar que el PT a instalar cumpla con los requerimientos del esquema de protección y medida existente en la subestación.
(161-164)</t>
  </si>
  <si>
    <t>- Actualizar los planos del levantamiento con la información del nuevo PT a instalar.
- Contemplar modernización de borneras de tensión tanto en caja de agrupamiento como en los tableros de control y protección.
- Realizar la ingeniería eléctrica para el reemplazo de los PTs teniendo en cuenta  las listas de desconexión de los circuitos de corriente existentes y las listas de conexionado para el PT a instalar (tipo de cable, marquillas, terminales, etc.).
- Realizar los cálculos de cargabilidad de los PTs con el cableado propuesto.
(165-168)</t>
  </si>
  <si>
    <t>- Verificar si la cimentación existente es adecuada para la instalación de los nuevos seccionadores de barra y/o de línea (tipo de cimentación, distancia entre pernos de anclaje, esfuerzos estáticos y dinámicos, etc.) para el caso de los seccionadores montados sobre piso.
- Verificación disponibilidad de cárcamos y/o tuberías para cableado de circuitos de control hacia sala y con los equipos adyacentes.
(169-170)</t>
  </si>
  <si>
    <t>- Adaptar la ingeniería civil de la cimentación de los seccionadores normalizada y/o modificar la existente para los nuevos equipos a instalar.
- En caso de requerirse, diseñar ampliación o extensión de los cárcamos y/o banco de ductos existentes.
NOTA: En caso que no se requiera nueva cimentación ni de cárcamos, solo se considerará el valor de levantamiento y actualización de información (no se considerará el de diseño detallado y planos).
(171-172)</t>
  </si>
  <si>
    <t>- Determinar si la estructura de soporte existente se ajusta a las características del nuevo equipo, mediante los estudios correspondientes.
- Validación de los planos de fabricación suministrados por el proveedor de los equipos.
- Para el caso de seccionadores instalados sobre pórtico, hacer un levantamiento de las vigas y columnas para determinar esfuerzos sobre el pórtico y necesidad de refuerzos sobre las vigas y/o columnas.
 - Verificar distancias de seguridad, eléctricas y de mantenimiento al piso, estructuras de pórtico y equipos adyacentes, con las normas vigentes (en especial el RETIE), en posición del seccionador abierto y cerrado. 
(173-176)</t>
  </si>
  <si>
    <t>- Calcular la estructura de soporte del seccionador  teniendo en cuenta las dimensiones y peso del equipo a montar.
- Realizar los planos de instalación del seccionador sobre la viga con el diseño de los elementos que se requieran para fijación tanto del equipo, como del tubo y la caja de mando. 
- Ingeniería mecánica completa para instalación de nuevo seccionador incluyendo: conexiones de PAT, disposición de tuberías, conexiones en potencia (calibres y conectores).
- Determinar los aspectos a tener en cuenta para la instalación del nuevo equipo (acceso de maquinaria pesada, distancia a equipos energizados, delimitación de la zona de trabajo, etc.).
(177-180)</t>
  </si>
  <si>
    <t>- Realizar el levantamiento de las interfases a nivel de control, protección y servicios auxiliares AC y DC del seccionador existente, plasmando esta información en sus respectivos planos. 
- Revisar los planos de fabricante del equipo a instalar.
(181-182)</t>
  </si>
  <si>
    <t>- Realizar la ingeniería eléctrica completa para reemplazo y/o instalación del seccionador, con sus interfases a nivel de control, protección y auxiliares AC y DC, bajo los criterios de ingeniería de CODENSA, NO-047.
- Elaborar las listas de desconexión del esquema de control de los seccionadores existentes.
- Elaborar la lista de conexionado para los seccionadores a instalar (tipo de cable, marquillas, terminales, etc.).
(183-185)</t>
  </si>
  <si>
    <t>- Verificar si la cimentación existente es adecuada para la instalación de los nuevos seccionadores de barra y/o de línea (tipo de cimentación, distancia entre pernos de anclaje, esfuerzos estáticos y dinámicos, etc.) para el caso de los seccionadores montados sobre piso.
- Verificación disponibilidad de cárcamos y/o tuberías para cableado de circuitos de control hacia sala y con los equipos adyacentes.
(186-187)</t>
  </si>
  <si>
    <t>- Adaptar la ingeniería civil de la cimentación de los seccionadores normalizada y/o modificar la existente para los nuevos equipos a instalar.
- En caso de requerirse, realizar la ingeniería para la ampliación o extensión de los cárcamos y/o banco de ductos existentes.
NOTA: En caso que no se requiera nueva cimentación ni  cárcamos, solo se considerará el valor de levantamiento y actualización de información (no se considerará el de diseño detallado y planos).
(189-189)</t>
  </si>
  <si>
    <t>- Determinar si la estructura de soporte existente se ajusta a las características del nuevo equipo, mediante los estudios correspondientes.
- Validación de los planos de fabricación suministrados por el proveedor de los equipos.
- Para el caso de seccionadores instalados sobre pórtico, hacer un levantamiento de las vigas y columnas para determinar esfuerzos sobre el pórtico y necesidad de refuerzos sobre las vigas y/o columnas.
 - Verificar distancias de seguridad, eléctricas y de mantenimiento al piso, estructuras de pórtico y equipos adyacentes, con las normas vigentes (en especial el RETIE), en posición del seccionador abierto y cerrado. 
(190-193)</t>
  </si>
  <si>
    <t>- Calcular la estructura de soporte del seccionador  teniendo en cuenta las dimensiones y peso del equipo a montar.
- Realizar los planos de instalación del seccionador sobre la viga con el diseño de los elementos que se requieran para fijación tanto del equipo, como del tubo y la caja de mando. 
- Ingeniería mecánica completa para instalación de nuevo seccionador incluyendo: conexiones de PAT, disposición de tuberías, conexiones en potencia (calibres y conectores).
- Determinar los aspectos a tener en cuenta para la instalación del nuevo equipo (acceso de maquinaria pesada, distancia a equipos energizados, delimitación de la zona de trabajo, etc.).
(194-197)</t>
  </si>
  <si>
    <t>- Realizar el levantamiento de las interfases a nivel de control, protección y servicios auxiliares AC y DC del seccionador existente, plasmando esta información en sus respectivos planos. 
- Revisar los planos de fabricante del equipo a instalar.
(198-199)</t>
  </si>
  <si>
    <t>- Realizar la ingeniería eléctrica completa para reemplazo y/o instalación del seccionador, con sus interfases a nivel de control, protección y auxiliares AC y DC, bajo los criterios de ingeniería de CODENSA, NO-047.
- Elaborar las listas de desconexión del esquema de control de los seccionadores existentes.
- Elaborar la lista de conexionado para los seccionadores a instalar (tipo de cable, marquillas, terminales, etc.).
(200-202)</t>
  </si>
  <si>
    <t>- Levantamiento de la base actual de los pararrayos  para determinar si es apta para los nuevos equipos a instalar. En caso de requerirse, adaptar la ingeniería civil de la cimentación de los PYs normalizada y/o modificar la existente para los nuevos equipos a instalar. 
- Para el caso de pararrayos instalados sobre pórtico, hacer un levantamiento de las vigas y realizar los planos de instalación de los equipos sobre la viga con la definición de los elementos adicionales que se requieran para fijación del equipo.
(203-204)</t>
  </si>
  <si>
    <t>- Determinar si la estructura de soporte existente se ajusta a las características del nuevo equipo, mediante los estudios correspondientes. En caso de requerirse, calcular la estructura de soporte necesaria para el montaje de los pararrayos teniendo en cuenta las dimensiones y peso del equipo a montar.
- Verificar distancias de seguridad, eléctricas y de mantenimiento al piso, estructuras de pórtico y equipos adyacentes, con las normas vigentes (en especial el RETIE). 
- Ingeniería mecánica completa para instalación de los nuevos pararrayos incluyendo: conexiones de PAT y conexiones en potencia (calibres y tipo de cables y conectores).
- Determinar los aspectos a tener en cuenta para la instalación del nuevo equipo (acceso de maquinaria pesada, distancia a equipos energizados, delimitación de la zona de trabajo, etc.).
(205-208)</t>
  </si>
  <si>
    <t>- Para el caso de pararrayos instalados sobre pórtico, hacer un levantamiento de las vigas y realizar los planos de instalación de los equipos sobre la viga con la definición de los elementos adicionales que se requieran para fijación del equipo.
(209)</t>
  </si>
  <si>
    <t>- Realizar el levantamiento del lugar de ubicación del banco de compensación.
- Verificar la cimentación existente para los equipos.
(213-214)</t>
  </si>
  <si>
    <t>- Determinar si la estructura de soporte existente se ajusta a las características del nuevo equipo, mediante los estudios correspondientes. En caso de requerirse, calcular la estructura de soporte necesaria para el montaje de los pararrayos teniendo en cuenta las dimensiones y peso del equipo a montar.
- Verificar distancias de seguridad, eléctricas y de mantenimiento al piso, estructuras de pórtico y equipos adyacentes, con las normas vigentes (en especial el RETIE). 
- Ingeniería mecánica completa para instalación de los nuevos pararrayos incluyendo: conexiones de PAT y conexiones en potencia (calibres y tipo de cables y conectores).
(210-212)</t>
  </si>
  <si>
    <t>- En caso de ser necesario realizar la ingeniería de la nueva cimentación
(215)</t>
  </si>
  <si>
    <t>- Determinar si la estructura de soporte existente se ajusta a las características de los equipos, mediante los estudios correspondientes.
- Verificar distancias de seguridad, eléctricas y de mantenimiento al piso, estructuras de pórtico y equipos adyacentes, con las normas vigentes (en especial el RETIE).
(216-217)</t>
  </si>
  <si>
    <t>- En caso de requerirse, calcular la estructura de soporte necesaria para el montaje de los equipos  teniendo en cuenta las dimensiones y pesos. 
- Ingeniería mecánica completa para instalación del banco incluyendo: conexiones de PAT, disposición de tuberías, conexiones en potencia (calibres y conectores).
(218-219)</t>
  </si>
  <si>
    <t>- Realizar el levantamiento correspondiente a los esquemas de control y enclavamientos del banco, plasmando esta información en sus respectivos planos. 
(220)</t>
  </si>
  <si>
    <t>- Determinar los aspectos más relevantes a tener en cuenta para la instalación del banco (acceso de maquinaria pesada, distancia a equipos energizados, etc.). 
- Actualizar los planos de control y protección producto del levantamiento. 
- Elaborar las listas de desconexionado y conexionado
(221-223)</t>
  </si>
  <si>
    <t>-Verificar si la cimentación existente es adecuada para el reconectador a instalar para los que están ubicados en estructura soporte en piso. (tipo de cimentación, distancia entre pernos de anclaje, esfuerzos estáticos y dinámicos, etc.). 
- Verificar distancias de seguridad, eléctricas y de mantenimiento al piso, estructuras de pórtico y equipos adyacentes, con las normas vigentes (en especial el RETIE). 
- Verificación disponibilidad de cárcamos y/o tuberías para cableado de control hacia módulos asociados.
(224-226)</t>
  </si>
  <si>
    <t>-Adaptar la ingeniería civil de la cimentación de los reconectadores normalizada y/o modificar la existente para el nuevo equipo a instalar.
- Presentar planos de planta y perfil mostrando la integración entre el nuevo equipo y el módulo existente (equipos de potencia, caja de mando del reconectador y canaletas de control en patio).
- Ingeniería mecánica completa para instalación de nuevo reconectador incluyendo: conexiones de PAT, disposición de tuberías, conexiones en potencia por AT con los equipos adyacentes. (incluyendo calibres de cables y conectores).
- Determinar los aspectos a tener en cuenta para la instalación del nuevo equipo (acceso de maquinaria pesada, distancia a equipos energizados, delimitación de la zona de trabajo, etc.).
(227-230)</t>
  </si>
  <si>
    <t>- Realizar el levantamiento de las interfases a nivel de control y protección del equipo existente, plasmando esta información en sus respectivos planos. 
- Revisar los planos de fabricante del reconectador a instalar.
(231-232)</t>
  </si>
  <si>
    <t>- Realizar la ingeniería eléctrica completa para reemplazo y/o instalación del reconectador, con sus interfases a nivel de control, protección y auxiliares AC y DC, bajo los criterios de ingeniería de CODENSA, NO-047.
- Elaborar las listas de desconexión del esquema de control, protección y auxiliares del equipo existente.
- Elaborar la lista de conexionado para el reconectador a instalar (tipo de cable, marquillas, terminales, código de colores, etc.).
(233-235)</t>
  </si>
  <si>
    <t>- Levantamiento civil de la base actual del transformador o de los espacios disponibles para la ubicación del nuevo equipo. Para bases existentes, realizar la verificación de la capacidad de la base para el nuevo equipo.
- Levantamiento de la ubicación actual/propuesta del transformador de SSAUX y sus conexiones tanto por MT como por BT.
(236-237)</t>
  </si>
  <si>
    <t>-Ajustar la cimentación para transformadores tipo pedestal/poste según las normas de construcción de CODENSA, en el sitio de ubicación del nuevo equipo, con sus respectivos bancos de ductos y/o cárcamos para conexión de los cables de potencia tanto en MT como en BT.
- Realizar el dimensionamiento de los cables de conexión en potencia y determinar la necesidad de reemplazo y/o reutilización de los mismos.
- Realizar la ingeniería mecánica completa indicando conexiones de puesta a tierra y elementos de conexión en potencia.
- Determinar los aspectos a tener en cuenta para la instalación del nuevo equipo (acceso de maquinaria pesada, distancia a equipos energizados, delimitación de la zona de trabajo, etc.).
(238-241)</t>
  </si>
  <si>
    <t>- Levantamiento de la ubicación actual y propuesta del tablero dentro de la sala de control.
- Verificación de disponibilidad de cárcamos y tuberías para conexión de los circuitos de auxiliares AC a los módulos tanto en patio como en sala de control. 
(242-243)</t>
  </si>
  <si>
    <t>- Realizar la ingeniería para construcción de nuevos cárcamos o bancos de ductos para interconexión entre el tablero y los módulos.
- Realizar el plano de dimensiones generales y disposición física de equipos en el tablero (breakers, borneras, equipos de medida y otros)
- Diseñar el anclaje del tablero al piso.
(244-246)</t>
  </si>
  <si>
    <t>- Levantamiento de los circuitos actuales de alimentación de AC que salen del tablero a reemplazar.
(247)</t>
  </si>
  <si>
    <t>- Dimensionamiento del nuevo tablero, haciendo las independizaciones de circuitos a que haya lugar y el cálculo de cargas para cada uno de ellos, teniendo en cuenta los criterios de ingeniería NO-047. Determinar cantidad, tipo, curva y capacidad de Breakers.
- Definir cantidad de contactos auxiliares requeridos y realizar el diseño de conexión de los mismos para señalización a anunciación local o hacia centro de control.
- Indicar las conexiones de alimentación de auxiliares AC desde el nuevo tablero hacia los diferentes módulos de la S/E tanto en patio como en sala de control. (calibre, tipo de cable y ruta propuesta)
- Realizar el estudio de coordinación de protecciones del  nuevo tablero.
- Realizar diagramas unifilares y trifilares del tablero.
(248-252)</t>
  </si>
  <si>
    <t>- Levantamiento de la ubicación actual y propuesta del equipo dentro de la sala de control.
- Verificación de disponibilidad de cárcamos y tuberías para conexión de los circuitos de AC hacia/desde el equipo de transferencia
(253-254)</t>
  </si>
  <si>
    <t>-Realizar la ingeniería para construcción  de nuevos cárcamos o bancos de ductos para interconexión entre el equipo y los módulos asociados (trafo auxiliares y tablero AC).
- Indicar como se debe realizar el anclaje del equipo al piso.
- Realizar la ingeniería eléctrica completa incluyendo la conexión de cables de fuerza y la señalización a centro de control.
(255-257)</t>
  </si>
  <si>
    <t>- Levantamiento de la ubicación actual y propuesta del tablero dentro de la sala de control.
- Verificación de disponibilidad de cárcamos y tuberías para conexión de los circuitos de auxiliares AC a los módulos tanto en patio como en sala de control. 
(258-259)</t>
  </si>
  <si>
    <t>- Realizar la ingeniería para construcción de nuevos cárcamos o bancos de ductos para interconexión entre el tablero y los módulos.
- Realizar el plano de dimensiones generales y disposición física de equipos en el tablero (breakers, borneras, equipos de medida y otros)
- Indicar como se debe realizar el anclaje del equipo al piso.
(260-262)</t>
  </si>
  <si>
    <t>- Levantamiento de los circuitos actuales de alimentación de DC que salen del tablero a reemplazar.
(263)</t>
  </si>
  <si>
    <t>- Dimensionamiento del nuevo tablero, haciendo las independizaciones de circuitos a que haya lugar y el cálculo de cargas para cada uno de ellos, teniendo en cuenta los criterios de ingeniería NO-047. Determinar cantidad, tipo, curva y capacidad de Breakers.
- Definir cantidad de contactos auxiliares requeridos y realizar el diseño de conexión de los mismos para señalización a anunciación local o hacia centro de control.
- Indicar las conexiones de alimentación de auxiliares DC desde el nuevo tablero hacia los diferentes módulos de la S/E tanto en patio como en sala de control. (calibre, tipo de cable y ruta propuesta)
- Realizar el estudio de coordinación de protecciones del tablero.
- Realizar diagramas unifilares y trifilares del tablero.
(264-268)</t>
  </si>
  <si>
    <t>- Levantamiento de la ubicación actual y propuesta de los equipos dentro de la sala de control.
- Verificación de disponibilidad de cárcamos y tuberías para conexión de la acometida entre los cargadores y el banco de baterias y los tableros de AC y DC.
(269-270)</t>
  </si>
  <si>
    <t xml:space="preserve">
'-  En caso de requerirse, realizar la ingeniería para construcción nuevos cárcamos o bancos de ductos para interconexión.
- Indicar como se debe realizar el anclaje del equipo al piso.
(271-272)</t>
  </si>
  <si>
    <t>- Levantamiento de las conexiones actuales de los cargadores incluyendo conexiones a tableros de AC, DC, banco de baterías y señalización a centro de control.
(273)</t>
  </si>
  <si>
    <t xml:space="preserve"> - Revisión de los planos del fabricante.
- Realizar la ingeniería eléctrica completa para la instalación de los nuevos equipos, incluyendo: interconexiones entre el cargador, los tableros de AC y DC y los bancos de baterías, señales a centro de control.
(274-275)</t>
  </si>
  <si>
    <t>- Levantamiento completo del tablero de control y protección (equipos, borneras, MCBs, etc)
(276)</t>
  </si>
  <si>
    <t>- Realizar las modificaciones requeridas en el tablero incluyendo detalles de láminas a adecuar y vista final del tablero, de acuerdo a los criterios de ingeniería NO-047.
(277)</t>
  </si>
  <si>
    <t>- Levantamiento de conexiones eléctricas del esquema de control y protección del módulo existente para su normalización de acuerdo con los criterios de ingeniería NO-047
(278)</t>
  </si>
  <si>
    <t>- Ingeniería eléctrica completa para adecuación del esquema de control y protección según criterios de ingeniería NO-047
- Actualización de planos de control y protección del módulo.
- Elaboración de listas de conexionado y desconexionado.
- Indicar características y cantidad de borneras (seccionables y cortocircuitables) a reemplazar, en caso que las existentes estén deterioradas o no cumplan con las características requeridas por la EEC
NOTA: Este baremo no contempla cambio de protecciones.
(279-282)</t>
  </si>
  <si>
    <t>- Levantamiento del tablero de control donde se instalará la UCB. Determinar elementos a retirar como lamparas de indicación, anunciadores, unidades de medida análogas, etc.
(283)</t>
  </si>
  <si>
    <t>- Realizar las modificaciones requeridas en el tablero incluyendo detalles de láminas a adecuar y vista final del tablero, de acuerdo a los criterios de ingeniería NO-047.
(284)</t>
  </si>
  <si>
    <t>- Levantamiento de conexiones eléctricas del esquema de control, medida y anunciación existente.
- Verificar si se requiere tendido o reemplazo de multiconductores desde patio hacia sala.
(285-286)</t>
  </si>
  <si>
    <t>- Ingeniería para adecuación del esquema de control del módulo según criterios de ingeniería NO-047. 
- Actualización de planos de control del módulo.
- Elaboración de listas de conexionado y desconexionado.
- Indicar características y cantidad de borneras (seccionables y cortocircuitables) a reemplazar, en caso que las existentes estén deterioradas o no cumplan con las características requeridas por la EEC.
- Definición de conectividad a nivel de comunicaciones para los servicios de telecontrol y gestión de protecciones.
(287-291)</t>
  </si>
  <si>
    <t>- Realizar el levantamiento en sala de control para determinar la ubicación óptima del nuevo tablero.
(292)</t>
  </si>
  <si>
    <t xml:space="preserve">
- Realizar la ingeniería del tablero de control y protección requerido (tipo rack o tipo tunel) incluyendo detalles de disposición de borneras, MCBs y demás equipos.
- Indicar la disposición de reles, mimico y controlador de bahía en los casos que aplique
(293-294)</t>
  </si>
  <si>
    <t>- Levantamiento de conexiones eléctricas del esquema de control, medida, anunciación y protección existente.
- Verificación de multiconductores desde patio hacia sala para determinar necesidad de cambio o instalación de nuevos cables.
- Verificar la conexión de señales hacia centro de control.
(295-297)</t>
  </si>
  <si>
    <t>- Ingeniería eléctrica completa del esquema de control y protección según criterios de ingeniería NO-047, incluyendo todos los IEDs que requiera el módulo. 
- Actualización de planos de control y protección del módulo.
- Elaboración de listas de conexionado y desconexionado.
- Indicar las interconexiones con los módulos asociados y el sistema de auxiliares AC y DC. 
- Definición de conectividad a nivel de comunicaciones para los servicios de telecontrol y gestión de protecciones.
(298-302)</t>
  </si>
  <si>
    <t>- Realizar el levantamiento en sala de control para determinar la ubicación óptima del nuevo tablero.
(303)</t>
  </si>
  <si>
    <t xml:space="preserve">
- Realizar la ingeniería del tablero de control y protección requerido (tipo rack o tipo tunel) incluyendo detalles de disposición de borneras, MCBs y demás equipos.
- Indicar la disposición de reles, mimico y controlador de bahía en los casos que aplique
(304-305)</t>
  </si>
  <si>
    <t>- Levantamiento de conexiones eléctricas del esquema de control, medida, anunciación y protección existente.
- Verificación de multiconductores desde patio hacia sala para determinar necesidad de cambio o instalación de nuevos cables.
- Verificar la conexión de señales hacia centro de control.
(306-308)</t>
  </si>
  <si>
    <t>- Ingeniería eléctrica completa del esquema de control y protección según criterios de ingeniería NO-047, incluyendo todos los IEDs que requiera el módulo. 
- Actualización de planos de control y protección del módulo.
- Elaboración de listas de conexionado y desconexionado.
- Indicar interconexiones con los módulos asociados y el sistema de auxiliares AC y DC. 
- Definición de conectividad a nivel de comunicaciones para los servicios de telecontrol y gestión de protecciones.
(309-313)</t>
  </si>
  <si>
    <t>- Realizar el levantamiento en sala de control para determinar la ubicación óptima del nuevo tablero.
(314)</t>
  </si>
  <si>
    <t xml:space="preserve">
- Realizar la ingeniería del tablero de control y protección requerido (tipo rack o tipo tunel) incluyendo detalles de disposición de borneras, MCBs y demás equipos.
- Indicar la disposición de reles, mimico y controlador de bahía en los casos que aplique
(315-316)</t>
  </si>
  <si>
    <t>- Levantamiento de conexiones eléctricas del esquema de control, medida, anunciación y protección existente.
- Verificación de multiconductores desde patio hacia sala para determinar necesidad de cambio o instalación de nuevos cables.
- Verificar la conexión de señales hacia centro de control.
(317-319)</t>
  </si>
  <si>
    <t>- Ingeniería eléctrica completa del esquema de control y protección según criterios de ingeniería NO-047, incluyendo todos los IEDs que requiera el módulo. 
- Actualización de planos de control y protección del módulo.
- Elaboración de listas de conexionado y desconexionado.
- Indicar interconexiones con los módulos asociados y el sistema de auxiliares AC y DC. 
- Definición de conectividad a nivel de comunicaciones para los servicios de telecontrol y gestión de protecciones.
(320-324)</t>
  </si>
  <si>
    <t>- Verificación del estado de las cajas de agrupamiento de todos los módulos intervenidos
- Levantamiento mecánico del tablero donde se instalará la protección.
(325-326)</t>
  </si>
  <si>
    <t>- Elaborar plano mostrando la adecuación de(los) tablero(s) o diseño del nuevo tablero(s) donde se realizará el cambio o instalación de la nueva protección.
- Ingeniería mecánica para el cambio de las cajas de agrupamiento y borneras en los módulos que sean requeridos.
(327-328)</t>
  </si>
  <si>
    <t>- Realizar el levantamiento de las características de la protección actual (marca, tipo, etc.)
- Realizar los diagramas unifilares y trifilares donde se muestre el estado actual de la instalación. 
- Verificación del estado y conexión de las corrientes en todos los módulos a integrar bajo la proteccion 87B. En caso que no cuenten con borneras cortocircuitables se debe sugerir el reemplazo de borneras en los módulos que asi lo requieran.
- Verificar la compatibilidad de los CTs existentes con la nueva protección (nucleos, relación de transformación, saturación, etc) y determinar si es requerido el cambio en alguno de los módulos.
- Levantamientos e ingeniería para el reemplazo de la protección 86B, con sus conexiones en cada uno de los módulos asociados.
(329-333)</t>
  </si>
  <si>
    <t xml:space="preserve">
- Hacer la nueva implementación bajo los criterios de ingeniería NO-047 (contemplando esquemas de disparo y bloqueo, función 50 BF, enclavamientos, señales a centro de control, etc.).
- Verificar la funcionalidad de la protección a instalar con los CTs existentes en todos los módulos a integrar en la nueva protección. 
- Presentar diagramas unifilares, trifilares, de principio, de control y protección, que contemplen la implementación final.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Definición de conectividad a nivel de comunicaciones para los servicios de telecontrol y gestión de protecciones.
(334-340)</t>
  </si>
  <si>
    <t>- Verificación del estado de las cajas de agrupamiento de todos los módulos intervenidos
- Levantamiento mecánico del tablero donde se instalará la protección.
(341-342)</t>
  </si>
  <si>
    <t>- Elaborar plano mostrando la adecuación de(los) tablero(s) o diseño del nuevo tablero(s) donde se realizará el cambio o instalación de la nueva protección.
- Ingeniería mecánica para el cambio de las cajas de agrupamiento y borneras en los módulos que sean requeridos.
(343-344)</t>
  </si>
  <si>
    <t>- Realizar el levantamiento de las características de la protección actual (marca, tipo, etc.)
- Realizar los diagramas unifilares y trifilares donde se muestre el estado actual de la instalación. 
- Verificación del estado y conexión de las corrientes en todos los módulos a integrar bajo la proteccion 87B. En caso que no cuenten con borneras cortocircuitables se debe sugerir el reemplazo de borneras en los módulos que asi lo requieran.
- Verificar la compatibilidad de los CTs existentes con la nueva protección (nucleos, relación de transformación, saturación, etc) y determinar si es requerido el cambio en alguno de los módulos.
- Levantamientos e ingeniería para el reemplazo de la protección 86B, con sus conexiones en cada uno de los módulos asociados.
(345-349)</t>
  </si>
  <si>
    <t xml:space="preserve">
- Hacer la nueva implementación bajo los criterios de ingeniería NO-047 (contemplando esquemas de disparo y bloqueo, función 50 BF, enclavamientos, señales a centro de control, etc.).
- Verificar la funcionalidad de la protección a instalar con los CTs existentes en todos los módulos a integrar en la nueva protección. 
- Presentar diagramas unifilares, trifilares, de principio, de control y protección, que contemplen la implementación final.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Definición de conectividad a nivel de comunicaciones para los servicios de telecontrol y gestión de protecciones.
(350-356)</t>
  </si>
  <si>
    <t>- Levantamiento mecánico del tablero donde se instalará la protección.
(357)</t>
  </si>
  <si>
    <t>- Diseñar la adecuación del tablero donde se realizará el cambio o instalación de la nueva protección.
(358)</t>
  </si>
  <si>
    <t>- Realizar el levantamiento de las características de la protección actual (marca, tipo, etc.)
- Realizar los diagramas unifilares y trifilares donde se muestre el estado actual de la instalación. Se debe reflejar el estado y conexión de las corrientes de cada uno de los devanados del transformador de potencia que intervienen en el esquema.
- Verificar la funcionalidad de la protección a instalar con los CTs existentes. 
- Realizar los levantamientos y diseños para el reemplazo de la protección 86T. 
(359-362)</t>
  </si>
  <si>
    <t>- Hacer la nueva implementación de acuerdo a los criterios de ingeniería NO-047.
- Presentar diagramas unifilares, trifilares, de principio, de control y protección, que contemplen la implementación final, incluyendo los caminos de cierre y disparo al interruptor con sus respectivos enclavamientos.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Definición de conectividad a nivel de comunicaciones para los servicios de telecontrol y gestión de protecciones.
(363-368)</t>
  </si>
  <si>
    <t>- Levantamiento mecánico del tablero donde se instalará la protección.
(369)</t>
  </si>
  <si>
    <t>- Indicar como se debe hacer la adecuación del tablero donde se realizará el cambio o instalación de la nueva protección.
(370)</t>
  </si>
  <si>
    <t>- Realizar el levantamiento de las características de la protección actual (marca, tipo, etc.)
- Realizar los diagramas unifilares y trifilares donde se muestre el estado actual de la instalación. Se debe reflejar el estado y conexión de las corrientes de cada uno de los devanados del transformador de potencia que intervienen en el esquema.
- Verificar la funcionalidad de la protección a instalar con los CTs existentes. 
- Realizar los levantamientos y diseños para el reemplazo de la protección 86T. 
(371-374)</t>
  </si>
  <si>
    <t>- Hacer la nueva implementación de acuerdo a los criterios de ingeniería NO-047.
- Presentar diagramas unifilares, trifilares, de principio, de control y protección, que contemplen la implementación final, incluyendo los caminos de cierre y disparo al interruptor con sus respectivos enclavamientos.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Definición de conectividad a nivel de comunicaciones para los servicios de telecontrol y gestión de protecciones.
(375-380)</t>
  </si>
  <si>
    <t>- Levantamiento mecánico del tablero donde se instalará la protección.
(381)</t>
  </si>
  <si>
    <t>- Indicar como se debe hacer la adecuación del tablero donde se realizará el cambio o instalación de la nueva protección.
(382)</t>
  </si>
  <si>
    <t>- Realizar el levantamiento de las características de la protección actual (marca, tipo, etc.)
- Realizar los diagramas unifilares y trifilares donde se muestre el estado actual de la instalación. 
- Verificar la existencia de esquemas maestro-seguidor.
(383-385)</t>
  </si>
  <si>
    <t>- Hacer la nueva implementación de acuerdo a los criterios de ingeniería NO-047.
- Presentar diagramas unifilares, trifilares, de principio, de control y protección, que contemplen la implementación final.
- Determinar los aspectos a tener en cuenta para la instalación del relé. 
- Elaborar las listas de desconexionado y conexionado para la implementación de la nueva protección.
- Definición de conectividad a nivel de comunicaciones para los servicios de telecontrol y gestión de protecciones.
(386-390)</t>
  </si>
  <si>
    <t>- Levantamiento mecánico del tablero donde se instalará la protección.
(391)</t>
  </si>
  <si>
    <t>- Indicar como se debe hacer la adecuación del tablero donde se realizará el cambio o instalación de la nueva protección.
(392)</t>
  </si>
  <si>
    <t>- Realizar el levantamiento de las características de la protección actual (marca, tipo, etc.)
- Realizar los diagramas unifilares y trifilares donde se muestre el estado actual de la instalación. 
- Verificar la funcionalidad de la protección a instalar con los CT’s y demás equipos de potencia instalados en el módulo a intervenir.
- Realizar los levantamientos y diseños para el reemplazo/instalación de la protección 86L.
(394-396)</t>
  </si>
  <si>
    <t>- Hacer la nueva implementación de acuerdo a los criterios de ingeniería NO-047.
- Presentar diagramas unifilares, trifilares, de principio, de control y protección, que contemplen la implementación final.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Verificar la implementación del esquema de comunicación entre los relés de ambos extremos con los equipos a instalar. 
- Definición de conectividad a nivel de comunicaciones para los servicios de telecontrol y gestión de protecciones.
(397-403)</t>
  </si>
  <si>
    <t>- Levantamiento mecánico del tablero donde se instalará la protección.
(404)</t>
  </si>
  <si>
    <t>- Indicar como se debe hacer la adecuación del tablero donde se realizará el cambio o instalación de la nueva protección.
(405)</t>
  </si>
  <si>
    <t>- Realizar el levantamiento de las características de la protección actual (marca, tipo, etc.)
- Realizar los diagramas unifilares y trifilares donde se muestre el estado actual de la instalación. 
- Verificar la funcionalidad de la protección a instalar con los CT’s y demás equipos de potencia instalados en el módulo a intervenir.
(406-408)</t>
  </si>
  <si>
    <t>- Hacer la nueva implementación de acuerdo a los criterios de ingeniería NO-047.
- Presentar diagramas unifilares, trifilares, de principio, de control y protección, que contemplen la implementación final.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Verificar las conexiones con el equipo de teleprotección en caso que sea existente y en caso contrario, dejar la ingeniería adaptada para cuando se instale dicho equipo según los criterios de ingenieria NO-047.
- Definición de conectividad a nivel de comunicaciones para los servicios de telecontrol y gestión de protecciones.
(409-415)</t>
  </si>
  <si>
    <t>- Levantamiento mecánico del tablero donde se instalará la protección.
(416)</t>
  </si>
  <si>
    <t>- Indicar como se debe hacer la adecuación del tablero donde se realizará el cambio o instalación de la nueva protección.
(417)</t>
  </si>
  <si>
    <t>- Realizar el levantamiento de las características de la protección actual (marca, tipo, etc.)
- Realizar los diagramas unifilares y trifilares donde se muestre el estado actual de la instalación. 
- Verificar la funcionalidad de la protección a instalar con los CT’s y demás equipos de potencia instalados en el módulo a intervenir.
(418-420)</t>
  </si>
  <si>
    <t>- Hacer la nueva implementación de acuerdo a los criterios de ingeniería NO-047.
- Presentar diagramas unifilares, trifilares, de principio, de control y protección, que contemplen la implementación final.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En los módulos de línea, implementación de la lógica de teleprotección (si el equipo es existente). Si no, dejar la plantilla definida para la futura implementación.
- Definición de conectividad a nivel de comunicaciones para los servicios de telecontrol y gestión de protecciones.
(421-427)</t>
  </si>
  <si>
    <t>- Levantamiento mecánico del tablero y/o celda donde se instalará la unidad de control y protección.
(428)</t>
  </si>
  <si>
    <t>- Indicar como se debe hacer la adecuación del tablero donde se realizará el cambio o instalación de la nueva unidad de control y protección.
(429)</t>
  </si>
  <si>
    <t>- Realizar el levantamiento de las características de la protección actual (marca, tipo, etc.) y del esquema de control del módulo o celda.
- Realizar los diagramas unifilares y trifilares donde se muestre el estado actual de la instalación. 
- Verificar la funcionalidad de la unidad de control y protección a instalar con los CT’s y demás equipos de potencia instalados en el módulo a intervenir.
(430-432)</t>
  </si>
  <si>
    <t>- Hacer la nueva implementación de acuerdo a los criterios de ingeniería NO-047.
- Presentar diagramas unifilares, trifilares, de principio, de control y protección del módulo intervenido, que contemplen la implementación final.
- Determinar los aspectos a tener en cuenta para la instalación del equipo. 
- Indicar características y cantidad de borneras a reemplazar, en caso que las existentes estén deterioradas o no cumplan con las características requeridas por la EEC.
- Elaborar las listas de desconexionado y conexionado para la implementación del nuevo equipo.
- Definición de conectividad a nivel de comunicaciones para los servicios de telecontrol y gestión de protecciones.
(433-438)</t>
  </si>
  <si>
    <t>-Levantamiento del tablero/celda donde se ubicarán los equipos de medida. 
(439)</t>
  </si>
  <si>
    <t>- Indicar como se debe hacer la adecuación del tablero donde se realizará el cambio o instalación de los nuevos equipos.
(440)</t>
  </si>
  <si>
    <t>- Levantamiento de los circuitos de medida (corrientes y tensiones).
- Verificar las caracteristicas de placa de los CTs y PTs para validar compatibilidad con el equipo de medida a instalar.
(441-442)</t>
  </si>
  <si>
    <t>- Elaboración de planos para reemplazo de los equipos de medida
(443)</t>
  </si>
  <si>
    <t>- Levantamiento de esquema de transferencia actual incluyendo: disparos, polaridades, enclavamientos, etc, en todos los módulos conectados a la barra de transferencia.
- Validar los contactos disponibles en el seccionador de transferencia, para determinar necesidad de cambio o uso de relés repetidores.
(444-445)</t>
  </si>
  <si>
    <t>- Ingeniería para la implementación de esquema de transferencia teniendo en cuenta los criterios de ingeniería NO-047.
- Indicar las adecuaciones que se deben realizar en el tablero del módulo acoplador.
(446-447)</t>
  </si>
  <si>
    <t>- Levantamiento del tablero de control donde se ubicará el panel anunciador de alarmas.
(448)</t>
  </si>
  <si>
    <t xml:space="preserve"> - Ingeniería mecánica para instalación del nuevo equipo
(449)</t>
  </si>
  <si>
    <t>- Levantamiento de circuitos de alarma que se cablearan al anunciador según criterios de ingeniería NO-047.
(450)</t>
  </si>
  <si>
    <t>- Ingeniería para montaje y puesta en servicio del nuevo equipo, incluyendo listas de conexionado y desconexionado e implementación de relés repetidores en caso de ser requerido.
(451)</t>
  </si>
  <si>
    <t>-Verificación de disponibilidad de espacio, cárcamos y tuberías para conexión de los circuitos al nuevo tablero en casa de control o patio conexiones.
(452)</t>
  </si>
  <si>
    <t>- Realizar la ingeniería de las bases de anclaje,  nuevos cárcamos, bancos de ductos para interconexión en caso de requerirse.
(453)</t>
  </si>
  <si>
    <t>- Realizar el levantamiento en sala de control para determinar la ubicación óptima del nuevo tablero.    
(454)</t>
  </si>
  <si>
    <t xml:space="preserve">
- Realizar la ingeniería del tablero de medida requerido (tipo rack u otro tipo) incluyendo detalles de disposición de borneras y demás equipos (hasta 6 equipos de medida).
(455)</t>
  </si>
  <si>
    <t>- Verificación de disponibilidad de cárcamos y tuberías para conexión de los circuitos al nuevo tablero.
(456)</t>
  </si>
  <si>
    <t>- En caso de requerirse realizar la ingeniería para construcción de nuevos cárcamos o bancos de ductos para interconexión.
- Realizar la ingeniería mecánica completa del nuevo tablero, incluyendo disposición de equipos, borneras, selectores, unidad de control y relé de regulación.
(457-458)</t>
  </si>
  <si>
    <t>- Levantamiento de conexiones eléctricas del esquema de control, medida, fuerza, anunciación y protección existente del transformador.
(459)</t>
  </si>
  <si>
    <t>- Levantamiento mecánico del tablero donde se instalará el registrador de fallas.
(468)</t>
  </si>
  <si>
    <t>- Elaborar plano mostrando la adecuación del tablero o el nuevo tablero donde se realizará el cambio/instalación del nuevo equipo.
(469)</t>
  </si>
  <si>
    <t>- Realizar el levantamiento de las características del equipo actual (marca, tipo, etc.)
- Levantamiento de todas las señales provenientes de las protecciones del módulo destinadas al registrador de fallas, las protecciones mecánicas del transformador (donde aplique), posiciones de interruptor(es) y las señales de tensión de barra y corrientes del(los) módulo(s) asociados.
(470-471)</t>
  </si>
  <si>
    <t>- Realizar los diagramas unifilares y trifilares donde se muestre el estado actual de la instalación. Se debe reflejar el estado y conexión de las corrientes y tensiones al registrador. 
- Hacer la implementación del equipo teniendo en cuenta la plantilla normalizada .
- Determinar los aspectos a tener en cuenta para la instalación del equipo.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del equipo.
(472-476)</t>
  </si>
  <si>
    <t>- Levantamiento mecánico del tablero donde se instalarán las protecciones.
(477)</t>
  </si>
  <si>
    <t>- Elaborar plano mostrando  la adecuación del tablero donde se realizará el cambio o instalación de las nuevas protecciones.
(478)</t>
  </si>
  <si>
    <t>- Realizar el levantamiento de las características de las protecciones actuales (marca, tipo, etc.)
- Realizar los diagramas unifilares y trifilares donde se muestre el estado actual de la instalación. Se debe reflejar el estado y conexión de las corrientes de cada uno de los devanados del transformador de potencia que intervienen en el esquema.
- Verificar la funcionalidad de la protección a instalar con los CTs existentes. 
- Realizar los levantamientos y diseños para el reemplazo de la protección 86T. 
(479-482)</t>
  </si>
  <si>
    <t>- Hacer la nueva implementación de acuerdo a los criterios de ingeniería NO-047.
- Presentar diagramas unifilares, trifilares, de principio, de control y protección, que contemplen la implementación final, incluyendo los caminos de cierre y disparo al interruptor con sus respectivos enclavamientos.
- Determinar los aspectos a tener en cuenta para la instalación del relé.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Definición de conectividad a nivel de comunicaciones para los servicios de telecontrol y gestión de protecciones.
(483-488)</t>
  </si>
  <si>
    <t>- Levantamiento mecánico del tablero donde se instalarán las protecciones.
(489)</t>
  </si>
  <si>
    <t>- Elaborar plano mostrando la adecuación del tablero donde se realizará el cambio o instalación de las nuevas protecciones.
(490)</t>
  </si>
  <si>
    <t>- Realizar el levantamiento de las características de las protecciones actuales (marca, tipo, etc.)
- Realizar los diagramas unifilares y trifilares donde se muestre el estado actual de la instalación. 
- Verificar la funcionalidad de las protecciones a instalar con los CT’s y demás equipos de potencia instalados en el módulo a intervenir.
(491-493)</t>
  </si>
  <si>
    <t>- Hacer la nueva implementación de acuerdo a los criterios de ingeniería NO-047.
- Presentar diagramas unifilares, trifilares, de principio, de control y protección, que contemplen la implementación final.
- Determinar los aspectos a tener en cuenta para la instalación de las protecciones.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 nueva protección.
- Verificar las conexiones con el equipo de teleprotección en caso que sea existente y en caso contrario, dejar la ingeniería adaptada para cuando se instale dicho equipo. 
(494-499)</t>
  </si>
  <si>
    <t>- Levantamiento mecánico del tablero donde se instalarán las protecciones.
(500)</t>
  </si>
  <si>
    <t>-Elaborar plano mostrando  la adecuación del tablero donde se realizará el cambio o instalación de las nuevas protecciones.
(501)</t>
  </si>
  <si>
    <t>- Realizar el levantamiento de las características de las protecciones actuales (marca, tipo, etc.)
- Realizar los diagramas unifilares y trifilares donde se muestre el estado actual de la instalación. 
- Verificar la funcionalidad de las protecciones a instalar con los CT’s y demás equipos de potencia instalados en el módulo a intervenir.
- Realizar los levantamientos para el reemplazo/instalación de la protección 86L.
(502-505)</t>
  </si>
  <si>
    <t>- Hacer la nueva implementación de acuerdo a los criterios de ingeniería NO-047.
- Presentar diagramas unifilares, trifilares, de principio, de control y protección, que contemplen la implementación final.
- Determinar los aspectos a tener en cuenta para la instalación de los relés. 
- Indicar características y cantidad de borneras (seccionables y cortocircuitables) a reemplazar, en caso que las existentes estén deterioradas o no cumplan con las características requeridas por la EEC.
- Elaborar las listas de desconexionado y conexionado para la implementación de las nuevas protecciones.
- Verificar la implementación del esquema de comunicación entre los relés de ambos extremos con los equipos a instalar. 
- Definición de conectividad a nivel de comunicaciones para los servicios de telecontrol y gestión de protecciones.
(506-512)</t>
  </si>
  <si>
    <t>- Levantamiento mecánico de las celdas donde se instalarán las unidades de control y protección.
(513)</t>
  </si>
  <si>
    <t>- Diseñar la adecuación del módulo de control de las celdas donde se realizará el cambio o instalación de la nueva unidad de control y protección.
(514)</t>
  </si>
  <si>
    <t>- Realizar el levantamiento de las características de la protección actual (marca, tipo, etc.) y del esquema de control de cada celda.
- Realizar los diagramas unifilares y trifilares donde se muestre el estado actual de la instalación. 
- Verificar la funcionalidad de la protección a instalar con los CT’s de las celdas.
(515-517)</t>
  </si>
  <si>
    <t>- Hacer la nueva implementación de acuerdo a los criterios de ingeniería NO-047.
- Presentar diagramas unifilares, trifilares, de principio, de control y protección del tren de celdas que contemplen la implementación final.
- Determinar los aspectos a tener en cuenta para la instalación de los equipos. 
- Indicar características y cantidad de borneras a reemplazar, en caso que las existentes estén deterioradas o no cumplan con las características requeridas por la EEC.
- Elaborar las listas de desconexionado y conexionado para la implementación de los nuevos equipos.
- Definición de conectividad a nivel de comunicaciones para los servicios de telecontrol y gestión de protecciones.
(518-523)</t>
  </si>
  <si>
    <t>- Levantamiento del estado actual del cuarto de baterías
(524)</t>
  </si>
  <si>
    <t>-Ingeniería para adecuación del cuarto para cumplir con normatividad vigente: ducha lavaojos, lámparas antiexplosivas, adecuación del piso, instalación extractores, puerta antipánico y demás adecuaciones que se requieran.
- Recomendaciones del proceso constructivo.
(525-526)</t>
  </si>
  <si>
    <t>- Levantamiento topográfico del patio de la S/E incluyendo el sistema de drenaje de aguas lluvias, para determinar la ubicación óptima del tanque de aceite.
(527)</t>
  </si>
  <si>
    <t>- Dimensionamiento del tanque de almacenamiento de aceite de acuerdo a los criterios de ingeniería NO-048 y verificación de las conexiones entre este y los fosos colectores de los transformadores.
- Ingeniería para construcción del tanque y conexión de la salida de agua a sumidero de aguas lluvias.
(528-529)</t>
  </si>
  <si>
    <t>- Levantamiento de la base actual del transformador.
- Identificación de alternativas de conexión entre el nuevo foso y el tanque/trampa de aceite.
(530-531)</t>
  </si>
  <si>
    <t>- Dimensionamiento del foso colector de aceite de acuerdo a los criterios de ingeniería NO-048.
- Indicación de la conexión entre el foso y el tanque y/o trampa de aceite. 
- Refuerzo de la base del transformador de manera que permita la instalación futura de un transformador de 40 MVA.
(532-534)</t>
  </si>
  <si>
    <t>- Levantamiento del espacio disponible entre los transformadores de potencia para la construcción del muro cortafuegos.
- Identificación de variables tales como la ubicación de cajas de inspección, postes y/o columnas de pórtico que deban ser tenidas en cuenta dentro de la construcción del muro
- Levantamiento de la base de los transformadores actuales para verificar interferencias con la cimentación del muro cortafuego.
(535-537)</t>
  </si>
  <si>
    <t>- Ingeniería para construcción del muro cortafuego atendiendo la normatividad relacionada con el tema y los criterios de ingeniería NO-048.
- Indicación de proceso constructivo recomendado bajo la premisa de mantener los transformadores indisponibles el menor tiempo posible.
(538-539)</t>
  </si>
  <si>
    <t>- Levantamiento de la base actual del transformador.
- Identificación de alternativas de conexión entre el nuevo foso y el tanque/trampa de aceite.
(540-541)</t>
  </si>
  <si>
    <t>- Dimensionamiento de los fosos colectores de aceite de acuerdo a los criterios de ingeniería NO-048.
- Indicar como se realizará la conexión entre los fosos y el tanque y/o trampa de aceite. 
- Definición de proceso constructivo teniendo en cuenta que se debe construir con el equipo en servicio.
- Ingeniería mecánica de las rejillas.
(542-545)</t>
  </si>
  <si>
    <t>- Levantamiento topográfico del patio de la S/E incluyendo el sistema de drenaje de aguas lluvias, para determinar la ubicación óptima de la trampa de aceite.
(546)</t>
  </si>
  <si>
    <t>- Ingeniería para construcción de la trampa de aceite de acuerdo a los criterios de ingeniería NO-048.
- Indicar como se realizará la conexión de la salida de agua a sumidero de aguas lluvias.
(547-548)</t>
  </si>
  <si>
    <t>- Levantamiento de la subestación para determinar la posible ubicación de las celdas provisionales, teniendo en cuenta la conectividad de los circuitos de media tensión a la instalación provisional.
- Levantamiento de cárcamos y bancos de ductos existentes y disponibles, o rutas sobre piso para el tendido de cableado de control y potencia hacia las celdas provisionales. 
(549-550)</t>
  </si>
  <si>
    <t>- Definición de ubicación de las celdas provisionales y diseño de elementos requeridos para la ubicación de las mismas dentro de la S/E.
- Ingeniería para la conexión provisional entre el transformador y las celdas provisionales. Determinación de cantidad y calibre de cables para dicha conexión, determinar necesidad de utilizar estructura de cables y realizar el diseño de la misma (en caso de ser requerido).
- Definir la conexión a la malla de puesta a tierra de la instalación provisional.
(551-553)</t>
  </si>
  <si>
    <t>- Revisión de planos de fábrica de las celdas provisionales.
- Levantamiento eléctrico de interconexiones con el módulo de AT del transformador.
(554-555)</t>
  </si>
  <si>
    <t>- Ingeniería eléctrica, elaboración de planos y listas de conexionado y desconexionado para la instalación de las celdas provisionales.
(556)</t>
  </si>
  <si>
    <t>- Levantamiento de la subestación para determinar la posible ubicación del transformador provisional, teniendo en cuenta la conectividad del equipo en potencia y control.
- Levantamiento mecánico del transformador a utilizar. 
- Verificación de la estructura de salida de cables (donde aplique).
(557-559)</t>
  </si>
  <si>
    <t>- Definición de ubicación del transformador provisional, verificando distancias de seguridad a pórticos y equipos adyacentes.
- Definición de ubicación del tablero regulador y GCP en caso de requerirse para conexiones provisionales.
- Cálculo de nueva estructura de salida de cables en caso de requerirse.
- Determinar los aspectos a tener en cuenta para la instalación del equipo. 
- Ingeniería para la conexión provisional del transformador incluyendo: conexiones en potencia (calibre de conductores y conectores), conexiones de PaT, tuberías.
(560-564)</t>
  </si>
  <si>
    <t>- Levantamiento eléctrico de transformador provisional y tablero de regulación actual, así como las interfases con los módulos asociados y los servicios auxiliares.
(565)</t>
  </si>
  <si>
    <t>- Ingeniería eléctrica, elaboración de planos y listas de conexionado y desconexionado para la instalación provisional.
(566)</t>
  </si>
  <si>
    <t>- Levantamiento eléctrico del módulo de línea tanto en patio como en sala de control
(567)</t>
  </si>
  <si>
    <t>- Elaboración de los planos eléctricos actualizados.
(568)</t>
  </si>
  <si>
    <t>- Levantamiento eléctrico del módulo de transformador tanto en patio como en sala de control
(569)</t>
  </si>
  <si>
    <t>- Elaboración de los planos eléctricos actualizados.
(570)</t>
  </si>
  <si>
    <t>- Levantamiento eléctrico del módulo de circuito tanto en patio como en sala de control
(571)</t>
  </si>
  <si>
    <t>- Elaboración de los planos eléctricos actualizados.
(572)</t>
  </si>
  <si>
    <t>Elaboración de ingenierías básicas para nuevas subestaciones o remodelación de subestaciones existentes de hasta 8 bahías de línea/transformador.
(573)</t>
  </si>
  <si>
    <t>Elaboración de ingenierías básicas para nuevos módulos de línea o transformador en subestaciones existentes o para el reemplazo de transformadores de potencia.
(574)</t>
  </si>
  <si>
    <t>Mediante este baremo el oferente realizara su oferta en HH para la ejecución de trabajos requeridos por la EEC, con un alcance que se detallará en la orden de trabajo y que pueden ser:
- Ingenieria básica para ampliación o construcción de nuevas subestaciones
- Ingeniería básica para cambio en el esquema de control y protección de una subestación existente
- Ingeniería básica para relocalización de una subestación existente
- Levantamientos para corrección de anomalías en control, protección o servicios auxiliares.
- Elaboración de especificaciones técnicas
- Cálculo de cimentaciones especiales.
- Estudios geotécnicos especializados.
(575-581)</t>
  </si>
  <si>
    <t>Ejecutar los trámites requeridos frente a Curaduría o la entidad competente (en el caso de municipios) para obtener la licencia de construcción, demolición y/o modificación de una nueva subestación o subestación existente. No se incluye el costo del impuesto de delineación urbana el cual será cancelado directamente por la EEC. 
(582)</t>
  </si>
  <si>
    <t>Ejecución del estudio de suelos en el terreno indicado. Si se requieren ejecutar mas de los 3 sondeos se reconocerá un 20% del valor del baremo por sondeo adicional, previa autorización de  la EEC.
(583)</t>
  </si>
  <si>
    <t>Inspección de las obras civiles que ejecuta la EEC. Comprende todas las actividades necesarias para verificar que la  ingeniería civil y demás documentación asociada aprobada por  la  EEC sea aplicada  correctamente en obra.
(584)</t>
  </si>
  <si>
    <t>Inspección de las obras eléctricas y mecánicas que ejecuta  la  EEC. Comprende todas las actividades necesarias para verificar que la  ingeniería eléctrica, mecánica y demás documentación asociada aprobada por la EEC  sea aplicada  correctamente en obra.
(585)</t>
  </si>
  <si>
    <t xml:space="preserve">
'- Realizar el cálculo de la malla de puesta a tierra teniendo en cuenta la norma IEEE 80.
Nota: Por cada 100m2 adicionales de área se reconocerá un 2% del valor del baremo.
(586)</t>
  </si>
  <si>
    <t>´- Medida de la resistividad del terreno en el área indicada.
Nota: Por cada 100m2 adicionales de área se reconocerá un 2% del valor del baremo.
(587)</t>
  </si>
  <si>
    <t>-Levantamiento topográfico de lote o subestación incluyendo todos los elementos incluidos en la misma. Georreferenciación del lote.
NOTA: Por cada 500 m2 adicionales se reconocerá un 5% adicional sobre el valor del baremo.
(588)</t>
  </si>
  <si>
    <t>- Realizar el levantamiento de la zona a apantallar.
(589)</t>
  </si>
  <si>
    <t>- Realizar el estudio del sistema de apantallamiento de la subestación incluyendo tanto el patio de la subestación como las edificaciones en el interior de la misma. 
(590)</t>
  </si>
  <si>
    <t>- Realizar el levantamiento de la zona a intervenir.
(591)</t>
  </si>
  <si>
    <t>- Realizar el estudio de iluminación para definir la ubicación, cantidad y tipo de luminarias a instalar en el patio de la subestación y demás zonas exteriores.
- Ingeniería para construcción de banco de ductos o cárcamos para el tendido del cableado de fuerza desde el tablero de AC hasta las luminarias.
- Definir el punto de alimentación del alumbrado y recorrido de cables de fuerza.
(592-594)</t>
  </si>
  <si>
    <t>- Realizar el levantamiento topográfico del lote al cual se le realizará el cerramiento. 
- En caso de existir un cerramiento hacer el levantamiento del mismo.
(595-596)</t>
  </si>
  <si>
    <t>- Realizar la ingeniería completa del muro de cerramiento, teniendo en cuenta lineamientos como ubicación del predio, requerimientos especiales (para predios en zonas de conservación), altura requerida, etc.
- Indicar la ubicación de las puertas de acceso a la subestación (vehiculares y peatonales).
- Indicar puntos de conexión a malla de puesta a tierra.
(597-599)</t>
  </si>
  <si>
    <t>- Ingeniería completo del nuevo tablero de regulación (incluyendo el relé 90 y la unidad de control donde aplique), según los criterios de ingenieria NO-047.
- Actualización de planos de control del módulo de transformación.
- Elaboración de listas de conexionado y desconexionado.
- Verificación de multiconductores desde el transformador hacia el nuevo tablero para determinar necesidad de cambio o instalación de nuevos cables.
- Indicar las interconexiones con el tablero de control y protección del módulo de transformador y el sistema de auxiliares AC y DC. 
- Definir la conexión de señales hacia centro de control.
- Definición de conectividad a nivel de comunicaciones para los servicios de telecontrol y gestión de protecciones.
(460-467) (466=0)</t>
  </si>
  <si>
    <t>- Realizar el levantamiento topográfico para determinar la ubicación de la casa de control.
(600)</t>
  </si>
  <si>
    <t xml:space="preserve">
- Realizar la ingeniería completo de la casa de control y protección incluyendo:
* Ingeniería civil y arquitectónico de la casa.
* Cálculos estructurales.
* Iluminación interior (ventanerías e iluminación artificial)
* Ventilación natural y artificial (en caso de ser requerido, diseño para instalación de aire acondicionado)
* Disposición de equipos en el interior de la casa.
* Cárcamos interiores y comunicación con los cárcamos existentes en el patio de la S/E.
* Sistema de drenaje de aguas lluvias.
* Instalaciones eléctricas internas.
* Andén perimetral
* Sistema de apantallamiento para la casa de control.
(601-610)</t>
  </si>
  <si>
    <t>- Realizar el levantamiento topográfico para determinar la ubicación de la caseta de vigilancia.
(611)</t>
  </si>
  <si>
    <t xml:space="preserve">
- Realizar la ingeniería completo de la caseta de vigilancia incluyendo:
* Ingeniería civil y arquitectónico de la casa.
* Cálculos estructurales.
* Iluminación interior (ventanerías e iluminación artificial)
* Ventilación natural y artificial
* Sistema de drenaje de aguas lluvias.
* Baterias sanitarias
* Instalaciones eléctricas internas.
* Sistema de apantallamiento.
(612-619)</t>
  </si>
  <si>
    <t>- Realizar el levantamiento topográfico para determinar la ubicación de la casa de control.
(620)</t>
  </si>
  <si>
    <t xml:space="preserve">
- Realizar la ingeniería completo de la casa de control de acuerdo con los criterios de ingenieria NO-047 y NO-048 incluyendo:
* Ingeniería civil y arquitectónico de la casa.
* Cálculos estructurales.
* Iluminación interior (ventanerías e iluminación artificial)
* Disposición de equipos en el interior de la casa: celdas de media tensión, equipos de control y protección, etc)
* Cárcamos interiores y comunicación con los cárcamos existentes en la S/E.
* Semisótano 
* Ventilación natural y artificial (en caso de ser requerido, diseño para instalación de aire acondicionado)
* Baterías sanitarias
* Cuarto de baterías (cumpliendo con los requerimientos de normalización)
* Instalaciones eléctricas internas.
* Andén perimetral
* Sistema de apantallamiento.
(621-632)</t>
  </si>
  <si>
    <t>- Realizar el levantamiento topográfico para determinar la ubicación de las vías en el interior de la S/E.
(633)</t>
  </si>
  <si>
    <t>- Realizar la ingeniería completa de las vías de circulación vehicular teniendo en cuenta que permitan el acceso de vehiculos pesados para labores de mantenimiento y obras en el patio de la S/E.
- Contemplar los espacios para estacionamiento de vehículos y descarga de equipos pesados.
(634-635)</t>
  </si>
  <si>
    <t>- Realizar el levantamiento topográfico para determinar la ubicación del sistema de carrileras.
(636)</t>
  </si>
  <si>
    <t>-Realizar el diseño completo del sistema de carrilera que permita el descargue y desplazamiento de los mismos desde la plataforma de descarga hasta la ubicación final de los mismos.
- Diseñar la plataforma de descarga que permita la ubicación temporal de un transformador. 
(637-638)</t>
  </si>
  <si>
    <t>- Realizar el levantamiento topográfico para determinar la ubicación de los drenajes y cajas de inspección.
- Determinar los puntos de conexión con el sistema de alcantarillado en el exterior de la S/E.
- Definir si se requiere la construcción de pozo séptico.
(639-641)</t>
  </si>
  <si>
    <t>- Realizar la ingeniería completa del sistema de suministro y distribución de agua, drenajes y alcantarillado en el interior de la S/E, incluyendo detalles de ruta de tuberías, filtros (si aplica), cajas de inspección,  sumideros y demás items que apliquen.
- Si es requerido, incluir la motobomba para drenaje de aguas lluvias.
(642-643)</t>
  </si>
  <si>
    <t>- Realizar la revisión de planos del fabricante donde indiquen esfuerzos en condición normal y de cortocircuito.
(644)</t>
  </si>
  <si>
    <t>- Realizar el cálculo normalizado de la cimentación para el equipo indicado.
(645)</t>
  </si>
  <si>
    <t>- Realizar la revisión de planos del fabricante donde indiquen esfuerzos en condición normal y de cortocircuito.
(646)</t>
  </si>
  <si>
    <t>- Realizar el cálculo normalizado de la cimentación para el equipo indicado.
(647)</t>
  </si>
  <si>
    <t>- Realizar la revisión de planos del fabricante donde indiquen esfuerzos en condición normal y de cortocircuito.
(648)</t>
  </si>
  <si>
    <t>- Realizar el cálculo normalizado de la cimentación para el equipo indicado.
(649)</t>
  </si>
  <si>
    <t>- Realizar la revisión de planos del fabricante donde indiquen esfuerzos en condición normal y de cortocircuito.
(650)</t>
  </si>
  <si>
    <t>- Realizar el cálculo normalizado de la cimentación para el equipo indicado.
(651)</t>
  </si>
  <si>
    <t xml:space="preserve">
'- Planos de levantamiento civil de base del transformador, carrileras y cárcamos.
- Informe de levantamiento
(1-2)</t>
  </si>
  <si>
    <t>- Memorias de cálculo de verificación de capacidad de la base actual y/o diseño de la nueva base requerida.
- Planos de construcción con desglose de cantidades de materiales y pesos.
- Plano de disposición general de obras civiles.
- Informe de Ingeniería civil
(3-6)</t>
  </si>
  <si>
    <t xml:space="preserve">
'-Planos de levantamiento mecánico, con distancias y dimensiones del equipo. 
- Informe de levantamiento
(7-8)</t>
  </si>
  <si>
    <t>- Plano de ubicación en planta y perfil del nuevo transformador.
- Plano detallado de la estructura de salida de cables (en caso de requerirse)
- Plano mecánico detallado que incluya: detalle de conexiones en potencia (AT y MT) especificando tipo de conectores y calibres de cable, conexiones de puesta a tierra, disposición de tuberías de control, entre otros.
- Informe de Ingeniería mecánica
(9-12)</t>
  </si>
  <si>
    <t>- Planos y listas de levantamientos eléctricos
- Informe de levantamiento.
(13-14)</t>
  </si>
  <si>
    <t>- Planos esquemáticos
- Listas de conexionado y desconexionado
- Lista de materiales 
- Cantidades de obra
- Protocolo de energización del transformador
- Proceso constructivo recomendado (necesidad de instalaciones provisionales)
- Informe de Ingeniería eléctrica
(15-21)</t>
  </si>
  <si>
    <t xml:space="preserve">
'- Planos de levantamiento civil de base del transformador, carrileras y cárcamos.
- Informe de levantamiento
(22-23)</t>
  </si>
  <si>
    <t>- Memorias de cálculo de verificación de capacidad de la base actual y/o diseño de la nueva base requerida.
- Planos de construcción con desglose de cantidades de materiales y pesos.
- Informe de Ingeniería civil
(24-26)</t>
  </si>
  <si>
    <t>-Planos de levantamiento mecánico, con distancias y dimensiones del equipo. 
- Informe de levantamiento
(27-28)</t>
  </si>
  <si>
    <t>- Plano de ubicación en planta y perfil del nuevo transformador.
- Plano mecánico detallado que incluya: detalle de conexiones en potencia (AT y MT) especificando tipo de conectores y calibres de cable, conexiones de puesta a tierra, disposición de tuberías de control, entre otros.
- Informe de Ingeniería mecánica
(29-31)</t>
  </si>
  <si>
    <t>- Planos y listas de levantamientos eléctricos
- Informe de levantamiento
(32-33)</t>
  </si>
  <si>
    <t xml:space="preserve">
- Planos esquemáticos
- Listas de conexionado y desconexionado
- Lista de materiales 
- Cantidades de obra
- Protocolo de energización del transformador
- Proceso constructivo recomendado
- Informe de Ingeniería eléctrica
(34-40)</t>
  </si>
  <si>
    <t xml:space="preserve">
'- Planos de levantamiento civil de base del transformador, carrileras y cárcamos.
- Informe de levantamiento
(41-42)</t>
  </si>
  <si>
    <t>- Memorias de cálculo de verificación de capacidad de la base actual y/o diseño de la nueva base requerida.
- Planos de construcción con desglose de cantidades de materiales y pesos.
- Informe de Ingeniería civil
(43-45)</t>
  </si>
  <si>
    <t xml:space="preserve">
'-Planos de levantamiento mecánico, con distancias y dimensiones del equipo. 
- Informe de levantamiento
(46-47)</t>
  </si>
  <si>
    <t>- Plano de ubicación en planta y perfil del nuevo transformador.
- Plano detallado de la estructura de salida de cables (en caso de requerirse)
- Plano mecánico detallado que incluya: detalle de conexiones en potencia (AT y MT) especificando tipo de conectores y calibres de cable, conexiones de puesta a tierra, disposición de tuberías de control, entre otros.
- Informe de Ingeniería mecánica
(48-51)</t>
  </si>
  <si>
    <t>- Planos y listas de levantamientos eléctricos
- Informe de levantamiento.
(52-53)</t>
  </si>
  <si>
    <t>- Planos esquemáticos
- Listas de conexionado y desconexionado
- Lista de materiales 
- Cantidades de obra
- Protocolo de energización del transformador
- Proceso constructivo recomendado (necesidad de instalaciones provisionales)
- Plano de disposición de borneras y MCBs en tableros
- Informe de Ingeniería eléctrica
(54-61)</t>
  </si>
  <si>
    <t>- Planos de levantamiento civil de base existente
- Informe de levantamiento
(62-63)</t>
  </si>
  <si>
    <t>- Memorias de cálculo de diseño de la nueva base
- Planos de construcción con desglose de cantidades de materiales y pesos.
- Plano de disposición general de obras civiles
- Informe de Ingeniería civil
(64-67)</t>
  </si>
  <si>
    <t>-Planos de levantamiento mecánico, con distancias de seguridad a estructuras y equipos adyacentes.
- Informe de levantamiento.
(68-69)</t>
  </si>
  <si>
    <t xml:space="preserve"> - Plano de ubicación en planta y perfil del equipo dentro del módulo.
- Plano mecánico detallado que incluya: detalle de conexiones en potencia con equipos adyacentes especificando tipo de conectores y calibres de cable, conexiones de puesta a tierra, disposición de tuberías de control, entre otros.
- Informe de Ingeniería mecánica
(70-72)</t>
  </si>
  <si>
    <t xml:space="preserve">
'- Planos y listas de levantamientos eléctricos
- Informe de levantamiento
(73-74)</t>
  </si>
  <si>
    <t>- Planos esquemáticos
- Listas de conexionado y desconexionado
- Lógicas de control y protección
- Lista de materiales 
- Cantidades de obra
- Protocolo de energización del módulo
- Plano Z de los equipos de control y protección.
- Informe de Ingeniería eléctrica
(75-82)</t>
  </si>
  <si>
    <t>- Planos de levantamiento civil de base existente
- Informe de levantamiento
(83-84)</t>
  </si>
  <si>
    <t>- Memorias de cálculo de diseño de la nueva base
- Planos de construcción con desglose de cantidades de materiales y pesos.
- Plano de disposición general de obras civiles
- Informe de Ingeniería civil
(85-88)</t>
  </si>
  <si>
    <t>-Planos de levantamiento mecánico, con distancias de seguridad a estructuras y equipos adyacentes.
- Informe de levantamiento.
(89-90)</t>
  </si>
  <si>
    <t xml:space="preserve"> - Plano de ubicación en planta y perfil del equipo dentro del módulo.
- Plano mecánico detallado que incluya: detalle de conexiones en potencia con equipos adyacentes especificando tipo de conectores y calibres de cable, conexiones de puesta a tierra, disposición de tuberías de control, entre otros.
- Informe de Ingeniería mecánica
(91-93)</t>
  </si>
  <si>
    <t xml:space="preserve">
'- Planos y listas de levantamientos eléctricos
- Informe de levantamiento
(94-95)</t>
  </si>
  <si>
    <t>- Planos esquemáticos
- Listas de conexionado y desconexionado
- Lógicas de control y protección
- Lista de materiales 
- Cantidades de obra
- Protocolo de energización del módulo
- Plano Z de los equipos de control y protección.
- Informe de Ingeniería eléctrica
(96-103)</t>
  </si>
  <si>
    <t>- Planos de levantamiento civil de base existente
- Informe de levantamiento
(104-105)</t>
  </si>
  <si>
    <t>- Memorias de cálculo de diseño de la nueva base
- Planos de construcción con desglose de cantidades de materiales y pesos.
- Plano de disposición general de obras civiles
- Informe de Ingeniería civil
(106-109)</t>
  </si>
  <si>
    <t>-Planos de levantamiento mecánico, con distancias de seguridad a estructuras y equipos adyacentes.
- Informe de levantamiento.
(110-111)</t>
  </si>
  <si>
    <t xml:space="preserve"> - Plano de ubicación en planta y perfil del equipo dentro del módulo.
- Plano mecánico detallado que incluya: detalle de conexiones en potencia con equipos adyacentes especificando tipo de conectores y calibres de cable, conexiones de puesta a tierra, disposición de tuberías de control, entre otros.
- Informe de Ingeniería mecánica
(112-114)</t>
  </si>
  <si>
    <t xml:space="preserve">
'- Planos y listas de levantamientos eléctricos
- Informe de levantamiento
(115-116)</t>
  </si>
  <si>
    <t>- Planos esquemáticos
- Listas de conexionado y desconexionado
- Lógicas de control y protección
- Lista de materiales 
- Cantidades de obra
- Protocolo de energización del módulo
- Informe de Ingeniería eléctrica
(117-123)</t>
  </si>
  <si>
    <t>- Planos de levantamiento civil de base existente
- Informe de levantamiento
)124-125)</t>
  </si>
  <si>
    <t xml:space="preserve">
- Memorias de cálculo de diseño de la nueva base
- Planos de construcción con desglose de cantidades de materiales y pesos.
- Plano de disposición general de obras civiles.
- Informe de Ingeniería civil
(126-129)</t>
  </si>
  <si>
    <t>-Planos de levantamiento mecánico, con distancias de seguridad a estructuras y equipos adyacentes
- Informe de levantamiento
(130-131)</t>
  </si>
  <si>
    <t>.- Plano de ubicación en planta y perfil del equipo dentro del módulo.
- Plano mecánico detallado que incluya: detalle de conexiones en potencia especificando tipo de conectores y calibres de cable, conexiones de puesta a tierra, disposición de tuberías de control, entre otros.
- Plano detallado de la estructura metálica requerida.
- Informe de Ingeniería mecánica
- Planos de ubicación de la caja de agrupamiento
(132-136)</t>
  </si>
  <si>
    <t>- Planos y listas de levantamientos eléctricos
- Informe de levantamiento
(137-138)</t>
  </si>
  <si>
    <t>- Planos esquemáticos
- Memorias de cálculo
- Listas de conexionado y desconexionado
- Lista de materiales
- cantidades de obra
- Protocolo de energización del módulo
- Plano de disposición de borneras en tableros y caja de agrupamiento
- Informe de Ingeniería eléctrica
(139-146)</t>
  </si>
  <si>
    <t>- Planos de levantamiento civil de base existente
- Informe de levantamiento
(147-148)</t>
  </si>
  <si>
    <t xml:space="preserve">
- Memorias de cálculo de diseño de la nueva base
- Planos de construcción con desglose de cantidades de materiales y pesos.
- Informe de Ingeniería civil
(149-151)</t>
  </si>
  <si>
    <t>-Planos de levantamiento mecánico, con distancias de seguridad a estructuras y equipos adyacentes
- Informe de levantamiento
(152-153)</t>
  </si>
  <si>
    <t>.- Plano de ubicación en planta y perfil del equipo dentro del módulo.
- Plano mecánico detallado que incluya: detalle de conexiones en potencia especificando tipo de conectores y calibres de cable, conexiones de puesta a tierra, disposición de tuberías de control, entre otros.
- Informe de Ingeniería mecánica
- Planos de ubicación de la caja de agrupamiento
(154-157)</t>
  </si>
  <si>
    <t>- Planos y listas de levantamientos eléctricos
- Informe de levantamiento
(158-159)</t>
  </si>
  <si>
    <t>- Planos esquemáticos
- Memorias de cálculo
- Listas de conexionado y desconexionado
- Lista de materiales
- cantidades de obra
- Protocolo de energización del módulo
- Plano de disposición de borneras en tableros y caja de agrupamiento
- Informe de Ingeniería eléctrica
(160-168)</t>
  </si>
  <si>
    <t>- Planos de levantamiento civil de base existente
- Informe de levantamiento
(169-170)</t>
  </si>
  <si>
    <t xml:space="preserve">
- Memorias de cálculo de diseño de la nueva base
- Planos de construcción con desglose de cantidades de materiales y pesos.
- Informe de Ingeniería civil
(171-173)</t>
  </si>
  <si>
    <t>-Planos de levantamiento mecánico, con distancias de seguridad a estructuras y equipos adyacentes
- Informe de levantamiento
(174-175)</t>
  </si>
  <si>
    <t>.- Plano de ubicación en planta y perfil del equipo dentro del módulo.
- Plano mecánico detallado que incluya: detalle de conexiones en potencia especificando tipo de conectores y calibres de cable, conexiones de puesta a tierra, disposición de tuberías de control, entre otros.
- Informe de Ingeniería mecánica
- Planos de ubicación de la caja de agrupamiento
(176-179)</t>
  </si>
  <si>
    <t>- Planos y listas de levantamientos eléctricos
- Informe de levantamiento
(180-181)</t>
  </si>
  <si>
    <t>- Planos esquemáticos
- Memorias de cálculo
- Listas de conexionado y desconexionado
- Lista de materiales
- cantidades de obra
- Protocolo de energización del módulo
- Plano de disposición de borneras en tableros y caja de agrupamiento
- Informe de Ingeniería eléctrica
(182-189)</t>
  </si>
  <si>
    <t>- Planos de levantamiento civil de base existente
- Informe de levantamiento
(190-191)</t>
  </si>
  <si>
    <t xml:space="preserve">
- Memorias de cálculo de diseño de la nueva base
- Planos de construcción con desglose de cantidades de materiales y pesos.
- Informe de Ingeniería civil
(192-194)</t>
  </si>
  <si>
    <t>-Planos de levantamiento mecánico, con distancias de seguridad a estructuras y equipos adyacentes
- Informe de levantamiento
(195-196)</t>
  </si>
  <si>
    <t>.- Plano de ubicación en planta y perfil del equipo dentro del módulo.
- Plano mecánico detallado que incluya: detalle de conexiones en potencia especificando tipo de conectores y calibres de cable, conexiones de puesta a tierra, disposición de tuberías de control, entre otros.
- Informe de Ingeniería mecánica
- Planos de ubicación de la caja de agrupamiento
(197-201)</t>
  </si>
  <si>
    <t>- Planos y listas de levantamientos eléctricos
- Informe de levantamiento
(202-203)</t>
  </si>
  <si>
    <t>- Planos esquemáticos
- Memorias de cálculo
- Listas de conexionado y desconexionado
- Lista de materiales
- cantidades de obra
- Protocolo de energización del módulo
- Plano de disposición de borneras en tableros y caja de agrupamiento
- Informe de Ingeniería eléctrica
(204-211)</t>
  </si>
  <si>
    <t xml:space="preserve">
'- Planos de levantamiento civil.
- Informe de levantamiento.
(212-213)</t>
  </si>
  <si>
    <t>- Memorias de cálculo
- Planos de construcción con desglose de cantidades de materiales y pesos.
- Informe de Ingeniería civil
(214-216)</t>
  </si>
  <si>
    <t xml:space="preserve"> 
'-Planos de levantamiento mecánico, con distancias de seguridad a estructuras, barrajes y equipos adyacentes. 
- Informe de levantamiento mecánico.
(217-218)</t>
  </si>
  <si>
    <t>- Plano de ubicación en planta y perfil del equipo dentro del módulo.
- Plano mecánico detallado que incluya: detalle de conexiones en potencia (AT y MT) especificando tipo de conectores y calibres de cable, conexiones de puesta a tierra, disposición de tuberías de control, entre otros.
- Informe de Ingeniería mecánica
- Planos de taller de las estructuras (en donde aplique)
- Planos de ubicación de la caja de mando.
(219-223)</t>
  </si>
  <si>
    <t xml:space="preserve">
'- Planos y listas de levantamientos eléctricos
- Informe de levantamiento
(224-225)</t>
  </si>
  <si>
    <t>- Planos esquemáticos
- Listas de conexionado y desconexionado
- Lista de materiales
- Cantidades de obra
- Protocolo de energización del módulo
- Plano de disposición de borneras y MCBs en tableros
- Informe de Ingeniería eléctrica
(226-232)</t>
  </si>
  <si>
    <t xml:space="preserve">
'- Planos de levantamiento civil.
- Informe de levantamiento.
(233-234)</t>
  </si>
  <si>
    <t>- Memorias de cálculo
- Planos de construcción con desglose de cantidades de materiales y pesos.
- Informe de Ingeniería civil
(235-237)</t>
  </si>
  <si>
    <t xml:space="preserve"> 
'-Planos de levantamiento mecánico, con distancias de seguridad a estructuras, barrajes y equipos adyacentes. 
- Informe de levantamiento mecánico.
(238-239)</t>
  </si>
  <si>
    <t>- Plano de ubicación en planta y perfil del equipo dentro del módulo.
- Plano mecánico detallado que incluya: detalle de conexiones en potencia (AT y MT) especificando tipo de conectores y calibres de cable, conexiones de puesta a tierra, disposición de tuberías de control, entre otros.
- Informe de Ingeniería mecánica
- Planos de taller de las estructuras (en donde aplique)
- Planos de ubicación de la caja de mando.
(240-244)</t>
  </si>
  <si>
    <t xml:space="preserve">
'- Planos y listas de levantamientos eléctricos
- Informe de levantamiento
(245-246)</t>
  </si>
  <si>
    <t>- Planos esquemáticos
- Listas de conexionado y desconexionado
- Lista de materiales
- Cantidades de obra
- Protocolo de energización del módulo
- Plano de disposición de borneras y MCBs en tableros
- Informe de Ingeniería eléctrica
(247-253)</t>
  </si>
  <si>
    <t>- Planos de levantamiento civil
-Planos de levantamiento mecánico, con distancias de seguridad a estructuras, barrajes y equipos adyacentes.
- Informe de levantamiento 
(254-256)</t>
  </si>
  <si>
    <t>- Planos de construcción con desglose de cantidades de materiales y pesos.
- Informe de Ingeniería civil
- Memorias de cálculo.
- Plano de ubicación en planta y perfil del equipo dentro del módulo.
- Plano mecánico detallado que incluya: detalle de conexiones en potencia (AT y MT) especificando tipo de conectores y calibres de cable, conexiones de puesta a tierra, disposición de tuberías de control, entre otros.
- Informe de Ingeniería mecánica
- Planos de taller de las estructuras (en donde aplique)
- Lista de materiales
- Cantidades de obra
(257-265)</t>
  </si>
  <si>
    <t>-Planos de levantamiento mecánico, con distancias de seguridad a estructuras, barrajes y equipos adyacentes.
- Informe de levantamiento 
(266-267)</t>
  </si>
  <si>
    <t>- Planos de construcción con desglose de cantidades de materiales y pesos.
- Informe de Ingeniería civil
- Memorias de cálculo.
- Plano de ubicación en planta y perfil del equipo dentro del módulo.
- Plano mecánico detallado que incluya: detalle de conexiones en potencia (AT y MT) especificando tipo de conectores y calibres de cable, conexiones de puesta a tierra, disposición de tuberías de control, entre otros.
- Informe de Ingeniería mecánica
- Planos de taller de las estructuras (en donde aplique)
- Lista de materiales
- Cantidades de obra
(268-276)</t>
  </si>
  <si>
    <t>- Planos de levantamiento
- Informe de levantamiento.
(277-278)</t>
  </si>
  <si>
    <t>- Planos de construcción con desglose de cantidades de materiales y pesos.
- Informe de Ingeniería civil
- Memorias de cálculo
- Cantidades de obra
(279-282)</t>
  </si>
  <si>
    <t>-Planos de levantamiento mecánico, con distancias de seguridad a estructuras y equipos adyacentes.
(283)</t>
  </si>
  <si>
    <t xml:space="preserve"> - Plano de ubicación en planta y perfil del banco dentro de la S/E.
- Plano mecánico detallado que incluya: detalle de conexiones en potencia (AT y MT) especificando tipo de conectores y calibres de cable, conexiones de puesta a tierra, disposición de tuberías de control, entre otros.
- Informe de Ingeniería mecánica
- Planos de taller de las estructuras (en donde aplique)
(284-287)</t>
  </si>
  <si>
    <t xml:space="preserve">
'- Planos y listas de levantamientos eléctricos
- Informe de levantamiento
(288-289)</t>
  </si>
  <si>
    <t>- Planos esquemáticos
- Listas de conexionado y desconexionado
- Lista de materiales 
- Cantidades de obra
- Protocolo de energización del banco
- Informe de Ingeniería eléctrica
(290-295)</t>
  </si>
  <si>
    <t>- Planos de levantamiento civil de base existente
-Planos de levantamiento mecánico, con distancias de seguridad a estructuras y equipos adyacentes.
- Informe de levantamiento
(296-298)</t>
  </si>
  <si>
    <t>- Memorias de cálculo de diseño de la nueva base
- Planos de construcción con desglose de cantidades de materiales y pesos.
- Informe de Ingeniería civil
- Plano de ubicación en planta y perfil del equipo dentro del módulo.
- Plano mecánico detallado que incluya: detalle de conexiones en potencia (AT y MT) especificando tipo de conectores y calibres de cable, conexiones de puesta a tierra, disposición de tuberías de control, entre otros.
- Informe de Ingeniería mecánica
(299-304)</t>
  </si>
  <si>
    <t xml:space="preserve">
'- Planos y listas de levantamientos eléctricos
- Informe de levantamiento
(305-306)</t>
  </si>
  <si>
    <t>- Planos esquemáticos
- Listas de conexionado y desconexionado
- Lógicas de control y protección
- Lista de materiales 
- Cantidades de obra
- Protocolo de energización del módulo
- Informe de Ingeniería eléctrica
(307-313)</t>
  </si>
  <si>
    <t>- Planos de levantamiento
- Informe de levantamiento
(314-315)</t>
  </si>
  <si>
    <t>- Planos de construcción con desglose de cantidades de materiales y pesos.
- Informe de Ingeniería civil
- Planos de conexión en potencia del transformador
- Plano de conexiones de puesta a tierra.
- Informe de Ingeniería mecánica
- Lista de materiales
(316-321)</t>
  </si>
  <si>
    <t>- Planos de levantamiento
- Informe de levantamiento
(322-323)</t>
  </si>
  <si>
    <t>- Planos de construcción con detalles de tuberías y cárcamos.
- Informe de Ingeniería mecánica
(324-325)</t>
  </si>
  <si>
    <t xml:space="preserve">
'- Planos y listas de levantamientos eléctricos
- Informe de levantamiento
(326-327)</t>
  </si>
  <si>
    <t xml:space="preserve">
- Planos esquemáticos
- Listas de conexionado y desconexionado
- Listado de señales a centro de control asociadas a los tableros.
- Lista de materiales 
- Cantidades de obra
- Protocolo de energización
- Plano de disposición de borneras y MCBs en tableros
- Informe de Ingeniería eléctrica
(328-335)</t>
  </si>
  <si>
    <t>- Planos de levantamiento
- Informe de levantamiento
(336-337)</t>
  </si>
  <si>
    <t>- Planos de construcción con detalles de tuberías y cárcamos.
- Informe de diseño 
- Planos esquemáticos
- Listas de conexionado y desconexionado
- Listado de señales a centro de control asociadas al equipo
- Lista de materiales 
- Cantidades de obra
- Protocolo de energización
(338-345)</t>
  </si>
  <si>
    <t>- Planos de levantamiento
- Informe de levantamiento
(346-347)</t>
  </si>
  <si>
    <t>- Planos de construcción con detalles de tuberías y cárcamos.
- Informe de Ingeniería mecánica
(348-349)</t>
  </si>
  <si>
    <t xml:space="preserve">
'- Planos y listas de levantamientos eléctricos
- Informe de levantamiento
(350-351)</t>
  </si>
  <si>
    <t xml:space="preserve">
- Planos esquemáticos
- Listas de conexionado y desconexionado
- Listado de señales a centro de control asociadas a los tableros.
- Lista de materiales 
- Cantidades de obra
- Protocolo de energización
- Plano de disposición de borneras y MCBs en tableros
- Informe de Ingeniería eléctrica
(352-359)</t>
  </si>
  <si>
    <t>- Planos de levantamiento.
- Informe de levantamiento. 
(360-361)</t>
  </si>
  <si>
    <t>- Planos de construcción con detalles de tuberías y cárcamos.
- Informe de Ingeniería mecánica
(362-363)</t>
  </si>
  <si>
    <t xml:space="preserve">
'- Planos y listas de levantamientos eléctricos
- Informe de levantamiento
(364-365)</t>
  </si>
  <si>
    <t>- Planos esquemáticos
- Listas de conexionado y desconexionado
- Lista de materiales 
- Lista de señales a centro de control
- Cantidades de obra
- Protocolo de energización del equipo
- Plano de disposición de borneras y MCBs en tableros
- Informe de Ingeniería eléctrica
(366-373)</t>
  </si>
  <si>
    <t>- Planos de levantamiento
- Informe de levantamiento
(374-375)</t>
  </si>
  <si>
    <t>- Planos mecánicos de adecuación del tablero
- Informe de Ingeniería mecánica
(376-377)</t>
  </si>
  <si>
    <t>- Planos y listas de levantamientos eléctricos
- Informe de levantamiento
(378-379)</t>
  </si>
  <si>
    <t>- Planos esquemáticos
- Listas de conexionado y desconexionado
- Lista de materiales 
- Cantidades de obra
- Protocolo de energización del módulo
- Plano de disposición de borneras y MCBs en tableros
- Informe de Ingeniería eléctrica
- Arquitectura de telecontrol y comunicaciones y listas de conexionado.
(380-387)</t>
  </si>
  <si>
    <t>- Planos de levantamiento
- Informe de levantamiento
(388-389)</t>
  </si>
  <si>
    <t xml:space="preserve">
- Planos mecánicos de adecuación del tablero
- Informe de Ingeniería mecánica
(390-391)</t>
  </si>
  <si>
    <t xml:space="preserve">
'- Planos y listas de levantamientos eléctricos
- Informe de levantamiento
(392-393)</t>
  </si>
  <si>
    <t>-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(394-401)</t>
  </si>
  <si>
    <t>- Planos de levantamiento
- Informe de levantamiento
(402-403)</t>
  </si>
  <si>
    <t>- Planos mecánicos detallados del tablero
- Plano de disposición de borneras y MCBs en tableros
- Informe de Ingeniería mecánica
(404-406)</t>
  </si>
  <si>
    <t xml:space="preserve">
'- Planos y listas de levantamientos eléctricos
- Informe de levantamiento
(407-408)</t>
  </si>
  <si>
    <t xml:space="preserve">
- Planos esquemáticos
- Listas de conexionado y desconexionado
- Lista de materiales 
- Cantidades de obra
- Protocolo de energización del módulo
- Arquitectura de telecontrol y comunicaciones y listas de conexionado.
- Informe de Ingeniería eléctrica
(409-415)</t>
  </si>
  <si>
    <t>- Planos de levantamiento
- Informe de levantamiento
(416-417)</t>
  </si>
  <si>
    <t>- Planos mecánicos detallados del tablero
- Plano de disposición de borneras y MCBs en tableros
- Informe de Ingeniería mecánica
(418-420)</t>
  </si>
  <si>
    <t xml:space="preserve">
'- Planos y listas de levantamientos eléctricos
- Informe de levantamiento
(421-422)</t>
  </si>
  <si>
    <t xml:space="preserve">
- Planos esquemáticos
- Listas de conexionado y desconexionado
- Lista de materiales 
- Cantidades de obra
- Protocolo de energización del módulo
- Arquitectura de telecontrol y comunicaciones y listas de conexionado.
- Informe de Ingeniería eléctrica
(423-429)</t>
  </si>
  <si>
    <t>- Planos de levantamiento
- Informe de levantamiento
(430-431)</t>
  </si>
  <si>
    <t>- Planos mecánicos detallados del tablero
- Plano de disposición de borneras y MCBs en tableros
- Informe de Ingeniería mecánica
(432-434)</t>
  </si>
  <si>
    <t xml:space="preserve">
'- Planos y listas de levantamientos eléctricos
- Informe de levantamiento
(435-436)</t>
  </si>
  <si>
    <t xml:space="preserve">
- Planos esquemáticos
- Listas de conexionado y desconexionado
- Lista de materiales 
- Cantidades de obra
- Protocolo de energización del módulo
- Arquitectura de telecontrol y comunicaciones y listas de conexionado.
- Informe de Ingeniería eléctrica
(437-443)</t>
  </si>
  <si>
    <t>- Planos de levantamiento
- Informe de levantamiento
(444-445)</t>
  </si>
  <si>
    <t>- Planos mecánicos de adecuación del tablero
- Planos de cambio de cajas de agrupamiento (si se requiere)
- Informe de Ingeniería mecánica
(446-448)</t>
  </si>
  <si>
    <t>- Planos y listas de levantamientos eléctricos
- Informe de levantamiento.
(449-450)</t>
  </si>
  <si>
    <t xml:space="preserve">
- Planos esquemáticos
- Listas de conexionado y desconexionado
- Lista de materiales 
- Cantidades de obra
- Protocolo de energización de la protección
- Memorias de cálculo
- Arquitectura de telecontrol y comunicaciones y listas de conexionado.
- Informe de Ingeniería eléctrica
(451-458)</t>
  </si>
  <si>
    <t>- Planos de levantamiento
- Informe de levantamiento
(459-460)</t>
  </si>
  <si>
    <t>- Planos mecánicos de adecuación del tablero
- Planos de cambio de cajas de agrupamiento (si se requiere)
- Informe de Ingeniería mecánica
(461-463)</t>
  </si>
  <si>
    <t>- Planos y listas de levantamientos eléctricos
- Informe de levantamiento.
(464-465)</t>
  </si>
  <si>
    <t xml:space="preserve">
- Planos esquemáticos
- Listas de conexionado y desconexionado
- Lista de materiales 
- Cantidades de obra
- Protocolo de energización 
- Memorias de cálculo
- Arquitectura de telecontrol y comunicaciones y listas de conexionado.
- Informe de Ingeniería eléctrica
(466-473)</t>
  </si>
  <si>
    <t>- Planos de levantamiento
- Informe de levantamiento
(474-475)</t>
  </si>
  <si>
    <t xml:space="preserve">
- Planos mecánicos de adecuación del tablero
- Informe de Ingeniería mecánica
(476-477)</t>
  </si>
  <si>
    <t xml:space="preserve">
'- Planos y listas de levantamientos eléctricos
- Informe de levantamiento
(478-479)</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</si>
  <si>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(480-487)</t>
  </si>
  <si>
    <t>- Planos de levantamiento
- Informe de levantamiento
(488-489)</t>
  </si>
  <si>
    <t xml:space="preserve">
- Planos mecánicos de adecuación del tablero
- Informe de Ingeniería mecánica
(490-491)</t>
  </si>
  <si>
    <t xml:space="preserve">
'- Planos y listas de levantamientos eléctricos
- Informe de levantamiento
(492-493)</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</si>
  <si>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(494-501)</t>
  </si>
  <si>
    <t>- Planos de levantamiento
- Informe de levantamiento
(502-503)</t>
  </si>
  <si>
    <t xml:space="preserve">
- Planos mecánicos de adecuación del tablero
- Informe de Ingeniería mecánica
(504-505)</t>
  </si>
  <si>
    <t>- Planos y listas de levantamientos eléctricos
- Informe de levantamiento.
(506-507)</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</si>
  <si>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(508-515)</t>
  </si>
  <si>
    <t>- Planos de levantamiento
- Informe de levantamiento.
(516-517)</t>
  </si>
  <si>
    <t xml:space="preserve">
- Planos mecánicos de adecuación del tablero
- Informe de Ingeniería mecánica
(518-519)</t>
  </si>
  <si>
    <t xml:space="preserve">
'- Planos y listas de levantamientos eléctricos
- Informe de levantamiento
(520-521)</t>
  </si>
  <si>
    <t>- Planos de levantamiento
- Informe de levantamiento
(530-531)</t>
  </si>
  <si>
    <t>- Planos mecánicos de adecuación del tablero
- Informe de Ingeniería mecánica
(532-533)</t>
  </si>
  <si>
    <t xml:space="preserve">
'- Planos y listas de levantamientos eléctricos
- Informe de levantamiento
(534-535)</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</si>
  <si>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(536-543)</t>
  </si>
  <si>
    <t>- Planos de levantamiento
- Informe de levantamiento
(544-545)</t>
  </si>
  <si>
    <t>- Planos mecánicos de adecuación del tablero
- Informe de Ingeniería mecánica
(546-547)</t>
  </si>
  <si>
    <t xml:space="preserve">
'- Planos y listas de levantamientos eléctricos
- Informe de levantamiento
(548-549)</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</si>
  <si>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(550-557)</t>
  </si>
  <si>
    <t>- Planos de levantamiento
- Informe de levantamiento
(558-559)</t>
  </si>
  <si>
    <t>- Planos mecánicos de adecuación del tablero
- Informe de Ingeniería mecánica
(560-561)</t>
  </si>
  <si>
    <t xml:space="preserve">
'- Planos y listas de levantamientos eléctricos
- Informe de levantamiento
(562-563)</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</si>
  <si>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(564-571)</t>
  </si>
  <si>
    <t>- Planos de levantamiento
- Informe de levantamiento
(572-573)</t>
  </si>
  <si>
    <t>- Planos mecánicos de adecuación del tablero
- Informe de Ingeniería mecánica
(574-575)</t>
  </si>
  <si>
    <t>- Planos y listas de levantamientos eléctricos
- Informe de levantamiento.
(576-577)</t>
  </si>
  <si>
    <t>- Planos esquemáticos 
- Listas de conexionado y desconexionado.
- Listas de materiales
- Memorias de cálculo.
- Cantidades de obra
- Informe de Ingeniería eléctrica
(578-583)</t>
  </si>
  <si>
    <t>- Planos y listas de levantamientos eléctricos
- Informe de levantamiento
(584-585)</t>
  </si>
  <si>
    <t>- Planos de levantamiento
- Informe de levantamiento
(593-594)</t>
  </si>
  <si>
    <t xml:space="preserve">
- Diagramas esquemáticos
- Listas de conexionado y desconexionado.
- Lista de materiales
- Cantidades de obra
- Protocolo de energización para cada módulo.
- Plano de disposición de borneras y MCBs en tableros
- Informe de Ingeniería eléctrica
(586-592)</t>
  </si>
  <si>
    <t>- Planos mecánicos de adecuación del tablero
- Informe de Ingeniería mecánica
(595-596)</t>
  </si>
  <si>
    <t xml:space="preserve">
'- Planos y listas de levantamientos eléctricos
- Informe de levantamiento
(597-598)</t>
  </si>
  <si>
    <t>- Diagramas trifilares y esquemáticos
- Listas de conexionado y desconexionado.
- Lista de materiales
- Cantidades de obra
- Protocolo de energización del módulo.
- Plano de disposición de borneras y MCBs en tableros
- Informe de Ingeniería eléctrica
(599-605)</t>
  </si>
  <si>
    <t>- Planos de levantamiento
- Informe de levantamiento
(606-607)</t>
  </si>
  <si>
    <t>- Planos civiles detallados del tablero
- Informe de Ingeniería civil
(608-609)</t>
  </si>
  <si>
    <t>- Planos de levantamiento
- Informe de levantamiento
(610-611)</t>
  </si>
  <si>
    <t>- Planos mecánicos detallados del tablero
- Plano de disposición de borneras y equipos
- Informe de Ingeniería mecánica
(612-614)</t>
  </si>
  <si>
    <t>- Planos de levantamiento
- Informe de levantamiento
(615-616)</t>
  </si>
  <si>
    <t>- Planos mecánicos del nuevo tablero
- Informe de Ingeniería mecánica
(617-618)</t>
  </si>
  <si>
    <t>- Planos y listas de levantamientos eléctricos
- Informe de levantamiento.
(619-620)</t>
  </si>
  <si>
    <t xml:space="preserve">
- Planos esquemáticos
- Listas de conexionado y desconexionado
- Lista de materiales 
- Cantidades de obra
- Protocolo de energización del módulo
- Informe de Ingeniería eléctrica
- Arquitectura de telecontrol y comunicaciones y listas de conexionado.
(621-627)</t>
  </si>
  <si>
    <t>- Planos de levantamiento
- Informe de levantamiento
(628-629)</t>
  </si>
  <si>
    <t xml:space="preserve">
- Planos mecánicos de adecuación del tablero
- Informe de Ingeniería mecánica
(630-631)</t>
  </si>
  <si>
    <t xml:space="preserve">
'- Planos y listas de levantamientos eléctricos
- Informe de levantamiento
(632-633)</t>
  </si>
  <si>
    <t>- Planos esquemáticos
- Listas de conexionado y desconexionado
- Lista de materiales 
- Cantidades de obra
- Protocolo de energización del módulo
- Plano de disposición de borneras y MCBs en tableros
- Informe de Ingeniería eléctrica
(634-640)</t>
  </si>
  <si>
    <t>- Planos de levantamiento
- Informe de levantamiento
(641-642)</t>
  </si>
  <si>
    <t xml:space="preserve">
- Planos mecánicos de adecuación del tablero
- Informe de Ingeniería mecánica
(643-644)</t>
  </si>
  <si>
    <t xml:space="preserve">
'- Planos y listas de levantamientos eléctricos
- Informe de levantamiento
(645-646)</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</si>
  <si>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(647-654)</t>
  </si>
  <si>
    <t>- Planos de levantamiento. 
- Informe de levantamiento.
(655-656)</t>
  </si>
  <si>
    <t>- Planos mecánicos de adecuación del tablero
- Informe de Ingeniería mecánica
(657-658)</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</si>
  <si>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(699-705)</t>
  </si>
  <si>
    <t>- Planos de levantamiento. 
- Informe de levantamiento.
(706-707)</t>
  </si>
  <si>
    <t xml:space="preserve">
'- Planos de construcción con desglose de cantidades de materiales y pesos.
- Informe de diseño
- Cantidades de obra
- Listado de materiales
(708-711)</t>
  </si>
  <si>
    <t>- Planos de levantamiento
- Informe de levantamiento.
(712-713)</t>
  </si>
  <si>
    <t>- Planos de construcción con desglose de cantidades de materiales y pesos.
- Informe de Ingeniería civil
- Listado de materiales
- Memorias de cálculo
- Cantidades de obra
(714-718)</t>
  </si>
  <si>
    <t>- Planos de levantamiento
- Informe de levantamiento.
(719-720)</t>
  </si>
  <si>
    <t>- Planos de construcción con desglose de cantidades de materiales y pesos.
- Informe de Ingeniería civil
- Memorias de cálculo
- Cantidades de obra
(721-724)</t>
  </si>
  <si>
    <t>- Planos de levantamiento
- Informe de levantamiento.
(725-726)</t>
  </si>
  <si>
    <t>- Planos de construcción con desglose de cantidades de materiales y pesos.
- Informe de Ingeniería civil
- Memorias de cálculo
- Cantidades de obra
(727-730)</t>
  </si>
  <si>
    <t>- Planos de levantamiento
- Informe de levantamiento.
(731-732)</t>
  </si>
  <si>
    <t>- Planos de construcción con desglose de cantidades de materiales y pesos.
- Informe de Ingeniería civil
- Memorias de cálculo
- Cantidades de obra
- Planos de taller de la estructura metálica requerida
(733-737)</t>
  </si>
  <si>
    <t>- Planos de levantamiento
- Informe de levantamiento.
(738-739)</t>
  </si>
  <si>
    <t>- Planos de construcción con desglose de cantidades de materiales y pesos.
- Informe de Ingeniería civil
- Memorias de cálculo
- Cantidades de obra
(740-743)</t>
  </si>
  <si>
    <t>- Planos de levantamiento
- Informe de levantamiento.
(744-745)</t>
  </si>
  <si>
    <t>- Planos mecánicos de la instalación provisional: vista en planta, cortes, distribución de circuitos en las celdas provisionales, rutas de cable de control y potencia.
- Informe de Ingeniería mecánica
(746-747)</t>
  </si>
  <si>
    <t>- Planos y listas de levantamientos eléctricos.
- Informe de levantamiento.
(748-749)</t>
  </si>
  <si>
    <t>- Listas de conexionado y desconexionado
- Listado de materiales y cantidades de obra
- Protocolo de energización de la instalación provisional.
- Informe de Ingeniería eléctrica
(750-753)</t>
  </si>
  <si>
    <t>- Planos de levantamiento
- Informe de levantamiento.
(754-755)</t>
  </si>
  <si>
    <t>- Planos mecánicos de la instalación provisional: vista en planta, cortes, rutas de cable de control y potencia.
- Informe de Ingeniería civil y mecánico
(756-757)</t>
  </si>
  <si>
    <t>- Planos y listas de levantamientos eléctricos
- Informe de levantamiento.
(758-759)</t>
  </si>
  <si>
    <t>- Listas de conexionado y desconexionado
- Listado de materiales y cantidades de obra
- Protocolo de energización de la instalación provisional.
- Informe de Ingeniería eléctrica
(760-763)</t>
  </si>
  <si>
    <t>- Planos eléctricos (2 copias en medio fisico formato A3 con pasta dura y 2 copias en medio digital)
(764)</t>
  </si>
  <si>
    <t>- Planos eléctricos (2 copias en medio fisico formato A3 con pasta dura y 2 copias en medio digital)
(765)</t>
  </si>
  <si>
    <t>- Planos eléctricos (2 copias en medio fisico formato A3 con pasta dura y 2 copias en medio digital)
(766)</t>
  </si>
  <si>
    <t>El entregable se definirá para cada caso particular dentro de la orden de trabajo, pero como mínimo incluirá:
- Disposición de equipos, disposición de areas de construcción, unifilar, cortes típicos de las bahías, listado general de equipos, entre otros.
(767)</t>
  </si>
  <si>
    <t>El entregable se definirá para cada caso particular dentro de la orden de trabajo, pero como mínimo incluirá:
- Disposición de equipos, disposición de areas de construcción, unifilar, cortes típicos de las bahías, listado general de equipos, entre otros.
(768)</t>
  </si>
  <si>
    <t>Estudio de suelos, con detalles de los sondeos ejecutados y recomendaciones del geotecnista. 
(772)</t>
  </si>
  <si>
    <t>Informes periodicos de avance y estado de la obra
(773)</t>
  </si>
  <si>
    <t>Informes periodicos de avance y estado de la obra
(774)</t>
  </si>
  <si>
    <t>- Plano de construcción de la malla (planta y perfil)
- Informe de diseño
- Memorias de cálculo
(775-777)</t>
  </si>
  <si>
    <t>- Informe de medidas
(778)</t>
  </si>
  <si>
    <t>Informe y planos de levantamiento.
(779)</t>
  </si>
  <si>
    <t>- Planos de levantamiento. 
- Informe de levantamiento.
(780-781)</t>
  </si>
  <si>
    <t xml:space="preserve">
'- Planos y listas de levantamientos eléctricos
- Informe de levantamiento
(659-660)</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</si>
  <si>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(661-668)</t>
  </si>
  <si>
    <t>- Planos de levantamiento. 
- Informe de levantamiento.
(669-670)</t>
  </si>
  <si>
    <t>- Planos mecánicos de adecuación del tablero
- Informe de Ingeniería mecánica
(671-672)</t>
  </si>
  <si>
    <t xml:space="preserve">
'- Planos y listas de levantamientos eléctricos
- Informe de levantamiento
(673-674)</t>
  </si>
  <si>
    <t xml:space="preserve">
- Planos esquemáticos
- Listas de conexionado y desconexionado
- Lista de materiales 
- Cantidades de obra
- Protocolo de energización del módulo
- Plano de disposición de borneras y MCBs en tableros
- Arquitectura de telecontrol y comunicaciones y listas de conexionado.
- Informe de Ingeniería eléctrica
(675-682)</t>
  </si>
  <si>
    <t>- Planos de levantamiento. 
- Informe de levantamiento.
(683-684)</t>
  </si>
  <si>
    <t>- Planos mecánicos de adecuación del tablero
- Informe de Ingeniería mecánica
(685-686)</t>
  </si>
  <si>
    <t xml:space="preserve">
'- Planos y listas de levantamientos eléctricos
- Informe de levantamiento
(687-688)
((689-698)=0)</t>
  </si>
  <si>
    <t>- Lista de materiales
- Informe de diseño 
- Listas de conexionado.
- Planos de disposición en planta
- Memorias de cálculo
(782-786)</t>
  </si>
  <si>
    <t>- Planos de levantamiento. 
- Informe de levantamiento.
(787-788)</t>
  </si>
  <si>
    <t>- Lista de materiales
- Informe de diseño 
- Listas de conexionado.
- Planos de disposición en planta, rutas de cables, etc.
- Memorias de cálculo
(789-793)</t>
  </si>
  <si>
    <t>- Planos de levantamiento
- Informe de levantamiento.
(794-795)</t>
  </si>
  <si>
    <t>- Planos de construcción con desglose de cantidades de materiales y pesos.
- Informe de Ingeniería civil
- Memorias de cálculo
(796-798)</t>
  </si>
  <si>
    <t>- Planos de levantamiento 
- Informe de levantamiento.
(799-800)</t>
  </si>
  <si>
    <t>- Planos de construcción con desglose de cantidades de materiales y pesos.
- Listado de materiales
- Informe de Ingeniería civil y mecánico
- Memorias de cálculo
- Planos arquitectónicos
- Planos de cárcamos internos en casa de control
- Planos estructurales
- Planos de redes hidrosanitarias
(801-808)</t>
  </si>
  <si>
    <t>- Planos de levantamiento 
- Informe de levantamiento
(809-810)</t>
  </si>
  <si>
    <t>- Planos de construcción con desglose de cantidades de materiales y pesos.
- Informe de Ingeniería civil y mecánico
- Memorias de cálculo
- Planos estructurales
- Planos arquitectónicos
- Planos de redes hidrosanitarias
(811-816)</t>
  </si>
  <si>
    <t>- Planos de levantamiento 
- Informe de levantamiento.
(817-818)</t>
  </si>
  <si>
    <t>- Planos de construcción con desglose de cantidades de materiales y pesos.
- Informe de Ingeniería civil y mecánico
- Memorias de cálculo
- Planos arquitectónicos
- Planos de cárcamos internos en casa de control
- Planos estructurales
- Planos de redes hidrosanitarias
(819-825)</t>
  </si>
  <si>
    <t>- Planos de levantamiento. 
- Informe de levantamiento.
(826-827)</t>
  </si>
  <si>
    <t>- Planos de construcción con desglose de cantidades de materiales y pesos.
- Informe de Ingeniería civil
- Cantidades de obra
- Memorias de cálculo
(828-831)</t>
  </si>
  <si>
    <t>- Planos de levantamiento. 
- Informe de levantamiento.
(832-833)</t>
  </si>
  <si>
    <t>- Planos de construcción con desglose de cantidades de materiales y pesos.
- Informe de Ingeniería civil
- Cantidades de obra
- Memorias de cálculo
(834-837)</t>
  </si>
  <si>
    <t>- Planos de levantamiento. 
- Informe de levantamiento.
(838-839)</t>
  </si>
  <si>
    <t>- Planos de construcción con desglose de cantidades de materiales y pesos.
- Informe de Ingeniería civil
- Cantidades de obra
- Memorias de cálculo
(840-843)</t>
  </si>
  <si>
    <t>- Planos de construcción con desglose de cantidades de materiales y pesos.
- Informe de Ingeniería civil
- Cantidades de obra
- Memorias de cálculo
(844-847)</t>
  </si>
  <si>
    <t>- Planos de construcción con desglose de cantidades de materiales y pesos.
- Informe de Ingeniería civil
- Cantidades de obra
- Memorias de cálculo
(848-851)</t>
  </si>
  <si>
    <t>- Planos de construcción con desglose de cantidades de materiales y pesos.
- Informe de Ingeniería civil
- Cantidades de obra
- Memorias de cálculo
(852-855)</t>
  </si>
  <si>
    <t>- Planos de construcción con desglose de cantidades de materiales y pesos.
- Informe de Ingeniería civil
- Cantidades de obra
- Memorias de cálculo
(856-859)</t>
  </si>
  <si>
    <t>L-1
L-36</t>
  </si>
  <si>
    <t>L-2
L-37</t>
  </si>
  <si>
    <t>L-3
L-38</t>
  </si>
  <si>
    <t>L-4
L-39</t>
  </si>
  <si>
    <t>L-5
L-40</t>
  </si>
  <si>
    <t>L-6
L-41</t>
  </si>
  <si>
    <t>L-7
L-42</t>
  </si>
  <si>
    <t>L-8
L-43</t>
  </si>
  <si>
    <t>L-9
L-44</t>
  </si>
  <si>
    <t>L-10
L-45</t>
  </si>
  <si>
    <t>L-11
L-46</t>
  </si>
  <si>
    <t>L-12
L-47</t>
  </si>
  <si>
    <t>L-13
L-48</t>
  </si>
  <si>
    <t>L-14
L-49</t>
  </si>
  <si>
    <t>L-15
L-50</t>
  </si>
  <si>
    <t>L-16
L-51</t>
  </si>
  <si>
    <t>L-17
L-52</t>
  </si>
  <si>
    <t>L-18
L-53</t>
  </si>
  <si>
    <t>L-19
L-54</t>
  </si>
  <si>
    <t>L-20
L-55</t>
  </si>
  <si>
    <t>L-21
L-56</t>
  </si>
  <si>
    <t>L-22
L-57</t>
  </si>
  <si>
    <t>L-23
L-58</t>
  </si>
  <si>
    <t>L-24
L-59</t>
  </si>
  <si>
    <t>L-25
L-60</t>
  </si>
  <si>
    <t>L-26
L-61</t>
  </si>
  <si>
    <t>L--27
L-62</t>
  </si>
  <si>
    <t>L-28
L-63</t>
  </si>
  <si>
    <t>L-29
L-64</t>
  </si>
  <si>
    <t>L-30
L-65</t>
  </si>
  <si>
    <t>L-31
L-66</t>
  </si>
  <si>
    <t>L-32
L-67</t>
  </si>
  <si>
    <t>L-33
L-68</t>
  </si>
  <si>
    <t>L-34
L-69</t>
  </si>
  <si>
    <t>L-35
L-70</t>
  </si>
  <si>
    <t>L-36
L-71</t>
  </si>
  <si>
    <t>L-37
L-72</t>
  </si>
  <si>
    <t>L-38
L-73</t>
  </si>
  <si>
    <t>L-39
L-74</t>
  </si>
  <si>
    <t>L-40
L-75</t>
  </si>
  <si>
    <t>L-41
L-76</t>
  </si>
  <si>
    <t>L-42
L-77</t>
  </si>
  <si>
    <t>L-43
L-78</t>
  </si>
  <si>
    <t>L-44
L-79</t>
  </si>
  <si>
    <t>L-45
L-80</t>
  </si>
  <si>
    <t>L-46
L-81</t>
  </si>
  <si>
    <t>L-47
L-82</t>
  </si>
  <si>
    <t>L-48
L-83</t>
  </si>
  <si>
    <t>L-49
L-84</t>
  </si>
  <si>
    <t>L-50
L-85</t>
  </si>
  <si>
    <t>L-51
L-86</t>
  </si>
  <si>
    <t>L-52
L-87</t>
  </si>
  <si>
    <t>L-53
L-88</t>
  </si>
  <si>
    <t>L-54
L-89</t>
  </si>
  <si>
    <t>L-55
L-90</t>
  </si>
  <si>
    <t>L-56
L-91</t>
  </si>
  <si>
    <t>L-57
L-92</t>
  </si>
  <si>
    <t>L-58
L-93</t>
  </si>
  <si>
    <t>L-59
L-94</t>
  </si>
  <si>
    <t>L-60
L-95</t>
  </si>
  <si>
    <t>L-61
L-96</t>
  </si>
  <si>
    <t>L-62
L-97</t>
  </si>
  <si>
    <t>L-63
L-98</t>
  </si>
  <si>
    <t>L-64
L-99</t>
  </si>
  <si>
    <t>L-65
L-100</t>
  </si>
  <si>
    <t>L-66
L-101</t>
  </si>
  <si>
    <t>L-67
L-102</t>
  </si>
  <si>
    <t>L-68
L-103</t>
  </si>
  <si>
    <t>L-69
L-104</t>
  </si>
  <si>
    <t>L-70
L-105</t>
  </si>
  <si>
    <t>L-71
L-106</t>
  </si>
  <si>
    <t>L-72
L-107</t>
  </si>
  <si>
    <t>L-73
L-108</t>
  </si>
  <si>
    <t>L-74
L-109</t>
  </si>
  <si>
    <t>L-75
L-110</t>
  </si>
  <si>
    <t>L-76
L-111</t>
  </si>
  <si>
    <t>L-77
L-112</t>
  </si>
  <si>
    <t>L-78
L-113</t>
  </si>
  <si>
    <t>L-79
L-114</t>
  </si>
  <si>
    <t>SUBACTIVIDAD
(FVARGAS)</t>
  </si>
  <si>
    <t>L1 - A1
(15)</t>
  </si>
  <si>
    <t>L1 - A2
(16)</t>
  </si>
  <si>
    <t>L1 - A3
(17)</t>
  </si>
  <si>
    <t>L2 - A1
(18)</t>
  </si>
  <si>
    <t>L2 - A2
(19)</t>
  </si>
  <si>
    <t>L2 - A3
(20)</t>
  </si>
  <si>
    <t>L3 - A1
(21)</t>
  </si>
  <si>
    <t>L3 - A2
(22)</t>
  </si>
  <si>
    <t>L3 - A3
(23)</t>
  </si>
  <si>
    <t>L4 - A1
(24)</t>
  </si>
  <si>
    <t>L4 - A2
(25)</t>
  </si>
  <si>
    <t>L4 - A3
(26)</t>
  </si>
  <si>
    <t>L5 - A1
(27)</t>
  </si>
  <si>
    <t>L5 - A2
(28)</t>
  </si>
  <si>
    <t>L5 - A3
(29)</t>
  </si>
  <si>
    <t>L6 - A1
(30)</t>
  </si>
  <si>
    <t>L6 - A2
(31)</t>
  </si>
  <si>
    <t>L6 - A3
(32)</t>
  </si>
  <si>
    <t>L7 - A1
(33)</t>
  </si>
  <si>
    <t>L7 - A2
(34)</t>
  </si>
  <si>
    <t>L7 - A3
(35)</t>
  </si>
  <si>
    <t>L8 - A1
(36)</t>
  </si>
  <si>
    <t>L8 - A2
(37)</t>
  </si>
  <si>
    <t>L8 - A3
(38)</t>
  </si>
  <si>
    <t>L9 - A1
(39)</t>
  </si>
  <si>
    <t>L9 - A2
(40)</t>
  </si>
  <si>
    <t>L9 - A3
(41)</t>
  </si>
  <si>
    <t>L10 - A1
(42)</t>
  </si>
  <si>
    <t>L10 - A2
(43)</t>
  </si>
  <si>
    <t>L10 - A3
(44)</t>
  </si>
  <si>
    <t>L11 - A1
(45)</t>
  </si>
  <si>
    <t>L11 - A2
(46)</t>
  </si>
  <si>
    <t>L11 - A3
(47)</t>
  </si>
  <si>
    <t>L12 - A1
(48)</t>
  </si>
  <si>
    <t>L12 - A2
(49)</t>
  </si>
  <si>
    <t>L12 - A3
(50)</t>
  </si>
  <si>
    <t>L13 - A1
(51)</t>
  </si>
  <si>
    <t>L14- A1
(52)</t>
  </si>
  <si>
    <t>L15 - A1
(53)</t>
  </si>
  <si>
    <t>L15 - A2
(54)</t>
  </si>
  <si>
    <t>L15 - A3
(55)</t>
  </si>
  <si>
    <t>L16 - A1
(56)</t>
  </si>
  <si>
    <t>L16 - A2
(57)</t>
  </si>
  <si>
    <t>L17 - A1
(58)</t>
  </si>
  <si>
    <t>L18 - A1
(59)</t>
  </si>
  <si>
    <t>L18 - A2
(60)</t>
  </si>
  <si>
    <t>L19 - A1
(61)</t>
  </si>
  <si>
    <t>L20 - A1
(62)</t>
  </si>
  <si>
    <t>L20 - A2
(63)</t>
  </si>
  <si>
    <t>L21 - A1
(64)</t>
  </si>
  <si>
    <t>L21 - A2
(65)</t>
  </si>
  <si>
    <t>L22 - A1
(66)</t>
  </si>
  <si>
    <t>L22 - A2
(67)</t>
  </si>
  <si>
    <t>L23 - A1
(68)</t>
  </si>
  <si>
    <t>L23 - A2
(69)</t>
  </si>
  <si>
    <t>L24 - A1
(70)</t>
  </si>
  <si>
    <t>L24 - A2
(71)</t>
  </si>
  <si>
    <t>L25 - A1
(72)</t>
  </si>
  <si>
    <t>L25 - A2
(73)</t>
  </si>
  <si>
    <t>L26 - A1
(74)</t>
  </si>
  <si>
    <t>L26 - A2
(75)</t>
  </si>
  <si>
    <t>L27 - A1
(76)</t>
  </si>
  <si>
    <t>L27 - A2
(77)</t>
  </si>
  <si>
    <t>L28 - A1
(78)</t>
  </si>
  <si>
    <t>L28 - A2
(79)</t>
  </si>
  <si>
    <t>L29 - A1
(80)</t>
  </si>
  <si>
    <t>L29 - A2
(81)</t>
  </si>
  <si>
    <t>L30 - A1
(82)</t>
  </si>
  <si>
    <t>L30 - A2
(83)</t>
  </si>
  <si>
    <t>L31- A1
(84)</t>
  </si>
  <si>
    <t>L31 - A2
(85)</t>
  </si>
  <si>
    <t>L32 - A1
(86)</t>
  </si>
  <si>
    <t>L32 - A2
(87)</t>
  </si>
  <si>
    <t>L33 - A1
(88)</t>
  </si>
  <si>
    <t>L33 - A2
(89)</t>
  </si>
  <si>
    <t>L34 - A1
(90)</t>
  </si>
  <si>
    <t>L34 - A2
(91)</t>
  </si>
  <si>
    <t>L35 - A1
(92)</t>
  </si>
  <si>
    <t>L35 - A2
(93)</t>
  </si>
  <si>
    <t>L36 - A1
(94)</t>
  </si>
  <si>
    <t>L36 - A2
(95)</t>
  </si>
  <si>
    <t>L37 - A1
(96)</t>
  </si>
  <si>
    <t>L37 - A2
(97)</t>
  </si>
  <si>
    <t>L38 - A1
(98)</t>
  </si>
  <si>
    <t>L38 - A2
(99)</t>
  </si>
  <si>
    <t>L39 - A1
(100)</t>
  </si>
  <si>
    <t>L39 - A2
(101)</t>
  </si>
  <si>
    <t>L40 - A1
(102)</t>
  </si>
  <si>
    <t>L40 - A2
(103)</t>
  </si>
  <si>
    <t>L41 - A1
(104)</t>
  </si>
  <si>
    <t>L41 - A2
(105)</t>
  </si>
  <si>
    <t>L42 - A1
(106)</t>
  </si>
  <si>
    <t>L42 - A2
(107)</t>
  </si>
  <si>
    <t>L43 - A1
(108)</t>
  </si>
  <si>
    <t>L43 - A2
(109)</t>
  </si>
  <si>
    <t>L44 - A1
(110)</t>
  </si>
  <si>
    <t>L44 - A2
(111)</t>
  </si>
  <si>
    <t>L45 - A1
(112)</t>
  </si>
  <si>
    <t>L45 - A2
(113)</t>
  </si>
  <si>
    <t>L46 - A1
(114)</t>
  </si>
  <si>
    <t>L47 - A1
(115)</t>
  </si>
  <si>
    <t>L48 - A1
(116)</t>
  </si>
  <si>
    <t>L49 - A1
(117)</t>
  </si>
  <si>
    <t>L50 - A1
(118)</t>
  </si>
  <si>
    <t>L51 - A1
(119)</t>
  </si>
  <si>
    <t>L52 - A1
(120)</t>
  </si>
  <si>
    <t>L52 - A2
(121)</t>
  </si>
  <si>
    <t>L53 - A1
(122)</t>
  </si>
  <si>
    <t>L53 - A2
(123)</t>
  </si>
  <si>
    <t>L54 - A1
(124)</t>
  </si>
  <si>
    <t>L55 - A1
(125)</t>
  </si>
  <si>
    <t>L56 - A1
(126)</t>
  </si>
  <si>
    <t>L57 - A1
(127)</t>
  </si>
  <si>
    <t>L58 - A1
(128)</t>
  </si>
  <si>
    <t>L59 - A1
(129)</t>
  </si>
  <si>
    <t>L60 - A1
(130)</t>
  </si>
  <si>
    <t>L61 - A1
(131)</t>
  </si>
  <si>
    <t>L62 - A1
(132)</t>
  </si>
  <si>
    <t>L63 - A1
(133)</t>
  </si>
  <si>
    <t>L64 - A1
(134)</t>
  </si>
  <si>
    <t>L65 - A1
(135)</t>
  </si>
  <si>
    <t>L66 - A1
(136)</t>
  </si>
  <si>
    <t>L67 - A1
(137)</t>
  </si>
  <si>
    <t>L68 - A1
(138)</t>
  </si>
  <si>
    <t>L69 - A1
(139)</t>
  </si>
  <si>
    <t>L70 - A1
(140)</t>
  </si>
  <si>
    <t>L71 - A1
(141)</t>
  </si>
  <si>
    <t>L72 - A1
(142)</t>
  </si>
  <si>
    <t>L73 - A1
(143)</t>
  </si>
  <si>
    <t>L74 - A1
(144)</t>
  </si>
  <si>
    <t>L75 - A1
(145)</t>
  </si>
  <si>
    <t>L76 - A1
(146)</t>
  </si>
  <si>
    <t>L77 - A1
(147)</t>
  </si>
  <si>
    <t>L78 - A1
(148)</t>
  </si>
  <si>
    <t>L79 - A1
(149)</t>
  </si>
  <si>
    <t>Diseño civil (Levantamiento e ingeniería de detalle)
(17)</t>
  </si>
  <si>
    <t>Ingeniería mecánica (Levantamiento e ingeniería de detalle)
(18)</t>
  </si>
  <si>
    <t>Ingeniería eléctrica (Levantamiento e ingeniería de detalle)
(19)</t>
  </si>
  <si>
    <t>Ingeniería civil (Levantamiento e ingeniería de detalle)
(20)</t>
  </si>
  <si>
    <t>Ingeniería mecánica (Levantamiento e ingeniería de detalle)
(19)</t>
  </si>
  <si>
    <t>Ingeniería civil y mecánico (Levantamiento e ingeniería de detalle)
(21)</t>
  </si>
  <si>
    <t>Ingeniería civil y electromecánico (Levantamiento e ingeniería de detalle)
(22)</t>
  </si>
  <si>
    <t>Ingeniería civil y mecánica (Levantamiento e ingeniería de detalle)
(23)</t>
  </si>
  <si>
    <t>Ingeniería eléctrica y mecánica (Levantamiento e ingeniería de detalle)
(24)</t>
  </si>
  <si>
    <t>Ingeniería civil, mecánico y eléctrico (Levantamiento e ingeniería de detalle)
(25)</t>
  </si>
  <si>
    <t>Ingeniería básica
(26)</t>
  </si>
  <si>
    <t>Ingenierías o estudios especiales
(27)</t>
  </si>
  <si>
    <t>Supervisión de obra civil
(28)</t>
  </si>
  <si>
    <t>Supervision de obra eléctrica y mecánica
(29)</t>
  </si>
  <si>
    <t>Ingeniería civil y electromecánica (Levantamiento e ingeniería de detalle)
(30)</t>
  </si>
  <si>
    <t>Ingeniería electromecánica (Levantamiento e ingeniería de detalle)
(31)</t>
  </si>
  <si>
    <t>Ingeniería civil  (Levantamiento e ingeniería de detalle)
(32)</t>
  </si>
  <si>
    <t xml:space="preserve">
'- Planos de levantamiento civil de base del transformador, carrileras y carcamos.
- Informe de levantamiento
(1-2)</t>
  </si>
  <si>
    <t xml:space="preserve">
'-Planos de levantamiento mecanico, con distancias y dimensiones del equipo. 
- Informe de levantamiento
(7-8)</t>
  </si>
  <si>
    <t xml:space="preserve">
'- Planos de levantamiento civil de base del transformador, carrileras y carcamos.
- Informe de levantamiento
(22-23)</t>
  </si>
  <si>
    <t>-Planos de levantamiento mecanico, con distancias y dimensiones del equipo. 
- Informe de levantamiento
(27-28)</t>
  </si>
  <si>
    <t xml:space="preserve">
'- Planos de levantamiento civil de base del transformador, carrileras y carcamos.
- Informe de levantamiento
(41-42)</t>
  </si>
  <si>
    <t xml:space="preserve">
'-Planos de levantamiento mecanico, con distancias y dimensiones del equipo. 
- Informe de levantamiento
(46-47)</t>
  </si>
  <si>
    <t>-Planos de levantamiento mecanico, con distancias de seguridad a estructuras y equipos adyacentes.
- Informe de levantamiento.
(68-69)</t>
  </si>
  <si>
    <t>-Planos de levantamiento mecanico, con distancias de seguridad a estructuras y equipos adyacentes.
- Informe de levantamiento.
(89-90)</t>
  </si>
  <si>
    <t>-Planos de levantamiento mecanico, con distancias de seguridad a estructuras y equipos adyacentes.
- Informe de levantamiento.
(110-111)</t>
  </si>
  <si>
    <t>-Planos de levantamiento mecanico, con distancias de seguridad a estructuras y equipos adyacentes
- Informe de levantamiento
(130-131)</t>
  </si>
  <si>
    <t>-Planos de levantamiento mecanico, con distancias de seguridad a estructuras y equipos adyacentes
- Informe de levantamiento
(152-153)</t>
  </si>
  <si>
    <t>-Planos de levantamiento mecanico, con distancias de seguridad a estructuras y equipos adyacentes
- Informe de levantamiento
(174-175)</t>
  </si>
  <si>
    <t>-Planos de levantamiento mecanico, con distancias de seguridad a estructuras y equipos adyacentes
- Informe de levantamiento
(195-196)</t>
  </si>
  <si>
    <t xml:space="preserve"> 
'-Planos de levantamiento mecanico, con distancias de seguridad a estructuras, barrajes y equipos adyacentes. 
- Informe de levantamiento mecanico.
(217-218)</t>
  </si>
  <si>
    <t xml:space="preserve"> 
'-Planos de levantamiento mecanico, con distancias de seguridad a estructuras, barrajes y equipos adyacentes. 
- Informe de levantamiento mecanico.
(238-239)</t>
  </si>
  <si>
    <t>- Planos de levantamiento civil
-Planos de levantamiento mecanico, con distancias de seguridad a estructuras, barrajes y equipos adyacentes.
- Informe de levantamiento 
(254-256)</t>
  </si>
  <si>
    <t>-Planos de levantamiento mecanico, con distancias de seguridad a estructuras, barrajes y equipos adyacentes.
- Informe de levantamiento 
(266-267)</t>
  </si>
  <si>
    <t>-Planos de levantamiento mecanico, con distancias de seguridad a estructuras y equipos adyacentes.
(283)</t>
  </si>
  <si>
    <t>- Planos de levantamiento civil de base existente
-Planos de levantamiento mecanico, con distancias de seguridad a estructuras y equipos adyacentes.
- Informe de levantamiento
(296-298)</t>
  </si>
  <si>
    <t>-Levantamiento del tablero/celda donde se ubicaran los equipos de medida. 
(439)</t>
  </si>
  <si>
    <t>- Levantamiento del tablero de control donde se ubicara el panel anunciador de alarmas.
(448)</t>
  </si>
  <si>
    <t>- Levantamiento mecanico del tablero donde se instalara el registrador de fallas.
(468)</t>
  </si>
  <si>
    <t>- Levantamiento mecanico del tablero donde se instalaran las protecciones.
(477)</t>
  </si>
  <si>
    <t>- Levantamiento mecanico del tablero donde se instalaran las protecciones.
(489)</t>
  </si>
  <si>
    <t>- Levantamiento mecanico del tablero donde se instalaran las protecciones.
(500)</t>
  </si>
  <si>
    <t>Global por lote de area hasta 700 m2</t>
  </si>
  <si>
    <t xml:space="preserve">
'- Realizar el calculo de la malla de puesta a tierra teniendo en cuenta la norma IEEE 80.
Nota: Por cada 100m2 adicionales de area se reconocera un 2% del valor del baremo.
(586)</t>
  </si>
  <si>
    <t>´- Medida de la resistividad del terreno en el area indicada.
Nota: Por cada 100m2 adicionales de area se reconocera un 2% del valor del baremo.
(587)</t>
  </si>
  <si>
    <t>Global por lote de area hasta 2000 m2</t>
  </si>
  <si>
    <t>- Realizar el levantamiento topografico del lote al cual se le realizara el cerramiento. 
- En caso de existir un cerramiento hacer el levantamiento del mismo.
(595-596)</t>
  </si>
  <si>
    <t>- Planos y listas de levantamientos electricos
- Informe de levantamiento.
(13-14)</t>
  </si>
  <si>
    <t>- Planos y listas de levantamientos electricos
- Informe de levantamiento
(32-33)</t>
  </si>
  <si>
    <t>- Planos y listas de levantamientos electricos
- Informe de levantamiento.
(52-53)</t>
  </si>
  <si>
    <t xml:space="preserve">
'- Planos y listas de levantamientos electricos
- Informe de levantamiento
(73-74)</t>
  </si>
  <si>
    <t xml:space="preserve">
'- Planos y listas de levantamientos electricos
- Informe de levantamiento
(94-95)</t>
  </si>
  <si>
    <t xml:space="preserve">
'- Planos y listas de levantamientos electricos
- Informe de levantamiento
(115-116)</t>
  </si>
  <si>
    <t>- Planos y listas de levantamientos electricos
- Informe de levantamiento
(137-138)</t>
  </si>
  <si>
    <t>- Planos y listas de levantamientos electricos
- Informe de levantamiento
(158-159)</t>
  </si>
  <si>
    <t>- Planos y listas de levantamientos electricos
- Informe de levantamiento
(180-181)</t>
  </si>
  <si>
    <t>- Planos y listas de levantamientos electricos
- Informe de levantamiento
(202-203)</t>
  </si>
  <si>
    <t xml:space="preserve">
'- Planos y listas de levantamientos electricos
- Informe de levantamiento
(224-225)</t>
  </si>
  <si>
    <t xml:space="preserve">
'- Planos y listas de levantamientos electricos
- Informe de levantamiento
(245-246)</t>
  </si>
  <si>
    <t xml:space="preserve">
'- Planos y listas de levantamientos electricos
- Informe de levantamiento
(288-289)</t>
  </si>
  <si>
    <t xml:space="preserve">
'- Planos y listas de levantamientos electricos
- Informe de levantamiento
(305-306)</t>
  </si>
  <si>
    <t xml:space="preserve">
'- Planos y listas de levantamientos electricos
- Informe de levantamiento
(326-327)</t>
  </si>
  <si>
    <t xml:space="preserve">
'- Planos y listas de levantamientos electricos
- Informe de levantamiento
(350-351)</t>
  </si>
  <si>
    <t xml:space="preserve">
'- Planos y listas de levantamientos electricos
- Informe de levantamiento
(364-365)</t>
  </si>
  <si>
    <t>- Planos y listas de levantamientos electricos
- Informe de levantamiento
(378-379)</t>
  </si>
  <si>
    <t xml:space="preserve">
'- Planos y listas de levantamientos electricos
- Informe de levantamiento
(392-393)</t>
  </si>
  <si>
    <t xml:space="preserve">
'- Planos y listas de levantamientos electricos
- Informe de levantamiento
(407-408)</t>
  </si>
  <si>
    <t xml:space="preserve">
'- Planos y listas de levantamientos electricos
- Informe de levantamiento
(421-422)</t>
  </si>
  <si>
    <t xml:space="preserve">
'- Planos y listas de levantamientos electricos
- Informe de levantamiento
(435-436)</t>
  </si>
  <si>
    <t>- Planos y listas de levantamientos electricos
- Informe de levantamiento.
(449-450)</t>
  </si>
  <si>
    <t>- Planos y listas de levantamientos electricos
- Informe de levantamiento.
(464-465)</t>
  </si>
  <si>
    <t xml:space="preserve">
'- Planos y listas de levantamientos electricos
- Informe de levantamiento
(478-479)</t>
  </si>
  <si>
    <t xml:space="preserve">
'- Planos y listas de levantamientos electricos
- Informe de levantamiento
(492-493)</t>
  </si>
  <si>
    <t>- Planos y listas de levantamientos electricos
- Informe de levantamiento.
(506-507)</t>
  </si>
  <si>
    <t xml:space="preserve">
'- Planos y listas de levantamientos electricos
- Informe de levantamiento
(520-521)</t>
  </si>
  <si>
    <t xml:space="preserve">
'- Planos y listas de levantamientos electricos
- Informe de levantamiento
(534-535)</t>
  </si>
  <si>
    <t xml:space="preserve">
'- Planos y listas de levantamientos electricos
- Informe de levantamiento
(548-549)</t>
  </si>
  <si>
    <t xml:space="preserve">
'- Planos y listas de levantamientos electricos
- Informe de levantamiento
(562-563)</t>
  </si>
  <si>
    <t>- Planos y listas de levantamientos electricos
- Informe de levantamiento.
(576-577)</t>
  </si>
  <si>
    <t>- Planos y listas de levantamientos electricos
- Informe de levantamiento
(584-585)</t>
  </si>
  <si>
    <t xml:space="preserve">
'- Planos y listas de levantamientos electricos
- Informe de levantamiento
(597-598)</t>
  </si>
  <si>
    <t>- Planos y listas de levantamientos electricos
- Informe de levantamiento.
(619-620)</t>
  </si>
  <si>
    <t xml:space="preserve">
'- Planos y listas de levantamientos electricos
- Informe de levantamiento
(632-633)</t>
  </si>
  <si>
    <t xml:space="preserve">
'- Planos y listas de levantamientos electricos
- Informe de levantamiento
(645-646)</t>
  </si>
  <si>
    <t xml:space="preserve">
'- Planos y listas de levantamientos electricos
- Informe de levantamiento
(659-660)</t>
  </si>
  <si>
    <t xml:space="preserve">
'- Planos y listas de levantamientos electricos
- Informe de levantamiento
(673-674)</t>
  </si>
  <si>
    <t xml:space="preserve">
'- Planos y listas de levantamientos electricos
- Informe de levantamiento
(687-688)
((689-698)=0)</t>
  </si>
  <si>
    <t>- Planos y listas de levantamientos electricos.
- Informe de levantamiento.
(748-749)</t>
  </si>
  <si>
    <t>- Planos y listas de levantamientos electricos
- Informe de levantamiento.
(758-759)</t>
  </si>
  <si>
    <t>- Planos electricos (2 copias en medio fisico formato A3 con pasta dura y 2 copias en medio digital)
(764)</t>
  </si>
  <si>
    <t>- Planos electricos (2 copias en medio fisico formato A3 con pasta dura y 2 copias en medio digital)
(765)</t>
  </si>
  <si>
    <t>- Planos electricos (2 copias en medio fisico formato A3 con pasta dura y 2 copias en medio digital)
(766)</t>
  </si>
  <si>
    <t>Supervision de obra electrica y mecanica
(29)</t>
  </si>
  <si>
    <t>INGENIERiA BaSICA Y DE DETALLE ELeCTRICA, CIVIL Y MECaNICA PARA SUBESTACIONES DE LA EEC</t>
  </si>
  <si>
    <t>ANEXO BAREMOS CONTRATOS DE INGENIERiA</t>
  </si>
  <si>
    <t>Ingenieria para el reemplazo de Transformador de Potencia Trifasico 230, 115, 57.5 / 34.5, 11.4 kV</t>
  </si>
  <si>
    <t>Ingenieria mecanica (Levantamiento e ingenieria de detalle)
(18)</t>
  </si>
  <si>
    <t>Ingenieria electrica (Levantamiento e ingenieria de detalle)
(19)</t>
  </si>
  <si>
    <t>Ingenieria para el reemplazo de Transformador o Autotransformador trifasico  500 - 230/115 kV o una unidad de Banco de Autotransformadores  500 - 230/115 kV</t>
  </si>
  <si>
    <t>Ingenieria civil (Levantamiento e ingenieria de detalle)
(20)</t>
  </si>
  <si>
    <t xml:space="preserve">Ingenieria para el reemplazo de Transformador de Potencia Trifasico 34.5/13,2-11.4 kV, 2,5 a 12 MVA                       </t>
  </si>
  <si>
    <t>Ingenieria para el reemplazo de interruptor de potencia  (Monopolar o Tripolar) en 500 kV o 230 kV</t>
  </si>
  <si>
    <t>Ingenieria para el reemplazo de interruptor de potencia de 34.5 kV</t>
  </si>
  <si>
    <t>Ingenieria civil y mecanico (Levantamiento e ingenieria de detalle)
(21)</t>
  </si>
  <si>
    <t xml:space="preserve">Ingenieria para el reemplazo de un tablero de auxiliares AC </t>
  </si>
  <si>
    <t>Ingenieria civil y electromecanico (Levantamiento e ingenieria de detalle)
(22)</t>
  </si>
  <si>
    <t>Ingenieria para el reemplazo de un tablero de auxiliares DC</t>
  </si>
  <si>
    <t>Ingenieria civil y mecanica (Levantamiento e ingenieria de detalle)
(23)</t>
  </si>
  <si>
    <t>- Realizar las modificaciones requeridas en el tablero incluyendo detalles de laminas a adecuar y vista final del tablero, de acuerdo a los criterios de ingenieria NO-047.
(277)</t>
  </si>
  <si>
    <t>- Realizar las modificaciones requeridas en el tablero incluyendo detalles de laminas a adecuar y vista final del tablero, de acuerdo a los criterios de ingenieria NO-047.
(284)</t>
  </si>
  <si>
    <t>- Planos esquematicos 
- Listas de conexionado y desconexionado.
- Listas de materiales
- Memorias de calculo.
- Cantidades de obra
- Informe de Ingenieria electrica
(578-583)</t>
  </si>
  <si>
    <t>Ingenieria electrica y mecanica (Levantamiento e ingenieria de detalle)
(24)</t>
  </si>
  <si>
    <t>Ingenieria para instalacion o reemplazo de panel anunciador de alarmas (64 ventanas)</t>
  </si>
  <si>
    <t>- Planos civiles detallados del tablero
- Informe de Ingenieria civil
(608-609)</t>
  </si>
  <si>
    <t>- Planos mecanicos del nuevo tablero
- Informe de Ingenieria mecanica
(617-618)</t>
  </si>
  <si>
    <t>Ingenieria civil, mecanico y electrico (Levantamiento e ingenieria de detalle)
(25)</t>
  </si>
  <si>
    <t>- Levantamiento del estado actual del cuarto de baterias
(524)</t>
  </si>
  <si>
    <t>Ingenieria basica
(26)</t>
  </si>
  <si>
    <t>Ingenierias o estudios especiales
(27)</t>
  </si>
  <si>
    <t>Ingenieria civil y electromecanica (Levantamiento e ingenieria de detalle)
(30)</t>
  </si>
  <si>
    <t>Ingenieria electromecanica (Levantamiento e ingenieria de detalle)
(31)</t>
  </si>
  <si>
    <t>Ingenieria civil  (Levantamiento e ingenieria de detalle)
(32)</t>
  </si>
  <si>
    <t>- Levantamiento y verificacion de la cimentacion existente y de la carrilera para determinar si es adecuado para el nuevo transformador a instalar (tipo de cimentacion, distancia entre ruedas, esfuerzos estaticos y dinamicos, etc.). 
- Levantamiento de carcamos de control y potencia asociados a la conexion del transformador a los equipos de MT y a los tableros de regulacion y control y proteccion. 
- Verificacion de existencia de fosos y conexion al tanque de aceite (en caso que exista).
- Revision de la base de la estructura bajante de cables en MT (en caso que exista).
(1-3)</t>
  </si>
  <si>
    <t>- Ingenieria para refuerzo de la base de la base del transformador (en caso de ser requerido).
- Ingenieria para el foso de aceite y conexion al tanque en caso que no exista.
- Ingenieria de nuevos carcamos o bancos de ductos o ampliacion de los existentes.
- Ingenieria para construccion y/o modificacion de la base para la estructura bajante de cables en MT (en caso de ser necesario). 
(4-8)</t>
  </si>
  <si>
    <t>- Ingenieria mecanica con planos de taller de la nueva estructura y/o modificacion de la conexion en MT en caso de requerirse.
- Ingenieria mecanica completo para instalacion de nuevo transformador incluyendo: conexiones de PAT, conexiones de neutro, conexiones en potencia por AT y MT (incluyendo calibres de cables y conectores).
- Ubicacion del tablero de regulacion del nuevo transformador a instalar.
- Determinar los aspectos a tener en cuenta para la instalacion del nuevo equipo (acceso de maquinaria pesada, distancia a equipos energizados, delimitacion de la zona de trabajo, etc.).
(12-15)</t>
  </si>
  <si>
    <t>- Plano de ubicacion en planta y perfil del nuevo transformador.
- Plano detallado de la estructura de salida de cables (en caso de requerirse)
- Plano mecanico detallado que incluya: detalle de conexiones en potencia (AT y MT) especificando tipo de conectores y calibres de cable, conexiones de puesta a tierra, disposicion de tuberias de control, entre otros.
- Informe de Ingenieria mecanica
(9-12)</t>
  </si>
  <si>
    <t>- Planos esquematicos
- Listas de conexionado y desconexionado
- Lista de materiales 
- Cantidades de obra
- Protocolo de energizacion del transformador
- Proceso constructivo recomendado (necesidad de instalaciones provisionales)
- Informe de Ingenieria electrica
(15-21)</t>
  </si>
  <si>
    <t>- Levantamiento y verificacion de la cimentacion existente y de la carrilera para determinar si es adecuado para el nuevo transformador a instalar (tipo de cimentacion, distancia entre ruedas, esfuerzos estaticos y dinamicos, etc.). 
- Levantamiento de carcamos y/o bancos de ductos para conexion en  control y potencia (conexion del terciario) del transformador.
- Verificacion de existencia de fosos y conexion al tanque de aceite (en caso que exista).
(20-22)</t>
  </si>
  <si>
    <t>- Ingenieria para refuerzo de la base de la base del transformador (en caso de ser requerido).
- Ingenieria para construccion de nuevos carcamos o bancos de ductos o ampliacion de los existentes. 
- Ingenieria para construccion del foso de aceite y conexion al tanque en caso que no exista.
(23-25)</t>
  </si>
  <si>
    <t>- Ingenieria mecanica completo para instalacion de nuevo transformador incluyendo: conexiones de PAT, conexiones de neutro, conexiones en potencia por AT en los dos niveles de tension. (incluyendo calibres de cables y conectores).
- Ubicacion del tablero de regulacion del nuevo transformador a instalar.
- Determinar los aspectos a tener en cuenta para la instalacion del nuevo equipo (acceso de maquinaria pesada, distancia a equipos energizados, delimitacion de la zona de trabajo, etc.).
(29-31)</t>
  </si>
  <si>
    <t>- Plano de ubicacion en planta y perfil del nuevo transformador.
- Plano mecanico detallado que incluya: detalle de conexiones en potencia (AT y MT) especificando tipo de conectores y calibres de cable, conexiones de puesta a tierra, disposicion de tuberias de control, entre otros.
- Informe de Ingenieria mecanica
(29-31)</t>
  </si>
  <si>
    <t xml:space="preserve">
- Planos esquematicos
- Listas de conexionado y desconexionado
- Lista de materiales 
- Cantidades de obra
- Protocolo de energizacion del transformador
- Proceso constructivo recomendado
- Informe de Ingenieria electrica
(34-40)</t>
  </si>
  <si>
    <t>- Levantamiento y verificacion de la cimentacion existente y de la carrilera para determinar si es adecuado para el nuevo transformador a instalar (tipo de cimentacion, distancia entre ruedas, esfuerzos estaticos y dinamicos, etc.). 
- Levantamiento de carcamos y/o bancos de ductos para conexion en  control y potencia del transformador.
- Verificacion de existencia de fosos y conexion al tanque de aceite (en caso que exista).
- Revision de la base de la estructura bajante de cables en MT (en caso que exista).
(37-40)</t>
  </si>
  <si>
    <t>- Ingenieria para refuerzo de la base de la base del transformador (en caso de ser requerido).
- Ingenieria para el foso de aceite y conexion al tanque en caso que no exista.
- Ingenieria de nuevos carcamos o bancos de ductos o ampliacion de los existentes.
- Ingenieria para construccion y/o modificacion de la base para la estructura bajante de cables en MT (en caso de ser necesario). 
(41-44)</t>
  </si>
  <si>
    <t xml:space="preserve">
. Ingenieria mecanica con planos de taller de la nueva estructura bajante de cables y/o modificacion de la conexion al portico de MT en caso de requerirse.
- Ingenieria mecanica completo para instalacion de nuevo transformador incluyendo: conexiones de PAT, conexiones de neutro, conexiones en potencia por MT1 y MT2 (incluyendo calibres de cables y conectores).
- Determinar los aspectos a tener en cuenta para la instalacion del nuevo equipo (acceso de maquinaria pesada, distancia a equipos energizados, delimitacion de la zona de trabajo, etc.).
(47-49)</t>
  </si>
  <si>
    <t>- Plano de ubicacion en planta y perfil del nuevo transformador.
- Plano detallado de la estructura de salida de cables (en caso de requerirse)
- Plano mecanico detallado que incluya: detalle de conexiones en potencia (AT y MT) especificando tipo de conectores y calibres de cable, conexiones de puesta a tierra, disposicion de tuberias de control, entre otros.
- Informe de Ingenieria mecanica
(48-51)</t>
  </si>
  <si>
    <t>- Planos esquematicos
- Listas de conexionado y desconexionado
- Lista de materiales 
- Cantidades de obra
- Protocolo de energizacion del transformador
- Proceso constructivo recomendado (necesidad de instalaciones provisionales)
- Plano de disposicion de borneras y MCBs en tableros
- Informe de Ingenieria electrica
(54-61)</t>
  </si>
  <si>
    <t>Ingenieria para el reemplazo o instalacion de interruptor de potencia (Tripolar o monopolar) de  115 kV o 57.5 kV</t>
  </si>
  <si>
    <t>-Verificacion de la cimentacion existente para determinar si es adecuada para el interruptor a instalar (tipo de cimentacion, distancia entre pernos de anclaje, esfuerzos estaticos y dinamicos, etc.). En caso de no existir base, levantar el espacio disponible para la construccion de la misma, asi como posibles interferencias con bases de porticos, tuberias, etc. 
- Verificacion de existencia y disponibilidad de carcamos y/o tuberias para cableado de control desde el interruptor hacia los equipos asociados (tablero de control y proteccion, seccionadores)
(55-56)</t>
  </si>
  <si>
    <t>- Adaptar la ingenieria civil de cimentacion de interruptor normalizada y/o modificar la existente, de acuerdo a las condiciones del lugar de instalacion del equipo.
- Ingenieria para construccion y/o ampliacion de los carcamos y/o bancos de ductos para el cableado de control desde el interruptor a los equipos asociados (en caso de ser requerido).
(57-58)</t>
  </si>
  <si>
    <t>- Verificar las distancias de seguridad, electricas y de mantenimiento al piso, estructuras de portico y equipos adyacentes, con las normas vigentes (en especial el RETIE).
- Validar la conexion a los equipos adyacentes (seccionadores, CTs) especificando calibre de cable y/o tuberia y los conectores.
- Revisar los planos de fabricante del interruptor a instalar.
(59-61)</t>
  </si>
  <si>
    <t xml:space="preserve"> - Plano de ubicacion en planta y perfil del equipo dentro del modulo.
- Plano mecanico detallado que incluya: detalle de conexiones en potencia con equipos adyacentes especificando tipo de conectores y calibres de cable, conexiones de puesta a tierra, disposicion de tuberias de control, entre otros.
- Informe de Ingenieria mecanica
(70-72)</t>
  </si>
  <si>
    <t>- Realizar el levantamiento de las interfases a nivel de control, proteccion y servicios auxiliares AC y DC del interruptor existente, plasmando esta informacion en sus respectivos planos. 
- Revisar los planos de fabricante del interruptor a instalar.
(65-66)</t>
  </si>
  <si>
    <t>- Planos esquematicos
- Listas de conexionado y desconexionado
- Logicas de control y proteccion
- Lista de materiales 
- Cantidades de obra
- Protocolo de energizacion del modulo
- Plano Z de los equipos de control y proteccion.
- Informe de Ingenieria electrica
(75-82)</t>
  </si>
  <si>
    <t>-Verificacion de las cimentaciones existentes para determinar si son adecuadas para el interruptor a instalar (tipo de cimentacion, distancia entre pernos de anclaje, esfuerzos estaticos y dinamicos, etc.). En caso de no existir bases, levantar el espacio disponible para la construccion de las mismas, asi como posibles interferencias con bases de porticos, tuberias, etc. 
- Verificacion de existencia y disponibilidad de carcamos y/o tuberias para cableado de control entre los polos y desde el interruptor hacia los equipos asociados (tablero de control y proteccion, seccionadores).
(71-72)</t>
  </si>
  <si>
    <t>- Ingenieria para construccion y/o modificacion de la cimentacion para el interruptor a instalar, soportando cada opcion con sus respectivos calculos.
- Ingenieria para construccion y/o ampliacion de los carcamos y/o bancos de ductos para el cableado de control entre los polos y desde el interruptor a los equipos asociados (en caso de ser requerido).
(73-74)</t>
  </si>
  <si>
    <t>- Verificar las distancias de seguridad, electricas y de mantenimiento al piso, estructuras de portico y equipos adyacentes, con las normas vigentes (en especial el RETIE).
- Validar la conexion a los equipos adyacentes (seccionadores, CTs) especificando calibre de cable y/o tuberia y los conectores.
- Revisar los planos de fabricante del interruptor a instalar.
(75-77)</t>
  </si>
  <si>
    <t xml:space="preserve"> - Plano de ubicacion en planta y perfil del equipo dentro del modulo.
- Plano mecanico detallado que incluya: detalle de conexiones en potencia con equipos adyacentes especificando tipo de conectores y calibres de cable, conexiones de puesta a tierra, disposicion de tuberias de control, entre otros.
- Informe de Ingenieria mecanica
(91-93)</t>
  </si>
  <si>
    <t>- Realizar el levantamiento de las interfases a nivel de control, proteccion y servicios auxiliares AC y DC del interruptor existente, plasmando esta informacion en sus respectivos planos. 
- Revisar los planos de fabricante del interruptor a instalar.
(81-82)</t>
  </si>
  <si>
    <t>- Planos esquematicos
- Listas de conexionado y desconexionado
- Logicas de control y proteccion
- Lista de materiales 
- Cantidades de obra
- Protocolo de energizacion del modulo
- Plano Z de los equipos de control y proteccion.
- Informe de Ingenieria electrica
(96-103)</t>
  </si>
  <si>
    <t>- Adaptar la ingenieria civil de cimentacion de interruptor normalizada y/o modificar la existente, de acuerdo a las condiciones del lugar de instalacion del equipo.
- Ingenieria para construccion de nuevos carcamos y/o bancos de ductos para el cableado de control desde el interruptor a los equipos asociados.
(90-91)</t>
  </si>
  <si>
    <t>- Verificar distancias de seguridad, electricas y de mantenimiento al piso, estructuras de portico y equipos adyacentes, con las normas vigentes (en especial el RETIE).
- Validar la conexion en potencia a los equipos adyacentes (seccionadores, CTs) especificando calibre de cable y/o tuberia, conectores.
- Revisar los planos de fabricante del interruptor a instalar.
(92-94)</t>
  </si>
  <si>
    <t>- Presentar planos de planta y perfil mostrando la integracion entre el interruptor nuevo y el modulo existente (equipos de potencia, caja de mando del interruptor y carcamos de control en patio).
- Ingenieria mecanica completa para instalacion de nuevo interruptor incluyendo: conexiones de PAT, disposicion de tuberias, conexiones en potencia por AT con los equipos adyacentes. (incluyendo calibres de cables y conectores).
- Determinar los aspectos a tener en cuenta para la instalacion del nuevo equipo (acceso de maquinaria pesada, distancia a equipos energizados, delimitacion de la zona de trabajo, etc.).
(95-97)</t>
  </si>
  <si>
    <t xml:space="preserve"> - Plano de ubicacion en planta y perfil del equipo dentro del modulo.
- Plano mecanico detallado que incluya: detalle de conexiones en potencia con equipos adyacentes especificando tipo de conectores y calibres de cable, conexiones de puesta a tierra, disposicion de tuberias de control, entre otros.
- Informe de Ingenieria mecanica
(112-114)</t>
  </si>
  <si>
    <t>- Realizar el levantamiento de las interfases a nivel de control, proteccion y servicios auxiliares AC y DC del interruptor existente, plasmando esta informacion en sus respectivos planos. 
- Revisar los planos de fabricante del interruptor a instalar.
(98-99)</t>
  </si>
  <si>
    <t>- Planos esquematicos
- Listas de conexionado y desconexionado
- Logicas de control y proteccion
- Lista de materiales 
- Cantidades de obra
- Protocolo de energizacion del modulo
- Informe de Ingenieria electrica
(117-123)</t>
  </si>
  <si>
    <t>Ingenieria para el reemplazo y/o instalacion de transformadores de corriente 500 kV, 230 kV, 115 kV y 57,5 kV</t>
  </si>
  <si>
    <t>- Verificar distancias de seguridad, electricas y de mantenimiento al piso, estructuras de portico y equipos adyacentes, con las normas vigentes (en especial el RETIE).
- Verificar la estructura metalica de soporte actual para determinar si se adapta a los nuevos equipos. En caso contrario, realizar la ingenieria mecanica completa de la nueva estructura o de las partes que requieran modificarse, incluyendo planos detallados para fabricacion. 
- Revision de la actual caja de agrupamiento y tuberia para determinar la necesidad de cambio.
(107-109)</t>
  </si>
  <si>
    <t xml:space="preserve"> - Presentar planos de planta y perfil mostrando la integracion entre los nuevos CTs y los equipos adyacentes, la barra y/o la llegada de las lineas (en el caso de modulos de linea)
- Ingenieria mecanica completa para instalacion de los nuevos CTs ncluyendo: conexiones de PAT, disposicion de tuberias, conexiones en potencia con los equipos adyacentes (incluyendo calibres de cables y conectores) y disposicion de la caja de agrupamiento.
- Determinar los aspectos a tener en cuenta para la instalacion del nuevo equipo (acceso de maquinaria pesada, distancia a equipos energizados, delimitacion de la zona de trabajo, etc.).
(110-112)</t>
  </si>
  <si>
    <t>.- Plano de ubicacion en planta y perfil del equipo dentro del modulo.
- Plano mecanico detallado que incluya: detalle de conexiones en potencia especificando tipo de conectores y calibres de cable, conexiones de puesta a tierra, disposicion de tuberias de control, entre otros.
- Plano detallado de la estructura metalica requerida.
- Informe de Ingenieria mecanica
- Planos de ubicacion de la caja de agrupamiento
(132-136)</t>
  </si>
  <si>
    <t>- Contemplar modernizacion de borneras de corriente tanto en caja de agrupamiento como en los tableros de control y proteccion asociados a los CTs a reemplazar.
- Realizar la ingenieria electrica completa para el reemplazo de los CTs teniendo en cuenta  las listas de desconexion de los circuitos de corriente existentes y las listas de conexionado para el CT a instalar (tipo de cable, marquillas, terminales, etc.).
- Realizar los calculos de cargabilidad de los CTs con el cableado propuesto y validar el cumplimiento de la reglamentacion vigente (Codigo de Medida CREG 038).
(117-119)</t>
  </si>
  <si>
    <t>- Planos esquematicos
- Memorias de calculo
- Listas de conexionado y desconexionado
- Lista de materiales
- cantidades de obra
- Protocolo de energizacion del modulo
- Plano de disposicion de borneras en tableros y caja de agrupamiento
- Informe de Ingenieria electrica
(139-146)</t>
  </si>
  <si>
    <t xml:space="preserve">Ingenieria para el reemplazo y/o instalacion de transformadores de corriente (Grupo de 3) 34.5 kV </t>
  </si>
  <si>
    <t>- Verificar distancias de seguridad, electricas y de mantenimiento al piso, estructuras de portico y equipos adyacentes, con las normas vigentes (en especial el RETIE).
- Verificacion de la estructura metalica de soporte actual para determinar si se adapta a los nuevos equipos. En caso contrario, realizar el calculo de la nueva estructura o de las partes que requieran modificarse, incluyendo planos detallados para fabricacion. 
- Revision de la actual caja de agrupamiento y tuberia para determinar la necesidad de cambio.
(123-125)</t>
  </si>
  <si>
    <t xml:space="preserve"> - Presentar planos de planta y perfil mostrando la integracion entre los nuevos CTs y los equipos adyacentes y la barra.
- Ingenieria mecanica completa para instalacion de los nuevos CTs incluyendo: conexiones de PAT, disposicion de tuberias, conexiones en potencia con los equipos adyacentes (incluyendo calibres de cables y conectores), disposicion de la caja de agrupamiento.
- Determinar los aspectos a tener en cuenta para la instalacion del nuevo equipo (acceso de maquinaria pesada, distancia a equipos energizados, delimitacion de la zona de trabajo, etc.).
(126-128)</t>
  </si>
  <si>
    <t>.- Plano de ubicacion en planta y perfil del equipo dentro del modulo.
- Plano mecanico detallado que incluya: detalle de conexiones en potencia especificando tipo de conectores y calibres de cable, conexiones de puesta a tierra, disposicion de tuberias de control, entre otros.
- Informe de Ingenieria mecanica
- Planos de ubicacion de la caja de agrupamiento
(154-157)</t>
  </si>
  <si>
    <t>- Contemplar modernizacion de borneras de corriente tanto en caja de agrupamiento como en los tableros de control y proteccion asociados a los CTs a reemplazar.
- Realizar la ingenieria electrica completo para el reemplazo de los CTs teniendo en cuenta  las listas de desconexion de los circuitos de corriente existentes y las listas de conexionado para el CT a instalar (tipo de cable, marquillas, terminales, etc.).
- Realizar los calculos de cargabilidad de los CTs con el cableado propuesto y validar el cumplimiento de la reglamentacion vigente (Codigo de Medida CREG 038).
(133-135)</t>
  </si>
  <si>
    <t>- Planos esquematicos
- Memorias de calculo
- Listas de conexionado y desconexionado
- Lista de materiales
- cantidades de obra
- Protocolo de energizacion del modulo
- Plano de disposicion de borneras en tableros y caja de agrupamiento
- Informe de Ingenieria electrica
(160-168)</t>
  </si>
  <si>
    <t>Ingenieria para el reemplazo de transformadores de tension (Grupo de 3) de 500, 230, 115 o 57,5kV</t>
  </si>
  <si>
    <t>- Verificar distancias de seguridad, electricas y de mantenimiento al piso, estructuras de portico y equipos adyacentes, con las normas vigentes (en especial el RETIE).
- Verificacion de la estructura metalica de soporte actual para determinar si se adapta a los nuevos equipos. En caso contrario, Ingenieria mecanica completo de la nueva estructura o de las partes que requieran modificarse, incluyendo planos detallados para fabricacion. 
- Revision de la actual caja de agrupamiento y tuberia para determinar la necesidad de cambio.
(139-141)</t>
  </si>
  <si>
    <t xml:space="preserve"> - Presentar planos de planta y perfil mostrando la integracion entre los nuevos PTs y los equipos adyacentes y/o la barra.
- Ingenieria mecanica completa para instalacion de los nuevos PTs incluyendo: conexiones de PAT, disposicion de tuberias, conexiones en potencia con los equipos adyacentes (incluyendo calibres de cables y conectores), disposicion de la caja de agrupamiento. 
- Determinar los aspectos a tener en cuenta para la instalacion del nuevo equipo (acceso de maquinaria pesada, distancia a equipos energizados, delimitacion de la zona de trabajo, etc.).
(142-144)</t>
  </si>
  <si>
    <t>.- Plano de ubicacion en planta y perfil del equipo dentro del modulo.
- Plano mecanico detallado que incluya: detalle de conexiones en potencia especificando tipo de conectores y calibres de cable, conexiones de puesta a tierra, disposicion de tuberias de control, entre otros.
- Informe de Ingenieria mecanica
- Planos de ubicacion de la caja de agrupamiento
(176-179)</t>
  </si>
  <si>
    <t>- Contemplar modernizacion de borneras de tension y MCBs tanto en caja de agrupamiento como en los tableros de control y proteccion asociados a los equipos a reemplazar.
- Realizar la ingenieria electrica completa para el reemplazo de los PTs teniendo en cuenta  las listas de desconexion de los circuitos de corriente existentes y las listas de conexionado para el PT a instalar (tipo de cable, marquillas, terminales, etc.).
- Realizar los calculos de cargabilidad de los PTs con el cableado propuesto y validar el cumplimiento de la reglamentacion vigente (Codigo de Medida CREG 038).
(149-151)</t>
  </si>
  <si>
    <t>- Planos esquematicos
- Memorias de calculo
- Listas de conexionado y desconexionado
- Lista de materiales
- cantidades de obra
- Protocolo de energizacion del modulo
- Plano de disposicion de borneras en tableros y caja de agrupamiento
- Informe de Ingenieria electrica
(182-189)</t>
  </si>
  <si>
    <t xml:space="preserve">Ingenieria para el reemplazo de transformadores de tension de barra o de linea (Grupo de 3) de 34.5 kV </t>
  </si>
  <si>
    <t>- Para equipos instalados en estructura sobre piso se debe:
* Verificar si la cimentacion existente es adecuada para los nuevos PTs a instalar (tipo de cimentacion, distancia entre pernos de anclaje, esfuerzos estaticos y dinamicos, etc.). 
- Verificacion disponibilidad de carcamos y/o tuberias para cableado de circuitos de tension hacia sala de control. En caso de requerirse, realizar la ingenieria para la ampliacion o extension de los carcamos y/o banco de ductos existentes
(152-153)</t>
  </si>
  <si>
    <t>- Verificar distancias de seguridad, electricas y de mantenimiento al piso, estructuras de portico y equipos adyacentes, con las normas vigentes (en especial el RETIE). 
Para equipos instalados sobre porticos se debe:
- Realizar un levantamiento detallado de las vigas y columnas para determinar esfuerzos sobre el portico y necesidad de refuerzos sobre las vigas y/o columnas.
Para equipos instalados en estructura sobre piso:
- Verificacion de la estructura metalica de soporte actual para determinar si se adapta a los nuevos equipos. En caso contrario, Ingenieria mecanica completo de la nueva estructura incluyendo planos de taller para fabricacion. 
(155-157)</t>
  </si>
  <si>
    <t>- Presentar planos de planta y perfil mostrando la conexion de los PTs a la barra. 
- Ingenieria mecanica completa para instalacion de nuevos PTs ncluyendo: conexiones de PAT, disposicion de tuberias, conexiones en potencia (incluyendo calibres de cables y conectores).
- Determinar los aspectos a tener en cuenta para la instalacion del nuevo equipo (acceso de maquinaria pesada, distancia a equipos energizados, delimitacion de la zona de trabajo, etc.).
(158-160)</t>
  </si>
  <si>
    <t>.- Plano de ubicacion en planta y perfil del equipo dentro del modulo.
- Plano mecanico detallado que incluya: detalle de conexiones en potencia especificando tipo de conectores y calibres de cable, conexiones de puesta a tierra, disposicion de tuberias de control, entre otros.
- Informe de Ingenieria mecanica
- Planos de ubicacion de la caja de agrupamiento
(197-201)</t>
  </si>
  <si>
    <t>- Actualizar los planos del levantamiento con la informacion del nuevo PT a instalar.
- Contemplar modernizacion de borneras de tension tanto en caja de agrupamiento como en los tableros de control y proteccion.
- Realizar la ingenieria electrica para el reemplazo de los PTs teniendo en cuenta  las listas de desconexion de los circuitos de corriente existentes y las listas de conexionado para el PT a instalar (tipo de cable, marquillas, terminales, etc.).
- Realizar los calculos de cargabilidad de los PTs con el cableado propuesto.
(165-168)</t>
  </si>
  <si>
    <t>- Planos esquematicos
- Memorias de calculo
- Listas de conexionado y desconexionado
- Lista de materiales
- cantidades de obra
- Protocolo de energizacion del modulo
- Plano de disposicion de borneras en tableros y caja de agrupamiento
- Informe de Ingenieria electrica
(204-211)</t>
  </si>
  <si>
    <t>Ingenieria para el reemplazo/instalacion de Seccionador tripolar con o sin cuchilla de puesta a tierra manual o motorizado de 500 kV, 230kV, 115 kV, 57.5 kV</t>
  </si>
  <si>
    <t>- Verificar si la cimentacion existente es adecuada para la instalacion de los nuevos seccionadores de barra y/o de linea (tipo de cimentacion, distancia entre pernos de anclaje, esfuerzos estaticos y dinamicos, etc.) para el caso de los seccionadores montados sobre piso.
- Verificacion disponibilidad de carcamos y/o tuberias para cableado de circuitos de control hacia sala y con los equipos adyacentes.
(169-170)</t>
  </si>
  <si>
    <t>- Memorias de calculo
- Planos de construccion con desglose de cantidades de materiales y pesos.
- Informe de Ingenieria civil
(214-216)</t>
  </si>
  <si>
    <t>- Determinar si la estructura de soporte existente se ajusta a las caracteristicas del nuevo equipo, mediante los estudios correspondientes.
- Validacion de los planos de fabricacion suministrados por el proveedor de los equipos.
- Para el caso de seccionadores instalados sobre portico, hacer un levantamiento de las vigas y columnas para determinar esfuerzos sobre el portico y necesidad de refuerzos sobre las vigas y/o columnas.
 - Verificar distancias de seguridad, electricas y de mantenimiento al piso, estructuras de portico y equipos adyacentes, con las normas vigentes (en especial el RETIE), en posicion del seccionador abierto y cerrado. 
(173-176)</t>
  </si>
  <si>
    <t>- Plano de ubicacion en planta y perfil del equipo dentro del modulo.
- Plano mecanico detallado que incluya: detalle de conexiones en potencia (AT y MT) especificando tipo de conectores y calibres de cable, conexiones de puesta a tierra, disposicion de tuberias de control, entre otros.
- Informe de Ingenieria mecanica
- Planos de taller de las estructuras (en donde aplique)
- Planos de ubicacion de la caja de mando.
(219-223)</t>
  </si>
  <si>
    <t>- Realizar el levantamiento de las interfases a nivel de control, proteccion y servicios auxiliares AC y DC del seccionador existente, plasmando esta informacion en sus respectivos planos. 
- Revisar los planos de fabricante del equipo a instalar.
(181-182)</t>
  </si>
  <si>
    <t>- Realizar la ingenieria electrica completa para reemplazo y/o instalacion del seccionador, con sus interfases a nivel de control, proteccion y auxiliares AC y DC, bajo los criterios de ingenieria de CODENSA, NO-047.
- Elaborar las listas de desconexion del esquema de control de los seccionadores existentes.
- Elaborar la lista de conexionado para los seccionadores a instalar (tipo de cable, marquillas, terminales, etc.).
(183-185)</t>
  </si>
  <si>
    <t>- Planos esquematicos
- Listas de conexionado y desconexionado
- Lista de materiales
- Cantidades de obra
- Protocolo de energizacion del modulo
- Plano de disposicion de borneras y MCBs en tableros
- Informe de Ingenieria electrica
(226-232)</t>
  </si>
  <si>
    <t>Ingenieria para el reemplazo o instalacion de Seccionador tripolar con o sin cuchilla de puesta a tierra manual o motorizado de 34.5 kV</t>
  </si>
  <si>
    <t>- Verificar si la cimentacion existente es adecuada para la instalacion de los nuevos seccionadores de barra y/o de linea (tipo de cimentacion, distancia entre pernos de anclaje, esfuerzos estaticos y dinamicos, etc.) para el caso de los seccionadores montados sobre piso.
- Verificacion disponibilidad de carcamos y/o tuberias para cableado de circuitos de control hacia sala y con los equipos adyacentes.
(186-187)</t>
  </si>
  <si>
    <t>- Memorias de calculo
- Planos de construccion con desglose de cantidades de materiales y pesos.
- Informe de Ingenieria civil
(235-237)</t>
  </si>
  <si>
    <t>- Determinar si la estructura de soporte existente se ajusta a las caracteristicas del nuevo equipo, mediante los estudios correspondientes.
- Validacion de los planos de fabricacion suministrados por el proveedor de los equipos.
- Para el caso de seccionadores instalados sobre portico, hacer un levantamiento de las vigas y columnas para determinar esfuerzos sobre el portico y necesidad de refuerzos sobre las vigas y/o columnas.
 - Verificar distancias de seguridad, electricas y de mantenimiento al piso, estructuras de portico y equipos adyacentes, con las normas vigentes (en especial el RETIE), en posicion del seccionador abierto y cerrado. 
(190-193)</t>
  </si>
  <si>
    <t>- Plano de ubicacion en planta y perfil del equipo dentro del modulo.
- Plano mecanico detallado que incluya: detalle de conexiones en potencia (AT y MT) especificando tipo de conectores y calibres de cable, conexiones de puesta a tierra, disposicion de tuberias de control, entre otros.
- Informe de Ingenieria mecanica
- Planos de taller de las estructuras (en donde aplique)
- Planos de ubicacion de la caja de mando.
(240-244)</t>
  </si>
  <si>
    <t>- Realizar el levantamiento de las interfases a nivel de control, proteccion y servicios auxiliares AC y DC del seccionador existente, plasmando esta informacion en sus respectivos planos. 
- Revisar los planos de fabricante del equipo a instalar.
(198-199)</t>
  </si>
  <si>
    <t>- Realizar la ingenieria electrica completa para reemplazo y/o instalacion del seccionador, con sus interfases a nivel de control, proteccion y auxiliares AC y DC, bajo los criterios de ingenieria de CODENSA, NO-047.
- Elaborar las listas de desconexion del esquema de control de los seccionadores existentes.
- Elaborar la lista de conexionado para los seccionadores a instalar (tipo de cable, marquillas, terminales, etc.).
(200-202)</t>
  </si>
  <si>
    <t>- Planos esquematicos
- Listas de conexionado y desconexionado
- Lista de materiales
- Cantidades de obra
- Protocolo de energizacion del modulo
- Plano de disposicion de borneras y MCBs en tableros
- Informe de Ingenieria electrica
(247-253)</t>
  </si>
  <si>
    <t xml:space="preserve">Ingenieria para el reemplazo de descargadores de sobretension para 500 kV, 230 kV,115 kV, 57,5 kV. </t>
  </si>
  <si>
    <t>- Levantamiento de la base actual de los pararrayos  para determinar si es apta para los nuevos equipos a instalar. En caso de requerirse, adaptar la ingenieria civil de la cimentacion de los PYs normalizada y/o modificar la existente para los nuevos equipos a instalar. 
- Para el caso de pararrayos instalados sobre portico, hacer un levantamiento de las vigas y realizar los planos de instalacion de los equipos sobre la viga con la definicion de los elementos adicionales que se requieran para fijacion del equipo.
(203-204)</t>
  </si>
  <si>
    <t>- Determinar si la estructura de soporte existente se ajusta a las caracteristicas del nuevo equipo, mediante los estudios correspondientes. En caso de requerirse, calcular la estructura de soporte necesaria para el montaje de los pararrayos teniendo en cuenta las dimensiones y peso del equipo a montar.
- Verificar distancias de seguridad, electricas y de mantenimiento al piso, estructuras de portico y equipos adyacentes, con las normas vigentes (en especial el RETIE). 
- Ingenieria mecanica completa para instalacion de los nuevos pararrayos incluyendo: conexiones de PAT y conexiones en potencia (calibres y tipo de cables y conectores).
- Determinar los aspectos a tener en cuenta para la instalacion del nuevo equipo (acceso de maquinaria pesada, distancia a equipos energizados, delimitacion de la zona de trabajo, etc.).
(205-208)</t>
  </si>
  <si>
    <t>- Planos de construccion con desglose de cantidades de materiales y pesos.
- Informe de Ingenieria civil
- Memorias de calculo.
- Plano de ubicacion en planta y perfil del equipo dentro del modulo.
- Plano mecanico detallado que incluya: detalle de conexiones en potencia (AT y MT) especificando tipo de conectores y calibres de cable, conexiones de puesta a tierra, disposicion de tuberias de control, entre otros.
- Informe de Ingenieria mecanica
- Planos de taller de las estructuras (en donde aplique)
- Lista de materiales
- Cantidades de obra
(257-265)</t>
  </si>
  <si>
    <t>Ingenieria para el reemplazo de descargadores de sobretension (Grupo de 3) de 30kV o 12 kV</t>
  </si>
  <si>
    <t>- Para el caso de pararrayos instalados sobre portico, hacer un levantamiento de las vigas y realizar los planos de instalacion de los equipos sobre la viga con la definicion de los elementos adicionales que se requieran para fijacion del equipo.
(209)</t>
  </si>
  <si>
    <t>- Determinar si la estructura de soporte existente se ajusta a las caracteristicas del nuevo equipo, mediante los estudios correspondientes. En caso de requerirse, calcular la estructura de soporte necesaria para el montaje de los pararrayos teniendo en cuenta las dimensiones y peso del equipo a montar.
- Verificar distancias de seguridad, electricas y de mantenimiento al piso, estructuras de portico y equipos adyacentes, con las normas vigentes (en especial el RETIE). 
- Ingenieria mecanica completa para instalacion de los nuevos pararrayos incluyendo: conexiones de PAT y conexiones en potencia (calibres y tipo de cables y conectores).
(210-212)</t>
  </si>
  <si>
    <t>- Planos de construccion con desglose de cantidades de materiales y pesos.
- Informe de Ingenieria civil
- Memorias de calculo.
- Plano de ubicacion en planta y perfil del equipo dentro del modulo.
- Plano mecanico detallado que incluya: detalle de conexiones en potencia (AT y MT) especificando tipo de conectores y calibres de cable, conexiones de puesta a tierra, disposicion de tuberias de control, entre otros.
- Informe de Ingenieria mecanica
- Planos de taller de las estructuras (en donde aplique)
- Lista de materiales
- Cantidades de obra
(268-276)</t>
  </si>
  <si>
    <t>Ingenieria para la instalacion o reubicacion de bancos de compensacion capacitiva en 34.5 kV, 11.4 kV.</t>
  </si>
  <si>
    <t>- Realizar el levantamiento del lugar de ubicacion del banco de compensacion.
- Verificar la cimentacion existente para los equipos.
(213-214)</t>
  </si>
  <si>
    <t>- En caso de ser necesario realizar la ingenieria de la nueva cimentacion
(215)</t>
  </si>
  <si>
    <t>- Planos de construccion con desglose de cantidades de materiales y pesos.
- Informe de Ingenieria civil
- Memorias de calculo
- Cantidades de obra
(279-282)</t>
  </si>
  <si>
    <t>- Determinar si la estructura de soporte existente se ajusta a las caracteristicas de los equipos, mediante los estudios correspondientes.
- Verificar distancias de seguridad, electricas y de mantenimiento al piso, estructuras de portico y equipos adyacentes, con las normas vigentes (en especial el RETIE).
(216-217)</t>
  </si>
  <si>
    <t>- En caso de requerirse, calcular la estructura de soporte necesaria para el montaje de los equipos  teniendo en cuenta las dimensiones y pesos. 
- Ingenieria mecanica completa para instalacion del banco incluyendo: conexiones de PAT, disposicion de tuberias, conexiones en potencia (calibres y conectores).
(218-219)</t>
  </si>
  <si>
    <t xml:space="preserve"> - Plano de ubicacion en planta y perfil del banco dentro de la S/E.
- Plano mecanico detallado que incluya: detalle de conexiones en potencia (AT y MT) especificando tipo de conectores y calibres de cable, conexiones de puesta a tierra, disposicion de tuberias de control, entre otros.
- Informe de Ingenieria mecanica
- Planos de taller de las estructuras (en donde aplique)
(284-287)</t>
  </si>
  <si>
    <t>- Realizar el levantamiento correspondiente a los esquemas de control y enclavamientos del banco, plasmando esta informacion en sus respectivos planos. 
(220)</t>
  </si>
  <si>
    <t>- Determinar los aspectos mas relevantes a tener en cuenta para la instalacion del banco (acceso de maquinaria pesada, distancia a equipos energizados, etc.). 
- Actualizar los planos de control y proteccion producto del levantamiento. 
- Elaborar las listas de desconexionado y conexionado
(221-223)</t>
  </si>
  <si>
    <t>- Planos esquematicos
- Listas de conexionado y desconexionado
- Lista de materiales 
- Cantidades de obra
- Protocolo de energizacion del banco
- Informe de Ingenieria electrica
(290-295)</t>
  </si>
  <si>
    <t xml:space="preserve">Ingenieria para el reemplazo/instalacion de Reconectador de 38 kV y 15 kV </t>
  </si>
  <si>
    <t>-Verificar si la cimentacion existente es adecuada para el reconectador a instalar para los que estan ubicados en estructura soporte en piso. (tipo de cimentacion, distancia entre pernos de anclaje, esfuerzos estaticos y dinamicos, etc.). 
- Verificar distancias de seguridad, electricas y de mantenimiento al piso, estructuras de portico y equipos adyacentes, con las normas vigentes (en especial el RETIE). 
- Verificacion disponibilidad de carcamos y/o tuberias para cableado de control hacia modulos asociados.
(224-226)</t>
  </si>
  <si>
    <t>-Adaptar la ingenieria civil de la cimentacion de los reconectadores normalizada y/o modificar la existente para el nuevo equipo a instalar.
- Presentar planos de planta y perfil mostrando la integracion entre el nuevo equipo y el modulo existente (equipos de potencia, caja de mando del reconectador y canaletas de control en patio).
- Ingenieria mecanica completa para instalacion de nuevo reconectador incluyendo: conexiones de PAT, disposicion de tuberias, conexiones en potencia por AT con los equipos adyacentes. (incluyendo calibres de cables y conectores).
- Determinar los aspectos a tener en cuenta para la instalacion del nuevo equipo (acceso de maquinaria pesada, distancia a equipos energizados, delimitacion de la zona de trabajo, etc.).
(227-230)</t>
  </si>
  <si>
    <t>- Realizar el levantamiento de las interfases a nivel de control y proteccion del equipo existente, plasmando esta informacion en sus respectivos planos. 
- Revisar los planos de fabricante del reconectador a instalar.
(231-232)</t>
  </si>
  <si>
    <t>- Realizar la ingenieria electrica completa para reemplazo y/o instalacion del reconectador, con sus interfases a nivel de control, proteccion y auxiliares AC y DC, bajo los criterios de ingenieria de CODENSA, NO-047.
- Elaborar las listas de desconexion del esquema de control, proteccion y auxiliares del equipo existente.
- Elaborar la lista de conexionado para el reconectador a instalar (tipo de cable, marquillas, terminales, codigo de colores, etc.).
(233-235)</t>
  </si>
  <si>
    <t>- Planos esquematicos
- Listas de conexionado y desconexionado
- Logicas de control y proteccion
- Lista de materiales 
- Cantidades de obra
- Protocolo de energizacion del modulo
- Informe de Ingenieria electrica
(307-313)</t>
  </si>
  <si>
    <t xml:space="preserve">Ingenieria para el reemplazo/instalacion de Transformador de servicios auxiliares  34.5/0.208 kV, 13.8/0.208, 11.4/0.208 kV </t>
  </si>
  <si>
    <t>- Levantamiento civil de la base actual del transformador o de los espacios disponibles para la ubicacion del nuevo equipo. Para bases existentes, realizar la verificacion de la capacidad de la base para el nuevo equipo.
- Levantamiento de la ubicacion actual/propuesta del transformador de SSAUX y sus conexiones tanto por MT como por BT.
(236-237)</t>
  </si>
  <si>
    <t>- Planos de construccion con desglose de cantidades de materiales y pesos.
- Informe de Ingenieria civil
- Planos de conexion en potencia del transformador
- Plano de conexiones de puesta a tierra.
- Informe de Ingenieria mecanica
- Lista de materiales
(316-321)</t>
  </si>
  <si>
    <t>- Levantamiento de la ubicacion actual y propuesta del tablero dentro de la sala de control.
- Verificacion de disponibilidad de carcamos y tuberias para conexion de los circuitos de auxiliares AC a los modulos tanto en patio como en sala de control. 
(242-243)</t>
  </si>
  <si>
    <t>- Planos de construccion con detalles de tuberias y carcamos.
- Informe de Ingenieria mecanica
(324-325)</t>
  </si>
  <si>
    <t>- Levantamiento de los circuitos actuales de alimentacion de AC que salen del tablero a reemplazar.
(247)</t>
  </si>
  <si>
    <t>Ingenieria para el reemplazo/instalacion de un equipo de transferencia automatica en BT</t>
  </si>
  <si>
    <t>- Levantamiento de la ubicacion actual y propuesta del equipo dentro de la sala de control.
- Verificacion de disponibilidad de carcamos y tuberias para conexion de los circuitos de AC hacia/desde el equipo de transferencia
(253-254)</t>
  </si>
  <si>
    <t>- Levantamiento de la ubicacion actual y propuesta del tablero dentro de la sala de control.
- Verificacion de disponibilidad de carcamos y tuberias para conexion de los circuitos de auxiliares AC a los modulos tanto en patio como en sala de control. 
(258-259)</t>
  </si>
  <si>
    <t>- Realizar la ingenieria para construccion de nuevos carcamos o bancos de ductos para interconexion entre el tablero y los modulos.
- Realizar el plano de dimensiones generales y disposicion fisica de equipos en el tablero (breakers, borneras, equipos de medida y otros)
- Indicar como se debe realizar el anclaje del equipo al piso.
(260-262)</t>
  </si>
  <si>
    <t>- Planos de construccion con detalles de tuberias y carcamos.
- Informe de Ingenieria mecanica
(348-349)</t>
  </si>
  <si>
    <t>- Levantamiento de los circuitos actuales de alimentacion de DC que salen del tablero a reemplazar.
(263)</t>
  </si>
  <si>
    <t>Ingenieria para el reemplazo/instalacion de esquema cargador de baterias</t>
  </si>
  <si>
    <t>- Levantamiento de la ubicacion actual y propuesta de los equipos dentro de la sala de control.
- Verificacion de disponibilidad de carcamos y tuberias para conexion de la acometida entre los cargadores y el banco de baterias y los tableros de AC y DC.
(269-270)</t>
  </si>
  <si>
    <t xml:space="preserve">
'-  En caso de requerirse, realizar la ingenieria para construccion nuevos carcamos o bancos de ductos para interconexion.
- Indicar como se debe realizar el anclaje del equipo al piso.
(271-272)</t>
  </si>
  <si>
    <t>- Planos de construccion con detalles de tuberias y carcamos.
- Informe de Ingenieria mecanica
(362-363)</t>
  </si>
  <si>
    <t>Ingenieria para normalizacion del tablero de control y proteccion de modulo linea, transformador, compensacion o acople de 115/57,5/34,5 kV</t>
  </si>
  <si>
    <t>- Levantamiento completo del tablero de control y proteccion (equipos, borneras, MCBs, etc)
(276)</t>
  </si>
  <si>
    <t>- Planos mecanicos de adecuacion del tablero
- Informe de Ingenieria mecanica
(376-377)</t>
  </si>
  <si>
    <t>- Levantamiento de conexiones electricas del esquema de control y proteccion del modulo existente para su normalizacion de acuerdo con los criterios de ingenieria NO-047
(278)</t>
  </si>
  <si>
    <t>- Planos esquematicos
- Listas de conexionado y desconexionado
- Lista de materiales 
- Cantidades de obra
- Protocolo de energizacion del modulo
- Plano de disposicion de borneras y MCBs en tableros
- Informe de Ingenieria electrica
- Arquitectura de telecontrol y comunicaciones y listas de conexionado.
(380-387)</t>
  </si>
  <si>
    <t>Normalizacion de tablero de control con unidad controladora de bahia para 500 kV, 230 kV, 115 kV o 57,5 kV</t>
  </si>
  <si>
    <t>- Levantamiento del tablero de control donde se instalara la UCB. Determinar elementos a retirar como lamparas de indicacion, anunciadores, unidades de medida analogas, etc.
(283)</t>
  </si>
  <si>
    <t xml:space="preserve">
- Planos mecanicos de adecuacion del tablero
- Informe de Ingenieria mecanica
(390-391)</t>
  </si>
  <si>
    <t>- Levantamiento de conexiones electricas del esquema de control, medida y anunciacion existente.
- Verificar si se requiere tendido o reemplazo de multiconductores desde patio hacia sala.
(285-286)</t>
  </si>
  <si>
    <t>-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(394-401)</t>
  </si>
  <si>
    <t xml:space="preserve">Ingenieria de nuevo tablero de control y proteccion para 115 kV para cualquier modulo en configuracion barra sencilla </t>
  </si>
  <si>
    <t>- Realizar el levantamiento en sala de control para determinar la ubicacion optima del nuevo tablero.
(292)</t>
  </si>
  <si>
    <t xml:space="preserve">
- Realizar la ingenieria del tablero de control y proteccion requerido (tipo rack o tipo tunel) incluyendo detalles de disposicion de borneras, MCBs y demas equipos.
- Indicar la disposicion de reles, mimico y controlador de bahia en los casos que aplique
(293-294)</t>
  </si>
  <si>
    <t>- Planos mecanicos detallados del tablero
- Plano de disposicion de borneras y MCBs en tableros
- Informe de Ingenieria mecanica
(404-406)</t>
  </si>
  <si>
    <t xml:space="preserve">
- Planos esquematicos
- Listas de conexionado y desconexionado
- Lista de materiales 
- Cantidades de obra
- Protocolo de energizacion del modulo
- Arquitectura de telecontrol y comunicaciones y listas de conexionado.
- Informe de Ingenieria electrica
(409-415)</t>
  </si>
  <si>
    <t xml:space="preserve">Ingenieria de nuevo tablero de control y proteccion para 115 kV para cualquier modulo en configuracion diferente a barra sencilla </t>
  </si>
  <si>
    <t>- Realizar el levantamiento en sala de control para determinar la ubicacion optima del nuevo tablero.
(303)</t>
  </si>
  <si>
    <t xml:space="preserve">
- Realizar la ingenieria del tablero de control y proteccion requerido (tipo rack o tipo tunel) incluyendo detalles de disposicion de borneras, MCBs y demas equipos.
- Indicar la disposicion de reles, mimico y controlador de bahia en los casos que aplique
(304-305)</t>
  </si>
  <si>
    <t>- Planos mecanicos detallados del tablero
- Plano de disposicion de borneras y MCBs en tableros
- Informe de Ingenieria mecanica
(418-420)</t>
  </si>
  <si>
    <t xml:space="preserve">
- Planos esquematicos
- Listas de conexionado y desconexionado
- Lista de materiales 
- Cantidades de obra
- Protocolo de energizacion del modulo
- Arquitectura de telecontrol y comunicaciones y listas de conexionado.
- Informe de Ingenieria electrica
(423-429)</t>
  </si>
  <si>
    <t>Ingenieria de nuevo tablero de control y proteccion para 34,5 kV (con control convencional o unidad de control y proteccion)</t>
  </si>
  <si>
    <t>- Realizar el levantamiento en sala de control para determinar la ubicacion optima del nuevo tablero.
(314)</t>
  </si>
  <si>
    <t xml:space="preserve">
- Realizar la ingenieria del tablero de control y proteccion requerido (tipo rack o tipo tunel) incluyendo detalles de disposicion de borneras, MCBs y demas equipos.
- Indicar la disposicion de reles, mimico y controlador de bahia en los casos que aplique
(315-316)</t>
  </si>
  <si>
    <t>- Planos mecanicos detallados del tablero
- Plano de disposicion de borneras y MCBs en tableros
- Informe de Ingenieria mecanica
(432-434)</t>
  </si>
  <si>
    <t xml:space="preserve">
- Planos esquematicos
- Listas de conexionado y desconexionado
- Lista de materiales 
- Cantidades de obra
- Protocolo de energizacion del modulo
- Arquitectura de telecontrol y comunicaciones y listas de conexionado.
- Informe de Ingenieria electrica
(437-443)</t>
  </si>
  <si>
    <t>Ingenieria para el reemplazo o instalacion de proteccion diferencial de barras “87B” Tipo I (≤ 6 Modulos) concentrada o distribuida.</t>
  </si>
  <si>
    <t>- Verificacion del estado de las cajas de agrupamiento de todos los modulos intervenidos
- Levantamiento mecanico del tablero donde se instalara la proteccion.
(325-326)</t>
  </si>
  <si>
    <t>- Planos mecanicos de adecuacion del tablero
- Planos de cambio de cajas de agrupamiento (si se requiere)
- Informe de Ingenieria mecanica
(446-448)</t>
  </si>
  <si>
    <t>- Realizar el levantamiento de las caracteristicas de la proteccion actual (marca, tipo, etc.)
- Realizar los diagramas unifilares y trifilares donde se muestre el estado actual de la instalacion. 
- Verificacion del estado y conexion de las corrientes en todos los modulos a integrar bajo la proteccion 87B. En caso que no cuenten con borneras cortocircuitables se debe sugerir el reemplazo de borneras en los modulos que asi lo requieran.
- Verificar la compatibilidad de los CTs existentes con la nueva proteccion (nucleos, relacion de transformacion, saturacion, etc) y determinar si es requerido el cambio en alguno de los modulos.
- Levantamientos e ingenieria para el reemplazo de la proteccion 86B, con sus conexiones en cada uno de los modulos asociados.
(329-333)</t>
  </si>
  <si>
    <t xml:space="preserve">
- Planos esquematicos
- Listas de conexionado y desconexionado
- Lista de materiales 
- Cantidades de obra
- Protocolo de energizacion de la proteccion
- Memorias de calculo
- Arquitectura de telecontrol y comunicaciones y listas de conexionado.
- Informe de Ingenieria electrica
(451-458)</t>
  </si>
  <si>
    <t>Ingenieria para el reemplazo o instalacion de proteccion diferencial de barras “87B” Tipo II (&gt; 6 Modulos)</t>
  </si>
  <si>
    <t>- Verificacion del estado de las cajas de agrupamiento de todos los modulos intervenidos
- Levantamiento mecanico del tablero donde se instalara la proteccion.
(341-342)</t>
  </si>
  <si>
    <t>- Planos mecanicos de adecuacion del tablero
- Planos de cambio de cajas de agrupamiento (si se requiere)
- Informe de Ingenieria mecanica
(461-463)</t>
  </si>
  <si>
    <t>- Realizar el levantamiento de las caracteristicas de la proteccion actual (marca, tipo, etc.)
- Realizar los diagramas unifilares y trifilares donde se muestre el estado actual de la instalacion. 
- Verificacion del estado y conexion de las corrientes en todos los modulos a integrar bajo la proteccion 87B. En caso que no cuenten con borneras cortocircuitables se debe sugerir el reemplazo de borneras en los modulos que asi lo requieran.
- Verificar la compatibilidad de los CTs existentes con la nueva proteccion (nucleos, relacion de transformacion, saturacion, etc) y determinar si es requerido el cambio en alguno de los modulos.
- Levantamientos e ingenieria para el reemplazo de la proteccion 86B, con sus conexiones en cada uno de los modulos asociados.
(345-349)</t>
  </si>
  <si>
    <t xml:space="preserve">
- Planos esquematicos
- Listas de conexionado y desconexionado
- Lista de materiales 
- Cantidades de obra
- Protocolo de energizacion 
- Memorias de calculo
- Arquitectura de telecontrol y comunicaciones y listas de conexionado.
- Informe de Ingenieria electrica
(466-473)</t>
  </si>
  <si>
    <t xml:space="preserve">Ingenieria para el reemplazo/instalacion de proteccion diferencial de transformador o autotransformador trifasico “87T” bidevanado </t>
  </si>
  <si>
    <t>- Levantamiento mecanico del tablero donde se instalara la proteccion.
(357)</t>
  </si>
  <si>
    <t xml:space="preserve">
- Planos mecanicos de adecuacion del tablero
- Informe de Ingenieria mecanica
(476-477)</t>
  </si>
  <si>
    <t>- Hacer la nueva implementacion de acuerdo a los criterios de ingenieria NO-047.
- Presentar diagramas unifilares, trifilares, de principio, de control y proteccion, que contemplen la implementacion final, incluyendo los caminos de cierre y disparo al interruptor con sus respectivos enclavamientos.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Definicion de conectividad a nivel de comunicaciones para los servicios de telecontrol y gestion de protecciones.
(363-368)</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</si>
  <si>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(480-487)</t>
  </si>
  <si>
    <t>Ingenieria para el reemplazo de proteccion diferencial de banco de transformadores o autotransformadores  "87T" bidevanado</t>
  </si>
  <si>
    <t>- Levantamiento mecanico del tablero donde se instalara la proteccion.
(369)</t>
  </si>
  <si>
    <t>- Indicar como se debe hacer la adecuacion del tablero donde se realizara el cambio o instalacion de la nueva proteccion.
(370)</t>
  </si>
  <si>
    <t xml:space="preserve">
- Planos mecanicos de adecuacion del tablero
- Informe de Ingenieria mecanica
(490-491)</t>
  </si>
  <si>
    <t>- Hacer la nueva implementacion de acuerdo a los criterios de ingenieria NO-047.
- Presentar diagramas unifilares, trifilares, de principio, de control y proteccion, que contemplen la implementacion final, incluyendo los caminos de cierre y disparo al interruptor con sus respectivos enclavamientos.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Definicion de conectividad a nivel de comunicaciones para los servicios de telecontrol y gestion de protecciones.
(375-380)</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</si>
  <si>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(494-501)</t>
  </si>
  <si>
    <t xml:space="preserve">Ingenieria para el reemplazo/instalacion del rele regulador de tension del transformador “90" </t>
  </si>
  <si>
    <t>- Levantamiento mecanico del tablero donde se instalara la proteccion.
(381)</t>
  </si>
  <si>
    <t>- Indicar como se debe hacer la adecuacion del tablero donde se realizara el cambio o instalacion de la nueva proteccion.
(382)</t>
  </si>
  <si>
    <t xml:space="preserve">
- Planos mecanicos de adecuacion del tablero
- Informe de Ingenieria mecanica
(504-505)</t>
  </si>
  <si>
    <t>- Realizar el levantamiento de las caracteristicas de la proteccion actual (marca, tipo, etc.)
- Realizar los diagramas unifilares y trifilares donde se muestre el estado actual de la instalacion. 
- Verificar la existencia de esquemas maestro-seguidor.
(383-385)</t>
  </si>
  <si>
    <t>- Hacer la nueva implementacion de acuerdo a los criterios de ingenieria NO-047.
- Presentar diagramas unifilares, trifilares, de principio, de control y proteccion, que contemplen la implementacion final.
- Determinar los aspectos a tener en cuenta para la instalacion del rele. 
- Elaborar las listas de desconexionado y conexionado para la implementacion de la nueva proteccion.
- Definicion de conectividad a nivel de comunicaciones para los servicios de telecontrol y gestion de protecciones.
(386-390)</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</si>
  <si>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(508-515)</t>
  </si>
  <si>
    <t xml:space="preserve">Ingenieria para el reemplazo/instalacion de proteccion diferencial de linea “87L” </t>
  </si>
  <si>
    <t>Grupo x 2 (modulos extremos de linea)</t>
  </si>
  <si>
    <t>- Levantamiento mecanico del tablero donde se instalara la proteccion.
(391)</t>
  </si>
  <si>
    <t>- Indicar como se debe hacer la adecuacion del tablero donde se realizara el cambio o instalacion de la nueva proteccion.
(392)</t>
  </si>
  <si>
    <t xml:space="preserve">
- Planos mecanicos de adecuacion del tablero
- Informe de Ingenieria mecanica
(518-519)</t>
  </si>
  <si>
    <t>- Hacer la nueva implementacion de acuerdo a los criterios de ingenieria NO-047.
- Presentar diagramas unifilares, trifilares, de principio, de control y proteccion, que contemplen la implementacion final.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Verificar la implementacion del esquema de comunicacion entre los reles de ambos extremos con los equipos a instalar. 
- Definicion de conectividad a nivel de comunicaciones para los servicios de telecontrol y gestion de protecciones.
(397-403)</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</si>
  <si>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t>
  </si>
  <si>
    <t xml:space="preserve">Ingenieria para el reemplazo/instalacion de proteccion de distancia “21” </t>
  </si>
  <si>
    <t>- Levantamiento mecanico del tablero donde se instalara la proteccion.
(404)</t>
  </si>
  <si>
    <t>- Indicar como se debe hacer la adecuacion del tablero donde se realizara el cambio o instalacion de la nueva proteccion.
(405)</t>
  </si>
  <si>
    <t>- Planos mecanicos de adecuacion del tablero
- Informe de Ingenieria mecanica
(532-533)</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</si>
  <si>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(536-543)</t>
  </si>
  <si>
    <t>Ingenieria para el reemplazo/instalacion de proteccion de sobrecorriente “50/51, 67” en modulos de linea o de transformacion  AT</t>
  </si>
  <si>
    <t>- Levantamiento mecanico del tablero donde se instalara la proteccion.
(416)</t>
  </si>
  <si>
    <t>- Indicar como se debe hacer la adecuacion del tablero donde se realizara el cambio o instalacion de la nueva proteccion.
(417)</t>
  </si>
  <si>
    <t>- Planos mecanicos de adecuacion del tablero
- Informe de Ingenieria mecanica
(546-547)</t>
  </si>
  <si>
    <t>- Hacer la nueva implementacion de acuerdo a los criterios de ingenieria NO-047.
- Presentar diagramas unifilares, trifilares, de principio, de control y proteccion, que contemplen la implementacion final.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En los modulos de linea, implementacion de la logica de teleproteccion (si el equipo es existente). Si no, dejar la plantilla definida para la futura implementacion.
- Definicion de conectividad a nivel de comunicaciones para los servicios de telecontrol y gestion de protecciones.
(421-427)</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</si>
  <si>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(550-557)</t>
  </si>
  <si>
    <t>Ingenieria para el reemplazo/instalacion de unidad de control y proteccion con funcion de sobrecorriente “50/51, 67” en circuitos de media tension (34,5, 11,4 o 13,2 kV)</t>
  </si>
  <si>
    <t>- Levantamiento mecanico del tablero y/o celda donde se instalara la unidad de control y proteccion.
(428)</t>
  </si>
  <si>
    <t>- Indicar como se debe hacer la adecuacion del tablero donde se realizara el cambio o instalacion de la nueva unidad de control y proteccion.
(429)</t>
  </si>
  <si>
    <t>- Planos mecanicos de adecuacion del tablero
- Informe de Ingenieria mecanica
(560-561)</t>
  </si>
  <si>
    <t>- Hacer la nueva implementacion de acuerdo a los criterios de ingenieria NO-047.
- Presentar diagramas unifilares, trifilares, de principio, de control y proteccion del modulo intervenido, que contemplen la implementacion final.
- Determinar los aspectos a tener en cuenta para la instalacion del equipo. 
- Indicar caracteristicas y cantidad de borneras a reemplazar, en caso que las existentes esten deterioradas o no cumplan con las caracteristicas requeridas por la EEC.
- Elaborar las listas de desconexionado y conexionado para la implementacion del nuevo equipo.
- Definicion de conectividad a nivel de comunicaciones para los servicios de telecontrol y gestion de protecciones.
(433-438)</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</si>
  <si>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(564-571)</t>
  </si>
  <si>
    <t xml:space="preserve">Ingenieria para el reemplazo/instalacion de una Unidad de Medida (UDM), equipo registrador de calidad de potencia o medidor de energia </t>
  </si>
  <si>
    <t>Grupo x 2 (equipos del mismo modulo)</t>
  </si>
  <si>
    <t>- Indicar como se debe hacer la adecuacion del tablero donde se realizara el cambio o instalacion de los nuevos equipos.
(440)</t>
  </si>
  <si>
    <t>- Planos mecanicos de adecuacion del tablero
- Informe de Ingenieria mecanica
(574-575)</t>
  </si>
  <si>
    <t>- Elaboracion de planos para reemplazo de los equipos de medida
(443)</t>
  </si>
  <si>
    <t xml:space="preserve">Ingenieria para adecuacion del esquema de transferencia en S/E en configuracion barra principal + transferencia </t>
  </si>
  <si>
    <t>Global por subestacion hasta de 12 bahias</t>
  </si>
  <si>
    <t>- Levantamiento de esquema de transferencia actual incluyendo: disparos, polaridades, enclavamientos, etc, en todos los modulos conectados a la barra de transferencia.
- Validar los contactos disponibles en el seccionador de transferencia, para determinar necesidad de cambio o uso de reles repetidores.
(444-445)</t>
  </si>
  <si>
    <t>- Ingenieria para la implementacion de esquema de transferencia teniendo en cuenta los criterios de ingenieria NO-047.
- Indicar las adecuaciones que se deben realizar en el tablero del modulo acoplador.
(446-447)</t>
  </si>
  <si>
    <t xml:space="preserve">
- Diagramas esquematicos
- Listas de conexionado y desconexionado.
- Lista de materiales
- Cantidades de obra
- Protocolo de energizacion para cada modulo.
- Plano de disposicion de borneras y MCBs en tableros
- Informe de Ingenieria electrica
(586-592)</t>
  </si>
  <si>
    <t xml:space="preserve"> - Ingenieria mecanica para instalacion del nuevo equipo
(449)</t>
  </si>
  <si>
    <t>- Planos mecanicos de adecuacion del tablero
- Informe de Ingenieria mecanica
(595-596)</t>
  </si>
  <si>
    <t>- Ingenieria para montaje y puesta en servicio del nuevo equipo, incluyendo listas de conexionado y desconexionado e implementacion de reles repetidores en caso de ser requerido.
(451)</t>
  </si>
  <si>
    <t>- Diagramas trifilares y esquematicos
- Listas de conexionado y desconexionado.
- Lista de materiales
- Cantidades de obra
- Protocolo de energizacion del modulo.
- Plano de disposicion de borneras y MCBs en tableros
- Informe de Ingenieria electrica
(599-605)</t>
  </si>
  <si>
    <t>-Verificacion de disponibilidad de espacio, carcamos y tuberias para conexion de los circuitos al nuevo tablero en casa de control o patio conexiones.
(452)</t>
  </si>
  <si>
    <t>- Realizar la ingenieria de las bases de anclaje,  nuevos carcamos, bancos de ductos para interconexion en caso de requerirse.
(453)</t>
  </si>
  <si>
    <t>- Realizar el levantamiento en sala de control para determinar la ubicacion optima del nuevo tablero.    
(454)</t>
  </si>
  <si>
    <t xml:space="preserve">
- Realizar la ingenieria del tablero de medida requerido (tipo rack u otro tipo) incluyendo detalles de disposicion de borneras y demas equipos (hasta 6 equipos de medida).
(455)</t>
  </si>
  <si>
    <t>- Planos mecanicos detallados del tablero
- Plano de disposicion de borneras y equipos
- Informe de Ingenieria mecanica
(612-614)</t>
  </si>
  <si>
    <t>Ingenieria para el cambio/instalacion de tablero de regulacion de tension del transformador  (incluye el rele 90)</t>
  </si>
  <si>
    <t>- Verificacion de disponibilidad de carcamos y tuberias para conexion de los circuitos al nuevo tablero.
(456)</t>
  </si>
  <si>
    <t>- En caso de requerirse realizar la ingenieria para construccion de nuevos carcamos o bancos de ductos para interconexion.
- Realizar la ingenieria mecanica completa del nuevo tablero, incluyendo disposicion de equipos, borneras, selectores, unidad de control y rele de regulacion.
(457-458)</t>
  </si>
  <si>
    <t>- Levantamiento de conexiones electricas del esquema de control, medida, fuerza, anunciacion y proteccion existente del transformador.
(459)</t>
  </si>
  <si>
    <t xml:space="preserve">
- Planos esquematicos
- Listas de conexionado y desconexionado
- Lista de materiales 
- Cantidades de obra
- Protocolo de energizacion del modulo
- Informe de Ingenieria electrica
- Arquitectura de telecontrol y comunicaciones y listas de conexionado.
(621-627)</t>
  </si>
  <si>
    <t>Ingenieria para el reemplazo/instalacion de registrador de fallas "RDF".</t>
  </si>
  <si>
    <t>- Elaborar plano mostrando la adecuacion del tablero o el nuevo tablero donde se realizara el cambio/instalacion del nuevo equipo.
(469)</t>
  </si>
  <si>
    <t xml:space="preserve">
- Planos mecanicos de adecuacion del tablero
- Informe de Ingenieria mecanica
(630-631)</t>
  </si>
  <si>
    <t>- Realizar los diagramas unifilares y trifilares donde se muestre el estado actual de la instalacion. Se debe reflejar el estado y conexion de las corrientes y tensiones al registrador. 
- Hacer la implementacion del equipo teniendo en cuenta la plantilla normalizada .
- Determinar los aspectos a tener en cuenta para la instalacion del equipo. 
- Indicar caracteristicas y cantidad de borneras (seccionables y cortocircuitables) a reemplazar, en caso que las existentes esten deterioradas o no cumplan con las caracteristicas requeridas por la EEC.
- Elaborar las listas de desconexionado y conexionado para la implementacion del equipo.
(472-476)</t>
  </si>
  <si>
    <t>- Planos esquematicos
- Listas de conexionado y desconexionado
- Lista de materiales 
- Cantidades de obra
- Protocolo de energizacion del modulo
- Plano de disposicion de borneras y MCBs en tableros
- Informe de Ingenieria electrica
(634-640)</t>
  </si>
  <si>
    <t xml:space="preserve">Ingenieria para el reemplazo del esquema de proteccion para transformadores de potencia: Proteccion principal 87T, proteccion 86T y respaldo 50/51 </t>
  </si>
  <si>
    <t>Global por modulo (incluye rele 87T y reles 50/51 para cada devanado)</t>
  </si>
  <si>
    <t>- Elaborar plano mostrando  la adecuacion del tablero donde se realizara el cambio o instalacion de las nuevas protecciones.
(478)</t>
  </si>
  <si>
    <t xml:space="preserve">
- Planos mecanicos de adecuacion del tablero
- Informe de Ingenieria mecanica
(643-644)</t>
  </si>
  <si>
    <t>- Hacer la nueva implementacion de acuerdo a los criterios de ingenieria NO-047.
- Presentar diagramas unifilares, trifilares, de principio, de control y proteccion, que contemplen la implementacion final, incluyendo los caminos de cierre y disparo al interruptor con sus respectivos enclavamientos.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Definicion de conectividad a nivel de comunicaciones para los servicios de telecontrol y gestion de protecciones.
(483-488)</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</si>
  <si>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(647-654)</t>
  </si>
  <si>
    <t>Ingenieria para el reemplazo del esquema de proteccion para linea de 115 kV: Proteccion principal 21 y respaldo 67</t>
  </si>
  <si>
    <t xml:space="preserve">Global por modulo </t>
  </si>
  <si>
    <t>- Elaborar plano mostrando la adecuacion del tablero donde se realizara el cambio o instalacion de las nuevas protecciones.
(490)</t>
  </si>
  <si>
    <t>- Planos mecanicos de adecuacion del tablero
- Informe de Ingenieria mecanica
(657-658)</t>
  </si>
  <si>
    <t>- Hacer la nueva implementacion de acuerdo a los criterios de ingenieria NO-047.
- Presentar diagramas unifilares, trifilares, de principio, de control y proteccion, que contemplen la implementacion final.
- Determinar los aspectos a tener en cuenta para la instalacion de las protecciones.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Verificar las conexiones con el equipo de teleproteccion en caso que sea existente y en caso contrario, dejar la ingenieria adaptada para cuando se instale dicho equipo. 
(494-499)</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</si>
  <si>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(661-668)</t>
  </si>
  <si>
    <t xml:space="preserve">Ingenieria para el reemplazo del esquema de proteccion para linea de 115 kV: Proteccion principal 87L y respaldo 67 </t>
  </si>
  <si>
    <t xml:space="preserve">Global por modulo en los dos extremos de linea </t>
  </si>
  <si>
    <t>-Elaborar plano mostrando  la adecuacion del tablero donde se realizara el cambio o instalacion de las nuevas protecciones.
(501)</t>
  </si>
  <si>
    <t>- Planos mecanicos de adecuacion del tablero
- Informe de Ingenieria mecanica
(671-672)</t>
  </si>
  <si>
    <t>- Hacer la nueva implementacion de acuerdo a los criterios de ingenieria NO-047.
- Presentar diagramas unifilares, trifilares, de principio, de control y proteccion, que contemplen la implementacion final.
- Determinar los aspectos a tener en cuenta para la instalacion de los reles.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las nuevas protecciones.
- Verificar la implementacion del esquema de comunicacion entre los reles de ambos extremos con los equipos a instalar. 
- Definicion de conectividad a nivel de comunicaciones para los servicios de telecontrol y gestion de protecciones.
(506-512)</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</si>
  <si>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(675-682)</t>
  </si>
  <si>
    <t xml:space="preserve">Ingenieria para el reemplazo/instalacion de unidad de control y proteccion en un tren de celdas de MT </t>
  </si>
  <si>
    <t>- Levantamiento mecanico de las celdas donde se instalaran las unidades de control y proteccion.
(513)</t>
  </si>
  <si>
    <t>- Planos mecanicos de adecuacion del tablero
- Informe de Ingenieria mecanica
(685-686)</t>
  </si>
  <si>
    <t>- Hacer la nueva implementacion de acuerdo a los criterios de ingenieria NO-047.
- Presentar diagramas unifilares, trifilares, de principio, de control y proteccion del tren de celdas que contemplen la implementacion final.
- Determinar los aspectos a tener en cuenta para la instalacion de los equipos. 
- Indicar caracteristicas y cantidad de borneras a reemplazar, en caso que las existentes esten deterioradas o no cumplan con las caracteristicas requeridas por la EEC.
- Elaborar las listas de desconexionado y conexionado para la implementacion de los nuevos equipos.
- Definicion de conectividad a nivel de comunicaciones para los servicios de telecontrol y gestion de protecciones.
(518-523)</t>
  </si>
  <si>
    <t xml:space="preserve">
- Planos esquematicos
- Listas de conexionado y desconexionado
- Lista de materiales 
- Cantidades de obra
- Protocolo de energizacion del modulo
- Plano de disposicion de borneras y MCBs en tableros
- Arquitectura de telecontrol y comunicaciones y listas de conexionado.
- Informe de Ingenieria electrica
(699-705)</t>
  </si>
  <si>
    <t>Ingenieria para adecuacion de cuarto de baterias</t>
  </si>
  <si>
    <t>-Ingenieria para adecuacion del cuarto para cumplir con normatividad vigente: ducha lavaojos, lamparas antiexplosivas, adecuacion del piso, instalacion extractores, puerta antipanico y demas adecuaciones que se requieran.
- Recomendaciones del proceso constructivo.
(525-526)</t>
  </si>
  <si>
    <t>Ingenieria para construccion de tanque de almacenamiento de aceite (incluye trampa de aceite)</t>
  </si>
  <si>
    <t>- Levantamiento topografico del patio de la S/E incluyendo el sistema de drenaje de aguas lluvias, para determinar la ubicacion optima del tanque de aceite.
(527)</t>
  </si>
  <si>
    <t>- Dimensionamiento del tanque de almacenamiento de aceite de acuerdo a los criterios de ingenieria NO-048 y verificacion de las conexiones entre este y los fosos colectores de los transformadores.
- Ingenieria para construccion del tanque y conexion de la salida de agua a sumidero de aguas lluvias.
(528-529)</t>
  </si>
  <si>
    <t>- Planos de construccion con desglose de cantidades de materiales y pesos.
- Informe de Ingenieria civil
- Listado de materiales
- Memorias de calculo
- Cantidades de obra
(714-718)</t>
  </si>
  <si>
    <t>Ingenieria para construccion de foso colector de aceite para transformadores con refuerzo de base de transformador.</t>
  </si>
  <si>
    <t>- Levantamiento de la base actual del transformador.
- Identificacion de alternativas de conexion entre el nuevo foso y el tanque/trampa de aceite.
(530-531)</t>
  </si>
  <si>
    <t>- Dimensionamiento del foso colector de aceite de acuerdo a los criterios de ingenieria NO-048.
- Indicacion de la conexion entre el foso y el tanque y/o trampa de aceite. 
- Refuerzo de la base del transformador de manera que permita la instalacion futura de un transformador de 40 MVA.
(532-534)</t>
  </si>
  <si>
    <t>- Planos de construccion con desglose de cantidades de materiales y pesos.
- Informe de Ingenieria civil
- Memorias de calculo
- Cantidades de obra
(721-724)</t>
  </si>
  <si>
    <t>Ingenieria para construccion de Muro cortafuego</t>
  </si>
  <si>
    <t>- Levantamiento del espacio disponible entre los transformadores de potencia para la construccion del muro cortafuegos.
- Identificacion de variables tales como la ubicacion de cajas de inspeccion, postes y/o columnas de portico que deban ser tenidas en cuenta dentro de la construccion del muro
- Levantamiento de la base de los transformadores actuales para verificar interferencias con la cimentacion del muro cortafuego.
(535-537)</t>
  </si>
  <si>
    <t>- Ingenieria para construccion del muro cortafuego atendiendo la normatividad relacionada con el tema y los criterios de ingenieria NO-048.
- Indicacion de proceso constructivo recomendado bajo la premisa de mantener los transformadores indisponibles el menor tiempo posible.
(538-539)</t>
  </si>
  <si>
    <t>- Planos de construccion con desglose de cantidades de materiales y pesos.
- Informe de Ingenieria civil
- Memorias de calculo
- Cantidades de obra
(727-730)</t>
  </si>
  <si>
    <t xml:space="preserve">Ingenieria para construccion/ampliacion de foso colector de aceite para transformadores. </t>
  </si>
  <si>
    <t>- Levantamiento de la base actual del transformador.
- Identificacion de alternativas de conexion entre el nuevo foso y el tanque/trampa de aceite.
(540-541)</t>
  </si>
  <si>
    <t>- Dimensionamiento de los fosos colectores de aceite de acuerdo a los criterios de ingenieria NO-048.
- Indicar como se realizara la conexion entre los fosos y el tanque y/o trampa de aceite. 
- Definicion de proceso constructivo teniendo en cuenta que se debe construir con el equipo en servicio.
- Ingenieria mecanica de las rejillas.
(542-545)</t>
  </si>
  <si>
    <t>- Planos de construccion con desglose de cantidades de materiales y pesos.
- Informe de Ingenieria civil
- Memorias de calculo
- Cantidades de obra
- Planos de taller de la estructura metalica requerida
(733-737)</t>
  </si>
  <si>
    <t>Ingenieria para construccion de trampa de aceite</t>
  </si>
  <si>
    <t>- Levantamiento topografico del patio de la S/E incluyendo el sistema de drenaje de aguas lluvias, para determinar la ubicacion optima de la trampa de aceite.
(546)</t>
  </si>
  <si>
    <t>- Ingenieria para construccion de la trampa de aceite de acuerdo a los criterios de ingenieria NO-048.
- Indicar como se realizara la conexion de la salida de agua a sumidero de aguas lluvias.
(547-548)</t>
  </si>
  <si>
    <t>- Planos de construccion con desglose de cantidades de materiales y pesos.
- Informe de Ingenieria civil
- Memorias de calculo
- Cantidades de obra
(740-743)</t>
  </si>
  <si>
    <t>Ingenieria para construccion de instalacion provisional para cambio de tren de celdas de 11,4 kV, 13,2 kV o 34,5 kV</t>
  </si>
  <si>
    <t>- Levantamiento de la subestacion para determinar la posible ubicacion de las celdas provisionales, teniendo en cuenta la conectividad de los circuitos de media tension a la instalacion provisional.
- Levantamiento de carcamos y bancos de ductos existentes y disponibles, o rutas sobre piso para el tendido de cableado de control y potencia hacia las celdas provisionales. 
(549-550)</t>
  </si>
  <si>
    <t>- Planos mecanicos de la instalacion provisional: vista en planta, cortes, distribucion de circuitos en las celdas provisionales, rutas de cable de control y potencia.
- Informe de Ingenieria mecanica
(746-747)</t>
  </si>
  <si>
    <t>- Revision de planos de fabrica de las celdas provisionales.
- Levantamiento electrico de interconexiones con el modulo de AT del transformador.
(554-555)</t>
  </si>
  <si>
    <t>- Ingenieria electrica, elaboracion de planos y listas de conexionado y desconexionado para la instalacion de las celdas provisionales.
(556)</t>
  </si>
  <si>
    <t>- Listas de conexionado y desconexionado
- Listado de materiales y cantidades de obra
- Protocolo de energizacion de la instalacion provisional.
- Informe de Ingenieria electrica
(750-753)</t>
  </si>
  <si>
    <t>Ingenieria para construccion de instalacion provisional para cambio de transformador</t>
  </si>
  <si>
    <t>- Levantamiento de la subestacion para determinar la posible ubicacion del transformador provisional, teniendo en cuenta la conectividad del equipo en potencia y control.
- Levantamiento mecanico del transformador a utilizar. 
- Verificacion de la estructura de salida de cables (donde aplique).
(557-559)</t>
  </si>
  <si>
    <t>- Definicion de ubicacion del transformador provisional, verificando distancias de seguridad a porticos y equipos adyacentes.
- Definicion de ubicacion del tablero regulador y GCP en caso de requerirse para conexiones provisionales.
- Calculo de nueva estructura de salida de cables en caso de requerirse.
- Determinar los aspectos a tener en cuenta para la instalacion del equipo. 
- Ingenieria para la conexion provisional del transformador incluyendo: conexiones en potencia (calibre de conductores y conectores), conexiones de PaT, tuberias.
(560-564)</t>
  </si>
  <si>
    <t>- Planos mecanicos de la instalacion provisional: vista en planta, cortes, rutas de cable de control y potencia.
- Informe de Ingenieria civil y mecanico
(756-757)</t>
  </si>
  <si>
    <t>- Levantamiento electrico de transformador provisional y tablero de regulacion actual, asi como las interfases con los modulos asociados y los servicios auxiliares.
(565)</t>
  </si>
  <si>
    <t>- Ingenieria electrica, elaboracion de planos y listas de conexionado y desconexionado para la instalacion provisional.
(566)</t>
  </si>
  <si>
    <t>- Listas de conexionado y desconexionado
- Listado de materiales y cantidades de obra
- Protocolo de energizacion de la instalacion provisional.
- Informe de Ingenieria electrica
(760-763)</t>
  </si>
  <si>
    <t>Actualizacion de planos electricos modulo de linea 115/57,5 kV</t>
  </si>
  <si>
    <t>Global por modulo</t>
  </si>
  <si>
    <t>- Levantamiento electrico del modulo de linea tanto en patio como en sala de control
(567)</t>
  </si>
  <si>
    <t>- Elaboracion de los planos electricos actualizados.
(568)</t>
  </si>
  <si>
    <t>Actualizacion de planos electricos modulo de transformador 115/57,5 kV</t>
  </si>
  <si>
    <t>- Levantamiento electrico del modulo de transformador tanto en patio como en sala de control
(569)</t>
  </si>
  <si>
    <t>- Elaboracion de los planos electricos actualizados.
(570)</t>
  </si>
  <si>
    <t>Actualizacion de planos electricos modulo de circuito 34,5 kV</t>
  </si>
  <si>
    <t>- Levantamiento electrico del modulo de circuito tanto en patio como en sala de control
(571)</t>
  </si>
  <si>
    <t>- Elaboracion de los planos electricos actualizados.
(572)</t>
  </si>
  <si>
    <t xml:space="preserve">Elaboracion de ingenierias basicas para nuevas S/Es AT/AT, AT/MT o MT/MT </t>
  </si>
  <si>
    <t>Elaboracion de ingenierias basicas para nuevas subestaciones o remodelacion de subestaciones existentes de hasta 8 bahias de linea/transformador.
(573)</t>
  </si>
  <si>
    <t>El entregable se definira para cada caso particular dentro de la orden de trabajo, pero como minimo incluira:
- Disposicion de equipos, disposicion de areas de construccion, unifilar, cortes tipicos de las bahias, listado general de equipos, entre otros.
(767)</t>
  </si>
  <si>
    <t xml:space="preserve">Elaboracion de ingenierias basicas para nuevos modulos de linea o trafo para S/Es AT/AT, AT/MT o MT/MT </t>
  </si>
  <si>
    <t>Global/modulo</t>
  </si>
  <si>
    <t>Elaboracion de ingenierias basicas para nuevos modulos de linea o transformador en subestaciones existentes o para el reemplazo de transformadores de potencia.
(574)</t>
  </si>
  <si>
    <t>El entregable se definira para cada caso particular dentro de la orden de trabajo, pero como minimo incluira:
- Disposicion de equipos, disposicion de areas de construccion, unifilar, cortes tipicos de las bahias, listado general de equipos, entre otros.
(768)</t>
  </si>
  <si>
    <t xml:space="preserve">Elaboracion de ingenierias conceptuales o estudios especiales en S/E AT/AT, AT/MT o MT/MT </t>
  </si>
  <si>
    <t>Mediante este baremo el oferente realizara su oferta en HH para la ejecucion de trabajos requeridos por la EEC, con un alcance que se detallara en la orden de trabajo y que pueden ser:
- Ingenieria basica para ampliacion o construccion de nuevas subestaciones
- Ingenieria basica para cambio en el esquema de control y proteccion de una subestacion existente
- Ingenieria basica para relocalizacion de una subestacion existente
- Levantamientos para correccion de anomalias en control, proteccion o servicios auxiliares.
- Elaboracion de especificaciones tecnicas
- Calculo de cimentaciones especiales.
- Estudios geotecnicos especializados.
(575-581)</t>
  </si>
  <si>
    <t xml:space="preserve">Gestion de tramites para obtencion de licencias de construccion </t>
  </si>
  <si>
    <t>Ejecutar los tramites requeridos frente a Curaduria o la entidad competente (en el caso de municipios) para obtener la licencia de construccion, demolicion y/o modificacion de una nueva subestacion o subestacion existente. No se incluye el costo del impuesto de delineacion urbana el cual sera cancelado directamente por la EEC. 
(582)</t>
  </si>
  <si>
    <t>Elaboracion de estudio de suelos (hasta 3 sondeos de 6 m de profundidad)</t>
  </si>
  <si>
    <t>Ejecucion del estudio de suelos en el terreno indicado. Si se requieren ejecutar mas de los 3 sondeos se reconocera un 20% del valor del baremo por sondeo adicional, previa autorizacion de  la EEC.
(583)</t>
  </si>
  <si>
    <t>Inspeccion de obra Civil en Sitio (Hora / Hombre)</t>
  </si>
  <si>
    <t>Supervision de obra civil
(28)</t>
  </si>
  <si>
    <t>Inspeccion de las obras civiles que ejecuta la EEC. Comprende todas las actividades necesarias para verificar que la  ingenieria civil y demas documentacion asociada aprobada por  la  EEC sea aplicada  correctamente en obra.
(584)</t>
  </si>
  <si>
    <t>Inspeccion de obra Electrica y Mecanica en Sitio (Hora / Hombre)</t>
  </si>
  <si>
    <t>Inspeccion de las obras electricas y mecanicas que ejecuta  la  EEC. Comprende todas las actividades necesarias para verificar que la  ingenieria electrica, mecanica y demas documentacion asociada aprobada por la EEC  sea aplicada  correctamente en obra.
(585)</t>
  </si>
  <si>
    <t xml:space="preserve">Estudio, calculo y optimizacion de malla de puesta a tierra (ampliacion y/o readecuacion) </t>
  </si>
  <si>
    <t>Levantamiento topografico de subestacion</t>
  </si>
  <si>
    <t>-Levantamiento topografico de lote o subestacion incluyendo todos los elementos incluidos en la misma. Georreferenciacion del lote.
NOTA: Por cada 500 m2 adicionales se reconocera un 5% adicional sobre el valor del baremo.
(588)</t>
  </si>
  <si>
    <t>Estudio de sistema de apantallamiento para subestacion</t>
  </si>
  <si>
    <t>- Realizar el estudio del sistema de apantallamiento de la subestacion incluyendo tanto el patio de la subestacion como las edificaciones en el interior de la misma. 
(590)</t>
  </si>
  <si>
    <t>Estudio y calculo de iluminacion exterior para subestacion</t>
  </si>
  <si>
    <t>- Realizar el estudio de iluminacion para definir la ubicacion, cantidad y tipo de luminarias a instalar en el patio de la subestacion y demas zonas exteriores.
- Ingenieria para construccion de banco de ductos o carcamos para el tendido del cableado de fuerza desde el tablero de AC hasta las luminarias.
- Definir el punto de alimentacion del alumbrado y recorrido de cables de fuerza.
(592-594)</t>
  </si>
  <si>
    <t>Ingenieria para construccion de muro de cerramiento perimetral para subestacion</t>
  </si>
  <si>
    <t>- Realizar la ingenieria completa del muro de cerramiento, teniendo en cuenta lineamientos como ubicacion del predio, requerimientos especiales (para predios en zonas de conservacion), altura requerida, etc.
- Indicar la ubicacion de las puertas de acceso a la subestacion (vehiculares y peatonales).
- Indicar puntos de conexion a malla de puesta a tierra.
(597-599)</t>
  </si>
  <si>
    <t>- Planos de construccion con desglose de cantidades de materiales y pesos.
- Informe de Ingenieria civil
- Memorias de calculo
(796-798)</t>
  </si>
  <si>
    <t>Ingenieria para construccion de casa de control y proteccion en patio (de area hasta 100 m2)</t>
  </si>
  <si>
    <t>- Realizar el levantamiento topografico para determinar la ubicacion de la casa de control.
(600)</t>
  </si>
  <si>
    <t>- Planos de construccion con desglose de cantidades de materiales y pesos.
- Listado de materiales
- Informe de Ingenieria civil y mecanico
- Memorias de calculo
- Planos arquitectonicos
- Planos de carcamos internos en casa de control
- Planos estructurales
- Planos de redes hidrosanitarias
(801-808)</t>
  </si>
  <si>
    <t>Ingenieria para construccion de caseta de vigilancia para subestacion</t>
  </si>
  <si>
    <t>- Realizar el levantamiento topografico para determinar la ubicacion de la caseta de vigilancia.
(611)</t>
  </si>
  <si>
    <t xml:space="preserve">
- Realizar la ingenieria completo de la caseta de vigilancia incluyendo:
* Ingenieria civil y arquitectonico de la casa.
* Calculos estructurales.
* Iluminacion interior (ventanerias e iluminacion artificial)
* Ventilacion natural y artificial
* Sistema de drenaje de aguas lluvias.
* Baterias sanitarias
* Instalaciones electricas internas.
* Sistema de apantallamiento.
(612-619)</t>
  </si>
  <si>
    <t>- Planos de construccion con desglose de cantidades de materiales y pesos.
- Informe de Ingenieria civil y mecanico
- Memorias de calculo
- Planos estructurales
- Planos arquitectonicos
- Planos de redes hidrosanitarias
(811-816)</t>
  </si>
  <si>
    <t xml:space="preserve">Ingenieria para construccion de casa de control para subestacion (hasta 350 m2) </t>
  </si>
  <si>
    <t>- Realizar el levantamiento topografico para determinar la ubicacion de la casa de control.
(620)</t>
  </si>
  <si>
    <t>- Planos de construccion con desglose de cantidades de materiales y pesos.
- Informe de Ingenieria civil y mecanico
- Memorias de calculo
- Planos arquitectonicos
- Planos de carcamos internos en casa de control
- Planos estructurales
- Planos de redes hidrosanitarias
(819-825)</t>
  </si>
  <si>
    <t>Ingenieria para construccion de vias de circulacion vehicular en el interior de la subestacion</t>
  </si>
  <si>
    <t>- Realizar el levantamiento topografico para determinar la ubicacion de las vias en el interior de la S/E.
(633)</t>
  </si>
  <si>
    <t>- Realizar la ingenieria completa de las vias de circulacion vehicular teniendo en cuenta que permitan el acceso de vehiculos pesados para labores de mantenimiento y obras en el patio de la S/E.
- Contemplar los espacios para estacionamiento de vehiculos y descarga de equipos pesados.
(634-635)</t>
  </si>
  <si>
    <t>- Planos de construccion con desglose de cantidades de materiales y pesos.
- Informe de Ingenieria civil
- Cantidades de obra
- Memorias de calculo
(828-831)</t>
  </si>
  <si>
    <t xml:space="preserve">Ingenieria para construccion del sistema de carrileras para transformadores de potencia </t>
  </si>
  <si>
    <t>- Realizar el levantamiento topografico para determinar la ubicacion del sistema de carrileras.
(636)</t>
  </si>
  <si>
    <t>- Planos de construccion con desglose de cantidades de materiales y pesos.
- Informe de Ingenieria civil
- Cantidades de obra
- Memorias de calculo
(834-837)</t>
  </si>
  <si>
    <t>Ingenieria para construccion del sistema de suministro y distribucion de agua, drenaje y alcantarillado de la subestacion</t>
  </si>
  <si>
    <t>- Realizar el levantamiento topografico para determinar la ubicacion de los drenajes y cajas de inspeccion.
- Determinar los puntos de conexion con el sistema de alcantarillado en el exterior de la S/E.
- Definir si se requiere la construccion de pozo septico.
(639-641)</t>
  </si>
  <si>
    <t>- Realizar la ingenieria completa del sistema de suministro y distribucion de agua, drenajes y alcantarillado en el interior de la S/E, incluyendo detalles de ruta de tuberias, filtros (si aplica), cajas de inspeccion,  sumideros y demas items que apliquen.
- Si es requerido, incluir la motobomba para drenaje de aguas lluvias.
(642-643)</t>
  </si>
  <si>
    <t>- Planos de construccion con desglose de cantidades de materiales y pesos.
- Informe de Ingenieria civil
- Cantidades de obra
- Memorias de calculo
(840-843)</t>
  </si>
  <si>
    <t>Elaboracion de  cimentacion normalizada para interruptor de potencia o seccionador de niveles de tension 57,5, 115, 230 y/o 500 kV</t>
  </si>
  <si>
    <t>- Realizar la revision de planos del fabricante donde indiquen esfuerzos en condicion normal y de cortocircuito.
(644)</t>
  </si>
  <si>
    <t>- Realizar el calculo normalizado de la cimentacion para el equipo indicado.
(645)</t>
  </si>
  <si>
    <t>- Planos de construccion con desglose de cantidades de materiales y pesos.
- Informe de Ingenieria civil
- Cantidades de obra
- Memorias de calculo
(844-847)</t>
  </si>
  <si>
    <t>Elaboracion de cimentacion normalizada para CTs, PTs y/o pararrayos de nivel de tension 57,5, 115, 230 o 500 kV</t>
  </si>
  <si>
    <t>- Realizar la revision de planos del fabricante donde indiquen esfuerzos en condicion normal y de cortocircuito.
(646)</t>
  </si>
  <si>
    <t>- Realizar el calculo normalizado de la cimentacion para el equipo indicado.
(647)</t>
  </si>
  <si>
    <t>- Planos de construccion con desglose de cantidades de materiales y pesos.
- Informe de Ingenieria civil
- Cantidades de obra
- Memorias de calculo
(848-851)</t>
  </si>
  <si>
    <t>Elaboracion de cimentacion normalizada para interruptor de potencia, reconectador o seccionador de niveles de tension 34,5, 13,2 o 11,4 kV</t>
  </si>
  <si>
    <t>- Realizar la revision de planos del fabricante donde indiquen esfuerzos en condicion normal y de cortocircuito.
(648)</t>
  </si>
  <si>
    <t>- Realizar el calculo normalizado de la cimentacion para el equipo indicado.
(649)</t>
  </si>
  <si>
    <t>- Planos de construccion con desglose de cantidades de materiales y pesos.
- Informe de Ingenieria civil
- Cantidades de obra
- Memorias de calculo
(852-855)</t>
  </si>
  <si>
    <t>Elaboracion de cimentacion normalizada para CTs, PTs y/o pararrayos de nivel de tension 34,5, 13,2 o 11,4 kV</t>
  </si>
  <si>
    <t>- Realizar la revision de planos del fabricante donde indiquen esfuerzos en condicion normal y de cortocircuito.
(650)</t>
  </si>
  <si>
    <t>- Realizar el calculo normalizado de la cimentacion para el equipo indicado.
(651)</t>
  </si>
  <si>
    <t>- Planos de construccion con desglose de cantidades de materiales y pesos.
- Informe de Ingenieria civil
- Cantidades de obra
- Memorias de calculo
(856-859)</t>
  </si>
  <si>
    <t>- Levantamiento y verificacion dimensional del espacio disponible para ubicacion del nuevo equipo. Verificacion de distancias de seguridad a porticos y muros. Si el equipo a instalar no es nuevo debe incluirse el levantamiento de dimensiones basicas del transformador a instalar en la S/E donde se encuentre ubicado.
- Levantamiento de la estructura de salida de cables de MT o conexion a portico de 34,5 kV (segun aplique).
- Levantamiento en casa de control del actual tablero de regulacion.
(9-11)</t>
  </si>
  <si>
    <t>- Levantamiento y verificacion dimensional del espacio disponible para ubicacion del nuevo equipo. Verificacion de distancias de seguridad a porticos y muros. Si el equipo a instalar no es nuevo debe incluirse el levantamiento de dimensiones basicas del transformador a instalar en la S/E donde se encuentre ubicado.
- Levantamiento de la conexion a barras de 500, 230 y 115 kV (segun aplique).
- Levantamiento en casa de control del actual tablero de regulacion.
(26-28)</t>
  </si>
  <si>
    <t>- Levantamiento y verificacion dimensional del espacio disponible para ubicacion del nuevo equipo. Verificacion de distancias de seguridad a porticos y muros. Si el equipo a instalar no es nuevo debe incluirse el levantamiento de dimensiones basicas del transformador a instalar en la S/E donde se encuentre ubicado.
- Levantamiento de la estructura de salida de cables de MT o conexion a portico de 13,2 o 11,4kV (segun aplique).
(45-46)</t>
  </si>
  <si>
    <t>- Realizar la ingenieria electrica completa para reemplazo y/o instalacion del interruptor, con sus interfases a nivel de control, proteccion y auxiliares AC y DC, bajo los criterios de ingenieria de CODENSA, NO-047.
- Elaborar las listas de desconexion del esquema de control, proteccion y auxiliares del interruptor existente.
- Elaborar la lista de conexionado para el interruptor a instalar (tipo de cable, marquillas, terminales, codigo de colores, etc.).
- Adecuar el cableado hacia los reles de proteccion y/o unidades de control, segun la plantilla de protecciones normalizada de CODENSA. 
(67-70)</t>
  </si>
  <si>
    <t>- Realizar la ingenieria electrica completa para reemplazo y/o instalacion del interruptor, con sus interfases a nivel de control, proteccion y auxiliares AC y DC, bajo los criterios de ingenieria de CODENSA, NO-047.
- Ingenieria para la conexion del rele de mando sincronizado (cuando aplique)
- Elaborar las listas de desconexion del esquema de control, proteccion y auxiliares del interruptor existente.
- Elaborar la lista de conexionado para el interruptor a instalar (tipo de cable, marquillas, terminales, codigo de colores, etc.).
- Adecuar el cableado hacia los reles de proteccion y/o unidades de control, segun la plantilla de protecciones normalizada de CODENSA. 
(83-87)</t>
  </si>
  <si>
    <t>- Realizar la ingenieria electrica completa para reemplazo y/o instalacion del interruptor, con sus interfases a nivel de control, proteccion y auxiliares AC y DC, bajo los criterios de ingenieria de CODENSA, NO-047.
- Elaborar las listas de desconexion del esquema de control, proteccion y auxiliares del interruptor existente.
- Elaborar la lista de conexionado para el interruptor a instalar (tipo de cable, marquillas, terminales, codigo de colores, etc.).
- Adecuar el cableado hacia los reles de proteccion y/o unidades de control, segun la plantilla de protecciones normalizada de CODENSA. 
(100-103)</t>
  </si>
  <si>
    <t>-Verificar si la cimentacion existente es adecuada para los nuevos CTs a instalar (tipo de cimentacion, distancia entre pernos de anclaje, esfuerzos estaticos y dinamicos, etc.). Incluye las actividades necesarias para esta verificacion (apiques, extraccion de nucleos de concreto, etc)
- Verificar la disponibilidad de carcamos y/o tuberias para cableado de circuitos de corriente.
(104-105)</t>
  </si>
  <si>
    <t>-Verificar si la cimentacion existente es adecuada para los nuevos CTs a instalar (tipo de cimentacion, distancia entre pernos de anclaje, esfuerzos estaticos y dinamicos, etc.). Incluye las actividades necesarias para esta verificacion (apiques, extraccion de nucleos de concreto, etc)
- Verificar la disponibilidad de carcamos y/o tuberias para cableado de circuitos de corriente.
(120-121)</t>
  </si>
  <si>
    <t>-Verificar si la cimentacion existente es adecuada para los nuevos PTs a instalar (tipo de cimentacion, distancia entre pernos de anclaje, esfuerzos estaticos y dinamicos, etc.). Incluye las actividades necesarias para esta verificacion (apiques, extraccion de nucleos de concreto, etc)
- Verificar la disponibilidad de carcamos y/o tuberias para cableado de circuitos de tension.
(136-137)</t>
  </si>
  <si>
    <t>-Ajustar la cimentacion para transformadores tipo pedestal/poste segun las normas de construccion de CODENSA, en el sitio de ubicacion del nuevo equipo, con sus respectivos bancos de ductos y/o carcamos para conexion de los cables de potencia tanto en MT como en BT.
- Realizar el dimensionamiento de los cables de conexion en potencia y determinar la necesidad de reemplazo y/o reutilizacion de los mismos.
- Realizar la ingenieria mecanica completa indicando conexiones de puesta a tierra y elementos de conexion en potencia.
- Determinar los aspectos a tener en cuenta para la instalacion del nuevo equipo (acceso de maquinaria pesada, distancia a equipos energizados, delimitacion de la zona de trabajo, etc.).
(238-241)</t>
  </si>
  <si>
    <t>- Ingenieria electrica completa para adecuacion del esquema de control y proteccion segun criterios de ingenieria NO-047
- Actualizacion de planos de control y proteccion del modulo.
- Elaboracion de listas de conexionado y desconexionado.
- Indicar caracteristicas y cantidad de borneras (seccionables y cortocircuitables) a reemplazar, en caso que las existentes esten deterioradas o no cumplan con las caracteristicas requeridas por la EEC
NOTA: Este baremo no contempla cambio de protecciones.
(279-282)</t>
  </si>
  <si>
    <t>- Ingenieria para adecuacion del esquema de control del modulo segun criterios de ingenieria NO-047. 
- Actualizacion de planos de control del modulo.
- Elaboracion de listas de conexionado y desconexionado.
- Indicar caracteristicas y cantidad de borneras (seccionables y cortocircuitables) a reemplazar, en caso que las existentes esten deterioradas o no cumplan con las caracteristicas requeridas por la EEC.
- Definicion de conectividad a nivel de comunicaciones para los servicios de telecontrol y gestion de protecciones.
(287-291)</t>
  </si>
  <si>
    <t>- Ingenieria electrica completa del esquema de control y proteccion segun criterios de ingenieria NO-047, incluyendo todos los IEDs que requiera el modulo. 
- Actualizacion de planos de control y proteccion del modulo.
- Elaboracion de listas de conexionado y desconexionado.
- Indicar las interconexiones con los modulos asociados y el sistema de auxiliares AC y DC. 
- Definicion de conectividad a nivel de comunicaciones para los servicios de telecontrol y gestion de protecciones.
(298-302)</t>
  </si>
  <si>
    <t>- Ingenieria electrica completa del esquema de control y proteccion segun criterios de ingenieria NO-047, incluyendo todos los IEDs que requiera el modulo. 
- Actualizacion de planos de control y proteccion del modulo.
- Elaboracion de listas de conexionado y desconexionado.
- Indicar interconexiones con los modulos asociados y el sistema de auxiliares AC y DC. 
- Definicion de conectividad a nivel de comunicaciones para los servicios de telecontrol y gestion de protecciones.
(309-313)</t>
  </si>
  <si>
    <t>- Ingenieria electrica completa del esquema de control y proteccion segun criterios de ingenieria NO-047, incluyendo todos los IEDs que requiera el modulo. 
- Actualizacion de planos de control y proteccion del modulo.
- Elaboracion de listas de conexionado y desconexionado.
- Indicar interconexiones con los modulos asociados y el sistema de auxiliares AC y DC. 
- Definicion de conectividad a nivel de comunicaciones para los servicios de telecontrol y gestion de protecciones.
(320-324)</t>
  </si>
  <si>
    <t>- Hacer la nueva implementacion de acuerdo a los criterios de ingenieria NO-047.
- Presentar diagramas unifilares, trifilares, de principio, de control y proteccion, que contemplen la implementacion final.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Verificar las conexiones con el equipo de teleproteccion en caso que sea existente y en caso contrario, dejar la ingenieria adaptada para cuando se instale dicho equipo segun los criterios de ingenieria NO-047.
- Definicion de conectividad a nivel de comunicaciones para los servicios de telecontrol y gestion de protecciones.
(409-415)</t>
  </si>
  <si>
    <t>- Levantamiento de circuitos de alarma que se cablearan al anunciador segun criterios de ingenieria NO-047.
(450)</t>
  </si>
  <si>
    <t>El entregable se definira para cada caso particular dentro de la orden de trabajo, pero como minimo incluira:
- Informe
- Planos civiles, mecanicos y/o electricos, segun apliquen
- Presupuestos y cantidades de equipos, materiales y obra</t>
  </si>
  <si>
    <t>VALOR UNIDAD DE SERVICIO EN PESOS  AnO 2016 ANTES DE IVA</t>
  </si>
  <si>
    <t>COSTO DE LA ACTIVIDAD EN UNIDADES DE SERVICIO AnO 1</t>
  </si>
  <si>
    <t>COSTO DE LA ACTIVIDAD EN PESOS AnO 2016 ANTES DE IVA</t>
  </si>
  <si>
    <t>Diseno civil (Levantamiento e ingenieria de detalle)
(17)</t>
  </si>
  <si>
    <t>- Memorias de calculo de verificacion de capacidad de la base actual y/o diseno de la nueva base requerida.
- Planos de construccion con desglose de cantidades de materiales y pesos.
- Plano de disposicion general de obras civiles.
- Informe de Ingenieria civil
(3-6)</t>
  </si>
  <si>
    <t>- Levantamiento del gabinete de control del transformador (en caso que no sea un equipo nuevo) y diseno de conexiones al tablero de regulacion.
- Revision de los planos del fabricante para transformadores nuevos.
- Validacion de los puntos de conexion en AC y DC para el nuevo equipo a instalar.
(16-18)</t>
  </si>
  <si>
    <t>- Memorias de calculo de verificacion de capacidad de la base actual y/o diseno de la nueva base requerida.
- Planos de construccion con desglose de cantidades de materiales y pesos.
- Informe de Ingenieria civil
(24-26)</t>
  </si>
  <si>
    <t>- Levantamiento del gabinete de control del transformador (en caso que no sea un equipo nuevo) y diseno de conexiones al tablero de regulacion.
- Revision de los planos del fabricante para transformadores nuevos.
- Validacion de los puntos de conexion en AC y DC para el nuevo equipo a instalar.
(32-34)</t>
  </si>
  <si>
    <t xml:space="preserve">
- Ingenieria electrica para conexion del nuevo transformador que incluye entre otras: integracion al tablero de control y proteccion existente, senales a centro de control, alimentaciones de AC y DC y conexiones al tablero de regulacion.
- Dimensionamiento del cable para la conexion en potencia del nuevo transformador. 
(35-36)</t>
  </si>
  <si>
    <t>- Memorias de calculo de verificacion de capacidad de la base actual y/o diseno de la nueva base requerida.
- Planos de construccion con desglose de cantidades de materiales y pesos.
- Informe de Ingenieria civil
(43-45)</t>
  </si>
  <si>
    <t>- Levantamiento del gabinete de control del transformador (en caso que no sea un equipo nuevo) y diseno de conexiones a los modulos asociados y al tablero de control y proteccion (donde exista).
- Revision de los planos del fabricante para transformadores nuevos.
- Validacion de los puntos de conexion en AC y DC para el nuevo equipo a instalar.
(50-52)</t>
  </si>
  <si>
    <t xml:space="preserve">
- Ingenieria electrica para conexion del nuevo transformador que incluye entre otras: integracion al tablero de control y proteccion existente (donde aplique), senales a centro de control, alimentaciones de AC y DC, integracion del rele regulador (en donde aplique).
- Dimensionamiento de los cables para la conexion en potencia del nuevo transformador. 
(53-54)</t>
  </si>
  <si>
    <t>- Memorias de calculo de diseno de la nueva base
- Planos de construccion con desglose de cantidades de materiales y pesos.
- Plano de disposicion general de obras civiles
- Informe de Ingenieria civil
(64-67)</t>
  </si>
  <si>
    <t>- Presentar planos de planta y perfil mostrando la integracion entre el interruptor nuevo y el modulo existente (equipos de potencia, caja de mando del interruptor y carcamos de control en patio).
- Ingenieria mecanica completa para instalacion de nuevo interruptor incluyendo: conexiones de PAT, disposicion de tuberias, conexiones en potencia con los equipos adyacentes (incluyendo calibres de cables y conectores).
- Determinar los aspectos a tener en cuenta para la instalacion del nuevo equipo (acceso de maquinaria pesada, distancia a equipos energizados, delimitacion de la zona de trabajo, etc.).
NOTA: La estructura soporte del interruptor no debe ser disenada porque es parte del suministro del equipo.
(62-64)</t>
  </si>
  <si>
    <t>- Memorias de calculo de diseno de la nueva base
- Planos de construccion con desglose de cantidades de materiales y pesos.
- Plano de disposicion general de obras civiles
- Informe de Ingenieria civil
(85-88)</t>
  </si>
  <si>
    <t>- Presentar planos de planta y perfil mostrando la integracion entre el interruptor nuevo y el modulo existente (equipos de potencia, caja de mando del interruptor y carcamos de control en patio).
- Ingenieria mecanica completa para instalacion de nuevo interruptor incluyendo: conexiones de PAT, disposicion de tuberias, conexiones en potencia con los equipos adyacentes (incluyendo calibres de cables y conectores).
- Determinar los aspectos a tener en cuenta para la instalacion del nuevo equipo (acceso de maquinaria pesada, distancia a equipos energizados, delimitacion de la zona de trabajo, etc.).
NOTA: La estructura soporte del interruptor no debe ser disenada porque es parte del suministro del equipo.
(78-80)</t>
  </si>
  <si>
    <t>-Verificar si el diseno de la cimentacion existente es adecuado para el interruptor a instalar (tipo de cimentacion, distancia entre pernos de anclaje, esfuerzos estaticos y dinamicos, etc.). En caso de no existir base, levantar el espacio disponible para la construccion de la misma, asi como posibles interferencias con bases de porticos, tuberias, etc. 
- Verificar la existencia y disponibilidad de carcamos y/o tuberias para cableado de control desde el interruptor hacia los equipos asociados y alimentaciones de AC y DC.
(88-89)</t>
  </si>
  <si>
    <t>- Memorias de calculo de diseno de la nueva base
- Planos de construccion con desglose de cantidades de materiales y pesos.
- Plano de disposicion general de obras civiles
- Informe de Ingenieria civil
(106-109)</t>
  </si>
  <si>
    <t>- Adaptar la ingenieria civil de la cimentacion de los CTs normalizada y/o modificar la existente para los nuevos equipos a instalar.
NOTA: En caso que no se requiera  nueva cimentacion ni de carcamos, solo se considerara el valor de levantamiento y actualizacion de informacion (no se considerara el de diseno detallado y planos).
(106+)</t>
  </si>
  <si>
    <t xml:space="preserve">
- Memorias de calculo de diseno de la nueva base
- Planos de construccion con desglose de cantidades de materiales y pesos.
- Plano de disposicion general de obras civiles.
- Informe de Ingenieria civil
(126-129)</t>
  </si>
  <si>
    <t>- Adaptar la ingenieria civil de la cimentacion de los CTs normalizada y/o modificar la existente para los nuevos equipos a instalar.
NOTA: En caso que no se requiera nueva cimentacion ni de carcamos, solo se considerara el valor de levantamiento y actualizacion de informacion (no se considerara el de diseno detallado y planos).
(122)</t>
  </si>
  <si>
    <t xml:space="preserve">
- Memorias de calculo de diseno de la nueva base
- Planos de construccion con desglose de cantidades de materiales y pesos.
- Informe de Ingenieria civil
(149-151)</t>
  </si>
  <si>
    <t>- Adaptar la ingenieria civil de la cimentacion de los PTs normalizada y/o modificar la existente para los nuevos equipos a instalar.
NOTA: En caso que no se requiera nueva cimentacion ni de carcamos, solo se considerara el valor de levantamiento y actualizacion de informacion (no se considerara el de diseno detallado y planos).
(138)</t>
  </si>
  <si>
    <t xml:space="preserve">
- Memorias de calculo de diseno de la nueva base
- Planos de construccion con desglose de cantidades de materiales y pesos.
- Informe de Ingenieria civil
(171-173)</t>
  </si>
  <si>
    <t>- Adaptar el diseno de la cimentacion de los PTs normalizada y/o modificar la existente para los nuevos equipos a instalar.
NOTA: En caso que no se requiera diseno de nueva cimentacion ni de carcamos, solo se considerara el valor de levantamiento y actualizacion de informacion (no se considerara el de diseno detallado y planos).
(154)</t>
  </si>
  <si>
    <t xml:space="preserve">
- Memorias de calculo de diseno de la nueva base
- Planos de construccion con desglose de cantidades de materiales y pesos.
- Informe de Ingenieria civil
(192-194)</t>
  </si>
  <si>
    <t>- Adaptar la ingenieria civil de la cimentacion de los seccionadores normalizada y/o modificar la existente para los nuevos equipos a instalar.
- En caso de requerirse, disenar ampliacion o extension de los carcamos y/o banco de ductos existentes.
NOTA: En caso que no se requiera nueva cimentacion ni de carcamos, solo se considerara el valor de levantamiento y actualizacion de informacion (no se considerara el de diseno detallado y planos).
(171-172)</t>
  </si>
  <si>
    <t>- Calcular la estructura de soporte del seccionador  teniendo en cuenta las dimensiones y peso del equipo a montar.
- Realizar los planos de instalacion del seccionador sobre la viga con el diseno de los elementos que se requieran para fijacion tanto del equipo, como del tubo y la caja de mando. 
- Ingenieria mecanica completa para instalacion de nuevo seccionador incluyendo: conexiones de PAT, disposicion de tuberias, conexiones en potencia (calibres y conectores).
- Determinar los aspectos a tener en cuenta para la instalacion del nuevo equipo (acceso de maquinaria pesada, distancia a equipos energizados, delimitacion de la zona de trabajo, etc.).
(177-180)</t>
  </si>
  <si>
    <t>- Adaptar la ingenieria civil de la cimentacion de los seccionadores normalizada y/o modificar la existente para los nuevos equipos a instalar.
- En caso de requerirse, realizar la ingenieria para la ampliacion o extension de los carcamos y/o banco de ductos existentes.
NOTA: En caso que no se requiera nueva cimentacion ni  carcamos, solo se considerara el valor de levantamiento y actualizacion de informacion (no se considerara el de diseno detallado y planos).
(189-189)</t>
  </si>
  <si>
    <t>- Calcular la estructura de soporte del seccionador  teniendo en cuenta las dimensiones y peso del equipo a montar.
- Realizar los planos de instalacion del seccionador sobre la viga con el diseno de los elementos que se requieran para fijacion tanto del equipo, como del tubo y la caja de mando. 
- Ingenieria mecanica completa para instalacion de nuevo seccionador incluyendo: conexiones de PAT, disposicion de tuberias, conexiones en potencia (calibres y conectores).
- Determinar los aspectos a tener en cuenta para la instalacion del nuevo equipo (acceso de maquinaria pesada, distancia a equipos energizados, delimitacion de la zona de trabajo, etc.).
(194-197)</t>
  </si>
  <si>
    <t>- Memorias de calculo de diseno de la nueva base
- Planos de construccion con desglose de cantidades de materiales y pesos.
- Informe de Ingenieria civil
- Plano de ubicacion en planta y perfil del equipo dentro del modulo.
- Plano mecanico detallado que incluya: detalle de conexiones en potencia (AT y MT) especificando tipo de conectores y calibres de cable, conexiones de puesta a tierra, disposicion de tuberias de control, entre otros.
- Informe de Ingenieria mecanica
(299-304)</t>
  </si>
  <si>
    <t>- Realizar la ingenieria para construccion de nuevos carcamos o bancos de ductos para interconexion entre el tablero y los modulos.
- Realizar el plano de dimensiones generales y disposicion fisica de equipos en el tablero (breakers, borneras, equipos de medida y otros)
- Disenar el anclaje del tablero al piso.
(244-246)</t>
  </si>
  <si>
    <t>- Dimensionamiento del nuevo tablero, haciendo las independizaciones de circuitos a que haya lugar y el calculo de cargas para cada uno de ellos, teniendo en cuenta los criterios de ingenieria NO-047. Determinar cantidad, tipo, curva y capacidad de Breakers.
- Definir cantidad de contactos auxiliares requeridos y realizar el diseno de conexion de los mismos para senalizacion a anunciacion local o hacia centro de control.
- Indicar las conexiones de alimentacion de auxiliares AC desde el nuevo tablero hacia los diferentes modulos de la S/E tanto en patio como en sala de control. (calibre, tipo de cable y ruta propuesta)
- Realizar el estudio de coordinacion de protecciones del  nuevo tablero.
- Realizar diagramas unifilares y trifilares del tablero.
(248-252)</t>
  </si>
  <si>
    <t xml:space="preserve">
- Planos esquematicos
- Listas de conexionado y desconexionado
- Listado de senales a centro de control asociadas a los tableros.
- Lista de materiales 
- Cantidades de obra
- Protocolo de energizacion
- Plano de disposicion de borneras y MCBs en tableros
- Informe de Ingenieria electrica
(328-335)</t>
  </si>
  <si>
    <t>-Realizar la ingenieria para construccion  de nuevos carcamos o bancos de ductos para interconexion entre el equipo y los modulos asociados (trafo auxiliares y tablero AC).
- Indicar como se debe realizar el anclaje del equipo al piso.
- Realizar la ingenieria electrica completa incluyendo la conexion de cables de fuerza y la senalizacion a centro de control.
(255-257)</t>
  </si>
  <si>
    <t>- Planos de construccion con detalles de tuberias y carcamos.
- Informe de diseno 
- Planos esquematicos
- Listas de conexionado y desconexionado
- Listado de senales a centro de control asociadas al equipo
- Lista de materiales 
- Cantidades de obra
- Protocolo de energizacion
(338-345)</t>
  </si>
  <si>
    <t>- Dimensionamiento del nuevo tablero, haciendo las independizaciones de circuitos a que haya lugar y el calculo de cargas para cada uno de ellos, teniendo en cuenta los criterios de ingenieria NO-047. Determinar cantidad, tipo, curva y capacidad de Breakers.
- Definir cantidad de contactos auxiliares requeridos y realizar el diseno de conexion de los mismos para senalizacion a anunciacion local o hacia centro de control.
- Indicar las conexiones de alimentacion de auxiliares DC desde el nuevo tablero hacia los diferentes modulos de la S/E tanto en patio como en sala de control. (calibre, tipo de cable y ruta propuesta)
- Realizar el estudio de coordinacion de protecciones del tablero.
- Realizar diagramas unifilares y trifilares del tablero.
(264-268)</t>
  </si>
  <si>
    <t xml:space="preserve">
- Planos esquematicos
- Listas de conexionado y desconexionado
- Listado de senales a centro de control asociadas a los tableros.
- Lista de materiales 
- Cantidades de obra
- Protocolo de energizacion
- Plano de disposicion de borneras y MCBs en tableros
- Informe de Ingenieria electrica
(352-359)</t>
  </si>
  <si>
    <t>- Levantamiento de las conexiones actuales de los cargadores incluyendo conexiones a tableros de AC, DC, banco de baterias y senalizacion a centro de control.
(273)</t>
  </si>
  <si>
    <t xml:space="preserve"> - Revision de los planos del fabricante.
- Realizar la ingenieria electrica completa para la instalacion de los nuevos equipos, incluyendo: interconexiones entre el cargador, los tableros de AC y DC y los bancos de baterias, senales a centro de control.
(274-275)</t>
  </si>
  <si>
    <t>- Planos esquematicos
- Listas de conexionado y desconexionado
- Lista de materiales 
- Lista de senales a centro de control
- Cantidades de obra
- Protocolo de energizacion del equipo
- Plano de disposicion de borneras y MCBs en tableros
- Informe de Ingenieria electrica
(366-373)</t>
  </si>
  <si>
    <t>- Levantamiento de conexiones electricas del esquema de control, medida, anunciacion y proteccion existente.
- Verificacion de multiconductores desde patio hacia sala para determinar necesidad de cambio o instalacion de nuevos cables.
- Verificar la conexion de senales hacia centro de control.
(295-297)</t>
  </si>
  <si>
    <t>- Levantamiento de conexiones electricas del esquema de control, medida, anunciacion y proteccion existente.
- Verificacion de multiconductores desde patio hacia sala para determinar necesidad de cambio o instalacion de nuevos cables.
- Verificar la conexion de senales hacia centro de control.
(306-308)</t>
  </si>
  <si>
    <t>- Levantamiento de conexiones electricas del esquema de control, medida, anunciacion y proteccion existente.
- Verificacion de multiconductores desde patio hacia sala para determinar necesidad de cambio o instalacion de nuevos cables.
- Verificar la conexion de senales hacia centro de control.
(317-319)</t>
  </si>
  <si>
    <t>- Elaborar plano mostrando la adecuacion de(los) tablero(s) o diseno del nuevo tablero(s) donde se realizara el cambio o instalacion de la nueva proteccion.
- Ingenieria mecanica para el cambio de las cajas de agrupamiento y borneras en los modulos que sean requeridos.
(327-328)</t>
  </si>
  <si>
    <t xml:space="preserve">
- Hacer la nueva implementacion bajo los criterios de ingenieria NO-047 (contemplando esquemas de disparo y bloqueo, funcion 50 BF, enclavamientos, senales a centro de control, etc.).
- Verificar la funcionalidad de la proteccion a instalar con los CTs existentes en todos los modulos a integrar en la nueva proteccion. 
- Presentar diagramas unifilares, trifilares, de principio, de control y proteccion, que contemplen la implementacion final.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Definicion de conectividad a nivel de comunicaciones para los servicios de telecontrol y gestion de protecciones.
(334-340)</t>
  </si>
  <si>
    <t>- Elaborar plano mostrando la adecuacion de(los) tablero(s) o diseno del nuevo tablero(s) donde se realizara el cambio o instalacion de la nueva proteccion.
- Ingenieria mecanica para el cambio de las cajas de agrupamiento y borneras en los modulos que sean requeridos.
(343-344)</t>
  </si>
  <si>
    <t xml:space="preserve">
- Hacer la nueva implementacion bajo los criterios de ingenieria NO-047 (contemplando esquemas de disparo y bloqueo, funcion 50 BF, enclavamientos, senales a centro de control, etc.).
- Verificar la funcionalidad de la proteccion a instalar con los CTs existentes en todos los modulos a integrar en la nueva proteccion. 
- Presentar diagramas unifilares, trifilares, de principio, de control y proteccion, que contemplen la implementacion final.
- Determinar los aspectos a tener en cuenta para la instalacion del rele. 
- Indicar caracteristicas y cantidad de borneras (seccionables y cortocircuitables) a reemplazar, en caso que las existentes esten deterioradas o no cumplan con las caracteristicas requeridas por la EEC
- Elaborar las listas de desconexionado y conexionado para la implementacion de la  nueva proteccion.
- Definicion de conectividad a nivel de comunicaciones para los servicios de telecontrol y gestion de protecciones.
(350-356)</t>
  </si>
  <si>
    <t>- Disenar la adecuacion del tablero donde se realizara el cambio o instalacion de la nueva proteccion.
(358)</t>
  </si>
  <si>
    <t>- Realizar el levantamiento de las caracteristicas de la proteccion actual (marca, tipo, etc.)
- Realizar los diagramas unifilares y trifilares donde se muestre el estado actual de la instalacion. Se debe reflejar el estado y conexion de las corrientes de cada uno de los devanados del transformador de potencia que intervienen en el esquema.
- Verificar la funcionalidad de la proteccion a instalar con los CTs existentes. 
- Realizar los levantamientos y disenos para el reemplazo de la proteccion 86T. 
(359-362)</t>
  </si>
  <si>
    <t>- Realizar el levantamiento de las caracteristicas de la proteccion actual (marca, tipo, etc.)
- Realizar los diagramas unifilares y trifilares donde se muestre el estado actual de la instalacion. Se debe reflejar el estado y conexion de las corrientes de cada uno de los devanados del transformador de potencia que intervienen en el esquema.
- Verificar la funcionalidad de la proteccion a instalar con los CTs existentes. 
- Realizar los levantamientos y disenos para el reemplazo de la proteccion 86T. 
(371-374)</t>
  </si>
  <si>
    <t>Diseno de nuevo tablero de medida para subestaciones AT/AT, AT/MT o MT/MT</t>
  </si>
  <si>
    <t>- Ingenieria completo del nuevo tablero de regulacion (incluyendo el rele 90 y la unidad de control donde aplique), segun los criterios de ingenieria NO-047.
- Actualizacion de planos de control del modulo de transformacion.
- Elaboracion de listas de conexionado y desconexionado.
- Verificacion de multiconductores desde el transformador hacia el nuevo tablero para determinar necesidad de cambio o instalacion de nuevos cables.
- Indicar las interconexiones con el tablero de control y proteccion del modulo de transformador y el sistema de auxiliares AC y DC. 
- Definir la conexion de senales hacia centro de control.
- Definicion de conectividad a nivel de comunicaciones para los servicios de telecontrol y gestion de protecciones.
(460-467) (466=0)</t>
  </si>
  <si>
    <t>- Realizar el levantamiento de las caracteristicas del equipo actual (marca, tipo, etc.)
- Levantamiento de todas las senales provenientes de las protecciones del modulo destinadas al registrador de fallas, las protecciones mecanicas del transformador (donde aplique), posiciones de interruptor(es) y las senales de tension de barra y corrientes del(los) modulo(s) asociados.
(470-471)</t>
  </si>
  <si>
    <t>- Realizar el levantamiento de las caracteristicas de las protecciones actuales (marca, tipo, etc.)
- Realizar los diagramas unifilares y trifilares donde se muestre el estado actual de la instalacion. Se debe reflejar el estado y conexion de las corrientes de cada uno de los devanados del transformador de potencia que intervienen en el esquema.
- Verificar la funcionalidad de la proteccion a instalar con los CTs existentes. 
- Realizar los levantamientos y disenos para el reemplazo de la proteccion 86T. 
(479-482)</t>
  </si>
  <si>
    <t>- Disenar la adecuacion del modulo de control de las celdas donde se realizara el cambio o instalacion de la nueva unidad de control y proteccion.
(514)</t>
  </si>
  <si>
    <t xml:space="preserve">
'- Planos de construccion con desglose de cantidades de materiales y pesos.
- Informe de diseno
- Cantidades de obra
- Listado de materiales
(708-711)</t>
  </si>
  <si>
    <t>- Definicion de ubicacion de las celdas provisionales y diseno de elementos requeridos para la ubicacion de las mismas dentro de la S/E.
- Ingenieria para la conexion provisional entre el transformador y las celdas provisionales. Determinacion de cantidad y calibre de cables para dicha conexion, determinar necesidad de utilizar estructura de cables y realizar el diseno de la misma (en caso de ser requerido).
- Definir la conexion a la malla de puesta a tierra de la instalacion provisional.
(551-553)</t>
  </si>
  <si>
    <t>- Plano de construccion de la malla (planta y perfil)
- Informe de diseno
- Memorias de calculo
(775-777)</t>
  </si>
  <si>
    <t>- Lista de materiales
- Informe de diseno 
- Listas de conexionado.
- Planos de disposicion en planta
- Memorias de calculo
(782-786)</t>
  </si>
  <si>
    <t>- Lista de materiales
- Informe de diseno 
- Listas de conexionado.
- Planos de disposicion en planta, rutas de cables, etc.
- Memorias de calculo
(789-793)</t>
  </si>
  <si>
    <t xml:space="preserve">
- Realizar la ingenieria completo de la casa de control y proteccion incluyendo:
* Ingenieria civil y arquitectonico de la casa.
* Calculos estructurales.
* Iluminacion interior (ventanerias e iluminacion artificial)
* Ventilacion natural y artificial (en caso de ser requerido, diseno para instalacion de aire acondicionado)
* Disposicion de equipos en el interior de la casa.
* Carcamos interiores y comunicacion con los carcamos existentes en el patio de la S/E.
* Sistema de drenaje de aguas lluvias.
* Instalaciones electricas internas.
* Anden perimetral
* Sistema de apantallamiento para la casa de control.
(601-610)</t>
  </si>
  <si>
    <t xml:space="preserve">
- Realizar la ingenieria completo de la casa de control de acuerdo con los criterios de ingenieria NO-047 y NO-048 incluyendo:
* Ingenieria civil y arquitectonico de la casa.
* Calculos estructurales.
* Iluminacion interior (ventanerias e iluminacion artificial)
* Disposicion de equipos en el interior de la casa: celdas de media tension, equipos de control y proteccion, etc)
* Carcamos interiores y comunicacion con los carcamos existentes en la S/E.
* Semisotano 
* Ventilacion natural y artificial (en caso de ser requerido, diseno para instalacion de aire acondicionado)
* Baterias sanitarias
* Cuarto de baterias (cumpliendo con los requerimientos de normalizacion)
* Instalaciones electricas internas.
* Anden perimetral
* Sistema de apantallamiento.
(621-632)</t>
  </si>
  <si>
    <t>-Realizar el diseno completo del sistema de carrilera que permita el descargue y desplazamiento de los mismos desde la plataforma de descarga hasta la ubicacion final de los mismos.
- Disenar la plataforma de descarga que permita la ubicacion temporal de un transformador. 
(637-638)</t>
  </si>
  <si>
    <t>- Realizar el levantamiento de las caracteristicas de los CTs existentes (marca, tipo, relacion de transformacion, precision, BIL, etc.).
- Realizar diagramas unifilares y trifilares donde se muestre la conexion de cada nucleo del CT con los equipos de medida y reles de proteccion asociados. 
- Incluir planos producto de este levantamiento
- Verificar que el CT a instalar cumpla con los requerimientos del esquema de proteccion y medida existente en la subestacion.
(113-116)</t>
  </si>
  <si>
    <t>- Realizar el levantamiento de las caracteristicas de los CTs existentes (marca, tipo, relacion de transformacion, precision, BIL, etc.).
- Realizar diagramas unifilares y trifilares donde se muestre la conexion de cada nucleo del CT con los equipos de medida y reles de proteccion asociados. 
- Incluir planos producto de este levantamiento
- Verificar que el CT a instalar cumpla con los requerimientos del esquema de proteccion y medida existente en la subestacion.
(129-132)</t>
  </si>
  <si>
    <t>- Realizar el levantamiento de las caracteristicas de los PTs existentes (marca, tipo, relacion de transformacion, precision, BIL, etc.).
- Realizar diagramas unifilares y trifilares donde se muestre la conexion de cada nucleo del PT con los equipos de medida, control y/o proteccion asociados. 
- Incluir planos producto de este levantamiento
- Verificar que el PT a instalar cumpla con los requerimientos del esquema de proteccion y medida existente en la subestacion.
(145-148)</t>
  </si>
  <si>
    <t>- Realizar el levantamiento de las caracteristicas de los PTs existentes (marca, tipo, relacion de transformacion, precision, BIL, etc.).
- Realizar diagramas unifilares y trifilares donde se muestre la conexion de cada nucleo del PT con los equipos de medida y reles de proteccion asociados. 
- Incluir planos producto de este levantamiento
- Verificar que el PT a instalar cumpla con los requerimientos del esquema de proteccion y medida existente en la subestacion.
(161-164)</t>
  </si>
  <si>
    <t>- Realizar el levantamiento de las caracteristicas de la proteccion actual (marca, tipo, etc.)
- Realizar los diagramas unifilares y trifilares donde se muestre el estado actual de la instalacion. 
- Verificar la funcionalidad de la proteccion a instalar con los CTs y demas equipos de potencia instalados en el modulo a intervenir.
- Realizar los levantamientos y disenos para el reemplazo/instalacion de la proteccion 86L.
(394-396)</t>
  </si>
  <si>
    <t>- Realizar el levantamiento de las caracteristicas de la proteccion actual (marca, tipo, etc.)
- Realizar los diagramas unifilares y trifilares donde se muestre el estado actual de la instalacion. 
- Verificar la funcionalidad de la proteccion a instalar con los CTs y demas equipos de potencia instalados en el modulo a intervenir.
(406-408)</t>
  </si>
  <si>
    <t>- Realizar el levantamiento de las caracteristicas de la proteccion actual (marca, tipo, etc.)
- Realizar los diagramas unifilares y trifilares donde se muestre el estado actual de la instalacion. 
- Verificar la funcionalidad de la proteccion a instalar con los CTs y demas equipos de potencia instalados en el modulo a intervenir.
(418-420)</t>
  </si>
  <si>
    <t>- Realizar el levantamiento de las caracteristicas de la proteccion actual (marca, tipo, etc.) y del esquema de control del modulo o celda.
- Realizar los diagramas unifilares y trifilares donde se muestre el estado actual de la instalacion. 
- Verificar la funcionalidad de la unidad de control y proteccion a instalar con los CTs y demas equipos de potencia instalados en el modulo a intervenir.
(430-432)</t>
  </si>
  <si>
    <t>- Realizar el levantamiento de las caracteristicas de las protecciones actuales (marca, tipo, etc.)
- Realizar los diagramas unifilares y trifilares donde se muestre el estado actual de la instalacion. 
- Verificar la funcionalidad de las protecciones a instalar con los CTs y demas equipos de potencia instalados en el modulo a intervenir.
(491-493)</t>
  </si>
  <si>
    <t>- Realizar el levantamiento de las caracteristicas de las protecciones actuales (marca, tipo, etc.)
- Realizar los diagramas unifilares y trifilares donde se muestre el estado actual de la instalacion. 
- Verificar la funcionalidad de las protecciones a instalar con los CTs y demas equipos de potencia instalados en el modulo a intervenir.
- Realizar los levantamientos para el reemplazo/instalacion de la proteccion 86L.
(502-505)</t>
  </si>
  <si>
    <t>- Realizar el levantamiento de las caracteristicas de la proteccion actual (marca, tipo, etc.) y del esquema de control de cada celda.
- Realizar los diagramas unifilares y trifilares donde se muestre el estado actual de la instalacion. 
- Verificar la funcionalidad de la proteccion a instalar con los CTs de las celdas.
(515-517)</t>
  </si>
  <si>
    <t>- Planos de levantamiento topografico.
- Informe de levantamiento</t>
  </si>
  <si>
    <t>-Planos de levantamiento mecanico, con distancias y dimensiones de los equipos.
- Informe de levantamiento</t>
  </si>
  <si>
    <t xml:space="preserve">
'- Planos de levantamiento topografico.
</t>
  </si>
  <si>
    <t>- Planos de levantamiento topografico.</t>
  </si>
  <si>
    <t>- Planos y listas de levantamientos electricos
- Informe de levantamiento</t>
  </si>
  <si>
    <t>- Planos y listas de levantamientos electricos
- informe de levantamiento</t>
  </si>
  <si>
    <t>Ingenieria para el montaje de un nuevo transformador de potencia trifasico con tensiones AT (230/115/57,5 kV) y tensiones MT (34,5/13,8/11,4 kV)</t>
  </si>
  <si>
    <t>Ingenieria para el montaje de un nuevo banco de autotransformadores  AT-AT  (500/230/115/57,5 kV)</t>
  </si>
  <si>
    <t>Ingenieria para el montaje de un nuevo transformador trifasico  AT-AT (500/230/115/57,5 kV)</t>
  </si>
  <si>
    <t>Ingenieria para el montaje de un nuevo banco de autotransformadores  AT-AT (500/230/115/57,5 kV), incluyendo esquema de cambio rapido.</t>
  </si>
  <si>
    <t>PRECIOS POR MoDULO</t>
  </si>
  <si>
    <t xml:space="preserve">Ingenieria para el montaje de un nuevo modulo de transformador a nivel de tension  230 kV o 115 kV - Configuracion Barra Sencilla </t>
  </si>
  <si>
    <t>- Levantamiento topografico del sitio de ubicacion del nuevo modulo dentro de la S/E.
- Verificacion de disponibilidad de carcamos de control y potencia en patio y sala de control.
- Verificacion de espacio en casa de control para instalacion de los tableros de control y proteccion del nuevo modulo.</t>
  </si>
  <si>
    <t>- Adaptar las cimentaciones normalizadas  de los nuevos equipos de potencia.
- Ampliacion y/o construccion de la malla de puesta a tierra (en caso de ser requerido)
- Ingenieria para construccion de los nuevos carcamos de control y/o potencia en patio y sala de control (en caso de ser requerido)
- Ingenieria para construccion de las obras civiles requeridas para instalacion de tablero de control y proteccion (en caso de ser requerido)</t>
  </si>
  <si>
    <t xml:space="preserve">- Informe de Ingenieria civil
- Memorias de calculo
- Planos de construccion con desglose de materiales y pesos
- Plano de disposicion general de obras civiles
</t>
  </si>
  <si>
    <t xml:space="preserve">- Verificacion de cumplimiento de distancias de seguridad, electricas y de mantenimiento al piso, estructuras de portico y equipos adyacentes, con las normas vigentes (en especial el RETIE). 
- Verificacion del espacio disponible en sala de control para ubicacion del tablero de control y proteccion. 
- Verificacion de disponibilidad de barraje para conexion del nuevo modulo. Determinacion del calibre actual del  barraje.
</t>
  </si>
  <si>
    <t>- Disposicion de los equipos con sus conexiones en potencia (especificando calibre, tipo de cable y conectores requeridos).
- Disposicion de tuberias desde los equipos hacia los carcamos.
- Conexiones de puesta a tierra. 
- Calculo e ingenieria  de apantallamiento para el nuevo modulo, especificando distancia, cables y herrajes y conexion al sistema existente (en caso que aplique). 
- Disposicion de tableros en la casa de control y de los equipos dentro del tablero 
- Elaboracion de planos detallados de la estructura metalica requerida
- Determinar los aspectos a tener en cuenta para la instalacion de los nuevos equipos (acceso de maquinaria pesada, distancia a equipos energizados, delimitacion de la zona de trabajo, etc.).</t>
  </si>
  <si>
    <t xml:space="preserve">- Memorias de calculo y arboles de carga de las estructuras de soporte de equipos. 
- Plano de ubicacion en planta y perfil de los equipos del nuevo modulo.
- Plano mecanico detallado del modulo en patio que incluya: detalle de conexiones en potencia (AT y MT) especificando tipo de conectores y calibres de cable, conexiones de puesta a tierra, disposicion de tuberias de control, entre otros.
- Plano mecanico detallado del tablero de control y proteccion que incluya disposicion de equipos y de elementos auxiliares (borneras, MCBs, reles auxiliares, etc).
- Planos de despiece de la estructura metalica requerida
- Informe de Ingenieria mecanica
- Lista de materiales </t>
  </si>
  <si>
    <t>- Verificacion de las caracteristicas electricas de los equipos a instalar en el modulo.
- Validacion de disponibilidad de MCBs en los tableros de AC y DC existentes. 
- Verificacion de interfases requeridas con otros modulos o con la proteccion 87B.
- Validacion del esquema de telecontrol existente en la S/E.
- Verificacion del sistema de deteccion de incendios existente en la S/E.</t>
  </si>
  <si>
    <t>- Ingenieria  del esquema de control y proteccion del modulo y del banco de compensacion, contemplando las interfases con los modulos de la S/E y con los esquemas de proteccion existentes (proteccion diferencial de barra, esquema 50 BF, esquema de seccionamiento, equipo registrador de fallas, rele de mando sincronizado), bajo los criterios de ingenieria NO-047.
- Ingenieria electrica completa para construccion del modulo de acuerdo con los criterios de ingenieria NO-047 vigentes.
- Calculo de conductores de acuerdo con la capacidad amperimetrica y cargabilidad de transformadores de instrumentacion.
- Calculo y seleccion de conductores de potencia.
- Elaboracion de manual de operacion de la nueva instalacion.
- Integracion al sistema de deteccion de incendios existente
- Definicion de rutas de cable de comunicaciones para los servicios de telecontrol y gestion de protecciones.
- Recomendaciones sobre el proceso constructivo.</t>
  </si>
  <si>
    <t>Ingenieria para el montaje de un nuevo modulo de transformador 230 o 115 kV - Configuracion Barra Doble o Barra principal +transferencia.</t>
  </si>
  <si>
    <t>- Disposicion de los equipos con sus conexiones en potencia (especificando calibre, tipo de cable y conectores requeridos).
- Disposicion de tuberias desde los equipos hacia los carcamos.
- Conexiones de puesta a tierra. 
- Calculo y estudio de apantallamiento para el nuevo modulo, especificando distancia, cables y herrajes y conexion al sistema existente (en caso que aplique). 
- Disposicion de tableros en la casa de control y de los equipos dentro del tablero 
- Elaboracion de planos detallados de la estructura metalica requerida.
- Determinar los aspectos a tener en cuenta para la instalacion de los nuevos equipos (acceso de maquinaria pesada, distancia a equipos energizados, delimitacion de la zona de trabajo, etc.).</t>
  </si>
  <si>
    <t>- Ingenieria del esquema de control y proteccion del modulo y del banco de compensacion, contemplando las interfases con los modulos de la S/E y con los esquemas de proteccion existentes (proteccion diferencial de barra, esquema 50 BF, esquema de seccionamiento, equipo registrador de fallas, rele de mando sincronizado), bajo los criterios de ingenieria NO-047.
- Ingenieria electrica completa para construccion del modulo de acuerdo con los criterios de ingenieria NO-047 vigentes.
- Calculo de conductores de acuerdo con la capacidad amperimetrica y cargabilidad de transformadores de instrumentacion.
- Calculo y seleccion de conductores de potencia.
- Elaboracion de manual de operacion de la nueva instalacion.
- Integracion al sistema de deteccion de incendios existente
- Definicion de rutas de cable de comunicaciones para los servicios de telecontrol y gestion de protecciones.
- Recomendaciones sobre el proceso constructivo.</t>
  </si>
  <si>
    <t>Ingenieria para el montaje de un nuevo modulo de transformador 230  o 115 kV - Configuracion Barra Doble + Seccionador By Pass</t>
  </si>
  <si>
    <t>Ingenieria para el montaje de un nuevo modulo Transformador 500 kV - ( Cualquier configuracion de barra)</t>
  </si>
  <si>
    <t>- Ingenieria civil de las bases de equipos de potencia en patio.
- Ampliacion y/o construccion de la malla de puesta a tierra (en caso de ser requerido)
- Ingenieria para construccion de los nuevos carcamos de control y/o potencia en patio y sala de control (en caso de ser requerido)
- Ingenieria para construccion de las obras civiles requeridas para instalacion de tablero de control y proteccion (en caso de ser requerido)</t>
  </si>
  <si>
    <t>Ingenieria para el montaje de un nuevo modulo Linea 115 kV - Configuracion Barra Doble o Barra Principal + Transferencia</t>
  </si>
  <si>
    <t>- Ingenieria del esquema de control y proteccion del modulo contemplando las interfases con los modulos existentes en la S/E y con los esquemas de proteccion existentes (proteccion diferencial de barra, esquema 50 BF, esquema de seccionamiento, teleproteccion), bajo los criterios de ingenieria NO-047.
- Ingenieria electrica completa para construccion del modulo de acuerdo con los criterios de ingenieria NO-047 vigentes.
- Calculo de conductores de acuerdo con la capacidad amperimetrica y cargabilidad de transformadores de instrumentacion.
- Calculo y seleccion de conductores de potencia.
- Elaboracion de manual de operacion de la nueva instalacion.
- Integracion al sistema de deteccion de incendios existente.
- Definicion de rutas de cable de comunicaciones para los servicios de telecontrol y gestion de protecciones.
- Recomendaciones sobre el proceso constructivo.</t>
  </si>
  <si>
    <t xml:space="preserve">Ingenieria para el montaje de un nuevo modulo Linea 115 kV - Configuracion Barra Sencilla </t>
  </si>
  <si>
    <t>- Ingenieria del esquema de control y proteccion del modulo contemplando las interfases con los modulos existentes en la S/E y con los esquemas de proteccion existentes (proteccion diferencial de barra, esquema 50 BF, esquema de seccionamiento, teleproteccion), bajo los criterios de ingenieria NO-047.
- Ingenieria electrica completa para construccion del modulo de acuerdo con los criterios de ingenieria NO-047 vigentes.
- Calculo de conductores de acuerdo con la capacidad amperimetrica y cargabilidad de transformadores de instrumentacion.
- Calculo y seleccion de conductores de potencia.
- Elaboracion de manual de operacion de la nueva instalacion.
- Integracion al sistema de deteccion de incendios existente
- Definicion de rutas de cable de comunicaciones para los servicios de telecontrol y gestion de protecciones.
- Recomendaciones sobre el proceso constructivo.</t>
  </si>
  <si>
    <t>Ingenieria para el montaje de un nuevo modulo Linea 115 kV - Configuracion Barra Doble + Seccionador By Pass</t>
  </si>
  <si>
    <t xml:space="preserve">Ingenieria para el montaje de un nuevo modulo de Maniobra, (Acople, Transferencia o Seccionamiento) en 115 kV </t>
  </si>
  <si>
    <t>- Levantamiento topografico del sitio de ubicacion del nuevo modulo dentro de la S/E.
- Verificacion de disponibilidad de carcamos de control en patio y sala de control.
- Verificacion de espacio en casa de control para instalacion de los tableros de control y proteccion del nuevo modulo.</t>
  </si>
  <si>
    <t>- Adaptar las cimentaciones normalizadas  de los nuevos equipos de potencia.
- Ampliacion y/o construccion de la malla de puesta a tierra (en caso de ser requerido)
- Ingenieria para construccion de los nuevos carcamos de control en patio y sala de control (en caso de ser requerido)
- Ingenieria para construccion de las obras civiles requeridas para instalacion de tablero de control y proteccion (en caso de ser requerido)</t>
  </si>
  <si>
    <t>- Ingenieria del esquema de control y proteccion del modulo contemplando las interfases con los modulos existentes en la S/E y con los esquemas de proteccion existentes (proteccion diferencial de barra, esquema 50 BF, esquema de seccionamiento, teleproteccion), bajo los criterios de ingenieria NO-047.
- Ingenieria electrica completo para construccion del modulo de acuerdo con los criterios de ingenieria NO-047 vigentes.
- Calculo de conductores de acuerdo con la capacidad amperimetrica y cargabilidad de transformadores de instrumentacion.
- Definicion de rutas de cable de comunicaciones para los servicios de telecontrol y gestion de protecciones.
- Elaboracion de manual de operacion de la nueva instalacion.
- Integracion al sistema de deteccion de incendios existente
- Recomendaciones sobre el proceso constructivo.</t>
  </si>
  <si>
    <t xml:space="preserve">Ingenieria para la ampliacion del  barraje y portico en 500 kV, 230 kV o 115 kV </t>
  </si>
  <si>
    <t>Global (cubre hasta dos modulos consecutivos)</t>
  </si>
  <si>
    <t>- Levantamiento topografico de la S/E, detallando el/los barraje(s) y porticos existente(s) y el espacio disponible para la ampliacion.</t>
  </si>
  <si>
    <t xml:space="preserve">- Ingenieria civil de las bases de porticos requeridas para la ampliacion de la barra.
- Adecuacion del terreno en caso de ser necesario para que sea apto para las fundaciones de los nuevos porticos.
</t>
  </si>
  <si>
    <t>- Memorias de calculo
- Planos de construccion con desglose de materiales y pesos
- Plano de disposicion general de obras civiles
- Informe de Ingenieria civil</t>
  </si>
  <si>
    <t>- Levantamiento mecanico detallado de la estructura metalica de porticos existentes.
- Validacion de alternativas de conexion a la barra existente.
- Verificacion de las caracteristicas actuales de la barra (cable, tubo), con detalles de calibres y/o diametro y cantidad de cables y/o tubos por fase.</t>
  </si>
  <si>
    <t>- Ingenieria mecanica detallado que incluya: vista en planta y perfil de la barra con la ampliacion propuesta (especificando calibre, tipo de cable y herrajes).
- Conexiones de puesta a tierra de la nueva estructura.
- Calculo y estudio de apantallamiento para la ampliacion del barraje, especificando distancia, cables y herrajes y conexion al sistema existente (en caso que aplique). 
- Ingenieria mecanica de las columnas y vigas que se requieran para la ampliacion del portico y la barra (con las respectivas memorias de calculo).
- Elaboracion de planos detallados de la estructura metalica requerida
- Proceso constructivo recomendado</t>
  </si>
  <si>
    <t>- Plano de ubicacion en planta y perfil de la ampliacion.
- Plano mecanico detallado que incluya: detalle de conexiones en potencia especificando herrajes y calibres de cable, conexiones de puesta a tierra.
- Informe de Ingenieria mecanica
- Lista de materiales
- Planos de despiece de la estructura metalica requerida</t>
  </si>
  <si>
    <t xml:space="preserve">- Levantamiento topografico del lugar de ubicacion del nuevo transformador de potencia. 
- Levantamiento de carcamos de control y potencia existentes para comunicacion con la casa de control para verificar necesidades de ampliacion. </t>
  </si>
  <si>
    <t xml:space="preserve">
- Ingenieria para construccion de las carrileras y cimentacion del transformador incluyendo foso de aceite y conexion a tanque de aceite.
- Ingenieria para construccion de cimentaciones para columnas del barraje auxiliar (en caso de ser requerido).
- Ingenieria para construccion de obras civiles requeridas para instalacion del nuevo tablero de regulacion en sala de control y/o patio.
- Ingenieria para construccion de nuevos carcamos y/o bancos de ductos para el cableado de control desde el patio hacia la sala de control.
- Ingenieria para construccion de nuevos carcamos y/o bancos de ductos para el cableado de potencia desde el transformador hacia las celdas de MT (en caso que sea necesario).</t>
  </si>
  <si>
    <t>- Verificacion de distancias de seguridad a porticos y muros. 
- Validacion de la conexion en potencia por el lado de AT del transformador. Verificar si es necesaria la construccion de un barraje auxiliar.</t>
  </si>
  <si>
    <t>- Ingenieria mecanica completa para instalacion de nuevo transformador incluyendo: conexiones de PAT, conexiones de neutro, conexiones en potencia por AT y MT (incluyendo calibres de cables y conectores).
- Disposicion de tuberias para el cableado de control.
- Ingenieria para construccion de barraje auxiliar para conexion por AT en caso de ser necesario.
- Calculo y estudio de apantallamiento para el nuevo transformador y barraje auxiliar (cuando aplique), especificando distancia, cables y herrajes y conexion al sistema existente. 
- Ubicacion del tablero de regulacion del nuevo transformador a instalar.
- Ingenieria mecanica de las rejillas para el foso de aceite.
- Determinar los aspectos a tener en cuenta para la instalacion del nuevo equipo (acceso de maquinaria pesada, distancia a equipos energizados, delimitacion de la zona de trabajo, etc.).</t>
  </si>
  <si>
    <t>- Plano de ubicacion en planta y perfil del nuevo transformador.
- Plano mecanico detallado que incluya: detalle de conexiones en potencia (AT y MT) especificando tipo de conectores y calibres de cable, conexiones de puesta a tierra, disposicion de tuberias de control, entre otros.
- Planos de despiece de la estructura metalica requerida.
- Informe de Ingenieria mecanica</t>
  </si>
  <si>
    <t>- Verificacion de MCBs disponibles en tableros de AC y DC para alimentacion del gabinete de control local del transformador, gabinete del cambiador de tomas y el tablero de regulacion.
- Verificacion de interfases con el tablero de control y proteccion del modulo de transformador.</t>
  </si>
  <si>
    <t xml:space="preserve">- Levantamiento topografico del lugar de ubicacion del nuevo banco de transformacion. 
- Levantamiento de carcamos de control existentes para comunicacion entre las unidades y la casa de control para verificar necesidades de ampliacion. </t>
  </si>
  <si>
    <t xml:space="preserve">
- Ingenieria para construccion de las carrileras y cimentacion de las unidades de transformacion incluyendo fosos de aceite y conexion a tanque de aceite.
- Ingenieria para construccion de los muros cortafuegos requeridos entre las unidades de transformacion.
- Ingenieria para construccion de obras civiles requeridas para instalacion del nuevo tablero de regulacion en sala de control y/o patio.
- Ingenieria para construccion de nuevos carcamos y/o bancos de ductos para el cableado de control desde el patio hacia la sala de control.
- Ingenieria para construccion de nuevos carcamos y/o bancos de ductos para el cableado de potencia para la conformacion de la delta del terciario (en caso de ser requerido).</t>
  </si>
  <si>
    <t>- Verificacion de distancias de seguridad a porticos y muros. 
- Validacion de la conexion en potencia del banco de transformadores. Verificar si es necesaria la construccion de un barraje auxiliar.</t>
  </si>
  <si>
    <t>- Ingenieria mecanica completa para instalacion del nuevo banco de transformacion incluyendo: conexiones de PAT, conexiones de neutro, conexiones en potencia (incluyendo calibres de cables y conectores).
- Disposicion de tuberias para el cableado de control.
- Ingenieria para construccion de barraje auxiliar para conexion en potencia en caso de ser necesario.
- Calculo y estudio de apantallamiento para el nuevo banco de transformacion y barraje auxiliar (cuando aplique), especificando distancia, cables y herrajes y conexion al sistema existente. 
- Ubicacion del tablero de regulacion del nuevo banco de transformacion a instalar.
- Ingenieria mecanica de las rejillas para los fosos de aceite.
- Determinar los aspectos a tener en cuenta para la instalacion de los nuevos equipos (acceso de maquinaria pesada, distancia a equipos energizados, delimitacion de la zona de trabajo, etc.).</t>
  </si>
  <si>
    <t>- Plano de ubicacion en planta y perfil del nuevo transformador.
- Plano mecanico detallado que incluya: detalle de conexiones en potencia especificando tipo de conectores y calibres de cable, conexiones de puesta a tierra, disposicion de tuberias de control, entre otros.
- Planos de despiece de la estructura metalica requerida.
- Informe de Ingenieria mecanica</t>
  </si>
  <si>
    <t>- Verificacion de MCBs disponibles en tableros de AC y DC para alimentacion del gabinete de control local de las unidades de transformacion, gabinetes del cambiador de tomas y el tablero de regulacion.
- Verificacion de interfases con el tablero de control y proteccion del modulo de transformador.</t>
  </si>
  <si>
    <t xml:space="preserve">- Levantamiento topografico del lugar de ubicacion del nuevo transformador. 
- Levantamiento de carcamos de control existentes para comunicacion entre el transformador y la casa de control para verificar necesidades de ampliacion. </t>
  </si>
  <si>
    <t xml:space="preserve">
- Ingenieria para construccion de las carrileras y cimentacion del transformador incluyendo foso de aceite y conexion a tanque de aceite.
- Ingenieria para construccion de obras civiles requeridas para instalacion del nuevo tablero de regulacion en sala de control y/o patio.
- Ingenieria para construccion de nuevos carcamos y/o bancos de ductos para el cableado de control desde el patio hacia la sala de control.
- Ingenieria para construccion de nuevos carcamos y/o bancos de ductos para el cableado de potencia para la conformacion de la delta del terciario (en caso de ser requerido).</t>
  </si>
  <si>
    <t>- Verificacion de distancias de seguridad a porticos y muros. 
- Validacion de la conexion en potencia del transformador. Verificar si es necesaria la construccion de un barraje auxiliar.</t>
  </si>
  <si>
    <t>- Ingenieria mecanica completo para instalacion del nuevo transformador incluyendo: conexiones de PAT, conexiones de neutro, conexiones en potencia (incluyendo calibres de cables y conectores).
- Disposicion de tuberias para el cableado de control.
- Ingenieria para construccion de barraje auxiliar para conexion en potencia en caso de ser necesario.
- Calculo y estudio de apantallamiento para el nuevo banco de transformacion y barraje auxiliar (cuando aplique), especificando distancia, cables y herrajes y conexion al sistema existente. 
- Ubicacion del tablero de regulacion del nuevo banco de transformacion a instalar.
- Ingenieria mecanica de las rejillas para los fosos de aceite.
- Determinar los aspectos a tener en cuenta para la instalacion del nuevo equipo (acceso de maquinaria pesada, distancia a equipos energizados, delimitacion de la zona de trabajo, etc.).</t>
  </si>
  <si>
    <t>- Verificacion de MCBs disponibles en tableros de AC y DC para alimentacion del gabinete de control local del transformador, gabinetes del cambiador de tomas y el tablero de regulacion.
- Verificacion de interfases con el tablero de control y proteccion del modulo de transformador.</t>
  </si>
  <si>
    <t xml:space="preserve">
- Ingenieria para construccion de las carrileras y cimentacion de todas las unidades de transformacion incluyendo fosos de aceite y conexion a tanque de aceite.
- Ingenieria para construccion de los muros cortafuegos requeridos entre las unidades de transformacion.
- Ingenieria para construccion de obras civiles requeridas para instalacion del nuevo tablero de regulacion en sala de control y/o patio.
- Ingenieria para construccion de las bases para las celdas y tablero asociados al cambio rapido,
- Ingenieria para construccion de nuevos carcamos y/o bancos de ductos para el cableado de control desde el patio hacia la sala de control.
- Ingenieria para construccion de nuevos carcamos y/o bancos de ductos para el cableado de potencia para la conformacion de la delta del terciario (en caso de ser requerido).</t>
  </si>
  <si>
    <t>- Ingenieria mecanica completa para instalacion del nuevo banco de transformacion incluyendo: conexiones de PAT, conexiones de neutro, conexiones en potencia (incluyendo calibres de cables y conectores).
- Disposicion de tuberias para el cableado de control.
- Ingenieria de barraje auxiliar para conexion de cambio rapido en los tres devanados.
- Calculo y estudio de apantallamiento para el nuevo banco de transformacion y barraje auxiliar (cuando aplique), especificando distancia, cables y herrajes y conexion al sistema existente. 
- Ubicacion del tablero de regulacion del nuevo banco de transformacion a instalar.
- Ingenieria mecanica de las rejillas para los fosos de aceite.
- Determinar los aspectos a tener en cuenta para la instalacion de los nuevos equipos (acceso de maquinaria pesada, distancia a equipos energizados, delimitacion de la zona de trabajo, etc.).</t>
  </si>
  <si>
    <t xml:space="preserve">Ingenieria para la instalacion de Transformador de Potencia Trifasico 34.5/13,2-11.4 kV, 2,5 a 12 MVA                       </t>
  </si>
  <si>
    <t>- Levantamiento topografico del lugar de ubicacion del nuevo transformador de potencia. 
- Levantamiento de carcamos de control y potencia existentes para las interfases con otros modulos.</t>
  </si>
  <si>
    <t xml:space="preserve">
- Ingenieria para construccion de las carrileras y cimentacion del transformador incluyendo foso de aceite y conexion a tanque de aceite y/o trampa de aceite.
- Ingenieria para construccion de nuevos carcamos y/o bancos de ductos para el cableado de control desde el transformador hacia sus modulos asociados en AT y MT.
- Ingenieria para construccion de nuevos carcamos y/o bancos de ductos para el cableado de potencia desde el transformador hacia el barraje de MT (en caso que sea necesario).</t>
  </si>
  <si>
    <t>- Ingenieria mecanica completa para instalacion de nuevo transformador incluyendo: conexiones de PAT, conexiones de neutro, conexiones en potencia por AT y MT (incluyendo calibres de cables y conectores).
- Disposicion de tuberias para el cableado de control.
- Ingenieria de barraje auxiliar para conexion por AT en caso de ser necesario.
- Calculo y estudio de apantallamiento para el nuevo transformador y barraje auxiliar (cuando aplique), especificando distancia, cables y herrajes y conexion al sistema existente. 
- Ingenieria mecanica de las rejillas para el foso de aceite.
- Indicar como se realiza de la conexion al barraje de MT incluyendo calibres de cables y conectores.
- Determinar los aspectos a tener en cuenta para la instalacion del nuevo equipo (acceso de maquinaria pesada, distancia a equipos energizados, delimitacion de la zona de trabajo, etc.).</t>
  </si>
  <si>
    <t>- Validacion de la necesidad de MCBs  de AC y DC para alimentacion del control del transformador.
- Verificacion de interfases con sus modulos asociados en AT y MT.</t>
  </si>
  <si>
    <t>- Ingenieria electrica para conexion del nuevo transformador y su integracion a los modulos existentes.</t>
  </si>
  <si>
    <t>Ingenieria para el montaje de un nuevo banco de compensacion capacitiva de 115 KV con su modulo de conexion a la barra. (Configuracion barra sencilla)</t>
  </si>
  <si>
    <t xml:space="preserve">- Levantamiento topografico del sitio de ubicacion del nuevo banco de compensacion  capacitiva (Bobina, Condensadores, CTs de desbalance) y su modulo de conexion al barraje.
- Verificacion de disponibilidad de carcamos de control. 
- Verificar necesidad de ejecutar obras civiles en casa de control para instalacion de los tableros de control y proteccion. </t>
  </si>
  <si>
    <t xml:space="preserve">- Ingenieria civil de las bases de equipos de potencia del banco y su modulo de conexion.
- Ampliacion y/o construccion de la malla de puesta a tierra.
- Indicar las obras requeridas para la ubicacion del tablero en sala de control.
-En caso de requerirse, realizar la ingenieria para construccion de los nuevos carcamos.
</t>
  </si>
  <si>
    <t>- Disposicion de los equipos con sus conexiones en potencia (especificando calibre, tipo de cable y conectores requeridos).
- Disposicion de tuberias desde los equipos hacia los carcamos.
- Conexiones de puesta a tierra. 
- Calculo y estudio de apantallamiento para el nuevo modulo, especificando distancia, cables y herrajes y conexion al sistema existente (en caso que aplique). 
- Disposicion de tableros en la casa de control y de los equipos dentro del tablero 
- Elaboracion de planos detallados de la estructura metalica requerida
- Determinar los aspectos a tener en cuenta para la instalacion de los nuevos equipos (acceso de maquinaria pesada, distancia a equipos energizados, delimitacion de la zona de trabajo, etc.).</t>
  </si>
  <si>
    <t xml:space="preserve">- Memorias de calculo y arboles de carga de las estructuras de soporte de equipos. 
- Plano de ubicacion en planta y perfil de los equipos del nuevo modulo, incluyendo los de la bahia y del banco de compensacion. 
- Plano mecanico detallado del modulo en patio que incluya: detalle de conexiones en potencia (AT y MT) especificando tipo de conectores y calibres de cable, conexiones de puesta a tierra, disposicion de tuberias de control, entre otros.
- Plano mecanico detallado del tablero de control y proteccion que incluya disposicion de equipos y de elementos auxiliares (borneras, MCBs, reles auxiliares, etc).
- Planos de despiece de la estructura metalica requerida
- Informe de Ingenieria mecanica
- Lista de materiales </t>
  </si>
  <si>
    <t>- Verificacion de las caracteristicas electricas de los equipos a instalar en el modulo incluyendo los elementos del banco de compensacion.
- Validacion de disponibilidad de MCBs en los tableros de AC y DC existentes. 
- Verificacion de interfases requeridas con otros modulos o con la proteccion 87B.
- Validacion del esquema de telecontrol existente en la S/E.
- Verificacion del sistema de deteccion de incendios existente en la S/E.</t>
  </si>
  <si>
    <t>- Ingenieria del esquema de control y proteccion del modulo y del banco de compensacion, contemplando las interfases con los modulos de la S/E y con los esquemas de proteccion existentes (proteccion diferencial de barra, esquema 50 BF, esquema de seccionamiento, equipo registrador de fallas, rele de mando sincronizado), bajo los criterios de ingenieria NO-047.
- Ingenieria electrica completa para construccion del modulo de acuerdo con los criterios de ingenieria NO-047 vigentes.
- Calculo de conductores de acuerdo con la capacidad amperimetrica y cargabilidad de transformadores de instrumentacion.
- Elaboracion de manual de operacion de la nueva instalacion.
- Integracion al sistema de deteccion de incendios existente
- Definicion de rutas de cable de comunicaciones para los servicios de telecontrol y gestion de protecciones
- Recomendaciones sobre el proceso constructivo.</t>
  </si>
  <si>
    <t>Ingenieria para el montaje de un nuevo banco de compensacion capacitiva de 115 KV con su modulo de conexion a la barra. (Configuracion barra doble)</t>
  </si>
  <si>
    <t xml:space="preserve">- Ingenieria civil de las bases de equipos de potencia del banco y su modulo de conexion.
- Ampliacion y/o construccion de la malla de puesta a tierra.
- Ingenieria para construccion de las obras requeridas para la ubicacion del tablero en sala de control.
-En caso de requerirse, realizar la ingenieria para construccion de los nuevos carcamos.
</t>
  </si>
  <si>
    <t>Ingenieria para el montaje de un nuevo modulo circuito/transformador de 34.5 kV con interruptor</t>
  </si>
  <si>
    <t xml:space="preserve">- Levantamiento topografico del sitio de ubicacion del nuevo modulo dentro de la S/E.
- Verificacion de disponibilidad de carcamos de control y potencia.
- Verificacion de espacio disponible en casa de control para instalacion del tablero de control y proteccion.
- Verificacion de ducteria existente para salida del circuito en caso de ser subterraneo. </t>
  </si>
  <si>
    <t xml:space="preserve">- Informe de Ingenieria civil
- Memorias de calculo
- Planos de construccion con desglose de materiales y pesos
</t>
  </si>
  <si>
    <t>- Verificar distancias de seguridad, electricas y de mantenimiento al piso, estructuras de portico y equipos adyacentes, con las normas vigentes (en especial el RETIE). 
- Verificacion del espacio disponible en sala de control para ubicacion del tablero de control y proteccion.
- Verificacion de disponibilidad de porticos y determinacion del calibre de la barra actual.</t>
  </si>
  <si>
    <t>- Disposicion de los equipos en patio, conexiones en potencia (especificando calibre, tipo de cable y conectores)
- Disposicion de tuberias desde equipos hacia carcamos.
- Conexiones de puesta a tierra. 
- Calculo y estudio de apantallamiento para el nuevo modulo, especificando distancia, cables y herrajes y conexion al sistema existente (en caso que aplique). 
- Disposicion de tableros en casa de control.
- Elaboracion de planos detallados de la estructura metalica requerida.
- Determinar los aspectos a tener en cuenta para la instalacion de los nuevos equipos (acceso de maquinaria pesada, distancia a equipos energizados, delimitacion de la zona de trabajo, etc.).</t>
  </si>
  <si>
    <t xml:space="preserve"> 
- Plano de ubicacion en planta y perfil de los equipos del nuevo modulo.
- Plano mecanico detallado del modulo en patio que incluya: detalle de conexiones en potencia especificando tipo de conectores y calibres de cable, conexiones de puesta a tierra, disposicion de tuberias de control, entre otros.
- Plano mecanico detallado del tablero de control y proteccion que incluya disposicion de equipos y de elementos auxiliares (borneras, MCBs, reles auxiliares, etc).
- Planos de despiece de la estructura metalica requerida
- Informe de Ingenieria mecanica</t>
  </si>
  <si>
    <t>- Verificacion de las caracteristicas electricas de los equipos a instalar en el modulo.
- Validacion de disponibilidad de MCBs en los tableros de AC y DC existentes. 
- Verificacion de interfases requeridas con otros modulos.
- Validacion del esquema de telecontrol existente en la S/E.
- Verificacion del sistema de deteccion de incendios existente en la S/E.</t>
  </si>
  <si>
    <t xml:space="preserve">
- Ingenieria del esquema de control y proteccion del modulo contemplando las interfases con los modulos existentes en la S/E y con los esquemas de proteccion existentes (esquema 50 BF), bajo los criterios de ingenieria NO-047. 
- Ingenieria electrica completa para construccion del modulo bajo los criterios de ingenieria NO-047. 
- Calculo de conductores de acuerdo a capacidad amperimetrica y cargabilidad de transformadores de instrumentacion.
- Recomendaciones sobre el proceso constructivo.
- Integracion al sistema de deteccion de incendios existente
- Definicion de rutas de cable de comunicaciones para los servicios de telecontrol y gestion de protecciones.</t>
  </si>
  <si>
    <t>Ingenieria para el montaje de un nuevo modulo de circuito/transformador de 34,5 kV en subestacion reducida con reconectador y seccionadores en portico</t>
  </si>
  <si>
    <t xml:space="preserve">- Levantamiento topografico del sitio de ubicacion del nuevo modulo dentro de la S/E.
- Verificacion de disponibilidad de carcamos de control y/o potencia.
- Verificacion de distancias de seguridad, electricas y de mantenimiento al piso, estructuras de portico y equipos adyacentes, con las normas vigentes (en especial el RETIE). 
- Verificacion de disponibilidad de porticos y vigas, verificacion de esfuerzos mecanicos para determinar necesidad de refuerzos en la estructura existente y/o ampliaciones.
- Verificacion del calibre de la barra actual. 
</t>
  </si>
  <si>
    <t xml:space="preserve">- Planos de levantamiento topografico.
- Memorias de calculo
- Planos de construccion con desglose de materiales y pesos
- Plano de ubicacion en planta y perfil del nuevo modulo.
- Plano mecanico detallado que incluya: detalle de conexiones en potencia (AT y MT) especificando tipo de conectores y calibres de cable, conexiones de puesta a tierra, disposicion de tuberias de control, entre otros.
- Planos de despiece de la estructura metalica requerida
- Informe de Ingenieria mecanica
- Informe de Ingenieria civil
</t>
  </si>
  <si>
    <t>- Dimensionamiento de nuevas vigas y soportes de instalacion de equipos (en caso de ser necesario). 
- Ingenieria para construccion de nuevos carcamos de control y/o potencia en caso de ser requerido.
- Calculo y estudio de apantallamiento para el nuevo modulo, especificando distancia, cables y herrajes y conexion al sistema existente (en caso que aplique).
- Disposicion de equipos en planta y perfil con las conexiones en potencia (especificando calibre, tipo de cable y conectores)
- Disposicion de tuberias para conexionado de control de los equipos.
- Conexiones de puesta a tierra. 
- Ingenieria para construccion de nuevo banco de ductos para salida del circuito con sus cajas de inspeccion (en caso de ser requerido).
- Elaboracion de planos detallados de la estructura metalica requerida.
- Determinar los aspectos a tener en cuenta para la instalacion de los nuevos equipos (acceso de maquinaria pesada, distancia a equipos energizados, delimitacion de la zona de trabajo, etc.).</t>
  </si>
  <si>
    <t>- Verificacion de las caracteristicas electricas de los equipos a instalar en el modulo.
- Validacion de disponibilidad de MCBs en los tableros de AC y DC existentes. 
- Verificacion de interfases requeridas con otros modulos.
- Validacion del esquema de telecontrol existente en la S/E.</t>
  </si>
  <si>
    <t>- Ingenieria del esquema de control y proteccion del modulo contemplando las interfases con los modulos existentes en la S/E y con los esquemas de proteccion existentes (esquema 50 BF), bajo los criterios de ingenieria NO-047. 
- Ingenieria electrica completa para construccion del modulo bajo los criterios de ingenieria NO-047. 
- Calculo de conductores de acuerdo a capacidad amperimetrica y cargabilidad de transformadores de instrumentacion.
- Recomendaciones sobre el proceso constructivo.</t>
  </si>
  <si>
    <t>Ingenieria para la ampliacion de barraje y portico en 34.5 kV (hasta en dos modulos consecutivos).</t>
  </si>
  <si>
    <t>- Ingenieria mecanica detallada que incluya: vista en planta y perfil de la barra con la ampliacion propuesta (especificando calibre, tipo de cable y herrajes).
- Conexiones de puesta a tierra de la nueva estructura.
- Calculo y estudio de apantallamiento para la ampliacion del barraje, especificando distancia, cables y herrajes y conexion al sistema existente (en caso que aplique). 
- Ingenieria mecanicas de las columnas y vigas que se requieran para la ampliacion del portico y la barra (con las respectivas memorias de calculo).
- Elaboracion de planos detallados de la estructura metalica requerida
- Proceso constructivo recomendado</t>
  </si>
  <si>
    <t>Ingenieria para el montaje de un nuevo modulo de Maniobra ( Seccionamiento o Union Barras) en  34.5 kV con interruptor</t>
  </si>
  <si>
    <t>- Levantamiento topografico del sitio de ubicacion del nuevo modulo dentro de la S/E.
- Verificacion de disponibilidad de carcamos de control y potencia.
- Verificacion de espacio disponible en casa de control para instalacion del tablero de control y proteccion.</t>
  </si>
  <si>
    <t xml:space="preserve">- Adaptar las cimentaciones normalizadas  de los nuevos equipos de potencia.
- Ampliacion y/o construccion de la malla de puesta a tierra (en caso de ser requerido)
- Ingenieria para construccion de los nuevos carcamos de control y/o potencia en patio y sala de control (en caso de ser requerido).
</t>
  </si>
  <si>
    <t xml:space="preserve">
- Ingenieria del esquema de control y proteccion del modulo contemplando las interfases con los modulos existentes en la S/E y con los esquemas de proteccion existentes (esquema 50 BF), bajo los criterios de ingenieria NO-047. 
- Ingenieria electrica completa para construccion del modulo bajo los criterios de ingenieria NO-047. 
- Calculo de conductores de acuerdo a capacidad amperimetrica y cargabilidad de transformadores de instrumentacion.
- Definicion de rutas de cable de comunicaciones para los servicios de telecontrol y gestion de protecciones.
- Recomendaciones sobre el proceso constructivo.
- Integracion al sistema de deteccion de incendios existente</t>
  </si>
  <si>
    <t>Global por fila (Hasta 6 Celdas de Salida+Hasta 2 Celdas de Entrada+1 Celda de Medida+1 Celda de Acople+1 Celda de Compensacion Capacitiva)</t>
  </si>
  <si>
    <t>- Levantamiento de la sala de control indicando la ubicacion propuesta para el nuevo tren de celdas. En el caso de ser celdas tipo exterior, levantamiento del lugar de instalacion propuesto para las nuevas celdas. 
- Verificacion de disponibilidad de carcamos de control y proteccion para interconexiones con el modulo de transformador en el lado de AT.
- Verificacion de disponibilidad de carcamos de potencia y bancos de ductos para la conexion entre transformador y celda de entrada, salida de circuitos y acoples en cable entre trenes de celdas cuando sea requerido.
- Validacion de las opciones de conexion en potencia entre el transformador y la celda de entrada: electroductos o bajante de cables.</t>
  </si>
  <si>
    <t>'- Planos de disposicion de las nuevas celdas 
- Planos de conexionado de puestas a tierra
- Planos detallados de la estructura de salida de cables del transformador de potencia.
- Informe de Ingenieria civil y mecanico
- Planos de construccion con desglose de materiales y pesos
- Memorias de calculo
- Lista de materiales</t>
  </si>
  <si>
    <t>- Verificacion de las ingenierias basica y de detalle de las celdas suministradas por el fabricante.
- Levantamiento de interfases con el modulo de transformacion por el lado de 115 kV y con trenes de celdas existentes en el caso que aplique.
- Verificacion de disponibilidad de MCBs de AC y DC para alimentacion de las nuevas celdas.
- Verificacion del esquema de telecontrol existente en la S/E.
- Verificacion del sistema de deteccion de incendios existente en la S/E.</t>
  </si>
  <si>
    <t>Global por fila (Hasta 12 Celdas de Salida+Hasta 2 Celdas de Entrada+1 Celda de Medida+3 Celdas de Acople+1 Celda de Compensacion Capacitiva)</t>
  </si>
  <si>
    <t>Ingenieria para el montaje de un nuevo modulo de circuito/transformador de 11,4  o 13,2 kV en subestacion reducida con reconectador y seccionadores (tripolares o monopolares)</t>
  </si>
  <si>
    <t xml:space="preserve">- Planos de levantamiento topografico.
- Memorias de calculo
- Planos de construccion con desglose de materiales y pesos
- Plano de ubicacion en planta y perfil del nuevo modulo.
- Plano mecanico detallado que incluya: detalle de conexiones en potencia especificando tipo de conectores y calibres de cable, conexiones de puesta a tierra, disposicion de tuberias de control, entre otros.
- Planos de despiece de la estructura metalica requerida
- Informe de Ingenieria mecanica
- Informe de Ingenieria civil
</t>
  </si>
  <si>
    <t>- Verificacion de las caracteristicas electricas de los equipos a instalar en el modulo (reconectador, cuchillas monopolares, CTs y pararrayos).
- Verificacion de interfases requeridas con otros modulos.
- Validacion del esquema de telecontrol existente en la S/E.</t>
  </si>
  <si>
    <t xml:space="preserve">
- Ingenieria para construccion de obras civiles requeridas para la instalacion del nuevo tren incluyendo: nivelacion de piso, extensiones y /o construccion de carcamo de potencia y carcamo de control. 
- Indicar el uso de bandejas portacables para cableado de control y potencia en donde sea requerido.
- Ingenieria civil para el anclaje de la estructura bajante de cables del transformador (en caso de ser requerido)
- Disposicion mecanica de las celdas incluyendo conexiones de puesta a tierra e interfases con las celdas existentes (en donde aplique). 
- Disposicion mecanica de los equipos adicionales de medida, control y proteccion que sean requeridos.
- Ingenieria mecanica de la nueva estructura de salida de cables del transformador incluyendo planos para fabricacion de la misma y elementos de conexion (conectores y cables), en los casos que aplique.
- Ingenieria para construccion de bancos de ductos y cajas de inspeccion para salidas de circuitos de MT segun normas construccion CODENSA.
- Ingenieria para construccion de bancos de ductos y/o carcamo de potencia para las conexiones en potencia requeridas (conexion entre el transformador y la(s) celda(s) de entrada, conexion entre celdas de acople, etc) </t>
  </si>
  <si>
    <t xml:space="preserve">
- Ingenieria para construccion de  obras civiles requeridas para la instalacion del nuevo tren incluyendo: nivelacion de piso, extensiones y /o construccion de carcamo de potencia y carcamo de control. 
- Ingenieria civil para el anclaje de la estructura bajante de cables del transformador (en caso de ser requerido)
- Disposicion mecanica de las celdas incluyendo conexiones de puesta a tierra e interfases con las celdas existentes (en donde aplique). 
- Indicar las rutas de bandejas portacables para cableado de control y potencia en donde sea requerido.
- Disposicion mecanica de los equipos adicionales de medida, control y proteccion que sean requeridos.
- Ingenieria mecanica de la nueva estructura de salida de cables del transformador incluyendo planos para fabricacion de la misma y elementos de conexion (conectores y cables), en los casos que aplique.
- Ingenieria para construccion de bancos de ductos y cajas de inspeccion para salidas de circuitos de MT segun normas construccion CODENSA.
- Ingenieria para construccion de bancos de ductos y/o carcamo de potencia para las conexiones en potencia requeridas (conexion entre el transformador y la(s) celda(s) de entrada, conexion entre celdas de acople, etc) </t>
  </si>
  <si>
    <t xml:space="preserve">- Informe de Ingenieria electrica
- Logicas de control y proteccion
- Lista de cables, listas de conexionado y desconexionado
- Lista de senales a centro de control
- Diagramas unifilares y trifilares 
- Diagramas de principio
- Planos esquematicos.
- Lista de materiales y equipos
- Cantidades de obra.
- Memorias de calculo
- Protocolo de energizacion del modulo 
- Arquitectura de telecontrol y comunicaciones y listas de conexionado.
- Manual de operacion
</t>
  </si>
  <si>
    <t>- Disposicion de los equipos con sus conexiones en potencia (especificando calibre, tipo de cable y conectores requeridos).
- Disposicion de tuberias desde los equipos hacia los carcamos.
- Conexiones de puesta a tierra. 
- Calculo y diseno de apantallamiento para el nuevo modulo, especificando distancia, cables y herrajes y conexion al sistema existente (en caso que aplique). 
- Disposicion de tableros en la casa de control y de los equipos dentro del tablero 
- Elaboracion de planos detallados de la estructura metalica requerida.
- Determinar los aspectos a tener en cuenta para la instalacion de los nuevos equipos (acceso de maquinaria pesada, distancia a equipos energizados, delimitacion de la zona de trabajo, etc.).</t>
  </si>
  <si>
    <t>- Ingenieria del tablero de regulacion y control de ventiladores.
- Indicar las conexiones entre el tablero de regulacion y el transformador. 
- Ingenieria electrica para conexion del nuevo transformador y su integracion al tablero de control y proteccion del modulo incluyendo las senales a centro de control.</t>
  </si>
  <si>
    <t>- Planos esquematicos
- Listas de conexionado y desconexionado
- Lista de senales a centro de control.
- Lista de materiales 
- Cantidades de obra
- Protocolo de energizacion del transformador
- Proceso constructivo recomendado 
- Informe de Ingenieria electrica</t>
  </si>
  <si>
    <t>- Ingenieria de conexiones entre el tablero de regulacion y las unidades de transformacion. 
- Ingenieria electrica para conexion del nuevo banco de transformacion y su integracion al tablero de control y proteccion del modulo incluyendo las senales a centro de control.</t>
  </si>
  <si>
    <t>- Ingenieria para conexiones entre el tablero de regulacion y el transformador 
- Ingenieria electrica para conexion del nuevo transformador y su integracion al tablero de control y proteccion del modulo incluyendo las senales a centro de control.</t>
  </si>
  <si>
    <t>- Indicar las conexiones entre el tablero de regulacion y las unidades de transformacion. 
- Ingenieria electrica para conexion del nuevo banco de transformacion y su integracion al tablero de control y proteccion del modulo incluyendo las senales a centro de control.
- Diseno del tablero de control para cambio rapido</t>
  </si>
  <si>
    <t>- Planos esquematicos
- Listas de conexionado y desconexionado
- Lista de senales a centro de control.
- Lista de materiales 
- Cantidades de obra
- Protocolo de energizacion del transformador
- Proceso constructivo recomendado 
- Informe de Ingenieria electrica
- Diagramas de principio
- Manual de operacion del banco de autotransformacion</t>
  </si>
  <si>
    <t>- Planos esquematicos
- Listas de conexionado y desconexionado
- Lista de senales a centro de control (en caso que aplique)
- Lista de materiales 
- Cantidades de obra
- Protocolo de energizacion del transformador
- Proceso constructivo recomendado 
- Informe de Ingenieria electrica</t>
  </si>
  <si>
    <t xml:space="preserve">- Adaptar los disenos de cimentaciones normalizadas  de los nuevos equipos de potencia.
- Ampliacion y/o construccion de la malla de puesta a tierra (en caso de ser requerido)
- Ingenieria para construccion de los nuevos carcamos de control en patio y sala de control (en caso de ser requerido).
- Ingenieria para construccion de nuevo banco de ductos para salida del circuito con sus cajas de inspeccion (en caso de ser requerido).
</t>
  </si>
  <si>
    <t>- Disposicion de los equipos en patio, conexiones en potencia (especificando calibre, tipo de cable y conectores)
- Disposicion de tuberias desde equipos hacia carcamos.
- Conexiones de puesta a tierra. 
- Calculo y diseno de apantallamiento para el nuevo modulo, especificando distancia, cables y herrajes y conexion al sistema existente (en caso que aplique). 
- Disposicion de tableros en casa de control.
- Elaboracion de planos detallados de la estructura metalica requerida.
- Detalles de la conexion a las barras (cable desnudo o cable aislado), especificar calibres y estructuras adicionales en caso de ser requerido.
- Determinar los aspectos a tener en cuenta para la instalacion de los nuevos equipos (acceso de maquinaria pesada, distancia a equipos energizados, delimitacion de la zona de trabajo, etc.).</t>
  </si>
  <si>
    <t>- Calculo de la capacidad y cantidad de cables de potencia requeridos para la conexion desde el transformador a las celdas de entrada. 
- Ingenieria electrica de interconexiones entre celdas, conexiones con trenes existentes, senales a centro de control y conexiones con el modulo de transformador en el lado de AT.
- Implementacion de los equipos requeridos de funcion de medida, control y proteccion adicionales al rele propio de la celda.
- Integracion al sistema de deteccion de incendios existente
- Definicion de rutas de cable de comunicaciones para los servicios de telecontrol y gestion de protecciones.</t>
  </si>
  <si>
    <t>- Dimensionamiento de nuevas vigas y soportes de instalacion de equipos (en caso de ser necesario). 
- Ingenieria para construccion de nuevos carcamos de control y/o potencia en caso de ser requerido.
- Calculo y estudio de apantallamiento para el nuevo modulo, especificando distancia, cables y herrajes y conexion al sistema existente (en caso que aplique).
- Disposicion de equipos en planta y perfil con las conexiones en potencia (especificando calibre, tipo de cable y conectores)
- Indicacion de disposicion de tuberias para conexionado de control de los equipos.
- Conexiones de puesta a tierra. 
- Diseno de nuevo banco de ductos para salida del circuito con sus cajas de inspeccion (en caso de ser requerido).
- Elaboracion de planos detallados de la estructura metalica requerida.
- Determinar los aspectos a tener en cuenta para la instalacion de los nuevos equipos (acceso de maquinaria pesada, distancia a equipos energizados, delimitacion de la zona de trabajo, etc.).</t>
  </si>
  <si>
    <t>Ingenieria para el montaje y/o reemplazo de un tren de celdas  Metal Clad  34,5 kV , tipo interior o exterior.</t>
  </si>
  <si>
    <t xml:space="preserve">Ingenieria para el montaje y/o reemplazo de un tren de celdas  Metal Clad  11,4 kV </t>
  </si>
  <si>
    <t>Ingenieria electrica (Levantamiento y Ingenieria  detallado)
(34)</t>
  </si>
  <si>
    <t>Ingenieria civil
(35)</t>
  </si>
  <si>
    <t>M1 - A1
(150)</t>
  </si>
  <si>
    <t>M1 - A2
(151)</t>
  </si>
  <si>
    <t>M1 - A3
(152)</t>
  </si>
  <si>
    <t>M2 - A1
(153)</t>
  </si>
  <si>
    <t>M2 - A2
(154)</t>
  </si>
  <si>
    <t>M2 - A3
(155)</t>
  </si>
  <si>
    <t>M3 - A1
(156)</t>
  </si>
  <si>
    <t>M3 - A2
(157)</t>
  </si>
  <si>
    <t>M3 - A3
(158)</t>
  </si>
  <si>
    <t>M4 - A1
(159)</t>
  </si>
  <si>
    <t>M4 - A2
(160)</t>
  </si>
  <si>
    <t>M4 - A3
(161)</t>
  </si>
  <si>
    <t>M5 - A1
(162)</t>
  </si>
  <si>
    <t>M6 - A2
(163)</t>
  </si>
  <si>
    <t>M5 - A3
(164)</t>
  </si>
  <si>
    <t>M6 - A1
(165)</t>
  </si>
  <si>
    <t>M6 - A2
(166)</t>
  </si>
  <si>
    <t>M6 - A3
(167)</t>
  </si>
  <si>
    <t>M7 - A1
(168)</t>
  </si>
  <si>
    <t>M7 - A2
(169)</t>
  </si>
  <si>
    <t>M7 - A3
(170)</t>
  </si>
  <si>
    <t>M8 - A1
(171)</t>
  </si>
  <si>
    <t>M8 - A2
(172)</t>
  </si>
  <si>
    <t>M8 - A3
(173)</t>
  </si>
  <si>
    <t>M9 -A1
(174)</t>
  </si>
  <si>
    <t>M9 - A2
(175)</t>
  </si>
  <si>
    <t>M10 - A1
(176)</t>
  </si>
  <si>
    <t>M10 - A2
(177)</t>
  </si>
  <si>
    <t>M10 - A3
(178)</t>
  </si>
  <si>
    <t>M11 - A1
(179)</t>
  </si>
  <si>
    <t>M11 - A2
(180)</t>
  </si>
  <si>
    <t>M11 - A3
(181)</t>
  </si>
  <si>
    <t>M12 - A1
(182)</t>
  </si>
  <si>
    <t>M12 - A2
(183)</t>
  </si>
  <si>
    <t>M12 - A3
(184)</t>
  </si>
  <si>
    <t>M13 - A1
(185)</t>
  </si>
  <si>
    <t>M13 - A2
(186)</t>
  </si>
  <si>
    <t>M13 - A3
(187)</t>
  </si>
  <si>
    <t>M14 - A1
(188)</t>
  </si>
  <si>
    <t>M14 - A2
(189)</t>
  </si>
  <si>
    <t>M14 - A3
(190)</t>
  </si>
  <si>
    <t>M15 - A1
(191)</t>
  </si>
  <si>
    <t>M15 - A2
(192)</t>
  </si>
  <si>
    <t>M15 - A3
(193)</t>
  </si>
  <si>
    <t>M16 - A1
(194)</t>
  </si>
  <si>
    <t>M16 - A2
(195)</t>
  </si>
  <si>
    <t>M16 - A3
(196)</t>
  </si>
  <si>
    <t>M17 -A1
(197)</t>
  </si>
  <si>
    <t>M17 - A2
(198)</t>
  </si>
  <si>
    <t>M17 - A3
(199)</t>
  </si>
  <si>
    <t>M18 - A1
(200)</t>
  </si>
  <si>
    <t>M18 - A2
(201)</t>
  </si>
  <si>
    <t>M19 -A1
(202)</t>
  </si>
  <si>
    <t>M19 -A2
(203)</t>
  </si>
  <si>
    <t>M20 - A1
(204)</t>
  </si>
  <si>
    <t>M20 -A2
(205)</t>
  </si>
  <si>
    <t>M20 -A3
(206)</t>
  </si>
  <si>
    <t>M21 - A1
(207)</t>
  </si>
  <si>
    <t>M21 -A2
(208)</t>
  </si>
  <si>
    <t>M22 - A1
(209)</t>
  </si>
  <si>
    <t>M22 - A2
(210)</t>
  </si>
  <si>
    <t>M23 - A1
(211)</t>
  </si>
  <si>
    <t>M23 - A2
(212)</t>
  </si>
  <si>
    <t>- Planos esquematicos
- Listas de conexionado y desconexionado
- Lista de senales a centro de control.
- Lista de materiales 
- Cantidades de obra
- Protocolo de energizacion del transformador
- Proceso constructivo recomendado 
- Informe de Ingenieria electrica'- Cantidades de obra</t>
  </si>
  <si>
    <t>subactividad</t>
  </si>
  <si>
    <t>Diseño de cimentación Especial
(36)</t>
  </si>
  <si>
    <t>Levantamiento topográfico
(37)</t>
  </si>
  <si>
    <t>Replanteo para Línea de AT
(38)</t>
  </si>
  <si>
    <t>Nivelación de Bases de Torre (Stubs)
(39)</t>
  </si>
  <si>
    <t>Diseño de cimentación para apoyo tipo poste
(40)</t>
  </si>
  <si>
    <t>Diseño de cimentación para apoyo tipo torre
(41)</t>
  </si>
  <si>
    <t>Estudio de Alternativas para rutas de Líneas de A.T
(42)</t>
  </si>
  <si>
    <t>Diseño electromecánico de línea de AT
(43)</t>
  </si>
  <si>
    <t>Determinación de afectaciones sobre la zona de servidumbre para los nuevos proyectos de construcción urbanística, vial o industrial.
(44)</t>
  </si>
  <si>
    <t>Estudio de suelos con sondeo manual para sitios de estructuras de A.T
(45)</t>
  </si>
  <si>
    <t>Estudio de suelos con sondeo mecanico para sitios de estructuras de A.T
(46)</t>
  </si>
  <si>
    <t>Elaboración de ingenierías  o estudios especiales
(47)</t>
  </si>
  <si>
    <t>LL1 - A1
(213)</t>
  </si>
  <si>
    <t>LL1 - A2
(214)</t>
  </si>
  <si>
    <t>LL1 - A3
(215)</t>
  </si>
  <si>
    <t>LL1 - A4
(216)</t>
  </si>
  <si>
    <t>LL1 - A5
(217)</t>
  </si>
  <si>
    <t>LL1 - A6
(218)</t>
  </si>
  <si>
    <t>LL1 - A7
(219)</t>
  </si>
  <si>
    <t>LL1 - A8
(220)</t>
  </si>
  <si>
    <t>LL1 - A9
(221)</t>
  </si>
  <si>
    <t>LL1 - A10
(222)</t>
  </si>
  <si>
    <t>LL1 - A11
(223)</t>
  </si>
  <si>
    <t>LL1 - A12
(224)</t>
  </si>
  <si>
    <t>L1 - A1
(15)
SL01CIV</t>
  </si>
  <si>
    <t>L1 - A2
(16)
SL01MEC</t>
  </si>
  <si>
    <t>L1 - A3
(17)
SL01ELE</t>
  </si>
  <si>
    <t>L2 - A1
(18)
SL02CIV</t>
  </si>
  <si>
    <t>L2 - A2
(19)
SL02MEC</t>
  </si>
  <si>
    <t>L2 - A3
(20)
SL02ELE</t>
  </si>
  <si>
    <t>L3 - A1
(21)
SL03CIV</t>
  </si>
  <si>
    <t>L3 - A2
(22)
SL03MEC</t>
  </si>
  <si>
    <t>L3 - A3
(23)
SL03ELE</t>
  </si>
  <si>
    <t>L4 - A1
(24)
SL04CIV</t>
  </si>
  <si>
    <t>L4 - A2
(25)
SL04MEC</t>
  </si>
  <si>
    <t>L4 - A3
(26)
SL04ELE</t>
  </si>
  <si>
    <t>L5 - A1
(27)
SL05CIV</t>
  </si>
  <si>
    <t>L5 - A2
(28)
SL05MEC</t>
  </si>
  <si>
    <t>L5 - A3
(29)
SL05ELE</t>
  </si>
  <si>
    <t>L6 - A1
(30)
SL06CIV</t>
  </si>
  <si>
    <t>L6 - A2
(31)
SL06MEC</t>
  </si>
  <si>
    <t>L6 - A3
(32)
SL06ELE</t>
  </si>
  <si>
    <t>L7 - A1
(33)
SL07CIV</t>
  </si>
  <si>
    <t>L7 - A2
(34)
SL07MEC</t>
  </si>
  <si>
    <t>L7 - A3
(35)
SL07ELE</t>
  </si>
  <si>
    <t>L8 - A1
(36)
SL08CIV</t>
  </si>
  <si>
    <t>L8 - A2
(37)
SL08MEC</t>
  </si>
  <si>
    <t>L8 - A3
(38)
SL08ELE</t>
  </si>
  <si>
    <t>L9 - A1
(39)
SL09CIV</t>
  </si>
  <si>
    <t>L9 - A2
(40)
SL09MEC</t>
  </si>
  <si>
    <t>L9 - A3
(41)
SL09ELE</t>
  </si>
  <si>
    <t>L10 - A1
(42)
SL10CIV</t>
  </si>
  <si>
    <t>L10 - A2
(43)
SL10MEC</t>
  </si>
  <si>
    <t>L10 - A3
(44)
SL10ELE</t>
  </si>
  <si>
    <t>L11 - A1
(45)
SL11CIV</t>
  </si>
  <si>
    <t>L11 - A2
(46)
SL11MEC</t>
  </si>
  <si>
    <t>L11 - A3
(47)
SL11ELE</t>
  </si>
  <si>
    <t>L12 - A1
(48)
SL12CIV</t>
  </si>
  <si>
    <t>L12 - A2
(49)
SL12MEC</t>
  </si>
  <si>
    <t>L12 - A3
(50)
SL12ELE</t>
  </si>
  <si>
    <t>L13 - A1
(51)
SL13CIM</t>
  </si>
  <si>
    <t>L14- A1
(52)
SL14CIM</t>
  </si>
  <si>
    <t>L15 - A1
(53)
SL15CIV</t>
  </si>
  <si>
    <t>L15 - A2
(54)
SL15MEC</t>
  </si>
  <si>
    <t>L15 - A3
(55)
SL15ELE</t>
  </si>
  <si>
    <t>L16 - A1
(56)
SL16CIM</t>
  </si>
  <si>
    <t>L16 - A2
(57)
SL16ELE</t>
  </si>
  <si>
    <t>L17 - A1
(58)
SL17CIM</t>
  </si>
  <si>
    <t>L18 - A1
(59)
SL18CIM</t>
  </si>
  <si>
    <t>L18 - A2
(60)
SL18ELE</t>
  </si>
  <si>
    <t>L19 - A1
(61)
SL19CEM</t>
  </si>
  <si>
    <t>L20 - A1
(62)
SL20CIM</t>
  </si>
  <si>
    <t>L20 - A2
(63)
SL20ELE</t>
  </si>
  <si>
    <t>L21 - A1
(64)
SL21CIM</t>
  </si>
  <si>
    <t>L21 - A2
(65)
SL21ELE</t>
  </si>
  <si>
    <t>L22 - A1
(66)
SL22MEC</t>
  </si>
  <si>
    <t>L22 - A2
(67)
SL22ELE</t>
  </si>
  <si>
    <t>L23 - A1
(68)
SL23MEC</t>
  </si>
  <si>
    <t>L23 - A2
(69)
SL23ELE</t>
  </si>
  <si>
    <t>L24 - A1
(70)
SL24MEC</t>
  </si>
  <si>
    <t>L24 - A2
(71)
SL24ELE</t>
  </si>
  <si>
    <t>L25 - A1
(72)
SL25MEC</t>
  </si>
  <si>
    <t>L25 - A2
(73)
SL25ELE</t>
  </si>
  <si>
    <t>L26 - A1
(74)
SL26MEC</t>
  </si>
  <si>
    <t>L26 - A2
(75)
SL26ELE</t>
  </si>
  <si>
    <t>L27 - A1
(76)
SL27MEC</t>
  </si>
  <si>
    <t>L27 - A2
(77)
SL27ELE</t>
  </si>
  <si>
    <t>L28 - A1
(78)
SL28MEC</t>
  </si>
  <si>
    <t>L28 - A2
(79)
SL28ELE</t>
  </si>
  <si>
    <t>L29 - A1
(80)
SL29MEC</t>
  </si>
  <si>
    <t>L29 - A2
(81)
SL29ELE</t>
  </si>
  <si>
    <t>L30 - A1
(82)
SL30MEC</t>
  </si>
  <si>
    <t>L30 - A2
(83)
SL30ELE</t>
  </si>
  <si>
    <t>L31- A1
(84)
SL31MEC</t>
  </si>
  <si>
    <t>L31 - A2
(85)
SL31ELE</t>
  </si>
  <si>
    <t>L32 - A1
(86)
SL32MEC</t>
  </si>
  <si>
    <t>L32 - A2
(87)
SL32ELE</t>
  </si>
  <si>
    <t>L33 - A1
(88)
SL33MEC</t>
  </si>
  <si>
    <t>L33 - A2
(89)
SL33ELE</t>
  </si>
  <si>
    <t>L34 - A1
(90)
SL34MEC</t>
  </si>
  <si>
    <t>L34 - A2
(91)
SL34ELE</t>
  </si>
  <si>
    <t>L35 - A1
(92)
SL35MEC</t>
  </si>
  <si>
    <t>L35 - A2
(93)
SL35ELE</t>
  </si>
  <si>
    <t>L36 - A1
(94)
SL36MEC</t>
  </si>
  <si>
    <t>L36 - A2
(95)
SL36ELE</t>
  </si>
  <si>
    <r>
      <t xml:space="preserve">p
19
</t>
    </r>
    <r>
      <rPr>
        <sz val="8"/>
        <color rgb="FFFF0000"/>
        <rFont val="Arial"/>
        <family val="2"/>
      </rPr>
      <t>Ingeniería eléctrica para conexión del nuevo transformador que incluye entre otras: integración al tablero de control y protección existente, señales a centro de control, alimentaciones de AC y DC y conexiones al tablero de regulación
Dimensionamiento del cable para la conexión en AT y MT del nuevo transformador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</si>
</sst>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8" formatCode="#,##0.00\ &quot;€&quot;;[Red]\-#,##0.00\ &quot;€&quot;"/>
    <numFmt numFmtId="164" formatCode="_(&quot;$&quot;\ * #,##0.00_);_(&quot;$&quot;\ * \(#,##0.00\);_(&quot;$&quot;\ * &quot;-&quot;??_);_(@_)"/>
    <numFmt numFmtId="165" formatCode="_(* #,##0.00_);_(* \(#,##0.00\);_(* &quot;-&quot;??_);_(@_)"/>
    <numFmt numFmtId="166" formatCode="&quot;$&quot;#,##0_);\(&quot;$&quot;#,##0\)"/>
    <numFmt numFmtId="167" formatCode="_(&quot;$&quot;* #,##0.00_);_(&quot;$&quot;* \(#,##0.00\);_(&quot;$&quot;* &quot;-&quot;??_);_(@_)"/>
    <numFmt numFmtId="168" formatCode="[$$-240A]\ #,##0"/>
    <numFmt numFmtId="169" formatCode="_([$€]* #,##0.00_);_([$€]* \(#,##0.00\);_([$€]* &quot;-&quot;??_);_(@_)"/>
    <numFmt numFmtId="170" formatCode="_ [$€-2]\ * #,##0.00_ ;_ [$€-2]\ * \-#,##0.00_ ;_ [$€-2]\ * &quot;-&quot;??_ "/>
    <numFmt numFmtId="171" formatCode="_-* #,##0.00\ [$€]_-;\-* #,##0.00\ [$€]_-;_-* &quot;-&quot;??\ [$€]_-;_-@_-"/>
    <numFmt numFmtId="172" formatCode="_-* #,##0\ _p_t_a_-;\-* #,##0\ _p_t_a_-;_-* &quot;-&quot;\ _p_t_a_-;_-@_-"/>
    <numFmt numFmtId="173" formatCode="[$$-2C0A]\ #,##0.00"/>
    <numFmt numFmtId="174" formatCode="_(#,##0.0_)_0_0_0;[Red]_(\(#,##0.0\)_0_0_0;_(&quot;-&quot;??_);_(@_)"/>
    <numFmt numFmtId="175" formatCode="&quot;Activado&quot;;&quot;Activado&quot;;&quot;Desactivado&quot;"/>
    <numFmt numFmtId="176" formatCode="_ &quot;$&quot;\ * #,##0_ ;_ &quot;$&quot;\ * \-#,##0_ ;_ &quot;$&quot;\ * &quot;-&quot;??_ ;_ @_ "/>
    <numFmt numFmtId="177" formatCode="_ * #,##0.00_ ;_ * \-#,##0.00_ ;_ * &quot;-&quot;??_ ;_ @_ "/>
    <numFmt numFmtId="178" formatCode="&quot;Sí&quot;;&quot;Sí&quot;;&quot;No&quot;"/>
    <numFmt numFmtId="179" formatCode="_-* #,##0.00\ &quot;$&quot;_-;\-* #,##0.00\ &quot;$&quot;_-;_-* &quot;-&quot;??\ &quot;$&quot;_-;_-@_-"/>
    <numFmt numFmtId="180" formatCode="_(* #,##0_);_(* \(#,##0\);_(* &quot;-&quot;??_);_(@_)"/>
    <numFmt numFmtId="181" formatCode="_ &quot;$&quot;\ * #,##0.00_ ;_ &quot;$&quot;\ * \-#,##0.00_ ;_ &quot;$&quot;\ * &quot;-&quot;??_ ;_ @_ "/>
    <numFmt numFmtId="182" formatCode="_([$€-2]* #,##0.00_);_([$€-2]* \(#,##0.00\);_([$€-2]* &quot;-&quot;??_)"/>
    <numFmt numFmtId="183" formatCode="dd/mm/yyyy;@"/>
    <numFmt numFmtId="184" formatCode="_-* #,##0.00\ &quot;pta&quot;_-;\-* #,##0.00\ &quot;pta&quot;_-;_-* &quot;-&quot;??\ &quot;pta&quot;_-;_-@_-"/>
    <numFmt numFmtId="185" formatCode="&quot;MOC&quot;000"/>
    <numFmt numFmtId="186" formatCode=";;;"/>
    <numFmt numFmtId="187" formatCode="_(* #,##0\ &quot;pta&quot;_);_(* \(#,##0\ &quot;pta&quot;\);_(* &quot;-&quot;??\ &quot;pta&quot;_);_(@_)"/>
    <numFmt numFmtId="188" formatCode="&quot;Un.Ser = &quot;\ #############"/>
    <numFmt numFmtId="189" formatCode="&quot;$&quot;\ #,##0.000_);[Red]\(&quot;$&quot;\ #,##0.000\)"/>
    <numFmt numFmtId="190" formatCode="_(&quot;$&quot;\ * #,##0_);_(&quot;$&quot;\ * \(#,##0\);_(&quot;$&quot;\ * &quot;-&quot;??_);_(@_)"/>
    <numFmt numFmtId="191" formatCode="_(&quot;$&quot;\ * #,##0.000_);_(&quot;$&quot;\ * \(#,##0.000\);_(&quot;$&quot;\ * &quot;-&quot;??_);_(@_)"/>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sz val="8"/>
      <name val="Arial"/>
      <family val="2"/>
    </font>
    <font>
      <sz val="10"/>
      <name val="Tahoma"/>
      <family val="2"/>
    </font>
    <font>
      <b/>
      <sz val="11"/>
      <name val="Arial"/>
      <family val="2"/>
    </font>
    <font>
      <b/>
      <sz val="10"/>
      <name val="Arial"/>
      <family val="2"/>
    </font>
    <font>
      <b/>
      <sz val="7"/>
      <name val="Arial"/>
      <family val="2"/>
    </font>
    <font>
      <b/>
      <sz val="8"/>
      <name val="Arial"/>
      <family val="2"/>
    </font>
    <font>
      <b/>
      <sz val="9"/>
      <name val="Arial"/>
      <family val="2"/>
    </font>
    <font>
      <sz val="9"/>
      <name val="Arial"/>
      <family val="2"/>
    </font>
    <font>
      <sz val="10"/>
      <name val="Times New Roman"/>
      <family val="1"/>
    </font>
    <font>
      <sz val="10"/>
      <name val="Courier"/>
      <family val="3"/>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0"/>
      <color indexed="18"/>
      <name val="Arial"/>
      <family val="2"/>
    </font>
    <font>
      <b/>
      <sz val="18"/>
      <name val="Arial"/>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u/>
      <sz val="10"/>
      <color indexed="12"/>
      <name val="Arial"/>
      <family val="2"/>
    </font>
    <font>
      <sz val="10"/>
      <color indexed="24"/>
      <name val="Arial"/>
      <family val="2"/>
    </font>
    <font>
      <sz val="11"/>
      <color indexed="60"/>
      <name val="Calibri"/>
      <family val="2"/>
    </font>
    <font>
      <sz val="9"/>
      <name val="Trebuchet MS"/>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b/>
      <sz val="11"/>
      <color theme="1"/>
      <name val="Calibri"/>
      <family val="2"/>
      <scheme val="minor"/>
    </font>
    <font>
      <b/>
      <sz val="9"/>
      <name val="Calibri"/>
      <family val="2"/>
      <scheme val="minor"/>
    </font>
    <font>
      <sz val="11"/>
      <name val="Calibri"/>
      <family val="2"/>
      <scheme val="minor"/>
    </font>
    <font>
      <sz val="9"/>
      <color theme="1"/>
      <name val="Calibri"/>
      <family val="2"/>
      <scheme val="minor"/>
    </font>
    <font>
      <b/>
      <sz val="10"/>
      <color theme="1"/>
      <name val="Calibri"/>
      <family val="2"/>
      <scheme val="minor"/>
    </font>
    <font>
      <b/>
      <sz val="10"/>
      <color theme="1"/>
      <name val="Arial"/>
      <family val="2"/>
    </font>
    <font>
      <sz val="10"/>
      <color theme="1"/>
      <name val="Arial"/>
      <family val="2"/>
    </font>
    <font>
      <sz val="9"/>
      <color indexed="81"/>
      <name val="Tahoma"/>
      <charset val="1"/>
    </font>
    <font>
      <b/>
      <sz val="9"/>
      <color indexed="81"/>
      <name val="Tahoma"/>
      <charset val="1"/>
    </font>
    <font>
      <sz val="8"/>
      <color rgb="FFFF0000"/>
      <name val="Arial"/>
      <family val="2"/>
    </font>
  </fonts>
  <fills count="3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bgColor indexed="9"/>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6"/>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tted">
        <color indexed="39"/>
      </left>
      <right style="dotted">
        <color indexed="39"/>
      </right>
      <top style="dotted">
        <color indexed="39"/>
      </top>
      <bottom style="dotted">
        <color indexed="39"/>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s>
  <cellStyleXfs count="363">
    <xf numFmtId="0" fontId="0" fillId="0" borderId="0"/>
    <xf numFmtId="0" fontId="4" fillId="0" borderId="0" applyFont="0" applyFill="0" applyBorder="0" applyAlignment="0" applyProtection="0"/>
    <xf numFmtId="0" fontId="4" fillId="0" borderId="0"/>
    <xf numFmtId="0" fontId="7" fillId="0" borderId="0"/>
    <xf numFmtId="0" fontId="3" fillId="0" borderId="0"/>
    <xf numFmtId="167" fontId="3" fillId="0" borderId="0" applyFont="0" applyFill="0" applyBorder="0" applyAlignment="0" applyProtection="0"/>
    <xf numFmtId="0" fontId="4" fillId="0" borderId="0"/>
    <xf numFmtId="0" fontId="14" fillId="0" borderId="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4" fontId="14" fillId="0" borderId="0" applyFont="0" applyFill="0" applyBorder="0" applyAlignment="0" applyProtection="0"/>
    <xf numFmtId="0" fontId="15" fillId="0" borderId="0"/>
    <xf numFmtId="0" fontId="15" fillId="0" borderId="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15" fillId="0" borderId="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0" fontId="4" fillId="0" borderId="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6"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7" fillId="17"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5"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4" borderId="0" applyNumberFormat="0" applyBorder="0" applyAlignment="0" applyProtection="0"/>
    <xf numFmtId="0" fontId="18"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20" fillId="25" borderId="9" applyNumberFormat="0" applyAlignment="0" applyProtection="0"/>
    <xf numFmtId="0" fontId="20" fillId="25" borderId="9" applyNumberFormat="0" applyAlignment="0" applyProtection="0"/>
    <xf numFmtId="0" fontId="20" fillId="25" borderId="9" applyNumberFormat="0" applyAlignment="0" applyProtection="0"/>
    <xf numFmtId="0" fontId="20" fillId="25" borderId="9" applyNumberFormat="0" applyAlignment="0" applyProtection="0"/>
    <xf numFmtId="0" fontId="21" fillId="26" borderId="10" applyNumberFormat="0" applyAlignment="0" applyProtection="0"/>
    <xf numFmtId="0" fontId="21" fillId="26" borderId="10" applyNumberFormat="0" applyAlignment="0" applyProtection="0"/>
    <xf numFmtId="0" fontId="22" fillId="0" borderId="11" applyNumberFormat="0" applyFill="0" applyAlignment="0" applyProtection="0"/>
    <xf numFmtId="0" fontId="22" fillId="0" borderId="11" applyNumberFormat="0" applyFill="0" applyAlignment="0" applyProtection="0"/>
    <xf numFmtId="0" fontId="21" fillId="26" borderId="10" applyNumberFormat="0" applyAlignment="0" applyProtection="0"/>
    <xf numFmtId="164" fontId="16" fillId="0" borderId="0" applyFont="0" applyFill="0" applyBorder="0" applyAlignment="0" applyProtection="0"/>
    <xf numFmtId="167" fontId="4" fillId="0" borderId="0" applyFont="0" applyFill="0" applyBorder="0" applyAlignment="0" applyProtection="0"/>
    <xf numFmtId="0" fontId="4" fillId="0" borderId="0" applyFont="0" applyFill="0" applyBorder="0" applyAlignment="0" applyProtection="0"/>
    <xf numFmtId="0" fontId="23" fillId="27" borderId="12" applyNumberFormat="0">
      <alignment horizontal="center" vertical="center"/>
      <protection locked="0"/>
    </xf>
    <xf numFmtId="0" fontId="24" fillId="0" borderId="0" applyNumberFormat="0" applyFill="0" applyBorder="0" applyAlignment="0" applyProtection="0"/>
    <xf numFmtId="0" fontId="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19"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6" fillId="12" borderId="9" applyNumberFormat="0" applyAlignment="0" applyProtection="0"/>
    <xf numFmtId="0" fontId="26" fillId="12" borderId="9" applyNumberFormat="0" applyAlignment="0" applyProtection="0"/>
    <xf numFmtId="0" fontId="4" fillId="0" borderId="0" applyNumberFormat="0" applyFont="0" applyFill="0" applyBorder="0">
      <alignment vertical="center"/>
    </xf>
    <xf numFmtId="0" fontId="15" fillId="0" borderId="0"/>
    <xf numFmtId="169" fontId="4" fillId="0" borderId="0" applyFont="0" applyFill="0" applyBorder="0" applyAlignment="0" applyProtection="0"/>
    <xf numFmtId="170" fontId="4" fillId="0" borderId="0" applyFont="0" applyFill="0" applyBorder="0" applyAlignment="0" applyProtection="0"/>
    <xf numFmtId="171" fontId="4" fillId="0" borderId="0" applyFont="0" applyFill="0" applyBorder="0" applyAlignment="0" applyProtection="0"/>
    <xf numFmtId="0" fontId="27" fillId="0" borderId="0" applyNumberForma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19" fillId="9" borderId="0" applyNumberFormat="0" applyBorder="0" applyAlignment="0" applyProtection="0"/>
    <xf numFmtId="0" fontId="28" fillId="0" borderId="13" applyNumberFormat="0" applyFill="0" applyAlignment="0" applyProtection="0"/>
    <xf numFmtId="0" fontId="29"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30" fillId="0" borderId="0" applyNumberFormat="0" applyFill="0" applyBorder="0" applyAlignment="0" applyProtection="0">
      <alignment vertical="top"/>
      <protection locked="0"/>
    </xf>
    <xf numFmtId="0" fontId="18" fillId="8" borderId="0" applyNumberFormat="0" applyBorder="0" applyAlignment="0" applyProtection="0"/>
    <xf numFmtId="0" fontId="18" fillId="8" borderId="0" applyNumberFormat="0" applyBorder="0" applyAlignment="0" applyProtection="0"/>
    <xf numFmtId="0" fontId="18" fillId="8" borderId="0" applyNumberFormat="0" applyBorder="0" applyAlignment="0" applyProtection="0"/>
    <xf numFmtId="0" fontId="26" fillId="12" borderId="9" applyNumberFormat="0" applyAlignment="0" applyProtection="0"/>
    <xf numFmtId="0" fontId="22" fillId="0" borderId="11" applyNumberFormat="0" applyFill="0" applyAlignment="0" applyProtection="0"/>
    <xf numFmtId="172"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73" fontId="4" fillId="0" borderId="0" applyFont="0" applyFill="0" applyBorder="0" applyAlignment="0" applyProtection="0"/>
    <xf numFmtId="173" fontId="4" fillId="0" borderId="0" applyFont="0" applyFill="0" applyBorder="0" applyAlignment="0" applyProtection="0"/>
    <xf numFmtId="174" fontId="4"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75"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76" fontId="4" fillId="0" borderId="0" applyFont="0" applyFill="0" applyBorder="0" applyAlignment="0" applyProtection="0"/>
    <xf numFmtId="165" fontId="4" fillId="0" borderId="0" applyFont="0" applyFill="0" applyBorder="0" applyAlignment="0" applyProtection="0"/>
    <xf numFmtId="175" fontId="4" fillId="0" borderId="0" applyFont="0" applyFill="0" applyBorder="0" applyAlignment="0" applyProtection="0"/>
    <xf numFmtId="177" fontId="4" fillId="0" borderId="0" applyFont="0" applyFill="0" applyBorder="0" applyAlignment="0" applyProtection="0"/>
    <xf numFmtId="165" fontId="3" fillId="0" borderId="0" applyFont="0" applyFill="0" applyBorder="0" applyAlignment="0" applyProtection="0"/>
    <xf numFmtId="178" fontId="4" fillId="0" borderId="0" applyFont="0" applyFill="0" applyBorder="0" applyAlignment="0" applyProtection="0"/>
    <xf numFmtId="179" fontId="4" fillId="0" borderId="0" applyFont="0" applyFill="0" applyBorder="0" applyAlignment="0" applyProtection="0"/>
    <xf numFmtId="179" fontId="4" fillId="0" borderId="0" applyFont="0" applyFill="0" applyBorder="0" applyAlignment="0" applyProtection="0"/>
    <xf numFmtId="180"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3"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7" fontId="4" fillId="0" borderId="0" applyFont="0" applyFill="0" applyBorder="0" applyAlignment="0" applyProtection="0"/>
    <xf numFmtId="181"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2" fontId="4" fillId="0" borderId="0" applyFont="0" applyFill="0" applyBorder="0" applyAlignment="0" applyProtection="0"/>
    <xf numFmtId="8" fontId="4" fillId="0" borderId="0" applyFont="0" applyFill="0" applyBorder="0" applyAlignment="0" applyProtection="0"/>
    <xf numFmtId="8"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1" fontId="4" fillId="0" borderId="0" applyFont="0" applyFill="0" applyBorder="0" applyAlignment="0" applyProtection="0"/>
    <xf numFmtId="167" fontId="4" fillId="0" borderId="0" applyFont="0" applyFill="0" applyBorder="0" applyAlignment="0" applyProtection="0"/>
    <xf numFmtId="181"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83"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81" fontId="4" fillId="0" borderId="0" applyFont="0" applyFill="0" applyBorder="0" applyAlignment="0" applyProtection="0"/>
    <xf numFmtId="184" fontId="4" fillId="0" borderId="0" applyFont="0" applyFill="0" applyBorder="0" applyAlignment="0" applyProtection="0"/>
    <xf numFmtId="184" fontId="4" fillId="0" borderId="0" applyFont="0" applyFill="0" applyBorder="0" applyAlignment="0" applyProtection="0"/>
    <xf numFmtId="180" fontId="4" fillId="0" borderId="0" applyFont="0" applyFill="0" applyBorder="0" applyAlignment="0" applyProtection="0"/>
    <xf numFmtId="18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183" fontId="4" fillId="0" borderId="0" applyFont="0" applyFill="0" applyBorder="0" applyAlignment="0" applyProtection="0"/>
    <xf numFmtId="180" fontId="4" fillId="0" borderId="0" applyFont="0" applyFill="0" applyBorder="0" applyAlignment="0" applyProtection="0"/>
    <xf numFmtId="181" fontId="4" fillId="0" borderId="0" applyFont="0" applyFill="0" applyBorder="0" applyAlignment="0" applyProtection="0"/>
    <xf numFmtId="167" fontId="4" fillId="0" borderId="0" applyFont="0" applyFill="0" applyBorder="0" applyAlignment="0" applyProtection="0"/>
    <xf numFmtId="185" fontId="4" fillId="0" borderId="0" applyFont="0" applyFill="0" applyBorder="0" applyAlignment="0" applyProtection="0"/>
    <xf numFmtId="167" fontId="4" fillId="0" borderId="0" applyFont="0" applyFill="0" applyBorder="0" applyAlignment="0" applyProtection="0"/>
    <xf numFmtId="184" fontId="4" fillId="0" borderId="0" applyFont="0" applyFill="0" applyBorder="0" applyAlignment="0" applyProtection="0"/>
    <xf numFmtId="177" fontId="4" fillId="0" borderId="0" applyFont="0" applyFill="0" applyBorder="0" applyAlignment="0" applyProtection="0"/>
    <xf numFmtId="167" fontId="4" fillId="0" borderId="0" applyFont="0" applyFill="0" applyBorder="0" applyAlignment="0" applyProtection="0"/>
    <xf numFmtId="184" fontId="4" fillId="0" borderId="0" applyFont="0" applyFill="0" applyBorder="0" applyAlignment="0" applyProtection="0"/>
    <xf numFmtId="166" fontId="4" fillId="0" borderId="0" applyFont="0" applyFill="0" applyBorder="0" applyAlignment="0" applyProtection="0"/>
    <xf numFmtId="0" fontId="31" fillId="0" borderId="0" applyFont="0" applyFill="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4" fillId="0" borderId="0"/>
    <xf numFmtId="0" fontId="4" fillId="0" borderId="0"/>
    <xf numFmtId="0" fontId="33" fillId="0" borderId="0"/>
    <xf numFmtId="0" fontId="3" fillId="0" borderId="0"/>
    <xf numFmtId="0" fontId="3" fillId="0" borderId="0"/>
    <xf numFmtId="0" fontId="3" fillId="0" borderId="0"/>
    <xf numFmtId="0" fontId="4" fillId="0" borderId="0"/>
    <xf numFmtId="0" fontId="4" fillId="0" borderId="0"/>
    <xf numFmtId="0" fontId="4" fillId="0" borderId="0"/>
    <xf numFmtId="0" fontId="3" fillId="0" borderId="0"/>
    <xf numFmtId="0" fontId="3" fillId="0" borderId="0"/>
    <xf numFmtId="0" fontId="4" fillId="0" borderId="0"/>
    <xf numFmtId="0" fontId="3" fillId="0" borderId="0"/>
    <xf numFmtId="0" fontId="3" fillId="0" borderId="0"/>
    <xf numFmtId="0" fontId="3" fillId="0" borderId="0"/>
    <xf numFmtId="0" fontId="4" fillId="0" borderId="0"/>
    <xf numFmtId="0" fontId="4" fillId="0" borderId="0"/>
    <xf numFmtId="0" fontId="4" fillId="29" borderId="16" applyNumberFormat="0" applyFont="0" applyAlignment="0" applyProtection="0"/>
    <xf numFmtId="0" fontId="4" fillId="29" borderId="16" applyNumberFormat="0" applyFont="0" applyAlignment="0" applyProtection="0"/>
    <xf numFmtId="0" fontId="4" fillId="29" borderId="16" applyNumberFormat="0" applyFont="0" applyAlignment="0" applyProtection="0"/>
    <xf numFmtId="186" fontId="4" fillId="0" borderId="0" applyFont="0" applyFill="0" applyBorder="0" applyAlignment="0">
      <protection hidden="1"/>
    </xf>
    <xf numFmtId="0" fontId="4" fillId="30" borderId="0" applyNumberFormat="0" applyFont="0" applyBorder="0" applyAlignment="0"/>
    <xf numFmtId="0" fontId="34" fillId="25" borderId="17"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3" fontId="4" fillId="0" borderId="0" applyFont="0" applyFill="0" applyBorder="0" applyAlignment="0" applyProtection="0"/>
    <xf numFmtId="0" fontId="34" fillId="25" borderId="17" applyNumberFormat="0" applyAlignment="0" applyProtection="0"/>
    <xf numFmtId="0" fontId="34" fillId="25" borderId="17" applyNumberFormat="0" applyAlignment="0" applyProtection="0"/>
    <xf numFmtId="0" fontId="34" fillId="25" borderId="17"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6" fillId="0" borderId="0" applyNumberFormat="0" applyFill="0" applyBorder="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9" fillId="0" borderId="14" applyNumberFormat="0" applyFill="0" applyAlignment="0" applyProtection="0"/>
    <xf numFmtId="0" fontId="25" fillId="0" borderId="15" applyNumberFormat="0" applyFill="0" applyAlignment="0" applyProtection="0"/>
    <xf numFmtId="0" fontId="25" fillId="0" borderId="15" applyNumberFormat="0" applyFill="0" applyAlignment="0" applyProtection="0"/>
    <xf numFmtId="0" fontId="2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187" fontId="4" fillId="0" borderId="0" applyFont="0" applyFill="0" applyBorder="0" applyAlignment="0" applyProtection="0"/>
    <xf numFmtId="0" fontId="35" fillId="0" borderId="0" applyNumberFormat="0" applyFill="0" applyBorder="0" applyAlignment="0" applyProtection="0"/>
    <xf numFmtId="0" fontId="4" fillId="0" borderId="0" applyFont="0" applyFill="0" applyBorder="0" applyAlignment="0" applyProtection="0"/>
    <xf numFmtId="165" fontId="4" fillId="0" borderId="0" applyFont="0" applyFill="0" applyBorder="0" applyAlignment="0" applyProtection="0"/>
    <xf numFmtId="0" fontId="1" fillId="0" borderId="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164" fontId="4" fillId="0" borderId="0" applyFont="0" applyFill="0" applyBorder="0" applyAlignment="0" applyProtection="0"/>
  </cellStyleXfs>
  <cellXfs count="439">
    <xf numFmtId="0" fontId="0" fillId="0" borderId="0" xfId="0"/>
    <xf numFmtId="0" fontId="6" fillId="0" borderId="0" xfId="0" applyFont="1" applyAlignment="1">
      <alignment vertical="center" wrapText="1"/>
    </xf>
    <xf numFmtId="0" fontId="6" fillId="0" borderId="0" xfId="0" applyFont="1" applyFill="1" applyAlignment="1">
      <alignment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6" fillId="0" borderId="0" xfId="2" applyFont="1" applyAlignment="1">
      <alignment vertical="center" wrapText="1"/>
    </xf>
    <xf numFmtId="0" fontId="6" fillId="0" borderId="0" xfId="2" applyFont="1" applyFill="1" applyAlignment="1">
      <alignment vertical="center" wrapText="1"/>
    </xf>
    <xf numFmtId="0" fontId="9" fillId="0" borderId="0" xfId="2" applyFont="1" applyAlignment="1">
      <alignment horizontal="center" vertical="center" wrapText="1"/>
    </xf>
    <xf numFmtId="0" fontId="6" fillId="0" borderId="0" xfId="2" applyFont="1" applyAlignment="1">
      <alignment horizontal="center" vertical="center" wrapText="1"/>
    </xf>
    <xf numFmtId="0" fontId="6" fillId="2" borderId="1" xfId="0" applyFont="1" applyFill="1" applyBorder="1" applyAlignment="1">
      <alignment vertical="center" wrapText="1"/>
    </xf>
    <xf numFmtId="0" fontId="6" fillId="0" borderId="1" xfId="2" quotePrefix="1" applyFont="1" applyFill="1" applyBorder="1" applyAlignment="1">
      <alignment vertical="center" wrapText="1"/>
    </xf>
    <xf numFmtId="0" fontId="10" fillId="2" borderId="1" xfId="0" applyFont="1" applyFill="1" applyBorder="1" applyAlignment="1">
      <alignment horizontal="center" vertical="center" wrapText="1"/>
    </xf>
    <xf numFmtId="0" fontId="0" fillId="2" borderId="1" xfId="0" applyFill="1" applyBorder="1"/>
    <xf numFmtId="0" fontId="6" fillId="4" borderId="0" xfId="0" applyFont="1" applyFill="1" applyAlignment="1">
      <alignment vertical="center" wrapText="1"/>
    </xf>
    <xf numFmtId="0" fontId="6" fillId="0" borderId="5" xfId="0" applyFont="1" applyFill="1" applyBorder="1" applyAlignment="1">
      <alignment vertical="center" wrapText="1"/>
    </xf>
    <xf numFmtId="1" fontId="6" fillId="0" borderId="0" xfId="2" applyNumberFormat="1" applyFont="1" applyBorder="1" applyAlignment="1">
      <alignment horizontal="center" vertical="center" wrapText="1"/>
    </xf>
    <xf numFmtId="0" fontId="6" fillId="5" borderId="1" xfId="0" applyFont="1" applyFill="1" applyBorder="1" applyAlignment="1">
      <alignment vertical="center" wrapText="1"/>
    </xf>
    <xf numFmtId="0" fontId="6" fillId="5" borderId="1" xfId="0" applyFont="1" applyFill="1" applyBorder="1" applyAlignment="1">
      <alignment horizontal="left" vertical="center" wrapText="1"/>
    </xf>
    <xf numFmtId="0" fontId="0" fillId="5" borderId="1" xfId="0" applyFill="1" applyBorder="1"/>
    <xf numFmtId="0" fontId="6" fillId="5" borderId="0" xfId="0" applyFont="1" applyFill="1" applyAlignment="1">
      <alignment vertical="center" wrapText="1"/>
    </xf>
    <xf numFmtId="0" fontId="10" fillId="5" borderId="1"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6" fillId="0" borderId="8" xfId="0" applyFont="1" applyFill="1" applyBorder="1" applyAlignment="1">
      <alignment horizontal="left" vertical="center" wrapText="1"/>
    </xf>
    <xf numFmtId="0" fontId="4" fillId="0" borderId="0" xfId="6" applyAlignment="1">
      <alignment wrapText="1"/>
    </xf>
    <xf numFmtId="180" fontId="2" fillId="0" borderId="0" xfId="335" applyNumberFormat="1" applyFont="1" applyAlignment="1">
      <alignment wrapText="1"/>
    </xf>
    <xf numFmtId="0" fontId="39" fillId="31" borderId="19" xfId="6" applyFont="1" applyFill="1" applyBorder="1" applyAlignment="1">
      <alignment horizontal="center" vertical="center" wrapText="1"/>
    </xf>
    <xf numFmtId="0" fontId="9" fillId="2" borderId="21" xfId="0" applyFont="1" applyFill="1" applyBorder="1" applyAlignment="1">
      <alignment horizontal="center" vertical="center" wrapText="1"/>
    </xf>
    <xf numFmtId="0" fontId="40" fillId="31" borderId="0" xfId="6" applyFont="1" applyFill="1" applyAlignment="1">
      <alignment wrapText="1"/>
    </xf>
    <xf numFmtId="0" fontId="41" fillId="0" borderId="6" xfId="0" applyFont="1" applyBorder="1" applyAlignment="1">
      <alignment horizontal="left" vertical="center" wrapText="1"/>
    </xf>
    <xf numFmtId="0" fontId="41" fillId="0" borderId="6" xfId="0" applyFont="1" applyBorder="1" applyAlignment="1">
      <alignment horizontal="center" vertical="center" wrapText="1"/>
    </xf>
    <xf numFmtId="0" fontId="41" fillId="0" borderId="1" xfId="0" applyFont="1" applyBorder="1" applyAlignment="1">
      <alignment horizontal="left" vertical="center" wrapText="1"/>
    </xf>
    <xf numFmtId="0" fontId="41" fillId="0" borderId="1" xfId="0" applyFont="1" applyBorder="1" applyAlignment="1">
      <alignment horizontal="center" vertical="center" wrapText="1"/>
    </xf>
    <xf numFmtId="0" fontId="41" fillId="0" borderId="24" xfId="0" applyFont="1" applyBorder="1" applyAlignment="1">
      <alignment horizontal="left" vertical="center" wrapText="1"/>
    </xf>
    <xf numFmtId="0" fontId="41" fillId="0" borderId="24" xfId="0" applyFont="1" applyBorder="1" applyAlignment="1">
      <alignment horizontal="center" vertical="center" wrapText="1"/>
    </xf>
    <xf numFmtId="180" fontId="4" fillId="0" borderId="0" xfId="6" applyNumberFormat="1" applyAlignment="1">
      <alignment wrapText="1"/>
    </xf>
    <xf numFmtId="189" fontId="9" fillId="0" borderId="26" xfId="2" applyNumberFormat="1" applyFont="1" applyBorder="1" applyAlignment="1">
      <alignment horizontal="center" vertical="center" wrapText="1"/>
    </xf>
    <xf numFmtId="0" fontId="9" fillId="2" borderId="4" xfId="0" applyFont="1" applyFill="1" applyBorder="1" applyAlignment="1">
      <alignment horizontal="center" vertical="center" wrapText="1"/>
    </xf>
    <xf numFmtId="164" fontId="9" fillId="32" borderId="26" xfId="362" applyFont="1" applyFill="1" applyBorder="1" applyAlignment="1" applyProtection="1">
      <alignment horizontal="center" vertical="center" wrapText="1"/>
    </xf>
    <xf numFmtId="0" fontId="11" fillId="0" borderId="30" xfId="2" applyFont="1" applyBorder="1" applyAlignment="1">
      <alignment horizontal="center" vertical="center" wrapText="1"/>
    </xf>
    <xf numFmtId="0" fontId="11" fillId="0" borderId="0" xfId="2" applyFont="1" applyBorder="1" applyAlignment="1">
      <alignment horizontal="center" vertical="center" wrapText="1"/>
    </xf>
    <xf numFmtId="0" fontId="6" fillId="0" borderId="0" xfId="2" applyFont="1" applyBorder="1" applyAlignment="1">
      <alignment vertical="center" wrapText="1"/>
    </xf>
    <xf numFmtId="0" fontId="6" fillId="0" borderId="30" xfId="2" applyFont="1" applyBorder="1" applyAlignment="1">
      <alignment vertical="center" wrapText="1"/>
    </xf>
    <xf numFmtId="0" fontId="6" fillId="0" borderId="0" xfId="2" applyFont="1" applyFill="1" applyBorder="1" applyAlignment="1">
      <alignment vertical="center" wrapText="1"/>
    </xf>
    <xf numFmtId="0" fontId="9" fillId="2" borderId="23" xfId="0" applyFont="1" applyFill="1" applyBorder="1" applyAlignment="1">
      <alignment horizontal="center" vertical="center" wrapText="1"/>
    </xf>
    <xf numFmtId="0" fontId="6" fillId="5" borderId="24" xfId="0" applyFont="1" applyFill="1" applyBorder="1" applyAlignment="1">
      <alignment vertical="center" wrapText="1"/>
    </xf>
    <xf numFmtId="0" fontId="5" fillId="0" borderId="27" xfId="3" applyFont="1" applyBorder="1" applyAlignment="1"/>
    <xf numFmtId="0" fontId="5" fillId="0" borderId="28" xfId="3" applyFont="1" applyBorder="1" applyAlignment="1"/>
    <xf numFmtId="0" fontId="11" fillId="0" borderId="30" xfId="2" applyFont="1" applyBorder="1" applyAlignment="1">
      <alignment vertical="center" wrapText="1"/>
    </xf>
    <xf numFmtId="0" fontId="11" fillId="0" borderId="0" xfId="2" applyFont="1" applyBorder="1" applyAlignment="1">
      <alignment vertical="center" wrapText="1"/>
    </xf>
    <xf numFmtId="0" fontId="5" fillId="0" borderId="30" xfId="2" applyFont="1" applyBorder="1" applyAlignment="1">
      <alignment vertical="center" wrapText="1"/>
    </xf>
    <xf numFmtId="0" fontId="5" fillId="0" borderId="0" xfId="2" applyFont="1" applyBorder="1" applyAlignment="1">
      <alignment vertical="center" wrapText="1"/>
    </xf>
    <xf numFmtId="0" fontId="6" fillId="0" borderId="30" xfId="2" applyFont="1" applyBorder="1" applyAlignment="1">
      <alignment horizontal="center" vertical="center" wrapText="1"/>
    </xf>
    <xf numFmtId="0" fontId="10" fillId="5" borderId="5" xfId="0" applyFont="1" applyFill="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0" fontId="6" fillId="0" borderId="0" xfId="0" applyFont="1" applyFill="1" applyBorder="1" applyAlignment="1">
      <alignment vertical="center" wrapText="1"/>
    </xf>
    <xf numFmtId="0" fontId="9" fillId="0" borderId="0" xfId="2" applyFont="1" applyBorder="1" applyAlignment="1">
      <alignment horizontal="center" vertical="center" wrapText="1"/>
    </xf>
    <xf numFmtId="0" fontId="10" fillId="5" borderId="24" xfId="0" applyFont="1" applyFill="1" applyBorder="1" applyAlignment="1">
      <alignment horizontal="center" vertical="center" wrapText="1"/>
    </xf>
    <xf numFmtId="0" fontId="0" fillId="5" borderId="24" xfId="0" applyFill="1" applyBorder="1"/>
    <xf numFmtId="0" fontId="9" fillId="0" borderId="26" xfId="0" applyFont="1" applyFill="1" applyBorder="1" applyAlignment="1" applyProtection="1">
      <alignment horizontal="center" vertical="center" wrapText="1"/>
    </xf>
    <xf numFmtId="0" fontId="0" fillId="5" borderId="5" xfId="0" applyFill="1" applyBorder="1"/>
    <xf numFmtId="0" fontId="6" fillId="5" borderId="5" xfId="0" applyFont="1" applyFill="1" applyBorder="1" applyAlignment="1">
      <alignment vertical="center" wrapText="1"/>
    </xf>
    <xf numFmtId="0" fontId="10" fillId="2" borderId="24" xfId="0" applyFont="1" applyFill="1" applyBorder="1" applyAlignment="1">
      <alignment horizontal="center" vertical="center" wrapText="1"/>
    </xf>
    <xf numFmtId="0" fontId="0" fillId="2" borderId="24" xfId="0" applyFill="1" applyBorder="1"/>
    <xf numFmtId="0" fontId="6" fillId="2" borderId="24" xfId="0" applyFont="1" applyFill="1" applyBorder="1" applyAlignment="1">
      <alignment vertical="center" wrapText="1"/>
    </xf>
    <xf numFmtId="0" fontId="6" fillId="5" borderId="24" xfId="0" applyFont="1" applyFill="1" applyBorder="1" applyAlignment="1">
      <alignment horizontal="left" vertical="center" wrapText="1"/>
    </xf>
    <xf numFmtId="0" fontId="10" fillId="5" borderId="46" xfId="0" applyFont="1" applyFill="1" applyBorder="1" applyAlignment="1">
      <alignment horizontal="center" vertical="center" wrapText="1"/>
    </xf>
    <xf numFmtId="0" fontId="4" fillId="0" borderId="30" xfId="6" applyBorder="1" applyAlignment="1">
      <alignment wrapText="1"/>
    </xf>
    <xf numFmtId="0" fontId="4" fillId="0" borderId="0" xfId="6" applyBorder="1" applyAlignment="1">
      <alignment wrapText="1"/>
    </xf>
    <xf numFmtId="0" fontId="41" fillId="0" borderId="3" xfId="0" applyFont="1" applyBorder="1" applyAlignment="1">
      <alignment horizontal="left" vertical="center" wrapText="1"/>
    </xf>
    <xf numFmtId="0" fontId="41" fillId="0" borderId="4" xfId="0" applyFont="1" applyBorder="1" applyAlignment="1">
      <alignment horizontal="left" vertical="center" wrapText="1"/>
    </xf>
    <xf numFmtId="0" fontId="41" fillId="0" borderId="36" xfId="0" applyFont="1" applyBorder="1" applyAlignment="1">
      <alignment horizontal="left" vertical="center" wrapText="1"/>
    </xf>
    <xf numFmtId="0" fontId="9" fillId="2" borderId="34" xfId="0" applyFont="1" applyFill="1" applyBorder="1" applyAlignment="1">
      <alignment horizontal="center" vertical="center" wrapText="1"/>
    </xf>
    <xf numFmtId="0" fontId="42" fillId="32" borderId="22" xfId="6" applyFont="1" applyFill="1" applyBorder="1" applyAlignment="1">
      <alignment horizontal="center" vertical="center" wrapText="1"/>
    </xf>
    <xf numFmtId="190" fontId="9" fillId="32" borderId="26" xfId="362" applyNumberFormat="1" applyFont="1" applyFill="1" applyBorder="1" applyAlignment="1" applyProtection="1">
      <alignment horizontal="center" vertical="center" wrapText="1"/>
    </xf>
    <xf numFmtId="0" fontId="4" fillId="0" borderId="0" xfId="2" applyFont="1" applyBorder="1" applyAlignment="1">
      <alignment vertical="center" wrapText="1"/>
    </xf>
    <xf numFmtId="0" fontId="9" fillId="0" borderId="0" xfId="2" applyFont="1" applyBorder="1" applyAlignment="1">
      <alignment vertical="center" wrapText="1"/>
    </xf>
    <xf numFmtId="0" fontId="9" fillId="0" borderId="28" xfId="3" applyFont="1" applyBorder="1" applyAlignment="1"/>
    <xf numFmtId="168" fontId="4" fillId="0" borderId="0" xfId="2" applyNumberFormat="1" applyFont="1" applyFill="1" applyAlignment="1">
      <alignment vertical="center" wrapText="1"/>
    </xf>
    <xf numFmtId="0" fontId="4" fillId="0" borderId="0" xfId="2" applyFont="1" applyFill="1" applyAlignment="1">
      <alignment vertical="center" wrapText="1"/>
    </xf>
    <xf numFmtId="0" fontId="4" fillId="0" borderId="0" xfId="0" applyFont="1" applyBorder="1" applyAlignment="1">
      <alignment vertical="center" wrapText="1"/>
    </xf>
    <xf numFmtId="188" fontId="9" fillId="5" borderId="1" xfId="0" applyNumberFormat="1" applyFont="1" applyFill="1" applyBorder="1" applyAlignment="1">
      <alignment horizontal="center" vertical="center" wrapText="1"/>
    </xf>
    <xf numFmtId="188" fontId="9" fillId="5" borderId="24" xfId="0" applyNumberFormat="1" applyFont="1" applyFill="1" applyBorder="1" applyAlignment="1">
      <alignment horizontal="center" vertical="center" wrapText="1"/>
    </xf>
    <xf numFmtId="188" fontId="9" fillId="2" borderId="1" xfId="0" applyNumberFormat="1" applyFont="1" applyFill="1" applyBorder="1" applyAlignment="1">
      <alignment horizontal="center" vertical="center" wrapText="1"/>
    </xf>
    <xf numFmtId="188" fontId="9" fillId="2" borderId="24" xfId="0" applyNumberFormat="1" applyFont="1" applyFill="1" applyBorder="1" applyAlignment="1">
      <alignment horizontal="center" vertical="center" wrapText="1"/>
    </xf>
    <xf numFmtId="188" fontId="4" fillId="0" borderId="1" xfId="0" applyNumberFormat="1" applyFont="1" applyFill="1" applyBorder="1" applyAlignment="1">
      <alignment horizontal="center" vertical="center" wrapText="1"/>
    </xf>
    <xf numFmtId="188" fontId="9" fillId="5" borderId="5" xfId="0" applyNumberFormat="1" applyFont="1" applyFill="1" applyBorder="1" applyAlignment="1">
      <alignment horizontal="center" vertical="center" wrapText="1"/>
    </xf>
    <xf numFmtId="168" fontId="4" fillId="0" borderId="0" xfId="0" applyNumberFormat="1" applyFont="1" applyAlignment="1">
      <alignment horizontal="center" vertical="center" wrapText="1"/>
    </xf>
    <xf numFmtId="0" fontId="4" fillId="0" borderId="0" xfId="0" applyFont="1" applyAlignment="1">
      <alignment horizontal="center" vertical="center" wrapText="1"/>
    </xf>
    <xf numFmtId="191" fontId="9" fillId="0" borderId="26" xfId="2" applyNumberFormat="1" applyFont="1" applyBorder="1" applyAlignment="1">
      <alignment horizontal="center" vertical="center" wrapText="1"/>
    </xf>
    <xf numFmtId="0" fontId="4" fillId="0" borderId="30" xfId="0" applyFont="1" applyBorder="1" applyAlignment="1">
      <alignment vertical="center" wrapText="1"/>
    </xf>
    <xf numFmtId="190" fontId="9" fillId="0" borderId="26" xfId="0" applyNumberFormat="1" applyFont="1" applyFill="1" applyBorder="1" applyAlignment="1" applyProtection="1">
      <alignment horizontal="center" vertical="center" wrapText="1"/>
    </xf>
    <xf numFmtId="0" fontId="9" fillId="0" borderId="31" xfId="2" applyFont="1" applyBorder="1" applyAlignment="1">
      <alignment horizontal="center" vertical="center" wrapText="1"/>
    </xf>
    <xf numFmtId="0" fontId="4" fillId="0" borderId="31" xfId="2" applyFont="1" applyBorder="1" applyAlignment="1">
      <alignment vertical="center" wrapText="1"/>
    </xf>
    <xf numFmtId="190" fontId="9" fillId="0" borderId="0" xfId="2" applyNumberFormat="1" applyFont="1" applyBorder="1" applyAlignment="1">
      <alignment vertical="center" wrapText="1"/>
    </xf>
    <xf numFmtId="0" fontId="9" fillId="0" borderId="31" xfId="2" applyFont="1" applyBorder="1" applyAlignment="1">
      <alignment vertical="center" wrapText="1"/>
    </xf>
    <xf numFmtId="190" fontId="9" fillId="0" borderId="29" xfId="3" applyNumberFormat="1" applyFont="1" applyBorder="1" applyAlignment="1"/>
    <xf numFmtId="0" fontId="9" fillId="0" borderId="29" xfId="3" applyFont="1" applyBorder="1" applyAlignment="1"/>
    <xf numFmtId="190" fontId="9" fillId="0" borderId="31" xfId="2" applyNumberFormat="1" applyFont="1" applyBorder="1" applyAlignment="1">
      <alignment vertical="center" wrapText="1"/>
    </xf>
    <xf numFmtId="190" fontId="4" fillId="0" borderId="0" xfId="362" applyNumberFormat="1" applyFont="1" applyFill="1" applyAlignment="1">
      <alignment vertical="center" wrapText="1"/>
    </xf>
    <xf numFmtId="0" fontId="4" fillId="0" borderId="0" xfId="2" applyFont="1" applyAlignment="1">
      <alignment vertical="center" wrapText="1"/>
    </xf>
    <xf numFmtId="0" fontId="9" fillId="0" borderId="31" xfId="0" applyFont="1" applyBorder="1" applyAlignment="1">
      <alignment horizontal="center" vertical="center" wrapText="1"/>
    </xf>
    <xf numFmtId="0" fontId="4" fillId="0" borderId="31" xfId="0" applyFont="1" applyBorder="1" applyAlignment="1">
      <alignment vertical="center" wrapText="1"/>
    </xf>
    <xf numFmtId="190" fontId="4" fillId="0" borderId="34" xfId="362" quotePrefix="1" applyNumberFormat="1" applyFont="1" applyBorder="1" applyAlignment="1">
      <alignment horizontal="left" vertical="center" wrapText="1"/>
    </xf>
    <xf numFmtId="190" fontId="9" fillId="5" borderId="34" xfId="362" applyNumberFormat="1" applyFont="1" applyFill="1" applyBorder="1" applyAlignment="1">
      <alignment horizontal="center" vertical="center" wrapText="1"/>
    </xf>
    <xf numFmtId="190" fontId="9" fillId="5" borderId="34" xfId="0" applyNumberFormat="1" applyFont="1" applyFill="1" applyBorder="1"/>
    <xf numFmtId="190" fontId="9" fillId="5" borderId="37" xfId="362" applyNumberFormat="1" applyFont="1" applyFill="1" applyBorder="1" applyAlignment="1">
      <alignment horizontal="center" vertical="center" wrapText="1"/>
    </xf>
    <xf numFmtId="190" fontId="9" fillId="5" borderId="37" xfId="0" applyNumberFormat="1" applyFont="1" applyFill="1" applyBorder="1"/>
    <xf numFmtId="190" fontId="9" fillId="2" borderId="34" xfId="362" applyNumberFormat="1" applyFont="1" applyFill="1" applyBorder="1" applyAlignment="1">
      <alignment horizontal="center" vertical="center" wrapText="1"/>
    </xf>
    <xf numFmtId="190" fontId="9" fillId="2" borderId="37" xfId="362" applyNumberFormat="1" applyFont="1" applyFill="1" applyBorder="1" applyAlignment="1">
      <alignment horizontal="center" vertical="center" wrapText="1"/>
    </xf>
    <xf numFmtId="190" fontId="9" fillId="5" borderId="34" xfId="0" applyNumberFormat="1" applyFont="1" applyFill="1" applyBorder="1" applyAlignment="1">
      <alignment vertical="center"/>
    </xf>
    <xf numFmtId="190" fontId="4" fillId="0" borderId="34" xfId="362" applyNumberFormat="1" applyFont="1" applyFill="1" applyBorder="1" applyAlignment="1">
      <alignment horizontal="center" vertical="center" wrapText="1"/>
    </xf>
    <xf numFmtId="190" fontId="9" fillId="5" borderId="32" xfId="362" applyNumberFormat="1" applyFont="1" applyFill="1" applyBorder="1" applyAlignment="1">
      <alignment horizontal="center" vertical="center" wrapText="1"/>
    </xf>
    <xf numFmtId="190" fontId="9" fillId="5" borderId="34" xfId="362" applyNumberFormat="1" applyFont="1" applyFill="1" applyBorder="1" applyAlignment="1">
      <alignment horizontal="right" vertical="center" wrapText="1"/>
    </xf>
    <xf numFmtId="164" fontId="4" fillId="0" borderId="0" xfId="362" applyFont="1" applyAlignment="1">
      <alignment horizontal="center" vertical="center" wrapText="1"/>
    </xf>
    <xf numFmtId="0" fontId="4" fillId="0" borderId="0" xfId="0" applyFont="1" applyAlignment="1">
      <alignment vertical="center" wrapText="1"/>
    </xf>
    <xf numFmtId="188" fontId="4" fillId="0" borderId="1" xfId="204" applyNumberFormat="1" applyFont="1" applyFill="1" applyBorder="1" applyAlignment="1">
      <alignment horizontal="center" vertical="center" wrapText="1"/>
    </xf>
    <xf numFmtId="188" fontId="4" fillId="0" borderId="35" xfId="204" applyNumberFormat="1" applyFont="1" applyFill="1" applyBorder="1" applyAlignment="1">
      <alignment horizontal="center" vertical="center" wrapText="1"/>
    </xf>
    <xf numFmtId="190" fontId="4" fillId="0" borderId="37" xfId="362" applyNumberFormat="1" applyFont="1" applyFill="1" applyBorder="1" applyAlignment="1">
      <alignment horizontal="center" vertical="center" wrapText="1"/>
    </xf>
    <xf numFmtId="165" fontId="43" fillId="0" borderId="0" xfId="335" applyFont="1" applyBorder="1" applyAlignment="1">
      <alignment horizontal="center" wrapText="1"/>
    </xf>
    <xf numFmtId="0" fontId="44" fillId="0" borderId="0" xfId="6" applyFont="1" applyAlignment="1">
      <alignment wrapText="1"/>
    </xf>
    <xf numFmtId="164" fontId="44" fillId="0" borderId="0" xfId="362" applyFont="1" applyAlignment="1">
      <alignment wrapText="1"/>
    </xf>
    <xf numFmtId="0" fontId="39" fillId="4" borderId="20" xfId="6" applyFont="1" applyFill="1" applyBorder="1" applyAlignment="1">
      <alignment horizontal="center" vertical="center" wrapText="1"/>
    </xf>
    <xf numFmtId="164" fontId="9" fillId="4" borderId="33" xfId="362" applyFont="1" applyFill="1" applyBorder="1" applyAlignment="1" applyProtection="1">
      <alignment horizontal="center" vertical="center" wrapText="1"/>
    </xf>
    <xf numFmtId="0" fontId="6" fillId="4" borderId="1" xfId="0" quotePrefix="1" applyFont="1" applyFill="1" applyBorder="1" applyAlignment="1">
      <alignment vertical="center" wrapText="1"/>
    </xf>
    <xf numFmtId="0" fontId="6" fillId="4" borderId="6" xfId="0" quotePrefix="1" applyFont="1" applyFill="1" applyBorder="1" applyAlignment="1">
      <alignment vertical="center" wrapText="1"/>
    </xf>
    <xf numFmtId="0" fontId="6" fillId="4" borderId="6" xfId="0" quotePrefix="1" applyFont="1" applyFill="1" applyBorder="1" applyAlignment="1">
      <alignment horizontal="left" vertical="center" wrapText="1"/>
    </xf>
    <xf numFmtId="0" fontId="6" fillId="4" borderId="5" xfId="0" quotePrefix="1" applyFont="1" applyFill="1" applyBorder="1" applyAlignment="1">
      <alignment horizontal="left"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center" wrapText="1"/>
    </xf>
    <xf numFmtId="0" fontId="6" fillId="4" borderId="1" xfId="2" quotePrefix="1" applyFont="1" applyFill="1" applyBorder="1" applyAlignment="1">
      <alignment vertical="center" wrapText="1"/>
    </xf>
    <xf numFmtId="0" fontId="6" fillId="4" borderId="6" xfId="2" quotePrefix="1" applyFont="1" applyFill="1" applyBorder="1" applyAlignment="1">
      <alignment vertical="center" wrapText="1"/>
    </xf>
    <xf numFmtId="0" fontId="6" fillId="4" borderId="6" xfId="2" applyFont="1" applyFill="1" applyBorder="1" applyAlignment="1">
      <alignment horizontal="left" vertical="center" wrapText="1"/>
    </xf>
    <xf numFmtId="0" fontId="6" fillId="4" borderId="6" xfId="2" quotePrefix="1" applyFont="1" applyFill="1" applyBorder="1" applyAlignment="1">
      <alignment horizontal="left" vertical="center" wrapText="1"/>
    </xf>
    <xf numFmtId="0" fontId="6" fillId="4" borderId="1" xfId="2" quotePrefix="1" applyFont="1" applyFill="1" applyBorder="1" applyAlignment="1">
      <alignment horizontal="left" vertical="center" wrapText="1"/>
    </xf>
    <xf numFmtId="0" fontId="6" fillId="4" borderId="38" xfId="2" quotePrefix="1"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2" applyFont="1" applyFill="1" applyBorder="1" applyAlignment="1">
      <alignment vertical="center" wrapText="1"/>
    </xf>
    <xf numFmtId="0" fontId="6" fillId="4" borderId="38" xfId="2" quotePrefix="1" applyFont="1" applyFill="1" applyBorder="1" applyAlignment="1">
      <alignment vertical="center" wrapText="1"/>
    </xf>
    <xf numFmtId="0" fontId="6" fillId="0" borderId="7" xfId="0"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6" fillId="4" borderId="1" xfId="0" quotePrefix="1" applyFont="1" applyFill="1" applyBorder="1" applyAlignment="1">
      <alignment horizontal="left" vertical="center" wrapText="1"/>
    </xf>
    <xf numFmtId="0" fontId="6" fillId="33" borderId="1" xfId="0" quotePrefix="1" applyFont="1" applyFill="1" applyBorder="1" applyAlignment="1">
      <alignment horizontal="left" vertical="center" wrapText="1"/>
    </xf>
    <xf numFmtId="0" fontId="6" fillId="33" borderId="1" xfId="0" applyFont="1" applyFill="1" applyBorder="1" applyAlignment="1">
      <alignment horizontal="left" vertical="center" wrapText="1"/>
    </xf>
    <xf numFmtId="190" fontId="4" fillId="33" borderId="34" xfId="362" quotePrefix="1" applyNumberFormat="1" applyFont="1" applyFill="1" applyBorder="1" applyAlignment="1">
      <alignment horizontal="left" vertical="center" wrapText="1"/>
    </xf>
    <xf numFmtId="0" fontId="6" fillId="33" borderId="0" xfId="0" applyFont="1" applyFill="1" applyAlignment="1">
      <alignment vertical="center" wrapText="1"/>
    </xf>
    <xf numFmtId="0" fontId="0" fillId="33" borderId="0" xfId="0" applyFill="1"/>
    <xf numFmtId="0" fontId="0" fillId="33" borderId="1" xfId="0" applyFill="1" applyBorder="1"/>
    <xf numFmtId="0" fontId="6" fillId="33" borderId="1" xfId="0" applyFont="1" applyFill="1" applyBorder="1" applyAlignment="1">
      <alignment vertical="center" wrapText="1"/>
    </xf>
    <xf numFmtId="188" fontId="9" fillId="33" borderId="1" xfId="0" applyNumberFormat="1" applyFont="1" applyFill="1" applyBorder="1" applyAlignment="1">
      <alignment horizontal="center" vertical="center" wrapText="1"/>
    </xf>
    <xf numFmtId="190" fontId="9" fillId="33" borderId="34" xfId="362" applyNumberFormat="1" applyFont="1" applyFill="1" applyBorder="1" applyAlignment="1">
      <alignment horizontal="center" vertical="center" wrapText="1"/>
    </xf>
    <xf numFmtId="190" fontId="9" fillId="33" borderId="34" xfId="0" applyNumberFormat="1" applyFont="1" applyFill="1" applyBorder="1"/>
    <xf numFmtId="0" fontId="6" fillId="33" borderId="24" xfId="0" applyFont="1" applyFill="1" applyBorder="1" applyAlignment="1">
      <alignment vertical="center" wrapText="1"/>
    </xf>
    <xf numFmtId="0" fontId="6" fillId="33" borderId="1" xfId="0" quotePrefix="1" applyFont="1" applyFill="1" applyBorder="1" applyAlignment="1">
      <alignment vertical="center" wrapText="1"/>
    </xf>
    <xf numFmtId="0" fontId="6" fillId="33" borderId="1" xfId="2" quotePrefix="1" applyFont="1" applyFill="1" applyBorder="1" applyAlignment="1">
      <alignment vertical="center" wrapText="1"/>
    </xf>
    <xf numFmtId="0" fontId="6" fillId="33" borderId="1" xfId="2" quotePrefix="1" applyFont="1" applyFill="1" applyBorder="1" applyAlignment="1">
      <alignment horizontal="left" vertical="center" wrapText="1"/>
    </xf>
    <xf numFmtId="0" fontId="6" fillId="33" borderId="38" xfId="2" quotePrefix="1" applyFont="1" applyFill="1" applyBorder="1" applyAlignment="1">
      <alignment vertical="center" wrapText="1"/>
    </xf>
    <xf numFmtId="0" fontId="5" fillId="0" borderId="0" xfId="2" applyFont="1" applyBorder="1" applyAlignment="1">
      <alignment horizontal="center" vertical="center" wrapText="1"/>
    </xf>
    <xf numFmtId="0" fontId="11" fillId="0" borderId="0" xfId="2" applyFont="1" applyBorder="1" applyAlignment="1">
      <alignment horizontal="center" vertical="center" wrapText="1"/>
    </xf>
    <xf numFmtId="0" fontId="6" fillId="33" borderId="1" xfId="0" quotePrefix="1" applyFont="1" applyFill="1" applyBorder="1" applyAlignment="1">
      <alignment horizontal="left" vertical="center" wrapText="1"/>
    </xf>
    <xf numFmtId="0" fontId="6" fillId="33" borderId="24" xfId="0" applyFont="1" applyFill="1" applyBorder="1"/>
    <xf numFmtId="168" fontId="6" fillId="33" borderId="1" xfId="2" quotePrefix="1" applyNumberFormat="1" applyFont="1" applyFill="1" applyBorder="1" applyAlignment="1" applyProtection="1">
      <alignment horizontal="left" vertical="center" wrapText="1"/>
      <protection hidden="1"/>
    </xf>
    <xf numFmtId="190" fontId="4" fillId="33" borderId="34" xfId="362" quotePrefix="1" applyNumberFormat="1" applyFont="1" applyFill="1" applyBorder="1" applyAlignment="1">
      <alignment vertical="center" wrapText="1"/>
    </xf>
    <xf numFmtId="0" fontId="6" fillId="33" borderId="0" xfId="2" applyFont="1" applyFill="1" applyAlignment="1">
      <alignment vertical="center" wrapText="1"/>
    </xf>
    <xf numFmtId="0" fontId="6" fillId="33" borderId="3" xfId="2" quotePrefix="1" applyFont="1" applyFill="1" applyBorder="1" applyAlignment="1">
      <alignment vertical="center" wrapText="1"/>
    </xf>
    <xf numFmtId="168" fontId="6" fillId="33" borderId="6" xfId="2" quotePrefix="1" applyNumberFormat="1" applyFont="1" applyFill="1" applyBorder="1" applyAlignment="1" applyProtection="1">
      <alignment horizontal="left" vertical="center" wrapText="1"/>
      <protection hidden="1"/>
    </xf>
    <xf numFmtId="0" fontId="6" fillId="33" borderId="3" xfId="2" quotePrefix="1" applyFont="1" applyFill="1" applyBorder="1" applyAlignment="1">
      <alignment horizontal="left" vertical="center" wrapText="1"/>
    </xf>
    <xf numFmtId="0" fontId="12" fillId="33" borderId="1" xfId="2" applyFont="1" applyFill="1" applyBorder="1" applyAlignment="1">
      <alignment horizontal="center" vertical="center" wrapText="1"/>
    </xf>
    <xf numFmtId="0" fontId="12" fillId="33" borderId="4" xfId="2" applyFont="1" applyFill="1" applyBorder="1" applyAlignment="1">
      <alignment horizontal="center" vertical="center" wrapText="1"/>
    </xf>
    <xf numFmtId="168" fontId="12" fillId="33" borderId="1" xfId="2" applyNumberFormat="1" applyFont="1" applyFill="1" applyBorder="1" applyAlignment="1" applyProtection="1">
      <alignment horizontal="left" vertical="center" wrapText="1"/>
      <protection hidden="1"/>
    </xf>
    <xf numFmtId="188" fontId="9" fillId="33" borderId="1" xfId="2" applyNumberFormat="1" applyFont="1" applyFill="1" applyBorder="1" applyAlignment="1" applyProtection="1">
      <alignment horizontal="center" vertical="center" wrapText="1"/>
      <protection hidden="1"/>
    </xf>
    <xf numFmtId="190" fontId="9" fillId="33" borderId="34" xfId="362" applyNumberFormat="1" applyFont="1" applyFill="1" applyBorder="1" applyAlignment="1" applyProtection="1">
      <alignment horizontal="center" vertical="center" wrapText="1"/>
      <protection hidden="1"/>
    </xf>
    <xf numFmtId="190" fontId="9" fillId="33" borderId="34" xfId="2" applyNumberFormat="1" applyFont="1" applyFill="1" applyBorder="1" applyAlignment="1">
      <alignment horizontal="center" vertical="center" wrapText="1"/>
    </xf>
    <xf numFmtId="0" fontId="13" fillId="33" borderId="0" xfId="2" applyFont="1" applyFill="1" applyAlignment="1">
      <alignment vertical="center" wrapText="1"/>
    </xf>
    <xf numFmtId="0" fontId="6" fillId="33" borderId="24" xfId="0" applyFont="1" applyFill="1" applyBorder="1"/>
    <xf numFmtId="0" fontId="6" fillId="33" borderId="1" xfId="0" quotePrefix="1" applyFont="1" applyFill="1" applyBorder="1" applyAlignment="1">
      <alignment horizontal="left" vertical="center" wrapText="1"/>
    </xf>
    <xf numFmtId="0" fontId="12" fillId="33" borderId="24" xfId="2" applyFont="1" applyFill="1" applyBorder="1" applyAlignment="1">
      <alignment horizontal="center" vertical="center" wrapText="1"/>
    </xf>
    <xf numFmtId="0" fontId="12" fillId="33" borderId="36" xfId="2" applyFont="1" applyFill="1" applyBorder="1" applyAlignment="1">
      <alignment horizontal="center" vertical="center" wrapText="1"/>
    </xf>
    <xf numFmtId="0" fontId="11" fillId="33" borderId="36" xfId="2" applyFont="1" applyFill="1" applyBorder="1" applyAlignment="1">
      <alignment horizontal="center" vertical="center" wrapText="1"/>
    </xf>
    <xf numFmtId="168" fontId="11" fillId="33" borderId="24" xfId="2" applyNumberFormat="1" applyFont="1" applyFill="1" applyBorder="1" applyAlignment="1" applyProtection="1">
      <alignment horizontal="left" vertical="center" wrapText="1"/>
      <protection hidden="1"/>
    </xf>
    <xf numFmtId="188" fontId="9" fillId="33" borderId="24" xfId="2" applyNumberFormat="1" applyFont="1" applyFill="1" applyBorder="1" applyAlignment="1" applyProtection="1">
      <alignment horizontal="center" vertical="center" wrapText="1"/>
      <protection hidden="1"/>
    </xf>
    <xf numFmtId="190" fontId="9" fillId="33" borderId="37" xfId="362" applyNumberFormat="1" applyFont="1" applyFill="1" applyBorder="1" applyAlignment="1" applyProtection="1">
      <alignment horizontal="center" vertical="center" wrapText="1"/>
      <protection hidden="1"/>
    </xf>
    <xf numFmtId="190" fontId="9" fillId="33" borderId="37" xfId="2" applyNumberFormat="1" applyFont="1" applyFill="1" applyBorder="1" applyAlignment="1">
      <alignment horizontal="center" vertical="center" wrapText="1"/>
    </xf>
    <xf numFmtId="168" fontId="6" fillId="33" borderId="38" xfId="2" quotePrefix="1" applyNumberFormat="1" applyFont="1" applyFill="1" applyBorder="1" applyAlignment="1" applyProtection="1">
      <alignment horizontal="left" vertical="center" wrapText="1"/>
      <protection hidden="1"/>
    </xf>
    <xf numFmtId="0" fontId="11" fillId="33" borderId="4" xfId="2" applyFont="1" applyFill="1" applyBorder="1" applyAlignment="1">
      <alignment horizontal="center" vertical="center" wrapText="1"/>
    </xf>
    <xf numFmtId="168" fontId="11" fillId="33" borderId="1" xfId="2" applyNumberFormat="1" applyFont="1" applyFill="1" applyBorder="1" applyAlignment="1" applyProtection="1">
      <alignment horizontal="left" vertical="center" wrapText="1"/>
      <protection hidden="1"/>
    </xf>
    <xf numFmtId="0" fontId="11" fillId="33" borderId="24" xfId="0" applyFont="1" applyFill="1" applyBorder="1" applyAlignment="1">
      <alignment horizontal="center" vertical="center" wrapText="1"/>
    </xf>
    <xf numFmtId="0" fontId="11" fillId="33" borderId="1" xfId="2" applyFont="1" applyFill="1" applyBorder="1" applyAlignment="1">
      <alignment horizontal="center" vertical="center" wrapText="1"/>
    </xf>
    <xf numFmtId="190" fontId="9" fillId="33" borderId="32" xfId="2" applyNumberFormat="1" applyFont="1" applyFill="1" applyBorder="1" applyAlignment="1">
      <alignment horizontal="center" vertical="center" wrapText="1"/>
    </xf>
    <xf numFmtId="0" fontId="11" fillId="33" borderId="24" xfId="2" applyFont="1" applyFill="1" applyBorder="1" applyAlignment="1">
      <alignment horizontal="center" vertical="center" wrapText="1"/>
    </xf>
    <xf numFmtId="168" fontId="6" fillId="33" borderId="38" xfId="2" applyNumberFormat="1" applyFont="1" applyFill="1" applyBorder="1" applyAlignment="1" applyProtection="1">
      <alignment horizontal="left" vertical="center" wrapText="1"/>
      <protection hidden="1"/>
    </xf>
    <xf numFmtId="168" fontId="6" fillId="33" borderId="1" xfId="2" quotePrefix="1" applyNumberFormat="1" applyFont="1" applyFill="1" applyBorder="1" applyAlignment="1" applyProtection="1">
      <alignment vertical="center" wrapText="1"/>
      <protection hidden="1"/>
    </xf>
    <xf numFmtId="168" fontId="6" fillId="33" borderId="6" xfId="2" quotePrefix="1" applyNumberFormat="1" applyFont="1" applyFill="1" applyBorder="1" applyAlignment="1" applyProtection="1">
      <alignment vertical="center" wrapText="1"/>
      <protection hidden="1"/>
    </xf>
    <xf numFmtId="0" fontId="6" fillId="33" borderId="4" xfId="2" quotePrefix="1" applyFont="1" applyFill="1" applyBorder="1" applyAlignment="1">
      <alignment vertical="center" wrapText="1"/>
    </xf>
    <xf numFmtId="0" fontId="6" fillId="33" borderId="4" xfId="2" quotePrefix="1" applyFont="1" applyFill="1" applyBorder="1" applyAlignment="1">
      <alignment horizontal="left" vertical="center" wrapText="1"/>
    </xf>
    <xf numFmtId="168" fontId="10" fillId="33" borderId="24" xfId="2" applyNumberFormat="1" applyFont="1" applyFill="1" applyBorder="1" applyAlignment="1" applyProtection="1">
      <alignment vertical="center" wrapText="1"/>
      <protection hidden="1"/>
    </xf>
    <xf numFmtId="0" fontId="6" fillId="33" borderId="41" xfId="2" quotePrefix="1" applyFont="1" applyFill="1" applyBorder="1" applyAlignment="1">
      <alignment vertical="center" wrapText="1"/>
    </xf>
    <xf numFmtId="0" fontId="6" fillId="33" borderId="38" xfId="0" quotePrefix="1" applyFont="1" applyFill="1" applyBorder="1" applyAlignment="1">
      <alignment horizontal="left" vertical="center" wrapText="1"/>
    </xf>
    <xf numFmtId="168" fontId="10" fillId="33" borderId="1" xfId="2" applyNumberFormat="1" applyFont="1" applyFill="1" applyBorder="1" applyAlignment="1" applyProtection="1">
      <alignment vertical="center" wrapText="1"/>
      <protection hidden="1"/>
    </xf>
    <xf numFmtId="0" fontId="6" fillId="33" borderId="38" xfId="0" quotePrefix="1" applyFont="1" applyFill="1" applyBorder="1" applyAlignment="1">
      <alignment vertical="center" wrapText="1"/>
    </xf>
    <xf numFmtId="0" fontId="6" fillId="34" borderId="1" xfId="2" quotePrefix="1" applyFont="1" applyFill="1" applyBorder="1" applyAlignment="1">
      <alignment vertical="center" wrapText="1"/>
    </xf>
    <xf numFmtId="190" fontId="4" fillId="34" borderId="34" xfId="362" quotePrefix="1" applyNumberFormat="1" applyFont="1" applyFill="1" applyBorder="1" applyAlignment="1">
      <alignment vertical="center" wrapText="1"/>
    </xf>
    <xf numFmtId="0" fontId="6" fillId="34" borderId="0" xfId="2" applyFont="1" applyFill="1" applyAlignment="1">
      <alignment vertical="center" wrapText="1"/>
    </xf>
    <xf numFmtId="0" fontId="6" fillId="34" borderId="3" xfId="2" quotePrefix="1" applyFont="1" applyFill="1" applyBorder="1" applyAlignment="1">
      <alignment vertical="center" wrapText="1"/>
    </xf>
    <xf numFmtId="0" fontId="6" fillId="34" borderId="1" xfId="2" quotePrefix="1" applyFont="1" applyFill="1" applyBorder="1" applyAlignment="1">
      <alignment horizontal="left" vertical="center" wrapText="1"/>
    </xf>
    <xf numFmtId="168" fontId="6" fillId="34" borderId="1" xfId="2" quotePrefix="1" applyNumberFormat="1" applyFont="1" applyFill="1" applyBorder="1" applyAlignment="1" applyProtection="1">
      <alignment horizontal="left" vertical="center" wrapText="1"/>
      <protection hidden="1"/>
    </xf>
    <xf numFmtId="0" fontId="6" fillId="34" borderId="3" xfId="2" quotePrefix="1" applyFont="1" applyFill="1" applyBorder="1" applyAlignment="1">
      <alignment horizontal="left" vertical="center" wrapText="1"/>
    </xf>
    <xf numFmtId="168" fontId="6" fillId="34" borderId="6" xfId="2" quotePrefix="1" applyNumberFormat="1" applyFont="1" applyFill="1" applyBorder="1" applyAlignment="1" applyProtection="1">
      <alignment horizontal="left" vertical="center" wrapText="1"/>
      <protection hidden="1"/>
    </xf>
    <xf numFmtId="0" fontId="11" fillId="34" borderId="1" xfId="2" applyFont="1" applyFill="1" applyBorder="1" applyAlignment="1">
      <alignment horizontal="center" vertical="center" wrapText="1"/>
    </xf>
    <xf numFmtId="0" fontId="11" fillId="34" borderId="4" xfId="2" applyFont="1" applyFill="1" applyBorder="1" applyAlignment="1">
      <alignment horizontal="center" vertical="center" wrapText="1"/>
    </xf>
    <xf numFmtId="168" fontId="10" fillId="34" borderId="1" xfId="2" applyNumberFormat="1" applyFont="1" applyFill="1" applyBorder="1" applyAlignment="1" applyProtection="1">
      <alignment vertical="center" wrapText="1"/>
      <protection hidden="1"/>
    </xf>
    <xf numFmtId="188" fontId="9" fillId="34" borderId="1" xfId="2" applyNumberFormat="1" applyFont="1" applyFill="1" applyBorder="1" applyAlignment="1" applyProtection="1">
      <alignment horizontal="center" vertical="center" wrapText="1"/>
      <protection hidden="1"/>
    </xf>
    <xf numFmtId="190" fontId="9" fillId="34" borderId="34" xfId="362" applyNumberFormat="1" applyFont="1" applyFill="1" applyBorder="1" applyAlignment="1" applyProtection="1">
      <alignment horizontal="center" vertical="center" wrapText="1"/>
      <protection hidden="1"/>
    </xf>
    <xf numFmtId="190" fontId="9" fillId="34" borderId="34" xfId="2" applyNumberFormat="1" applyFont="1" applyFill="1" applyBorder="1" applyAlignment="1">
      <alignment horizontal="center" vertical="center" wrapText="1"/>
    </xf>
    <xf numFmtId="168" fontId="6" fillId="34" borderId="1" xfId="2" applyNumberFormat="1" applyFont="1" applyFill="1" applyBorder="1" applyAlignment="1" applyProtection="1">
      <alignment horizontal="left" vertical="center" wrapText="1"/>
      <protection hidden="1"/>
    </xf>
    <xf numFmtId="168" fontId="6" fillId="34" borderId="1" xfId="2" quotePrefix="1" applyNumberFormat="1" applyFont="1" applyFill="1" applyBorder="1" applyAlignment="1" applyProtection="1">
      <alignment vertical="center" wrapText="1"/>
      <protection hidden="1"/>
    </xf>
    <xf numFmtId="168" fontId="6" fillId="34" borderId="6" xfId="2" quotePrefix="1" applyNumberFormat="1" applyFont="1" applyFill="1" applyBorder="1" applyAlignment="1" applyProtection="1">
      <alignment vertical="center" wrapText="1"/>
      <protection hidden="1"/>
    </xf>
    <xf numFmtId="0" fontId="11" fillId="34" borderId="24" xfId="2" applyFont="1" applyFill="1" applyBorder="1" applyAlignment="1">
      <alignment horizontal="center" vertical="center" wrapText="1"/>
    </xf>
    <xf numFmtId="0" fontId="11" fillId="34" borderId="36" xfId="2" applyFont="1" applyFill="1" applyBorder="1" applyAlignment="1">
      <alignment horizontal="center" vertical="center" wrapText="1"/>
    </xf>
    <xf numFmtId="168" fontId="11" fillId="34" borderId="24" xfId="2" applyNumberFormat="1" applyFont="1" applyFill="1" applyBorder="1" applyAlignment="1" applyProtection="1">
      <alignment horizontal="left" vertical="center" wrapText="1"/>
      <protection hidden="1"/>
    </xf>
    <xf numFmtId="188" fontId="9" fillId="34" borderId="24" xfId="2" applyNumberFormat="1" applyFont="1" applyFill="1" applyBorder="1" applyAlignment="1" applyProtection="1">
      <alignment horizontal="center" vertical="center" wrapText="1"/>
      <protection hidden="1"/>
    </xf>
    <xf numFmtId="190" fontId="9" fillId="34" borderId="37" xfId="362" applyNumberFormat="1" applyFont="1" applyFill="1" applyBorder="1" applyAlignment="1" applyProtection="1">
      <alignment horizontal="center" vertical="center" wrapText="1"/>
      <protection hidden="1"/>
    </xf>
    <xf numFmtId="190" fontId="9" fillId="34" borderId="37" xfId="2" applyNumberFormat="1" applyFont="1" applyFill="1" applyBorder="1" applyAlignment="1">
      <alignment horizontal="center" vertical="center" wrapText="1"/>
    </xf>
    <xf numFmtId="0" fontId="6" fillId="34" borderId="38" xfId="2" quotePrefix="1" applyFont="1" applyFill="1" applyBorder="1" applyAlignment="1">
      <alignment vertical="center" wrapText="1"/>
    </xf>
    <xf numFmtId="168" fontId="6" fillId="34" borderId="38" xfId="2" quotePrefix="1" applyNumberFormat="1" applyFont="1" applyFill="1" applyBorder="1" applyAlignment="1" applyProtection="1">
      <alignment horizontal="left" vertical="center" wrapText="1"/>
      <protection hidden="1"/>
    </xf>
    <xf numFmtId="168" fontId="11" fillId="34" borderId="1" xfId="2" applyNumberFormat="1" applyFont="1" applyFill="1" applyBorder="1" applyAlignment="1" applyProtection="1">
      <alignment horizontal="left" vertical="center" wrapText="1"/>
      <protection hidden="1"/>
    </xf>
    <xf numFmtId="0" fontId="6" fillId="34" borderId="4" xfId="2" quotePrefix="1" applyFont="1" applyFill="1" applyBorder="1" applyAlignment="1">
      <alignment vertical="center" wrapText="1"/>
    </xf>
    <xf numFmtId="0" fontId="6" fillId="34" borderId="1" xfId="0" quotePrefix="1" applyFont="1" applyFill="1" applyBorder="1" applyAlignment="1">
      <alignment horizontal="left" vertical="center" wrapText="1"/>
    </xf>
    <xf numFmtId="0" fontId="6" fillId="34" borderId="4" xfId="2" quotePrefix="1" applyFont="1" applyFill="1" applyBorder="1" applyAlignment="1">
      <alignment horizontal="left" vertical="center" wrapText="1"/>
    </xf>
    <xf numFmtId="0" fontId="6" fillId="34" borderId="41" xfId="2" quotePrefix="1" applyFont="1" applyFill="1" applyBorder="1" applyAlignment="1">
      <alignment vertical="center" wrapText="1"/>
    </xf>
    <xf numFmtId="0" fontId="6" fillId="34" borderId="38" xfId="0" quotePrefix="1" applyFont="1" applyFill="1" applyBorder="1" applyAlignment="1">
      <alignment horizontal="left" vertical="center" wrapText="1"/>
    </xf>
    <xf numFmtId="168" fontId="10" fillId="34" borderId="24" xfId="2" applyNumberFormat="1" applyFont="1" applyFill="1" applyBorder="1" applyAlignment="1" applyProtection="1">
      <alignment vertical="center" wrapText="1"/>
      <protection hidden="1"/>
    </xf>
    <xf numFmtId="0" fontId="6" fillId="34" borderId="6" xfId="2" applyFont="1" applyFill="1" applyBorder="1" applyAlignment="1">
      <alignment horizontal="left" vertical="center" wrapText="1"/>
    </xf>
    <xf numFmtId="0" fontId="6" fillId="34" borderId="1" xfId="0" applyFont="1" applyFill="1" applyBorder="1" applyAlignment="1">
      <alignment horizontal="left" vertical="center" wrapText="1"/>
    </xf>
    <xf numFmtId="190" fontId="4" fillId="34" borderId="34" xfId="362" quotePrefix="1" applyNumberFormat="1" applyFont="1" applyFill="1" applyBorder="1" applyAlignment="1">
      <alignment horizontal="left" vertical="center" wrapText="1"/>
    </xf>
    <xf numFmtId="0" fontId="6" fillId="34" borderId="0" xfId="0" applyFont="1" applyFill="1" applyAlignment="1">
      <alignment vertical="center" wrapText="1"/>
    </xf>
    <xf numFmtId="0" fontId="0" fillId="34" borderId="0" xfId="0" applyFill="1"/>
    <xf numFmtId="0" fontId="0" fillId="34" borderId="1" xfId="0" applyFill="1" applyBorder="1"/>
    <xf numFmtId="0" fontId="6" fillId="34" borderId="1" xfId="0" applyFont="1" applyFill="1" applyBorder="1" applyAlignment="1">
      <alignment vertical="center" wrapText="1"/>
    </xf>
    <xf numFmtId="188" fontId="9" fillId="34" borderId="1" xfId="0" applyNumberFormat="1" applyFont="1" applyFill="1" applyBorder="1" applyAlignment="1">
      <alignment horizontal="center" vertical="center" wrapText="1"/>
    </xf>
    <xf numFmtId="190" fontId="9" fillId="34" borderId="34" xfId="362" applyNumberFormat="1" applyFont="1" applyFill="1" applyBorder="1" applyAlignment="1">
      <alignment horizontal="center" vertical="center" wrapText="1"/>
    </xf>
    <xf numFmtId="190" fontId="9" fillId="34" borderId="34" xfId="0" applyNumberFormat="1" applyFont="1" applyFill="1" applyBorder="1"/>
    <xf numFmtId="0" fontId="6" fillId="34" borderId="1" xfId="0" applyFont="1" applyFill="1" applyBorder="1" applyAlignment="1">
      <alignment horizontal="center" vertical="center" wrapText="1"/>
    </xf>
    <xf numFmtId="0" fontId="10" fillId="34" borderId="24" xfId="0" applyFont="1" applyFill="1" applyBorder="1" applyAlignment="1">
      <alignment horizontal="center" vertical="center" wrapText="1"/>
    </xf>
    <xf numFmtId="0" fontId="0" fillId="34" borderId="24" xfId="0" applyFill="1" applyBorder="1"/>
    <xf numFmtId="0" fontId="6" fillId="34" borderId="24" xfId="0" applyFont="1" applyFill="1" applyBorder="1" applyAlignment="1">
      <alignment vertical="center" wrapText="1"/>
    </xf>
    <xf numFmtId="188" fontId="9" fillId="34" borderId="24" xfId="0" applyNumberFormat="1" applyFont="1" applyFill="1" applyBorder="1" applyAlignment="1">
      <alignment horizontal="center" vertical="center" wrapText="1"/>
    </xf>
    <xf numFmtId="190" fontId="9" fillId="34" borderId="37" xfId="362" applyNumberFormat="1" applyFont="1" applyFill="1" applyBorder="1" applyAlignment="1">
      <alignment horizontal="center" vertical="center" wrapText="1"/>
    </xf>
    <xf numFmtId="190" fontId="9" fillId="34" borderId="37" xfId="0" applyNumberFormat="1" applyFont="1" applyFill="1" applyBorder="1"/>
    <xf numFmtId="0" fontId="6" fillId="34" borderId="1" xfId="0" quotePrefix="1" applyFont="1" applyFill="1" applyBorder="1" applyAlignment="1">
      <alignment vertical="center" wrapText="1"/>
    </xf>
    <xf numFmtId="0" fontId="6" fillId="34" borderId="6" xfId="0" quotePrefix="1" applyFont="1" applyFill="1" applyBorder="1" applyAlignment="1">
      <alignment vertical="center" wrapText="1"/>
    </xf>
    <xf numFmtId="0" fontId="10" fillId="34" borderId="1" xfId="0" applyFont="1" applyFill="1" applyBorder="1" applyAlignment="1">
      <alignment horizontal="center" vertical="center" wrapText="1"/>
    </xf>
    <xf numFmtId="0" fontId="6" fillId="34" borderId="6" xfId="0" quotePrefix="1" applyFont="1" applyFill="1" applyBorder="1" applyAlignment="1">
      <alignment horizontal="left" vertical="center" wrapText="1"/>
    </xf>
    <xf numFmtId="0" fontId="6" fillId="34" borderId="5" xfId="0" quotePrefix="1" applyFont="1" applyFill="1" applyBorder="1" applyAlignment="1">
      <alignment horizontal="left" vertical="center" wrapText="1"/>
    </xf>
    <xf numFmtId="190" fontId="9" fillId="34" borderId="34" xfId="0" applyNumberFormat="1" applyFont="1" applyFill="1" applyBorder="1" applyAlignment="1">
      <alignment vertical="center"/>
    </xf>
    <xf numFmtId="0" fontId="6" fillId="34" borderId="24" xfId="0" applyFont="1" applyFill="1" applyBorder="1" applyAlignment="1">
      <alignment horizontal="left" vertical="center" wrapText="1"/>
    </xf>
    <xf numFmtId="0" fontId="6" fillId="34" borderId="6" xfId="2" quotePrefix="1" applyFont="1" applyFill="1" applyBorder="1" applyAlignment="1">
      <alignment vertical="center" wrapText="1"/>
    </xf>
    <xf numFmtId="0" fontId="6" fillId="34" borderId="6" xfId="2" quotePrefix="1" applyFont="1" applyFill="1" applyBorder="1" applyAlignment="1">
      <alignment horizontal="left" vertical="center" wrapText="1"/>
    </xf>
    <xf numFmtId="0" fontId="6" fillId="34" borderId="6" xfId="0" applyFont="1" applyFill="1" applyBorder="1" applyAlignment="1">
      <alignment horizontal="left" vertical="center" wrapText="1"/>
    </xf>
    <xf numFmtId="0" fontId="10" fillId="34" borderId="8" xfId="0" applyFont="1" applyFill="1" applyBorder="1" applyAlignment="1">
      <alignment horizontal="center" vertical="center" wrapText="1"/>
    </xf>
    <xf numFmtId="0" fontId="6" fillId="34" borderId="8" xfId="0" applyFont="1" applyFill="1" applyBorder="1" applyAlignment="1">
      <alignment horizontal="left" vertical="center" wrapText="1"/>
    </xf>
    <xf numFmtId="188" fontId="4" fillId="34" borderId="1" xfId="0" applyNumberFormat="1" applyFont="1" applyFill="1" applyBorder="1" applyAlignment="1">
      <alignment horizontal="center" vertical="center" wrapText="1"/>
    </xf>
    <xf numFmtId="190" fontId="4" fillId="34" borderId="34" xfId="362" applyNumberFormat="1" applyFont="1" applyFill="1" applyBorder="1" applyAlignment="1">
      <alignment horizontal="center" vertical="center" wrapText="1"/>
    </xf>
    <xf numFmtId="0" fontId="10" fillId="34" borderId="46" xfId="0" applyFont="1" applyFill="1" applyBorder="1" applyAlignment="1">
      <alignment horizontal="center" vertical="center" wrapText="1"/>
    </xf>
    <xf numFmtId="0" fontId="6" fillId="34" borderId="0" xfId="0" applyFont="1" applyFill="1" applyBorder="1" applyAlignment="1">
      <alignment vertical="center" wrapText="1"/>
    </xf>
    <xf numFmtId="0" fontId="6" fillId="34" borderId="5" xfId="0" applyFont="1" applyFill="1" applyBorder="1" applyAlignment="1">
      <alignment vertical="center" wrapText="1"/>
    </xf>
    <xf numFmtId="0" fontId="6" fillId="34" borderId="7" xfId="0" applyFont="1" applyFill="1" applyBorder="1" applyAlignment="1">
      <alignment vertical="center" wrapText="1"/>
    </xf>
    <xf numFmtId="0" fontId="6" fillId="34" borderId="6" xfId="2" applyFont="1" applyFill="1" applyBorder="1" applyAlignment="1">
      <alignment vertical="center" wrapText="1"/>
    </xf>
    <xf numFmtId="0" fontId="10" fillId="34" borderId="5" xfId="0" applyFont="1" applyFill="1" applyBorder="1" applyAlignment="1">
      <alignment horizontal="center" vertical="center" wrapText="1"/>
    </xf>
    <xf numFmtId="0" fontId="0" fillId="34" borderId="5" xfId="0" applyFill="1" applyBorder="1"/>
    <xf numFmtId="188" fontId="9" fillId="34" borderId="5" xfId="0" applyNumberFormat="1" applyFont="1" applyFill="1" applyBorder="1" applyAlignment="1">
      <alignment horizontal="center" vertical="center" wrapText="1"/>
    </xf>
    <xf numFmtId="190" fontId="9" fillId="34" borderId="32" xfId="362" applyNumberFormat="1" applyFont="1" applyFill="1" applyBorder="1" applyAlignment="1">
      <alignment horizontal="center" vertical="center" wrapText="1"/>
    </xf>
    <xf numFmtId="0" fontId="6" fillId="34" borderId="38" xfId="2" quotePrefix="1" applyFont="1" applyFill="1" applyBorder="1" applyAlignment="1">
      <alignment horizontal="left" vertical="center" wrapText="1"/>
    </xf>
    <xf numFmtId="190" fontId="9" fillId="34" borderId="34" xfId="362" applyNumberFormat="1" applyFont="1" applyFill="1" applyBorder="1" applyAlignment="1">
      <alignment horizontal="right" vertical="center" wrapText="1"/>
    </xf>
    <xf numFmtId="0" fontId="6" fillId="34" borderId="1" xfId="0" applyFont="1" applyFill="1" applyBorder="1" applyAlignment="1">
      <alignment horizontal="left" vertical="center" wrapText="1"/>
    </xf>
    <xf numFmtId="0" fontId="6" fillId="34" borderId="1" xfId="0" quotePrefix="1" applyFont="1" applyFill="1" applyBorder="1" applyAlignment="1">
      <alignment horizontal="left" vertical="center" wrapText="1"/>
    </xf>
    <xf numFmtId="0" fontId="6" fillId="34" borderId="1" xfId="0" quotePrefix="1" applyFont="1" applyFill="1" applyBorder="1" applyAlignment="1">
      <alignment horizontal="left" vertical="center" wrapText="1"/>
    </xf>
    <xf numFmtId="0" fontId="6" fillId="34" borderId="1" xfId="0" quotePrefix="1" applyFont="1" applyFill="1" applyBorder="1" applyAlignment="1">
      <alignment horizontal="left" vertical="center" wrapText="1"/>
    </xf>
    <xf numFmtId="0" fontId="6" fillId="34" borderId="1" xfId="0" quotePrefix="1" applyFont="1" applyFill="1" applyBorder="1" applyAlignment="1">
      <alignment horizontal="left" vertical="center" wrapText="1"/>
    </xf>
    <xf numFmtId="0" fontId="6" fillId="33" borderId="5" xfId="0" applyFont="1" applyFill="1" applyBorder="1" applyAlignment="1">
      <alignment horizontal="center" vertical="center" wrapText="1"/>
    </xf>
    <xf numFmtId="0" fontId="6" fillId="33" borderId="6" xfId="0" applyFont="1" applyFill="1" applyBorder="1" applyAlignment="1">
      <alignment horizontal="center" vertical="center" wrapText="1"/>
    </xf>
    <xf numFmtId="188" fontId="4" fillId="33" borderId="5" xfId="2" quotePrefix="1" applyNumberFormat="1" applyFont="1" applyFill="1" applyBorder="1" applyAlignment="1" applyProtection="1">
      <alignment horizontal="center" vertical="center" wrapText="1"/>
      <protection hidden="1"/>
    </xf>
    <xf numFmtId="188" fontId="4" fillId="33" borderId="6" xfId="2" quotePrefix="1" applyNumberFormat="1" applyFont="1" applyFill="1" applyBorder="1" applyAlignment="1" applyProtection="1">
      <alignment horizontal="center" vertical="center" wrapText="1"/>
      <protection hidden="1"/>
    </xf>
    <xf numFmtId="190" fontId="4" fillId="33" borderId="32" xfId="362" quotePrefix="1" applyNumberFormat="1" applyFont="1" applyFill="1" applyBorder="1" applyAlignment="1" applyProtection="1">
      <alignment horizontal="center" vertical="center" wrapText="1"/>
      <protection hidden="1"/>
    </xf>
    <xf numFmtId="190" fontId="4" fillId="33" borderId="33" xfId="362" quotePrefix="1" applyNumberFormat="1" applyFont="1" applyFill="1" applyBorder="1" applyAlignment="1" applyProtection="1">
      <alignment horizontal="center" vertical="center" wrapText="1"/>
      <protection hidden="1"/>
    </xf>
    <xf numFmtId="0" fontId="5" fillId="0" borderId="27" xfId="3" applyFont="1" applyBorder="1" applyAlignment="1">
      <alignment horizontal="center"/>
    </xf>
    <xf numFmtId="0" fontId="5" fillId="0" borderId="28" xfId="3" applyFont="1" applyBorder="1" applyAlignment="1">
      <alignment horizontal="center"/>
    </xf>
    <xf numFmtId="0" fontId="5" fillId="0" borderId="29" xfId="3" applyFont="1" applyBorder="1" applyAlignment="1">
      <alignment horizontal="center"/>
    </xf>
    <xf numFmtId="0" fontId="5" fillId="0" borderId="30" xfId="2" applyFont="1" applyBorder="1" applyAlignment="1">
      <alignment horizontal="center" vertical="center" wrapText="1"/>
    </xf>
    <xf numFmtId="0" fontId="5" fillId="0" borderId="0" xfId="2" applyFont="1" applyBorder="1" applyAlignment="1">
      <alignment horizontal="center" vertical="center" wrapText="1"/>
    </xf>
    <xf numFmtId="0" fontId="5" fillId="0" borderId="31" xfId="2" applyFont="1" applyBorder="1" applyAlignment="1">
      <alignment horizontal="center" vertical="center" wrapText="1"/>
    </xf>
    <xf numFmtId="0" fontId="5" fillId="0" borderId="3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31" xfId="0" applyFont="1" applyBorder="1" applyAlignment="1">
      <alignment horizontal="center" vertical="center" wrapText="1"/>
    </xf>
    <xf numFmtId="0" fontId="9" fillId="33" borderId="23" xfId="0" applyFont="1" applyFill="1" applyBorder="1" applyAlignment="1">
      <alignment horizontal="center" vertical="center" wrapText="1"/>
    </xf>
    <xf numFmtId="0" fontId="4" fillId="33" borderId="23" xfId="0" applyFont="1" applyFill="1" applyBorder="1"/>
    <xf numFmtId="0" fontId="6" fillId="33" borderId="7" xfId="0" applyFont="1" applyFill="1" applyBorder="1" applyAlignment="1">
      <alignment horizontal="center" vertical="center" wrapText="1"/>
    </xf>
    <xf numFmtId="190" fontId="4" fillId="33" borderId="45" xfId="362" quotePrefix="1" applyNumberFormat="1" applyFont="1" applyFill="1" applyBorder="1" applyAlignment="1" applyProtection="1">
      <alignment horizontal="center" vertical="center" wrapText="1"/>
      <protection hidden="1"/>
    </xf>
    <xf numFmtId="0" fontId="9" fillId="32" borderId="23" xfId="0" applyFont="1" applyFill="1" applyBorder="1" applyAlignment="1">
      <alignment horizontal="center" vertical="center" wrapText="1"/>
    </xf>
    <xf numFmtId="0" fontId="4" fillId="32" borderId="23" xfId="0" applyFont="1" applyFill="1" applyBorder="1"/>
    <xf numFmtId="0" fontId="4" fillId="32" borderId="25" xfId="0" applyFont="1" applyFill="1" applyBorder="1"/>
    <xf numFmtId="0" fontId="6" fillId="0" borderId="5"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4" borderId="35"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 xfId="0" applyFont="1" applyBorder="1" applyAlignment="1">
      <alignment horizontal="center" vertical="center" wrapText="1"/>
    </xf>
    <xf numFmtId="188" fontId="4" fillId="0" borderId="5" xfId="2" quotePrefix="1" applyNumberFormat="1" applyFont="1" applyFill="1" applyBorder="1" applyAlignment="1" applyProtection="1">
      <alignment horizontal="center" vertical="center" wrapText="1"/>
      <protection hidden="1"/>
    </xf>
    <xf numFmtId="188" fontId="4" fillId="0" borderId="6" xfId="2" quotePrefix="1" applyNumberFormat="1" applyFont="1" applyFill="1" applyBorder="1" applyAlignment="1" applyProtection="1">
      <alignment horizontal="center" vertical="center" wrapText="1"/>
      <protection hidden="1"/>
    </xf>
    <xf numFmtId="190" fontId="4" fillId="0" borderId="32" xfId="362" quotePrefix="1" applyNumberFormat="1" applyFont="1" applyFill="1" applyBorder="1" applyAlignment="1" applyProtection="1">
      <alignment horizontal="center" vertical="center" wrapText="1"/>
      <protection hidden="1"/>
    </xf>
    <xf numFmtId="190" fontId="4" fillId="0" borderId="33" xfId="362" quotePrefix="1" applyNumberFormat="1" applyFont="1" applyFill="1" applyBorder="1" applyAlignment="1" applyProtection="1">
      <alignment horizontal="center" vertical="center" wrapText="1"/>
      <protection hidden="1"/>
    </xf>
    <xf numFmtId="0" fontId="6" fillId="0" borderId="1" xfId="0" applyFont="1" applyFill="1" applyBorder="1" applyAlignment="1">
      <alignment horizontal="center" vertical="center" wrapText="1"/>
    </xf>
    <xf numFmtId="0" fontId="6" fillId="0" borderId="1" xfId="0" applyFont="1" applyBorder="1"/>
    <xf numFmtId="0" fontId="6" fillId="0" borderId="1" xfId="0" applyFont="1" applyFill="1" applyBorder="1"/>
    <xf numFmtId="0" fontId="6" fillId="0" borderId="24" xfId="0" applyFont="1" applyFill="1" applyBorder="1"/>
    <xf numFmtId="0" fontId="6" fillId="0" borderId="35" xfId="0" applyFont="1" applyBorder="1" applyAlignment="1">
      <alignment horizontal="center" vertical="center" wrapText="1"/>
    </xf>
    <xf numFmtId="0" fontId="6" fillId="0" borderId="24" xfId="0" applyFont="1" applyBorder="1"/>
    <xf numFmtId="0" fontId="6" fillId="3" borderId="1"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9" fillId="32" borderId="42" xfId="0" applyFont="1" applyFill="1" applyBorder="1" applyAlignment="1">
      <alignment horizontal="center" vertical="center" wrapText="1"/>
    </xf>
    <xf numFmtId="0" fontId="9" fillId="32" borderId="43" xfId="0" applyFont="1" applyFill="1" applyBorder="1" applyAlignment="1">
      <alignment horizontal="center" vertical="center" wrapText="1"/>
    </xf>
    <xf numFmtId="0" fontId="9" fillId="32" borderId="22" xfId="0" applyFont="1" applyFill="1" applyBorder="1" applyAlignment="1">
      <alignment horizontal="center" vertical="center" wrapText="1"/>
    </xf>
    <xf numFmtId="0" fontId="9" fillId="32" borderId="44"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Fill="1" applyBorder="1" applyAlignment="1">
      <alignment horizontal="left" vertical="center" wrapText="1"/>
    </xf>
    <xf numFmtId="0" fontId="6" fillId="0" borderId="1" xfId="2" quotePrefix="1" applyFont="1" applyFill="1" applyBorder="1" applyAlignment="1">
      <alignment horizontal="center" vertical="center" wrapText="1"/>
    </xf>
    <xf numFmtId="0" fontId="9" fillId="32" borderId="25" xfId="0" applyFont="1" applyFill="1" applyBorder="1" applyAlignment="1">
      <alignment horizontal="center" vertical="center" wrapText="1"/>
    </xf>
    <xf numFmtId="0" fontId="6" fillId="4" borderId="1" xfId="0" quotePrefix="1" applyFont="1" applyFill="1" applyBorder="1" applyAlignment="1">
      <alignment horizontal="left" vertical="center" wrapText="1"/>
    </xf>
    <xf numFmtId="0" fontId="6" fillId="0" borderId="24"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9" fillId="32" borderId="23" xfId="0" applyFont="1" applyFill="1" applyBorder="1"/>
    <xf numFmtId="0" fontId="6" fillId="0" borderId="5" xfId="2" applyFont="1" applyFill="1" applyBorder="1" applyAlignment="1">
      <alignment horizontal="center" vertical="center" wrapText="1"/>
    </xf>
    <xf numFmtId="0" fontId="6" fillId="0" borderId="6" xfId="2" applyFont="1" applyFill="1" applyBorder="1" applyAlignment="1">
      <alignment horizontal="center" vertical="center" wrapText="1"/>
    </xf>
    <xf numFmtId="0" fontId="6" fillId="6" borderId="1" xfId="2" applyFont="1" applyFill="1" applyBorder="1" applyAlignment="1">
      <alignment horizontal="center" vertical="center" wrapText="1"/>
    </xf>
    <xf numFmtId="0" fontId="6" fillId="6" borderId="5" xfId="2" applyFont="1" applyFill="1" applyBorder="1" applyAlignment="1">
      <alignment horizontal="center" vertical="center" wrapText="1"/>
    </xf>
    <xf numFmtId="0" fontId="6" fillId="6" borderId="7" xfId="2" applyFont="1" applyFill="1" applyBorder="1" applyAlignment="1">
      <alignment horizontal="center" vertical="center" wrapText="1"/>
    </xf>
    <xf numFmtId="0" fontId="6" fillId="6" borderId="6" xfId="2" applyFont="1" applyFill="1" applyBorder="1" applyAlignment="1">
      <alignment horizontal="center" vertical="center" wrapText="1"/>
    </xf>
    <xf numFmtId="0" fontId="9" fillId="32" borderId="21" xfId="0" applyFont="1" applyFill="1" applyBorder="1" applyAlignment="1">
      <alignment horizontal="center" vertical="center" wrapText="1"/>
    </xf>
    <xf numFmtId="0" fontId="6" fillId="6" borderId="38" xfId="2" applyFont="1" applyFill="1" applyBorder="1" applyAlignment="1">
      <alignment horizontal="center" vertical="center" wrapText="1"/>
    </xf>
    <xf numFmtId="0" fontId="6" fillId="6" borderId="24" xfId="2" applyFont="1" applyFill="1" applyBorder="1" applyAlignment="1">
      <alignment horizontal="center" vertical="center" wrapText="1"/>
    </xf>
    <xf numFmtId="0" fontId="6" fillId="6" borderId="39" xfId="2" applyFont="1" applyFill="1" applyBorder="1" applyAlignment="1">
      <alignment horizontal="center" vertical="center" wrapText="1"/>
    </xf>
    <xf numFmtId="0" fontId="6" fillId="6" borderId="35" xfId="2" applyFont="1" applyFill="1" applyBorder="1" applyAlignment="1">
      <alignment horizontal="center" vertical="center" wrapText="1"/>
    </xf>
    <xf numFmtId="0" fontId="6" fillId="0" borderId="38" xfId="0" applyFont="1" applyFill="1" applyBorder="1" applyAlignment="1">
      <alignment horizontal="left" vertical="center" wrapText="1"/>
    </xf>
    <xf numFmtId="0" fontId="6" fillId="0" borderId="39" xfId="0" applyFont="1" applyFill="1" applyBorder="1" applyAlignment="1">
      <alignment horizontal="center" vertical="center" wrapText="1"/>
    </xf>
    <xf numFmtId="188" fontId="4" fillId="0" borderId="39" xfId="2" quotePrefix="1" applyNumberFormat="1" applyFont="1" applyFill="1" applyBorder="1" applyAlignment="1" applyProtection="1">
      <alignment horizontal="center" vertical="center" wrapText="1"/>
      <protection hidden="1"/>
    </xf>
    <xf numFmtId="190" fontId="4" fillId="0" borderId="40" xfId="362" quotePrefix="1" applyNumberFormat="1" applyFont="1" applyFill="1" applyBorder="1" applyAlignment="1" applyProtection="1">
      <alignment horizontal="center" vertical="center" wrapText="1"/>
      <protection hidden="1"/>
    </xf>
    <xf numFmtId="190" fontId="4" fillId="0" borderId="32" xfId="362" quotePrefix="1" applyNumberFormat="1" applyFont="1" applyFill="1" applyBorder="1" applyAlignment="1" applyProtection="1">
      <alignment horizontal="right" vertical="center" wrapText="1"/>
      <protection hidden="1"/>
    </xf>
    <xf numFmtId="190" fontId="4" fillId="0" borderId="33" xfId="362" quotePrefix="1" applyNumberFormat="1" applyFont="1" applyFill="1" applyBorder="1" applyAlignment="1" applyProtection="1">
      <alignment horizontal="right" vertical="center" wrapText="1"/>
      <protection hidden="1"/>
    </xf>
    <xf numFmtId="0" fontId="6" fillId="34" borderId="5" xfId="2" applyFont="1" applyFill="1" applyBorder="1" applyAlignment="1">
      <alignment horizontal="center" vertical="center" wrapText="1"/>
    </xf>
    <xf numFmtId="0" fontId="6" fillId="34" borderId="6" xfId="2" applyFont="1" applyFill="1" applyBorder="1" applyAlignment="1">
      <alignment horizontal="center" vertical="center" wrapText="1"/>
    </xf>
    <xf numFmtId="0" fontId="6" fillId="34" borderId="39" xfId="2" applyFont="1" applyFill="1" applyBorder="1" applyAlignment="1">
      <alignment horizontal="center" vertical="center" wrapText="1"/>
    </xf>
    <xf numFmtId="0" fontId="9" fillId="33" borderId="42" xfId="2" applyFont="1" applyFill="1" applyBorder="1" applyAlignment="1">
      <alignment horizontal="center" vertical="center" wrapText="1"/>
    </xf>
    <xf numFmtId="0" fontId="9" fillId="33" borderId="43" xfId="2" applyFont="1" applyFill="1" applyBorder="1" applyAlignment="1">
      <alignment horizontal="center" vertical="center" wrapText="1"/>
    </xf>
    <xf numFmtId="0" fontId="9" fillId="33" borderId="22" xfId="2" applyFont="1" applyFill="1" applyBorder="1" applyAlignment="1">
      <alignment horizontal="center" vertical="center" wrapText="1"/>
    </xf>
    <xf numFmtId="0" fontId="6" fillId="33" borderId="35" xfId="0" applyFont="1" applyFill="1" applyBorder="1" applyAlignment="1">
      <alignment horizontal="center" vertical="center" wrapText="1"/>
    </xf>
    <xf numFmtId="0" fontId="6" fillId="33" borderId="5" xfId="2" applyFont="1" applyFill="1" applyBorder="1" applyAlignment="1">
      <alignment horizontal="center" vertical="center" wrapText="1"/>
    </xf>
    <xf numFmtId="0" fontId="6" fillId="33" borderId="7" xfId="2" applyFont="1" applyFill="1" applyBorder="1" applyAlignment="1">
      <alignment horizontal="center" vertical="center" wrapText="1"/>
    </xf>
    <xf numFmtId="0" fontId="6" fillId="33" borderId="35" xfId="2" applyFont="1" applyFill="1" applyBorder="1" applyAlignment="1">
      <alignment horizontal="center" vertical="center" wrapText="1"/>
    </xf>
    <xf numFmtId="0" fontId="6" fillId="33" borderId="1" xfId="2" applyFont="1" applyFill="1" applyBorder="1" applyAlignment="1">
      <alignment horizontal="left" vertical="center" wrapText="1"/>
    </xf>
    <xf numFmtId="190" fontId="4" fillId="33" borderId="40" xfId="362" quotePrefix="1" applyNumberFormat="1" applyFont="1" applyFill="1" applyBorder="1" applyAlignment="1" applyProtection="1">
      <alignment horizontal="center" vertical="center" wrapText="1"/>
      <protection hidden="1"/>
    </xf>
    <xf numFmtId="0" fontId="9" fillId="33" borderId="44" xfId="2" applyFont="1" applyFill="1" applyBorder="1" applyAlignment="1">
      <alignment horizontal="center" vertical="center" wrapText="1"/>
    </xf>
    <xf numFmtId="0" fontId="6" fillId="33" borderId="1" xfId="2" applyFont="1" applyFill="1" applyBorder="1" applyAlignment="1">
      <alignment horizontal="center" vertical="center" wrapText="1"/>
    </xf>
    <xf numFmtId="0" fontId="6" fillId="33" borderId="24" xfId="2" applyFont="1" applyFill="1" applyBorder="1" applyAlignment="1">
      <alignment horizontal="center" vertical="center" wrapText="1"/>
    </xf>
    <xf numFmtId="0" fontId="6" fillId="33" borderId="38" xfId="2" applyFont="1" applyFill="1" applyBorder="1" applyAlignment="1">
      <alignment horizontal="center" vertical="center" wrapText="1"/>
    </xf>
    <xf numFmtId="0" fontId="6" fillId="33" borderId="39" xfId="2" applyFont="1" applyFill="1" applyBorder="1" applyAlignment="1">
      <alignment horizontal="center" vertical="center" wrapText="1"/>
    </xf>
    <xf numFmtId="0" fontId="6" fillId="33" borderId="6" xfId="2" applyFont="1" applyFill="1" applyBorder="1" applyAlignment="1">
      <alignment horizontal="center" vertical="center" wrapText="1"/>
    </xf>
    <xf numFmtId="0" fontId="6" fillId="33" borderId="38" xfId="2" applyFont="1" applyFill="1" applyBorder="1" applyAlignment="1">
      <alignment horizontal="left" vertical="center" wrapText="1"/>
    </xf>
    <xf numFmtId="188" fontId="4" fillId="33" borderId="39" xfId="2" quotePrefix="1" applyNumberFormat="1" applyFont="1" applyFill="1" applyBorder="1" applyAlignment="1" applyProtection="1">
      <alignment horizontal="center" vertical="center" wrapText="1"/>
      <protection hidden="1"/>
    </xf>
    <xf numFmtId="0" fontId="11" fillId="0" borderId="30" xfId="2" applyFont="1" applyBorder="1" applyAlignment="1">
      <alignment horizontal="center" vertical="center" wrapText="1"/>
    </xf>
    <xf numFmtId="0" fontId="11" fillId="0" borderId="0" xfId="2" applyFont="1" applyBorder="1" applyAlignment="1">
      <alignment horizontal="center" vertical="center" wrapText="1"/>
    </xf>
    <xf numFmtId="0" fontId="11" fillId="0" borderId="31" xfId="2" applyFont="1" applyBorder="1" applyAlignment="1">
      <alignment horizontal="center" vertical="center" wrapText="1"/>
    </xf>
    <xf numFmtId="0" fontId="9" fillId="33" borderId="23" xfId="2" applyFont="1" applyFill="1" applyBorder="1" applyAlignment="1">
      <alignment horizontal="center" vertical="center" wrapText="1"/>
    </xf>
    <xf numFmtId="0" fontId="9" fillId="33" borderId="25" xfId="2" applyFont="1" applyFill="1" applyBorder="1" applyAlignment="1">
      <alignment horizontal="center" vertical="center" wrapText="1"/>
    </xf>
    <xf numFmtId="0" fontId="6" fillId="33" borderId="1" xfId="0" applyFont="1" applyFill="1" applyBorder="1" applyAlignment="1">
      <alignment horizontal="center" vertical="center" wrapText="1"/>
    </xf>
    <xf numFmtId="0" fontId="6" fillId="33" borderId="24" xfId="0" applyFont="1" applyFill="1" applyBorder="1" applyAlignment="1">
      <alignment horizontal="center" vertical="center" wrapText="1"/>
    </xf>
    <xf numFmtId="0" fontId="6" fillId="33" borderId="39" xfId="0" applyFont="1" applyFill="1" applyBorder="1" applyAlignment="1">
      <alignment horizontal="center" vertical="center" wrapText="1"/>
    </xf>
    <xf numFmtId="0" fontId="6" fillId="33" borderId="38" xfId="0" applyFont="1" applyFill="1" applyBorder="1" applyAlignment="1">
      <alignment horizontal="center" vertical="center" wrapText="1"/>
    </xf>
    <xf numFmtId="0" fontId="6" fillId="33" borderId="38" xfId="0" applyFont="1" applyFill="1" applyBorder="1" applyAlignment="1">
      <alignment horizontal="left" vertical="center" wrapText="1"/>
    </xf>
    <xf numFmtId="0" fontId="6" fillId="33" borderId="1" xfId="0" applyFont="1" applyFill="1" applyBorder="1"/>
    <xf numFmtId="0" fontId="9" fillId="34" borderId="42" xfId="2" applyFont="1" applyFill="1" applyBorder="1" applyAlignment="1">
      <alignment horizontal="center" vertical="center" wrapText="1"/>
    </xf>
    <xf numFmtId="0" fontId="9" fillId="34" borderId="43" xfId="2" applyFont="1" applyFill="1" applyBorder="1" applyAlignment="1">
      <alignment horizontal="center" vertical="center" wrapText="1"/>
    </xf>
    <xf numFmtId="0" fontId="6" fillId="34" borderId="1" xfId="2" applyFont="1" applyFill="1" applyBorder="1" applyAlignment="1">
      <alignment horizontal="center" vertical="center" wrapText="1"/>
    </xf>
    <xf numFmtId="0" fontId="6" fillId="34" borderId="7" xfId="2" applyFont="1" applyFill="1" applyBorder="1" applyAlignment="1">
      <alignment horizontal="center" vertical="center" wrapText="1"/>
    </xf>
    <xf numFmtId="0" fontId="6" fillId="34" borderId="5" xfId="2" applyFont="1" applyFill="1" applyBorder="1" applyAlignment="1">
      <alignment horizontal="left" vertical="center" wrapText="1"/>
    </xf>
    <xf numFmtId="0" fontId="6" fillId="34" borderId="6" xfId="2" applyFont="1" applyFill="1" applyBorder="1" applyAlignment="1">
      <alignment horizontal="left" vertical="center" wrapText="1"/>
    </xf>
    <xf numFmtId="168" fontId="6" fillId="34" borderId="5" xfId="2" quotePrefix="1" applyNumberFormat="1" applyFont="1" applyFill="1" applyBorder="1" applyAlignment="1" applyProtection="1">
      <alignment horizontal="left" vertical="center" wrapText="1"/>
      <protection hidden="1"/>
    </xf>
    <xf numFmtId="168" fontId="6" fillId="34" borderId="6" xfId="2" quotePrefix="1" applyNumberFormat="1" applyFont="1" applyFill="1" applyBorder="1" applyAlignment="1" applyProtection="1">
      <alignment horizontal="left" vertical="center" wrapText="1"/>
      <protection hidden="1"/>
    </xf>
    <xf numFmtId="188" fontId="4" fillId="34" borderId="5" xfId="2" quotePrefix="1" applyNumberFormat="1" applyFont="1" applyFill="1" applyBorder="1" applyAlignment="1" applyProtection="1">
      <alignment horizontal="center" vertical="center" wrapText="1"/>
      <protection hidden="1"/>
    </xf>
    <xf numFmtId="188" fontId="4" fillId="34" borderId="6" xfId="2" quotePrefix="1" applyNumberFormat="1" applyFont="1" applyFill="1" applyBorder="1" applyAlignment="1" applyProtection="1">
      <alignment horizontal="center" vertical="center" wrapText="1"/>
      <protection hidden="1"/>
    </xf>
    <xf numFmtId="190" fontId="4" fillId="34" borderId="32" xfId="362" quotePrefix="1" applyNumberFormat="1" applyFont="1" applyFill="1" applyBorder="1" applyAlignment="1" applyProtection="1">
      <alignment horizontal="center" vertical="center" wrapText="1"/>
      <protection hidden="1"/>
    </xf>
    <xf numFmtId="190" fontId="4" fillId="34" borderId="33" xfId="362" quotePrefix="1" applyNumberFormat="1" applyFont="1" applyFill="1" applyBorder="1" applyAlignment="1" applyProtection="1">
      <alignment horizontal="center" vertical="center" wrapText="1"/>
      <protection hidden="1"/>
    </xf>
    <xf numFmtId="0" fontId="6" fillId="33" borderId="1" xfId="0" applyFont="1" applyFill="1" applyBorder="1" applyAlignment="1">
      <alignment horizontal="left" vertical="center" wrapText="1"/>
    </xf>
    <xf numFmtId="190" fontId="4" fillId="34" borderId="40" xfId="362" quotePrefix="1" applyNumberFormat="1" applyFont="1" applyFill="1" applyBorder="1" applyAlignment="1" applyProtection="1">
      <alignment horizontal="center" vertical="center" wrapText="1"/>
      <protection hidden="1"/>
    </xf>
    <xf numFmtId="0" fontId="6" fillId="34" borderId="35" xfId="2" applyFont="1" applyFill="1" applyBorder="1" applyAlignment="1">
      <alignment horizontal="center" vertical="center" wrapText="1"/>
    </xf>
    <xf numFmtId="0" fontId="6" fillId="34" borderId="1" xfId="2" applyFont="1" applyFill="1" applyBorder="1" applyAlignment="1">
      <alignment horizontal="left" vertical="center" wrapText="1"/>
    </xf>
    <xf numFmtId="0" fontId="9" fillId="34" borderId="44" xfId="2" applyFont="1" applyFill="1" applyBorder="1" applyAlignment="1">
      <alignment horizontal="center" vertical="center" wrapText="1"/>
    </xf>
    <xf numFmtId="0" fontId="6" fillId="34" borderId="24" xfId="2" applyFont="1" applyFill="1" applyBorder="1" applyAlignment="1">
      <alignment horizontal="center" vertical="center" wrapText="1"/>
    </xf>
    <xf numFmtId="0" fontId="6" fillId="34" borderId="38" xfId="2" applyFont="1" applyFill="1" applyBorder="1" applyAlignment="1">
      <alignment horizontal="left" vertical="center" wrapText="1"/>
    </xf>
    <xf numFmtId="0" fontId="9" fillId="34" borderId="22" xfId="2" applyFont="1" applyFill="1" applyBorder="1" applyAlignment="1">
      <alignment horizontal="center" vertical="center" wrapText="1"/>
    </xf>
    <xf numFmtId="0" fontId="6" fillId="34" borderId="38" xfId="2" applyFont="1" applyFill="1" applyBorder="1" applyAlignment="1">
      <alignment horizontal="center" vertical="center" wrapText="1"/>
    </xf>
    <xf numFmtId="188" fontId="4" fillId="34" borderId="39" xfId="2" quotePrefix="1" applyNumberFormat="1" applyFont="1" applyFill="1" applyBorder="1" applyAlignment="1" applyProtection="1">
      <alignment horizontal="center" vertical="center" wrapText="1"/>
      <protection hidden="1"/>
    </xf>
    <xf numFmtId="0" fontId="6" fillId="34" borderId="1" xfId="0" applyFont="1" applyFill="1" applyBorder="1" applyAlignment="1">
      <alignment horizontal="center" vertical="center" wrapText="1"/>
    </xf>
    <xf numFmtId="0" fontId="6" fillId="34" borderId="1" xfId="0" quotePrefix="1" applyFont="1" applyFill="1" applyBorder="1" applyAlignment="1">
      <alignment horizontal="left" vertical="center" wrapText="1"/>
    </xf>
    <xf numFmtId="0" fontId="9" fillId="34" borderId="42" xfId="0" applyFont="1" applyFill="1" applyBorder="1" applyAlignment="1">
      <alignment horizontal="center" vertical="center" wrapText="1"/>
    </xf>
    <xf numFmtId="0" fontId="9" fillId="34" borderId="43" xfId="0" applyFont="1" applyFill="1" applyBorder="1" applyAlignment="1">
      <alignment horizontal="center" vertical="center" wrapText="1"/>
    </xf>
    <xf numFmtId="0" fontId="9" fillId="34" borderId="22" xfId="0" applyFont="1" applyFill="1" applyBorder="1" applyAlignment="1">
      <alignment horizontal="center" vertical="center" wrapText="1"/>
    </xf>
    <xf numFmtId="0" fontId="6" fillId="34" borderId="1" xfId="0" applyFont="1" applyFill="1" applyBorder="1" applyAlignment="1">
      <alignment horizontal="left" vertical="center" wrapText="1"/>
    </xf>
    <xf numFmtId="0" fontId="6" fillId="34" borderId="1" xfId="0" applyFont="1" applyFill="1" applyBorder="1"/>
    <xf numFmtId="0" fontId="6" fillId="34" borderId="5" xfId="0" applyFont="1" applyFill="1" applyBorder="1" applyAlignment="1">
      <alignment horizontal="center" vertical="center" wrapText="1"/>
    </xf>
    <xf numFmtId="0" fontId="6" fillId="34" borderId="6" xfId="0" applyFont="1" applyFill="1" applyBorder="1" applyAlignment="1">
      <alignment horizontal="center" vertical="center" wrapText="1"/>
    </xf>
    <xf numFmtId="190" fontId="4" fillId="34" borderId="32" xfId="362" quotePrefix="1" applyNumberFormat="1" applyFont="1" applyFill="1" applyBorder="1" applyAlignment="1" applyProtection="1">
      <alignment horizontal="right" vertical="center" wrapText="1"/>
      <protection hidden="1"/>
    </xf>
    <xf numFmtId="190" fontId="4" fillId="34" borderId="33" xfId="362" quotePrefix="1" applyNumberFormat="1" applyFont="1" applyFill="1" applyBorder="1" applyAlignment="1" applyProtection="1">
      <alignment horizontal="right" vertical="center" wrapText="1"/>
      <protection hidden="1"/>
    </xf>
    <xf numFmtId="0" fontId="9" fillId="34" borderId="44" xfId="0" applyFont="1" applyFill="1" applyBorder="1" applyAlignment="1">
      <alignment horizontal="center" vertical="center" wrapText="1"/>
    </xf>
    <xf numFmtId="0" fontId="6" fillId="34" borderId="1" xfId="2" quotePrefix="1" applyFont="1" applyFill="1" applyBorder="1" applyAlignment="1">
      <alignment horizontal="center" vertical="center" wrapText="1"/>
    </xf>
    <xf numFmtId="0" fontId="6" fillId="34" borderId="7" xfId="0" applyFont="1" applyFill="1" applyBorder="1" applyAlignment="1">
      <alignment horizontal="center" vertical="center" wrapText="1"/>
    </xf>
    <xf numFmtId="190" fontId="4" fillId="34" borderId="45" xfId="362" quotePrefix="1" applyNumberFormat="1" applyFont="1" applyFill="1" applyBorder="1" applyAlignment="1" applyProtection="1">
      <alignment horizontal="center" vertical="center" wrapText="1"/>
      <protection hidden="1"/>
    </xf>
    <xf numFmtId="0" fontId="9" fillId="34" borderId="23" xfId="0" applyFont="1" applyFill="1" applyBorder="1" applyAlignment="1">
      <alignment horizontal="center" vertical="center" wrapText="1"/>
    </xf>
    <xf numFmtId="0" fontId="9" fillId="34" borderId="25" xfId="0" applyFont="1" applyFill="1" applyBorder="1" applyAlignment="1">
      <alignment horizontal="center" vertical="center" wrapText="1"/>
    </xf>
    <xf numFmtId="0" fontId="9" fillId="34" borderId="21" xfId="0" applyFont="1" applyFill="1" applyBorder="1" applyAlignment="1">
      <alignment horizontal="center" vertical="center" wrapText="1"/>
    </xf>
    <xf numFmtId="0" fontId="6" fillId="34" borderId="38" xfId="0" applyFont="1" applyFill="1" applyBorder="1" applyAlignment="1">
      <alignment horizontal="left" vertical="center" wrapText="1"/>
    </xf>
    <xf numFmtId="0" fontId="6" fillId="34" borderId="39" xfId="0" applyFont="1" applyFill="1" applyBorder="1" applyAlignment="1">
      <alignment horizontal="center" vertical="center" wrapText="1"/>
    </xf>
    <xf numFmtId="0" fontId="6" fillId="34" borderId="2" xfId="0" applyFont="1" applyFill="1" applyBorder="1" applyAlignment="1">
      <alignment horizontal="center" vertical="center" wrapText="1"/>
    </xf>
    <xf numFmtId="0" fontId="6" fillId="34" borderId="3" xfId="0" applyFont="1" applyFill="1" applyBorder="1" applyAlignment="1">
      <alignment horizontal="center" vertical="center" wrapText="1"/>
    </xf>
    <xf numFmtId="0" fontId="9" fillId="34" borderId="23" xfId="0" applyFont="1" applyFill="1" applyBorder="1"/>
    <xf numFmtId="0" fontId="6" fillId="34" borderId="24" xfId="0" applyFont="1" applyFill="1" applyBorder="1" applyAlignment="1">
      <alignment horizontal="center" vertical="center" wrapText="1"/>
    </xf>
    <xf numFmtId="0" fontId="6" fillId="34" borderId="24" xfId="0" applyFont="1" applyFill="1" applyBorder="1"/>
    <xf numFmtId="0" fontId="6" fillId="34" borderId="35" xfId="0" applyFont="1" applyFill="1" applyBorder="1" applyAlignment="1">
      <alignment horizontal="center" vertical="center" wrapText="1"/>
    </xf>
    <xf numFmtId="0" fontId="4" fillId="34" borderId="23" xfId="0" applyFont="1" applyFill="1" applyBorder="1"/>
    <xf numFmtId="0" fontId="4" fillId="34" borderId="25" xfId="0" applyFont="1" applyFill="1" applyBorder="1"/>
    <xf numFmtId="0" fontId="38" fillId="0" borderId="27" xfId="6" applyFont="1" applyBorder="1" applyAlignment="1">
      <alignment horizontal="center" wrapText="1"/>
    </xf>
    <xf numFmtId="0" fontId="38" fillId="0" borderId="28" xfId="6" applyFont="1" applyBorder="1" applyAlignment="1">
      <alignment horizontal="center" wrapText="1"/>
    </xf>
    <xf numFmtId="0" fontId="38" fillId="0" borderId="29" xfId="6" applyFont="1" applyBorder="1" applyAlignment="1">
      <alignment horizontal="center" wrapText="1"/>
    </xf>
    <xf numFmtId="0" fontId="38" fillId="0" borderId="30" xfId="6" applyFont="1" applyBorder="1" applyAlignment="1">
      <alignment horizontal="center" wrapText="1"/>
    </xf>
    <xf numFmtId="0" fontId="38" fillId="0" borderId="0" xfId="6" applyFont="1" applyBorder="1" applyAlignment="1">
      <alignment horizontal="center" wrapText="1"/>
    </xf>
    <xf numFmtId="0" fontId="38" fillId="0" borderId="31" xfId="6" applyFont="1" applyBorder="1" applyAlignment="1">
      <alignment horizontal="center" wrapText="1"/>
    </xf>
  </cellXfs>
  <cellStyles count="363">
    <cellStyle name="_x0001_" xfId="7"/>
    <cellStyle name="_x0002_" xfId="8"/>
    <cellStyle name="_x0002_ 2" xfId="9"/>
    <cellStyle name="_x0002_ 3" xfId="10"/>
    <cellStyle name="_x0002_ 4" xfId="11"/>
    <cellStyle name="_CIMCONTR (2)" xfId="12"/>
    <cellStyle name="_CIMCONTR (2)_1" xfId="13"/>
    <cellStyle name="_MASTER" xfId="14"/>
    <cellStyle name="_MASTER_1" xfId="15"/>
    <cellStyle name="_MASTER_1 2" xfId="16"/>
    <cellStyle name="_MASTER_1 3" xfId="17"/>
    <cellStyle name="_MASTER_1 4" xfId="18"/>
    <cellStyle name="_MOMENTOS Y CORTANTE (2)" xfId="19"/>
    <cellStyle name="_MOMENTOS Y CORTANTE (2)_1" xfId="20"/>
    <cellStyle name="_MOMENTOS Y CORTANTE (2)_1 2" xfId="21"/>
    <cellStyle name="_MOMENTOS Y CORTANTE (2)_1 3" xfId="22"/>
    <cellStyle name="_MOMENTOS Y CORTANTE (2)_1 4" xfId="23"/>
    <cellStyle name="01/01/83" xfId="24"/>
    <cellStyle name="20% - Accent1 2" xfId="25"/>
    <cellStyle name="20% - Accent2 2" xfId="26"/>
    <cellStyle name="20% - Accent3 2" xfId="27"/>
    <cellStyle name="20% - Accent4 2" xfId="28"/>
    <cellStyle name="20% - Accent5 2" xfId="29"/>
    <cellStyle name="20% - Accent6 2" xfId="30"/>
    <cellStyle name="20% - Énfasis1 2" xfId="31"/>
    <cellStyle name="20% - Énfasis1 3" xfId="32"/>
    <cellStyle name="20% - Énfasis1 4" xfId="33"/>
    <cellStyle name="20% - Énfasis2 2" xfId="34"/>
    <cellStyle name="20% - Énfasis2 3" xfId="35"/>
    <cellStyle name="20% - Énfasis2 4" xfId="36"/>
    <cellStyle name="20% - Énfasis3 2" xfId="37"/>
    <cellStyle name="20% - Énfasis3 3" xfId="38"/>
    <cellStyle name="20% - Énfasis3 4" xfId="39"/>
    <cellStyle name="20% - Énfasis4 2" xfId="40"/>
    <cellStyle name="20% - Énfasis4 3" xfId="41"/>
    <cellStyle name="20% - Énfasis4 4" xfId="42"/>
    <cellStyle name="20% - Énfasis5 2" xfId="43"/>
    <cellStyle name="20% - Énfasis5 3" xfId="44"/>
    <cellStyle name="20% - Énfasis5 4" xfId="45"/>
    <cellStyle name="20% - Énfasis6 2" xfId="46"/>
    <cellStyle name="20% - Énfasis6 3" xfId="47"/>
    <cellStyle name="20% - Énfasis6 4" xfId="48"/>
    <cellStyle name="40% - Accent1 2" xfId="49"/>
    <cellStyle name="40% - Accent2 2" xfId="50"/>
    <cellStyle name="40% - Accent3 2" xfId="51"/>
    <cellStyle name="40% - Accent4 2" xfId="52"/>
    <cellStyle name="40% - Accent5 2" xfId="53"/>
    <cellStyle name="40% - Accent6 2" xfId="54"/>
    <cellStyle name="40% - Énfasis1 2" xfId="55"/>
    <cellStyle name="40% - Énfasis1 3" xfId="56"/>
    <cellStyle name="40% - Énfasis1 4" xfId="57"/>
    <cellStyle name="40% - Énfasis2 2" xfId="58"/>
    <cellStyle name="40% - Énfasis2 3" xfId="59"/>
    <cellStyle name="40% - Énfasis2 4" xfId="60"/>
    <cellStyle name="40% - Énfasis3 2" xfId="61"/>
    <cellStyle name="40% - Énfasis3 3" xfId="62"/>
    <cellStyle name="40% - Énfasis3 4" xfId="63"/>
    <cellStyle name="40% - Énfasis4 2" xfId="64"/>
    <cellStyle name="40% - Énfasis4 3" xfId="65"/>
    <cellStyle name="40% - Énfasis4 4" xfId="66"/>
    <cellStyle name="40% - Énfasis5 2" xfId="67"/>
    <cellStyle name="40% - Énfasis5 3" xfId="68"/>
    <cellStyle name="40% - Énfasis5 4" xfId="69"/>
    <cellStyle name="40% - Énfasis6 2" xfId="70"/>
    <cellStyle name="40% - Énfasis6 3" xfId="71"/>
    <cellStyle name="40% - Énfasis6 4" xfId="72"/>
    <cellStyle name="60% - Accent1 2" xfId="73"/>
    <cellStyle name="60% - Accent2 2" xfId="74"/>
    <cellStyle name="60% - Accent3 2" xfId="75"/>
    <cellStyle name="60% - Accent4 2" xfId="76"/>
    <cellStyle name="60% - Accent5 2" xfId="77"/>
    <cellStyle name="60% - Accent6 2" xfId="78"/>
    <cellStyle name="60% - Énfasis1 2" xfId="79"/>
    <cellStyle name="60% - Énfasis1 3" xfId="80"/>
    <cellStyle name="60% - Énfasis1 4" xfId="81"/>
    <cellStyle name="60% - Énfasis2 2" xfId="82"/>
    <cellStyle name="60% - Énfasis2 3" xfId="83"/>
    <cellStyle name="60% - Énfasis2 4" xfId="84"/>
    <cellStyle name="60% - Énfasis3 2" xfId="85"/>
    <cellStyle name="60% - Énfasis3 3" xfId="86"/>
    <cellStyle name="60% - Énfasis3 4" xfId="87"/>
    <cellStyle name="60% - Énfasis4 2" xfId="88"/>
    <cellStyle name="60% - Énfasis4 3" xfId="89"/>
    <cellStyle name="60% - Énfasis4 4" xfId="90"/>
    <cellStyle name="60% - Énfasis5 2" xfId="91"/>
    <cellStyle name="60% - Énfasis5 3" xfId="92"/>
    <cellStyle name="60% - Énfasis5 4" xfId="93"/>
    <cellStyle name="60% - Énfasis6 2" xfId="94"/>
    <cellStyle name="60% - Énfasis6 3" xfId="95"/>
    <cellStyle name="60% - Énfasis6 4" xfId="96"/>
    <cellStyle name="Accent1 2" xfId="97"/>
    <cellStyle name="Accent2 2" xfId="98"/>
    <cellStyle name="Accent3 2" xfId="99"/>
    <cellStyle name="Accent4 2" xfId="100"/>
    <cellStyle name="Accent5 2" xfId="101"/>
    <cellStyle name="Accent6 2" xfId="102"/>
    <cellStyle name="Bad 2" xfId="103"/>
    <cellStyle name="Buena 2" xfId="104"/>
    <cellStyle name="Buena 3" xfId="105"/>
    <cellStyle name="Calculation 2" xfId="106"/>
    <cellStyle name="Cálculo 2" xfId="107"/>
    <cellStyle name="Cálculo 3" xfId="108"/>
    <cellStyle name="Cálculo 4" xfId="109"/>
    <cellStyle name="Celda de comprobación 2" xfId="110"/>
    <cellStyle name="Celda de comprobación 3" xfId="111"/>
    <cellStyle name="Celda vinculada 2" xfId="112"/>
    <cellStyle name="Celda vinculada 3" xfId="113"/>
    <cellStyle name="Check Cell 2" xfId="114"/>
    <cellStyle name="Currency 2" xfId="115"/>
    <cellStyle name="Currency 2 2" xfId="116"/>
    <cellStyle name="Currency 3" xfId="117"/>
    <cellStyle name="Currency 4" xfId="5"/>
    <cellStyle name="Currency 4 2" xfId="337"/>
    <cellStyle name="Desprotegido" xfId="118"/>
    <cellStyle name="Encabezado 1" xfId="119"/>
    <cellStyle name="Encabezado 2" xfId="120"/>
    <cellStyle name="Encabezado 4 2" xfId="121"/>
    <cellStyle name="Encabezado 4 3" xfId="122"/>
    <cellStyle name="Énfasis1 2" xfId="123"/>
    <cellStyle name="Énfasis1 3" xfId="124"/>
    <cellStyle name="Énfasis1 4" xfId="125"/>
    <cellStyle name="Énfasis2 2" xfId="126"/>
    <cellStyle name="Énfasis2 3" xfId="127"/>
    <cellStyle name="Énfasis2 4" xfId="128"/>
    <cellStyle name="Énfasis3 2" xfId="129"/>
    <cellStyle name="Énfasis3 3" xfId="130"/>
    <cellStyle name="Énfasis3 4" xfId="131"/>
    <cellStyle name="Énfasis4 2" xfId="132"/>
    <cellStyle name="Énfasis4 3" xfId="133"/>
    <cellStyle name="Énfasis4 4" xfId="134"/>
    <cellStyle name="Énfasis5 2" xfId="135"/>
    <cellStyle name="Énfasis5 3" xfId="136"/>
    <cellStyle name="Énfasis5 4" xfId="137"/>
    <cellStyle name="Énfasis6 2" xfId="138"/>
    <cellStyle name="Énfasis6 3" xfId="139"/>
    <cellStyle name="Énfasis6 4" xfId="140"/>
    <cellStyle name="Entrada 2" xfId="141"/>
    <cellStyle name="Entrada 3" xfId="142"/>
    <cellStyle name="Estilo 1" xfId="143"/>
    <cellStyle name="Estilo 2" xfId="144"/>
    <cellStyle name="Euro" xfId="145"/>
    <cellStyle name="Euro 2" xfId="146"/>
    <cellStyle name="Euro_A. P. U." xfId="147"/>
    <cellStyle name="Explanatory Text 2" xfId="148"/>
    <cellStyle name="Fecha" xfId="149"/>
    <cellStyle name="Fijo" xfId="150"/>
    <cellStyle name="Good 2" xfId="151"/>
    <cellStyle name="Heading 1 2" xfId="152"/>
    <cellStyle name="Heading 2 2" xfId="153"/>
    <cellStyle name="Heading 3 2" xfId="154"/>
    <cellStyle name="Heading 4 2" xfId="155"/>
    <cellStyle name="Hipervínculo 2" xfId="156"/>
    <cellStyle name="Incorrecto 2" xfId="157"/>
    <cellStyle name="Incorrecto 3" xfId="158"/>
    <cellStyle name="Incorrecto 4" xfId="159"/>
    <cellStyle name="Input 2" xfId="160"/>
    <cellStyle name="Linked Cell 2" xfId="161"/>
    <cellStyle name="Millares" xfId="335" builtinId="3"/>
    <cellStyle name="Millares [0] 2" xfId="162"/>
    <cellStyle name="Millares [0] 2 2" xfId="163"/>
    <cellStyle name="Millares [0] 2 3" xfId="164"/>
    <cellStyle name="Millares [0] 2 4" xfId="165"/>
    <cellStyle name="Millares [0] 3" xfId="166"/>
    <cellStyle name="Millares [0] 4" xfId="167"/>
    <cellStyle name="Millares [3]" xfId="168"/>
    <cellStyle name="Millares 10" xfId="169"/>
    <cellStyle name="Millares 10 2" xfId="338"/>
    <cellStyle name="Millares 11" xfId="170"/>
    <cellStyle name="Millares 11 2" xfId="339"/>
    <cellStyle name="Millares 12" xfId="171"/>
    <cellStyle name="Millares 12 2" xfId="340"/>
    <cellStyle name="Millares 13" xfId="172"/>
    <cellStyle name="Millares 13 2" xfId="341"/>
    <cellStyle name="Millares 14" xfId="173"/>
    <cellStyle name="Millares 14 2" xfId="342"/>
    <cellStyle name="Millares 15" xfId="174"/>
    <cellStyle name="Millares 15 2" xfId="343"/>
    <cellStyle name="Millares 2" xfId="1"/>
    <cellStyle name="Millares 2 2" xfId="176"/>
    <cellStyle name="Millares 2 2 2" xfId="177"/>
    <cellStyle name="Millares 2 2 3" xfId="178"/>
    <cellStyle name="Millares 2 3" xfId="179"/>
    <cellStyle name="Millares 2 4" xfId="180"/>
    <cellStyle name="Millares 2 5" xfId="175"/>
    <cellStyle name="Millares 2 6" xfId="334"/>
    <cellStyle name="Millares 3" xfId="181"/>
    <cellStyle name="Millares 3 2" xfId="182"/>
    <cellStyle name="Millares 3 2 2" xfId="344"/>
    <cellStyle name="Millares 4" xfId="183"/>
    <cellStyle name="Millares 4 2" xfId="184"/>
    <cellStyle name="Millares 4 3" xfId="185"/>
    <cellStyle name="Millares 4 4" xfId="186"/>
    <cellStyle name="Millares 5" xfId="187"/>
    <cellStyle name="Millares 6" xfId="188"/>
    <cellStyle name="Millares 7" xfId="189"/>
    <cellStyle name="Millares 8" xfId="190"/>
    <cellStyle name="Millares 9" xfId="191"/>
    <cellStyle name="Millares 9 2" xfId="345"/>
    <cellStyle name="Moneda" xfId="362" builtinId="4"/>
    <cellStyle name="Moneda 10" xfId="192"/>
    <cellStyle name="Moneda 11" xfId="193"/>
    <cellStyle name="Moneda 12" xfId="194"/>
    <cellStyle name="Moneda 13" xfId="195"/>
    <cellStyle name="Moneda 14" xfId="196"/>
    <cellStyle name="Moneda 15" xfId="197"/>
    <cellStyle name="Moneda 16" xfId="198"/>
    <cellStyle name="Moneda 16 2" xfId="199"/>
    <cellStyle name="Moneda 16 2 2" xfId="347"/>
    <cellStyle name="Moneda 16 3" xfId="346"/>
    <cellStyle name="Moneda 17" xfId="200"/>
    <cellStyle name="Moneda 17 2" xfId="201"/>
    <cellStyle name="Moneda 17 2 2" xfId="349"/>
    <cellStyle name="Moneda 17 3" xfId="348"/>
    <cellStyle name="Moneda 18" xfId="202"/>
    <cellStyle name="Moneda 18 2" xfId="350"/>
    <cellStyle name="Moneda 19" xfId="203"/>
    <cellStyle name="Moneda 2" xfId="204"/>
    <cellStyle name="Moneda 2 2" xfId="205"/>
    <cellStyle name="Moneda 2 2 2" xfId="206"/>
    <cellStyle name="Moneda 2 2 3" xfId="207"/>
    <cellStyle name="Moneda 2 3" xfId="208"/>
    <cellStyle name="Moneda 2 3 2" xfId="209"/>
    <cellStyle name="Moneda 2 4" xfId="210"/>
    <cellStyle name="Moneda 2 4 2" xfId="211"/>
    <cellStyle name="Moneda 2 5" xfId="212"/>
    <cellStyle name="Moneda 3" xfId="213"/>
    <cellStyle name="Moneda 3 2" xfId="214"/>
    <cellStyle name="Moneda 3 2 2" xfId="215"/>
    <cellStyle name="Moneda 3 3" xfId="216"/>
    <cellStyle name="Moneda 3 4" xfId="217"/>
    <cellStyle name="Moneda 4" xfId="218"/>
    <cellStyle name="Moneda 4 2" xfId="219"/>
    <cellStyle name="Moneda 4 2 2" xfId="220"/>
    <cellStyle name="Moneda 4 2 3" xfId="221"/>
    <cellStyle name="Moneda 4 2 4" xfId="222"/>
    <cellStyle name="Moneda 4 2 5" xfId="223"/>
    <cellStyle name="Moneda 4 2 6" xfId="224"/>
    <cellStyle name="Moneda 4 2 6 2" xfId="225"/>
    <cellStyle name="Moneda 4 3" xfId="226"/>
    <cellStyle name="Moneda 4 4" xfId="227"/>
    <cellStyle name="Moneda 5" xfId="228"/>
    <cellStyle name="Moneda 5 2" xfId="229"/>
    <cellStyle name="Moneda 6" xfId="230"/>
    <cellStyle name="Moneda 6 2" xfId="231"/>
    <cellStyle name="Moneda 7" xfId="232"/>
    <cellStyle name="Moneda 8" xfId="233"/>
    <cellStyle name="Moneda 8 2" xfId="234"/>
    <cellStyle name="Moneda 8 3" xfId="235"/>
    <cellStyle name="Moneda 9" xfId="236"/>
    <cellStyle name="Moneda 9 2" xfId="237"/>
    <cellStyle name="Moneda0" xfId="238"/>
    <cellStyle name="Monetario0" xfId="239"/>
    <cellStyle name="Neutral 2" xfId="240"/>
    <cellStyle name="Neutral 3" xfId="241"/>
    <cellStyle name="Neutral 4" xfId="242"/>
    <cellStyle name="Neutral 5" xfId="243"/>
    <cellStyle name="Neutral 6" xfId="244"/>
    <cellStyle name="Neutral 7" xfId="245"/>
    <cellStyle name="Normal" xfId="0" builtinId="0"/>
    <cellStyle name="Normal 10" xfId="246"/>
    <cellStyle name="Normal 11" xfId="247"/>
    <cellStyle name="Normal 12" xfId="248"/>
    <cellStyle name="Normal 13" xfId="249"/>
    <cellStyle name="Normal 14" xfId="250"/>
    <cellStyle name="Normal 15" xfId="251"/>
    <cellStyle name="Normal 16" xfId="252"/>
    <cellStyle name="Normal 17" xfId="4"/>
    <cellStyle name="Normal 17 2" xfId="336"/>
    <cellStyle name="Normal 2" xfId="2"/>
    <cellStyle name="Normal 2 10" xfId="253"/>
    <cellStyle name="Normal 2 11" xfId="254"/>
    <cellStyle name="Normal 2 12" xfId="255"/>
    <cellStyle name="Normal 2 13" xfId="256"/>
    <cellStyle name="Normal 2 14" xfId="257"/>
    <cellStyle name="Normal 2 15" xfId="258"/>
    <cellStyle name="Normal 2 16" xfId="259"/>
    <cellStyle name="Normal 2 2" xfId="260"/>
    <cellStyle name="Normal 2 2 2" xfId="261"/>
    <cellStyle name="Normal 2 3" xfId="262"/>
    <cellStyle name="Normal 2 4" xfId="263"/>
    <cellStyle name="Normal 2 5" xfId="264"/>
    <cellStyle name="Normal 2 6" xfId="265"/>
    <cellStyle name="Normal 2 7" xfId="266"/>
    <cellStyle name="Normal 2 8" xfId="267"/>
    <cellStyle name="Normal 2 9" xfId="268"/>
    <cellStyle name="Normal 2_APUS EEC OBRAS CIVILES" xfId="269"/>
    <cellStyle name="Normal 3" xfId="6"/>
    <cellStyle name="Normal 3 2" xfId="270"/>
    <cellStyle name="Normal 3 3" xfId="271"/>
    <cellStyle name="Normal 3 3 2" xfId="351"/>
    <cellStyle name="Normal 3 4" xfId="272"/>
    <cellStyle name="Normal 4" xfId="273"/>
    <cellStyle name="Normal 4 2" xfId="274"/>
    <cellStyle name="Normal 4 3" xfId="275"/>
    <cellStyle name="Normal 4 3 2" xfId="352"/>
    <cellStyle name="Normal 4 4" xfId="276"/>
    <cellStyle name="Normal 4 4 2" xfId="277"/>
    <cellStyle name="Normal 4 4 2 2" xfId="354"/>
    <cellStyle name="Normal 4 4 3" xfId="353"/>
    <cellStyle name="Normal 5" xfId="278"/>
    <cellStyle name="Normal 5 2" xfId="279"/>
    <cellStyle name="Normal 6" xfId="280"/>
    <cellStyle name="Normal 6 2" xfId="281"/>
    <cellStyle name="Normal 6 2 2" xfId="355"/>
    <cellStyle name="Normal 6 3" xfId="282"/>
    <cellStyle name="Normal 6 3 2" xfId="356"/>
    <cellStyle name="Normal 7" xfId="283"/>
    <cellStyle name="Normal 7 2" xfId="284"/>
    <cellStyle name="Normal 7 2 2" xfId="357"/>
    <cellStyle name="Normal 7 3" xfId="285"/>
    <cellStyle name="Normal 7 3 2" xfId="358"/>
    <cellStyle name="Normal 7 4" xfId="286"/>
    <cellStyle name="Normal 7 4 2" xfId="359"/>
    <cellStyle name="Normal 8" xfId="287"/>
    <cellStyle name="Normal 9" xfId="288"/>
    <cellStyle name="Normal_FICHA C E  REPARACION DE TRANSFORMADORES DE DISTRIBUCIION 1 2" xfId="3"/>
    <cellStyle name="Notas 2" xfId="289"/>
    <cellStyle name="Notas 3" xfId="290"/>
    <cellStyle name="Note 2" xfId="291"/>
    <cellStyle name="Oculto" xfId="292"/>
    <cellStyle name="Otra hoja" xfId="293"/>
    <cellStyle name="Output 2" xfId="294"/>
    <cellStyle name="Porcentaje 2" xfId="295"/>
    <cellStyle name="Porcentual 2" xfId="296"/>
    <cellStyle name="Porcentual 2 2" xfId="297"/>
    <cellStyle name="Porcentual 2 3" xfId="298"/>
    <cellStyle name="Porcentual 3" xfId="299"/>
    <cellStyle name="Porcentual 4" xfId="300"/>
    <cellStyle name="Porcentual 4 2" xfId="301"/>
    <cellStyle name="Porcentual 4 2 2" xfId="360"/>
    <cellStyle name="Porcentual 5" xfId="302"/>
    <cellStyle name="Porcentual 6" xfId="303"/>
    <cellStyle name="Porcentual 6 2" xfId="361"/>
    <cellStyle name="Punto0" xfId="304"/>
    <cellStyle name="Salida 2" xfId="305"/>
    <cellStyle name="Salida 3" xfId="306"/>
    <cellStyle name="Salida 4" xfId="307"/>
    <cellStyle name="Texto de advertencia 2" xfId="308"/>
    <cellStyle name="Texto de advertencia 3" xfId="309"/>
    <cellStyle name="Texto explicativo 2" xfId="310"/>
    <cellStyle name="Texto explicativo 3" xfId="311"/>
    <cellStyle name="Texto explicativo 4" xfId="312"/>
    <cellStyle name="Title 2" xfId="313"/>
    <cellStyle name="Título 1 2" xfId="314"/>
    <cellStyle name="Título 1 3" xfId="315"/>
    <cellStyle name="Título 1 4" xfId="316"/>
    <cellStyle name="Título 2 2" xfId="317"/>
    <cellStyle name="Título 2 3" xfId="318"/>
    <cellStyle name="Título 2 4" xfId="319"/>
    <cellStyle name="Título 3 2" xfId="320"/>
    <cellStyle name="Título 3 3" xfId="321"/>
    <cellStyle name="Título 3 4" xfId="322"/>
    <cellStyle name="Título 4" xfId="323"/>
    <cellStyle name="Título 5" xfId="324"/>
    <cellStyle name="Título 6" xfId="325"/>
    <cellStyle name="Total 2" xfId="326"/>
    <cellStyle name="Total 3" xfId="327"/>
    <cellStyle name="Total 4" xfId="328"/>
    <cellStyle name="Total 5" xfId="329"/>
    <cellStyle name="Total 6" xfId="330"/>
    <cellStyle name="Total 7" xfId="331"/>
    <cellStyle name="Währung" xfId="332"/>
    <cellStyle name="Warning Text 2" xfId="33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M422"/>
  <sheetViews>
    <sheetView topLeftCell="A14" zoomScale="85" zoomScaleNormal="85" zoomScalePageLayoutView="70" workbookViewId="0">
      <selection activeCell="G14" sqref="G14"/>
    </sheetView>
  </sheetViews>
  <sheetFormatPr baseColWidth="10" defaultColWidth="11.42578125" defaultRowHeight="12.75" x14ac:dyDescent="0.2"/>
  <cols>
    <col min="1" max="1" width="7.5703125" style="89" customWidth="1"/>
    <col min="2" max="2" width="24.85546875" style="2" customWidth="1"/>
    <col min="3" max="3" width="11.28515625" style="2" customWidth="1"/>
    <col min="4" max="4" width="14" style="1" customWidth="1"/>
    <col min="5" max="5" width="16.7109375" style="1" customWidth="1"/>
    <col min="6" max="6" width="84.28515625" style="1" customWidth="1"/>
    <col min="7" max="7" width="41" style="1" customWidth="1"/>
    <col min="8" max="8" width="31.42578125" style="89" customWidth="1"/>
    <col min="9" max="9" width="31.42578125" style="115" customWidth="1"/>
    <col min="10" max="10" width="28.85546875" style="116" customWidth="1"/>
    <col min="11" max="11" width="11.42578125" style="1"/>
    <col min="12" max="12" width="18.140625" style="1" customWidth="1"/>
    <col min="13" max="13" width="18.28515625" style="1" customWidth="1"/>
    <col min="14" max="16384" width="11.42578125" style="1"/>
  </cols>
  <sheetData>
    <row r="1" spans="1:13" ht="21.75" customHeight="1" x14ac:dyDescent="0.25">
      <c r="A1" s="287" t="s">
        <v>119</v>
      </c>
      <c r="B1" s="288"/>
      <c r="C1" s="288"/>
      <c r="D1" s="288"/>
      <c r="E1" s="288"/>
      <c r="F1" s="288"/>
      <c r="G1" s="288"/>
      <c r="H1" s="288"/>
      <c r="I1" s="288"/>
      <c r="J1" s="289"/>
    </row>
    <row r="2" spans="1:13" ht="13.7" customHeight="1" x14ac:dyDescent="0.2">
      <c r="A2" s="290" t="s">
        <v>118</v>
      </c>
      <c r="B2" s="291"/>
      <c r="C2" s="291"/>
      <c r="D2" s="291"/>
      <c r="E2" s="291"/>
      <c r="F2" s="291"/>
      <c r="G2" s="291"/>
      <c r="H2" s="291"/>
      <c r="I2" s="291"/>
      <c r="J2" s="292"/>
    </row>
    <row r="3" spans="1:13" ht="16.5" customHeight="1" thickBot="1" x14ac:dyDescent="0.25">
      <c r="A3" s="293" t="s">
        <v>0</v>
      </c>
      <c r="B3" s="294"/>
      <c r="C3" s="294"/>
      <c r="D3" s="294"/>
      <c r="E3" s="294"/>
      <c r="F3" s="294"/>
      <c r="G3" s="294"/>
      <c r="H3" s="294"/>
      <c r="I3" s="294"/>
      <c r="J3" s="295"/>
    </row>
    <row r="4" spans="1:13" ht="39.75" customHeight="1" thickBot="1" x14ac:dyDescent="0.25">
      <c r="A4" s="91"/>
      <c r="B4" s="54"/>
      <c r="C4" s="54"/>
      <c r="D4" s="55"/>
      <c r="E4" s="55"/>
      <c r="F4" s="54"/>
      <c r="G4" s="53"/>
      <c r="H4" s="81"/>
      <c r="I4" s="60" t="s">
        <v>139</v>
      </c>
      <c r="J4" s="102"/>
    </row>
    <row r="5" spans="1:13" ht="33" customHeight="1" thickBot="1" x14ac:dyDescent="0.25">
      <c r="A5" s="91"/>
      <c r="B5" s="56"/>
      <c r="C5" s="56"/>
      <c r="D5" s="53"/>
      <c r="E5" s="53"/>
      <c r="F5" s="53"/>
      <c r="G5" s="53"/>
      <c r="H5" s="57"/>
      <c r="I5" s="35">
        <v>32715.825000000001</v>
      </c>
      <c r="J5" s="103"/>
    </row>
    <row r="6" spans="1:13" s="4" customFormat="1" ht="36" customHeight="1" thickBot="1" x14ac:dyDescent="0.25">
      <c r="A6" s="43" t="s">
        <v>27</v>
      </c>
      <c r="B6" s="3" t="s">
        <v>100</v>
      </c>
      <c r="C6" s="3" t="s">
        <v>70</v>
      </c>
      <c r="D6" s="3" t="s">
        <v>1</v>
      </c>
      <c r="E6" s="3" t="s">
        <v>767</v>
      </c>
      <c r="F6" s="3" t="s">
        <v>181</v>
      </c>
      <c r="G6" s="3" t="s">
        <v>14</v>
      </c>
      <c r="H6" s="36" t="s">
        <v>120</v>
      </c>
      <c r="I6" s="37" t="s">
        <v>140</v>
      </c>
      <c r="J6" s="73" t="s">
        <v>141</v>
      </c>
    </row>
    <row r="7" spans="1:13" s="147" customFormat="1" ht="97.5" customHeight="1" x14ac:dyDescent="0.2">
      <c r="A7" s="296" t="s">
        <v>688</v>
      </c>
      <c r="B7" s="281" t="s">
        <v>2</v>
      </c>
      <c r="C7" s="281" t="s">
        <v>71</v>
      </c>
      <c r="D7" s="281" t="s">
        <v>903</v>
      </c>
      <c r="E7" s="281" t="s">
        <v>768</v>
      </c>
      <c r="F7" s="144" t="s">
        <v>182</v>
      </c>
      <c r="G7" s="145" t="s">
        <v>440</v>
      </c>
      <c r="H7" s="283">
        <v>227</v>
      </c>
      <c r="I7" s="299">
        <f>+H7*$I$5</f>
        <v>7426492.2750000004</v>
      </c>
      <c r="J7" s="146">
        <f>+I7*0.3</f>
        <v>2227947.6825000001</v>
      </c>
      <c r="L7" s="148"/>
      <c r="M7" s="148"/>
    </row>
    <row r="8" spans="1:13" s="147" customFormat="1" ht="88.5" customHeight="1" x14ac:dyDescent="0.2">
      <c r="A8" s="297"/>
      <c r="B8" s="298"/>
      <c r="C8" s="298"/>
      <c r="D8" s="282"/>
      <c r="E8" s="282"/>
      <c r="F8" s="144" t="s">
        <v>183</v>
      </c>
      <c r="G8" s="144" t="s">
        <v>441</v>
      </c>
      <c r="H8" s="284"/>
      <c r="I8" s="286"/>
      <c r="J8" s="146">
        <f>+I7*0.7</f>
        <v>5198544.5925000003</v>
      </c>
    </row>
    <row r="9" spans="1:13" s="147" customFormat="1" ht="90.75" customHeight="1" x14ac:dyDescent="0.2">
      <c r="A9" s="297"/>
      <c r="B9" s="298"/>
      <c r="C9" s="298"/>
      <c r="D9" s="281" t="s">
        <v>904</v>
      </c>
      <c r="E9" s="281" t="s">
        <v>769</v>
      </c>
      <c r="F9" s="144" t="s">
        <v>184</v>
      </c>
      <c r="G9" s="145" t="s">
        <v>442</v>
      </c>
      <c r="H9" s="283">
        <v>144</v>
      </c>
      <c r="I9" s="285">
        <f>+H9*$I$5</f>
        <v>4711078.8</v>
      </c>
      <c r="J9" s="146">
        <f>+I9*0.3</f>
        <v>1413323.64</v>
      </c>
    </row>
    <row r="10" spans="1:13" s="147" customFormat="1" ht="120" customHeight="1" x14ac:dyDescent="0.2">
      <c r="A10" s="297"/>
      <c r="B10" s="298"/>
      <c r="C10" s="298"/>
      <c r="D10" s="282"/>
      <c r="E10" s="282"/>
      <c r="F10" s="144" t="s">
        <v>185</v>
      </c>
      <c r="G10" s="144" t="s">
        <v>443</v>
      </c>
      <c r="H10" s="284"/>
      <c r="I10" s="286"/>
      <c r="J10" s="146">
        <f>+I9*0.7</f>
        <v>3297755.1599999997</v>
      </c>
    </row>
    <row r="11" spans="1:13" s="147" customFormat="1" ht="60" customHeight="1" x14ac:dyDescent="0.2">
      <c r="A11" s="297"/>
      <c r="B11" s="298"/>
      <c r="C11" s="298"/>
      <c r="D11" s="281" t="s">
        <v>905</v>
      </c>
      <c r="E11" s="281" t="s">
        <v>770</v>
      </c>
      <c r="F11" s="144" t="s">
        <v>186</v>
      </c>
      <c r="G11" s="144" t="s">
        <v>444</v>
      </c>
      <c r="H11" s="283">
        <v>123</v>
      </c>
      <c r="I11" s="285">
        <f>+H11*$I$5</f>
        <v>4024046.4750000001</v>
      </c>
      <c r="J11" s="146">
        <f>+I11*0.3</f>
        <v>1207213.9424999999</v>
      </c>
    </row>
    <row r="12" spans="1:13" s="147" customFormat="1" ht="114" customHeight="1" x14ac:dyDescent="0.2">
      <c r="A12" s="297"/>
      <c r="B12" s="298"/>
      <c r="C12" s="298"/>
      <c r="D12" s="282"/>
      <c r="E12" s="282"/>
      <c r="F12" s="144" t="s">
        <v>187</v>
      </c>
      <c r="G12" s="144" t="s">
        <v>445</v>
      </c>
      <c r="H12" s="284"/>
      <c r="I12" s="286"/>
      <c r="J12" s="146">
        <f>+I11*0.7</f>
        <v>2816832.5324999997</v>
      </c>
    </row>
    <row r="13" spans="1:13" s="147" customFormat="1" ht="22.5" x14ac:dyDescent="0.2">
      <c r="A13" s="297"/>
      <c r="B13" s="282"/>
      <c r="C13" s="282"/>
      <c r="D13" s="145" t="s">
        <v>67</v>
      </c>
      <c r="E13" s="145"/>
      <c r="F13" s="149"/>
      <c r="G13" s="150"/>
      <c r="H13" s="151">
        <v>494</v>
      </c>
      <c r="I13" s="152">
        <f>+H13*$I$5</f>
        <v>16161617.550000001</v>
      </c>
      <c r="J13" s="153">
        <f>+J7+J8+J9+J10+J11+J12</f>
        <v>16161617.550000001</v>
      </c>
    </row>
    <row r="14" spans="1:13" ht="76.5" customHeight="1" x14ac:dyDescent="0.2">
      <c r="A14" s="300" t="s">
        <v>689</v>
      </c>
      <c r="B14" s="313" t="s">
        <v>32</v>
      </c>
      <c r="C14" s="306" t="s">
        <v>71</v>
      </c>
      <c r="D14" s="306" t="s">
        <v>906</v>
      </c>
      <c r="E14" s="306" t="s">
        <v>771</v>
      </c>
      <c r="F14" s="143" t="s">
        <v>188</v>
      </c>
      <c r="G14" s="130" t="s">
        <v>446</v>
      </c>
      <c r="H14" s="309">
        <v>227</v>
      </c>
      <c r="I14" s="311">
        <f>+H14*$I$5</f>
        <v>7426492.2750000004</v>
      </c>
      <c r="J14" s="104">
        <f>+I14*0.3</f>
        <v>2227947.6825000001</v>
      </c>
    </row>
    <row r="15" spans="1:13" ht="71.25" customHeight="1" x14ac:dyDescent="0.2">
      <c r="A15" s="301"/>
      <c r="B15" s="314"/>
      <c r="C15" s="307"/>
      <c r="D15" s="308"/>
      <c r="E15" s="308"/>
      <c r="F15" s="143" t="s">
        <v>189</v>
      </c>
      <c r="G15" s="143" t="s">
        <v>447</v>
      </c>
      <c r="H15" s="310"/>
      <c r="I15" s="312"/>
      <c r="J15" s="104">
        <f>+I14*0.7</f>
        <v>5198544.5925000003</v>
      </c>
    </row>
    <row r="16" spans="1:13" ht="76.5" customHeight="1" x14ac:dyDescent="0.2">
      <c r="A16" s="301"/>
      <c r="B16" s="314"/>
      <c r="C16" s="307"/>
      <c r="D16" s="306" t="s">
        <v>904</v>
      </c>
      <c r="E16" s="306" t="s">
        <v>772</v>
      </c>
      <c r="F16" s="143" t="s">
        <v>190</v>
      </c>
      <c r="G16" s="143" t="s">
        <v>448</v>
      </c>
      <c r="H16" s="309">
        <v>144</v>
      </c>
      <c r="I16" s="311">
        <f>+H16*$I$5</f>
        <v>4711078.8</v>
      </c>
      <c r="J16" s="104">
        <f>+I16*0.3</f>
        <v>1413323.64</v>
      </c>
    </row>
    <row r="17" spans="1:10" ht="102" customHeight="1" x14ac:dyDescent="0.2">
      <c r="A17" s="301"/>
      <c r="B17" s="314"/>
      <c r="C17" s="307"/>
      <c r="D17" s="308"/>
      <c r="E17" s="308"/>
      <c r="F17" s="143" t="s">
        <v>191</v>
      </c>
      <c r="G17" s="143" t="s">
        <v>449</v>
      </c>
      <c r="H17" s="310"/>
      <c r="I17" s="312"/>
      <c r="J17" s="104">
        <f>+I16*0.7</f>
        <v>3297755.1599999997</v>
      </c>
    </row>
    <row r="18" spans="1:10" ht="65.25" customHeight="1" x14ac:dyDescent="0.2">
      <c r="A18" s="301"/>
      <c r="B18" s="314"/>
      <c r="C18" s="307"/>
      <c r="D18" s="306" t="s">
        <v>905</v>
      </c>
      <c r="E18" s="306" t="s">
        <v>773</v>
      </c>
      <c r="F18" s="143" t="s">
        <v>192</v>
      </c>
      <c r="G18" s="143" t="s">
        <v>450</v>
      </c>
      <c r="H18" s="309">
        <v>123</v>
      </c>
      <c r="I18" s="311">
        <f>+H18*$I$5</f>
        <v>4024046.4750000001</v>
      </c>
      <c r="J18" s="104">
        <f>+I18*0.3</f>
        <v>1207213.9424999999</v>
      </c>
    </row>
    <row r="19" spans="1:10" ht="122.25" customHeight="1" x14ac:dyDescent="0.2">
      <c r="A19" s="301"/>
      <c r="B19" s="314"/>
      <c r="C19" s="307"/>
      <c r="D19" s="308"/>
      <c r="E19" s="308"/>
      <c r="F19" s="143" t="s">
        <v>193</v>
      </c>
      <c r="G19" s="130" t="s">
        <v>451</v>
      </c>
      <c r="H19" s="310"/>
      <c r="I19" s="312"/>
      <c r="J19" s="104">
        <f>+I18*0.7</f>
        <v>2816832.5324999997</v>
      </c>
    </row>
    <row r="20" spans="1:10" s="19" customFormat="1" ht="22.5" x14ac:dyDescent="0.2">
      <c r="A20" s="301"/>
      <c r="B20" s="314"/>
      <c r="C20" s="308"/>
      <c r="D20" s="17" t="s">
        <v>66</v>
      </c>
      <c r="E20" s="17"/>
      <c r="F20" s="18"/>
      <c r="G20" s="16"/>
      <c r="H20" s="82">
        <v>494</v>
      </c>
      <c r="I20" s="105">
        <f>+H20*$I$5</f>
        <v>16161617.550000001</v>
      </c>
      <c r="J20" s="106">
        <f>+J14+J15+J16+J17+J18+J19</f>
        <v>16161617.550000001</v>
      </c>
    </row>
    <row r="21" spans="1:10" ht="81" customHeight="1" x14ac:dyDescent="0.2">
      <c r="A21" s="300" t="s">
        <v>690</v>
      </c>
      <c r="B21" s="303" t="s">
        <v>6</v>
      </c>
      <c r="C21" s="306" t="s">
        <v>71</v>
      </c>
      <c r="D21" s="306" t="s">
        <v>906</v>
      </c>
      <c r="E21" s="306" t="s">
        <v>774</v>
      </c>
      <c r="F21" s="143" t="s">
        <v>194</v>
      </c>
      <c r="G21" s="130" t="s">
        <v>452</v>
      </c>
      <c r="H21" s="309">
        <v>117</v>
      </c>
      <c r="I21" s="311">
        <f>+H21*$I$5</f>
        <v>3827751.5249999999</v>
      </c>
      <c r="J21" s="104">
        <f>+I21*0.3</f>
        <v>1148325.4575</v>
      </c>
    </row>
    <row r="22" spans="1:10" ht="76.5" customHeight="1" x14ac:dyDescent="0.2">
      <c r="A22" s="301"/>
      <c r="B22" s="304"/>
      <c r="C22" s="307"/>
      <c r="D22" s="308"/>
      <c r="E22" s="308"/>
      <c r="F22" s="143" t="s">
        <v>195</v>
      </c>
      <c r="G22" s="143" t="s">
        <v>453</v>
      </c>
      <c r="H22" s="310"/>
      <c r="I22" s="312"/>
      <c r="J22" s="104">
        <f>+I21*0.7</f>
        <v>2679426.0674999999</v>
      </c>
    </row>
    <row r="23" spans="1:10" ht="68.25" customHeight="1" x14ac:dyDescent="0.2">
      <c r="A23" s="301"/>
      <c r="B23" s="304"/>
      <c r="C23" s="307"/>
      <c r="D23" s="306" t="s">
        <v>904</v>
      </c>
      <c r="E23" s="306" t="s">
        <v>775</v>
      </c>
      <c r="F23" s="143" t="s">
        <v>196</v>
      </c>
      <c r="G23" s="130" t="s">
        <v>454</v>
      </c>
      <c r="H23" s="309">
        <v>116</v>
      </c>
      <c r="I23" s="311">
        <f>+H23*$I$5</f>
        <v>3795035.7</v>
      </c>
      <c r="J23" s="104">
        <f>+I23*0.3</f>
        <v>1138510.71</v>
      </c>
    </row>
    <row r="24" spans="1:10" ht="117.75" customHeight="1" x14ac:dyDescent="0.2">
      <c r="A24" s="301"/>
      <c r="B24" s="304"/>
      <c r="C24" s="307"/>
      <c r="D24" s="308"/>
      <c r="E24" s="308"/>
      <c r="F24" s="143" t="s">
        <v>197</v>
      </c>
      <c r="G24" s="143" t="s">
        <v>455</v>
      </c>
      <c r="H24" s="310"/>
      <c r="I24" s="312"/>
      <c r="J24" s="104">
        <f>+I23*0.7</f>
        <v>2656524.9899999998</v>
      </c>
    </row>
    <row r="25" spans="1:10" ht="63.75" customHeight="1" x14ac:dyDescent="0.2">
      <c r="A25" s="301"/>
      <c r="B25" s="304"/>
      <c r="C25" s="307"/>
      <c r="D25" s="306" t="s">
        <v>905</v>
      </c>
      <c r="E25" s="306" t="s">
        <v>776</v>
      </c>
      <c r="F25" s="143" t="s">
        <v>198</v>
      </c>
      <c r="G25" s="143" t="s">
        <v>456</v>
      </c>
      <c r="H25" s="309">
        <v>74</v>
      </c>
      <c r="I25" s="311">
        <f>+H25*$I$5</f>
        <v>2420971.0500000003</v>
      </c>
      <c r="J25" s="104">
        <f>+I25*0.3</f>
        <v>726291.31500000006</v>
      </c>
    </row>
    <row r="26" spans="1:10" ht="121.5" customHeight="1" x14ac:dyDescent="0.2">
      <c r="A26" s="301"/>
      <c r="B26" s="304"/>
      <c r="C26" s="307"/>
      <c r="D26" s="308"/>
      <c r="E26" s="308"/>
      <c r="F26" s="143" t="s">
        <v>199</v>
      </c>
      <c r="G26" s="143" t="s">
        <v>457</v>
      </c>
      <c r="H26" s="310"/>
      <c r="I26" s="312"/>
      <c r="J26" s="104">
        <f>+I25*0.7</f>
        <v>1694679.7350000001</v>
      </c>
    </row>
    <row r="27" spans="1:10" s="19" customFormat="1" ht="18.75" thickBot="1" x14ac:dyDescent="0.25">
      <c r="A27" s="302"/>
      <c r="B27" s="305"/>
      <c r="C27" s="305"/>
      <c r="D27" s="58" t="s">
        <v>66</v>
      </c>
      <c r="E27" s="58"/>
      <c r="F27" s="59"/>
      <c r="G27" s="44"/>
      <c r="H27" s="83">
        <v>307</v>
      </c>
      <c r="I27" s="107">
        <f>+H27*$I$5</f>
        <v>10043758.275</v>
      </c>
      <c r="J27" s="108">
        <f>+J21+J22+J23+J24+J25+J26</f>
        <v>10043758.275</v>
      </c>
    </row>
    <row r="28" spans="1:10" ht="21.75" customHeight="1" x14ac:dyDescent="0.25">
      <c r="A28" s="287" t="s">
        <v>119</v>
      </c>
      <c r="B28" s="288"/>
      <c r="C28" s="288"/>
      <c r="D28" s="288"/>
      <c r="E28" s="288"/>
      <c r="F28" s="288"/>
      <c r="G28" s="288"/>
      <c r="H28" s="288"/>
      <c r="I28" s="288"/>
      <c r="J28" s="289"/>
    </row>
    <row r="29" spans="1:10" ht="13.7" customHeight="1" x14ac:dyDescent="0.2">
      <c r="A29" s="290" t="s">
        <v>118</v>
      </c>
      <c r="B29" s="291"/>
      <c r="C29" s="291"/>
      <c r="D29" s="291"/>
      <c r="E29" s="291"/>
      <c r="F29" s="291"/>
      <c r="G29" s="291"/>
      <c r="H29" s="291"/>
      <c r="I29" s="291"/>
      <c r="J29" s="292"/>
    </row>
    <row r="30" spans="1:10" ht="16.5" customHeight="1" thickBot="1" x14ac:dyDescent="0.25">
      <c r="A30" s="293" t="s">
        <v>0</v>
      </c>
      <c r="B30" s="294"/>
      <c r="C30" s="294"/>
      <c r="D30" s="294"/>
      <c r="E30" s="294"/>
      <c r="F30" s="294"/>
      <c r="G30" s="294"/>
      <c r="H30" s="294"/>
      <c r="I30" s="294"/>
      <c r="J30" s="295"/>
    </row>
    <row r="31" spans="1:10" ht="39.75" customHeight="1" thickBot="1" x14ac:dyDescent="0.25">
      <c r="A31" s="91"/>
      <c r="B31" s="54"/>
      <c r="C31" s="54"/>
      <c r="D31" s="55"/>
      <c r="E31" s="55"/>
      <c r="F31" s="54"/>
      <c r="G31" s="53"/>
      <c r="H31" s="81"/>
      <c r="I31" s="60" t="s">
        <v>139</v>
      </c>
      <c r="J31" s="102"/>
    </row>
    <row r="32" spans="1:10" ht="33" customHeight="1" thickBot="1" x14ac:dyDescent="0.25">
      <c r="A32" s="91"/>
      <c r="B32" s="56"/>
      <c r="C32" s="56"/>
      <c r="D32" s="53"/>
      <c r="E32" s="53"/>
      <c r="F32" s="53"/>
      <c r="G32" s="53"/>
      <c r="H32" s="57"/>
      <c r="I32" s="35">
        <v>32715.825000000001</v>
      </c>
      <c r="J32" s="103"/>
    </row>
    <row r="33" spans="1:10" s="4" customFormat="1" ht="26.25" thickBot="1" x14ac:dyDescent="0.25">
      <c r="A33" s="43" t="s">
        <v>27</v>
      </c>
      <c r="B33" s="3" t="s">
        <v>100</v>
      </c>
      <c r="C33" s="3" t="s">
        <v>70</v>
      </c>
      <c r="D33" s="3" t="s">
        <v>1</v>
      </c>
      <c r="E33" s="3"/>
      <c r="F33" s="3" t="s">
        <v>13</v>
      </c>
      <c r="G33" s="3" t="s">
        <v>14</v>
      </c>
      <c r="H33" s="36" t="s">
        <v>120</v>
      </c>
      <c r="I33" s="37" t="s">
        <v>140</v>
      </c>
      <c r="J33" s="73" t="s">
        <v>141</v>
      </c>
    </row>
    <row r="34" spans="1:10" ht="93" customHeight="1" x14ac:dyDescent="0.2">
      <c r="A34" s="300" t="s">
        <v>691</v>
      </c>
      <c r="B34" s="313" t="s">
        <v>30</v>
      </c>
      <c r="C34" s="306" t="s">
        <v>71</v>
      </c>
      <c r="D34" s="306" t="s">
        <v>906</v>
      </c>
      <c r="E34" s="306" t="s">
        <v>777</v>
      </c>
      <c r="F34" s="125" t="s">
        <v>200</v>
      </c>
      <c r="G34" s="125" t="s">
        <v>458</v>
      </c>
      <c r="H34" s="309">
        <v>54</v>
      </c>
      <c r="I34" s="311">
        <f>+H34*$I$5</f>
        <v>1766654.55</v>
      </c>
      <c r="J34" s="104">
        <f>+I34*0.3</f>
        <v>529996.36499999999</v>
      </c>
    </row>
    <row r="35" spans="1:10" ht="80.25" customHeight="1" x14ac:dyDescent="0.2">
      <c r="A35" s="301"/>
      <c r="B35" s="314"/>
      <c r="C35" s="307"/>
      <c r="D35" s="308"/>
      <c r="E35" s="308"/>
      <c r="F35" s="125" t="s">
        <v>201</v>
      </c>
      <c r="G35" s="126" t="s">
        <v>459</v>
      </c>
      <c r="H35" s="310"/>
      <c r="I35" s="312"/>
      <c r="J35" s="104">
        <f>+I34*0.7</f>
        <v>1236658.1850000001</v>
      </c>
    </row>
    <row r="36" spans="1:10" ht="85.5" customHeight="1" x14ac:dyDescent="0.2">
      <c r="A36" s="301"/>
      <c r="B36" s="314"/>
      <c r="C36" s="307"/>
      <c r="D36" s="306" t="s">
        <v>904</v>
      </c>
      <c r="E36" s="306" t="s">
        <v>778</v>
      </c>
      <c r="F36" s="125" t="s">
        <v>202</v>
      </c>
      <c r="G36" s="143" t="s">
        <v>460</v>
      </c>
      <c r="H36" s="309">
        <v>53</v>
      </c>
      <c r="I36" s="311">
        <f>+H36*$I$5</f>
        <v>1733938.7250000001</v>
      </c>
      <c r="J36" s="104">
        <f>+I36*0.3</f>
        <v>520181.61749999999</v>
      </c>
    </row>
    <row r="37" spans="1:10" ht="116.25" customHeight="1" x14ac:dyDescent="0.2">
      <c r="A37" s="301"/>
      <c r="B37" s="314"/>
      <c r="C37" s="307"/>
      <c r="D37" s="308"/>
      <c r="E37" s="308"/>
      <c r="F37" s="125" t="s">
        <v>203</v>
      </c>
      <c r="G37" s="143" t="s">
        <v>461</v>
      </c>
      <c r="H37" s="310"/>
      <c r="I37" s="312"/>
      <c r="J37" s="104">
        <f>+I36*0.7</f>
        <v>1213757.1074999999</v>
      </c>
    </row>
    <row r="38" spans="1:10" ht="61.5" customHeight="1" x14ac:dyDescent="0.2">
      <c r="A38" s="301"/>
      <c r="B38" s="314"/>
      <c r="C38" s="307"/>
      <c r="D38" s="306" t="s">
        <v>905</v>
      </c>
      <c r="E38" s="306" t="s">
        <v>779</v>
      </c>
      <c r="F38" s="125" t="s">
        <v>204</v>
      </c>
      <c r="G38" s="130" t="s">
        <v>462</v>
      </c>
      <c r="H38" s="309">
        <v>210</v>
      </c>
      <c r="I38" s="311">
        <f>+H38*$I$5</f>
        <v>6870323.25</v>
      </c>
      <c r="J38" s="104">
        <f>+I38*0.3</f>
        <v>2061096.9749999999</v>
      </c>
    </row>
    <row r="39" spans="1:10" ht="122.25" customHeight="1" x14ac:dyDescent="0.2">
      <c r="A39" s="301"/>
      <c r="B39" s="314"/>
      <c r="C39" s="307"/>
      <c r="D39" s="308"/>
      <c r="E39" s="308"/>
      <c r="F39" s="125" t="s">
        <v>205</v>
      </c>
      <c r="G39" s="143" t="s">
        <v>463</v>
      </c>
      <c r="H39" s="310"/>
      <c r="I39" s="312"/>
      <c r="J39" s="104">
        <f>+I38*0.7</f>
        <v>4809226.2749999994</v>
      </c>
    </row>
    <row r="40" spans="1:10" s="19" customFormat="1" ht="18" x14ac:dyDescent="0.2">
      <c r="A40" s="301"/>
      <c r="B40" s="314"/>
      <c r="C40" s="308"/>
      <c r="D40" s="20" t="s">
        <v>67</v>
      </c>
      <c r="E40" s="20"/>
      <c r="F40" s="18"/>
      <c r="G40" s="16"/>
      <c r="H40" s="82">
        <v>317</v>
      </c>
      <c r="I40" s="105">
        <f>+H40*$I$5</f>
        <v>10370916.525</v>
      </c>
      <c r="J40" s="106">
        <f>+J34+J35+J36+J37+J38+J39</f>
        <v>10370916.524999999</v>
      </c>
    </row>
    <row r="41" spans="1:10" ht="99" customHeight="1" x14ac:dyDescent="0.2">
      <c r="A41" s="300" t="s">
        <v>692</v>
      </c>
      <c r="B41" s="313" t="s">
        <v>33</v>
      </c>
      <c r="C41" s="306" t="s">
        <v>72</v>
      </c>
      <c r="D41" s="306" t="s">
        <v>906</v>
      </c>
      <c r="E41" s="306" t="s">
        <v>780</v>
      </c>
      <c r="F41" s="125" t="s">
        <v>206</v>
      </c>
      <c r="G41" s="125" t="s">
        <v>464</v>
      </c>
      <c r="H41" s="309">
        <v>65</v>
      </c>
      <c r="I41" s="311">
        <f>+H41*$I$5</f>
        <v>2126528.625</v>
      </c>
      <c r="J41" s="104">
        <f>+I41*0.3</f>
        <v>637958.58750000002</v>
      </c>
    </row>
    <row r="42" spans="1:10" ht="81" customHeight="1" x14ac:dyDescent="0.2">
      <c r="A42" s="301"/>
      <c r="B42" s="314"/>
      <c r="C42" s="307"/>
      <c r="D42" s="308"/>
      <c r="E42" s="308"/>
      <c r="F42" s="125" t="s">
        <v>207</v>
      </c>
      <c r="G42" s="126" t="s">
        <v>465</v>
      </c>
      <c r="H42" s="310"/>
      <c r="I42" s="312"/>
      <c r="J42" s="104">
        <f>+I41*0.7</f>
        <v>1488570.0374999999</v>
      </c>
    </row>
    <row r="43" spans="1:10" ht="82.5" customHeight="1" x14ac:dyDescent="0.2">
      <c r="A43" s="301"/>
      <c r="B43" s="314"/>
      <c r="C43" s="307"/>
      <c r="D43" s="306" t="s">
        <v>904</v>
      </c>
      <c r="E43" s="306" t="s">
        <v>781</v>
      </c>
      <c r="F43" s="125" t="s">
        <v>208</v>
      </c>
      <c r="G43" s="143" t="s">
        <v>466</v>
      </c>
      <c r="H43" s="309">
        <v>53</v>
      </c>
      <c r="I43" s="311">
        <f>+H43*$I$5</f>
        <v>1733938.7250000001</v>
      </c>
      <c r="J43" s="104">
        <f>+I43*0.3</f>
        <v>520181.61749999999</v>
      </c>
    </row>
    <row r="44" spans="1:10" ht="112.5" customHeight="1" x14ac:dyDescent="0.2">
      <c r="A44" s="301"/>
      <c r="B44" s="314"/>
      <c r="C44" s="307"/>
      <c r="D44" s="308"/>
      <c r="E44" s="308"/>
      <c r="F44" s="125" t="s">
        <v>209</v>
      </c>
      <c r="G44" s="143" t="s">
        <v>467</v>
      </c>
      <c r="H44" s="310"/>
      <c r="I44" s="312"/>
      <c r="J44" s="104">
        <f>+I43*0.7</f>
        <v>1213757.1074999999</v>
      </c>
    </row>
    <row r="45" spans="1:10" ht="50.25" customHeight="1" x14ac:dyDescent="0.2">
      <c r="A45" s="301"/>
      <c r="B45" s="314"/>
      <c r="C45" s="307"/>
      <c r="D45" s="306" t="s">
        <v>905</v>
      </c>
      <c r="E45" s="306" t="s">
        <v>782</v>
      </c>
      <c r="F45" s="125" t="s">
        <v>210</v>
      </c>
      <c r="G45" s="130" t="s">
        <v>468</v>
      </c>
      <c r="H45" s="309">
        <v>252</v>
      </c>
      <c r="I45" s="311">
        <f>+H45*$I$5</f>
        <v>8244387.9000000004</v>
      </c>
      <c r="J45" s="104">
        <f>+I45*0.3</f>
        <v>2473316.37</v>
      </c>
    </row>
    <row r="46" spans="1:10" ht="116.25" customHeight="1" x14ac:dyDescent="0.2">
      <c r="A46" s="301"/>
      <c r="B46" s="314"/>
      <c r="C46" s="307"/>
      <c r="D46" s="308"/>
      <c r="E46" s="308"/>
      <c r="F46" s="125" t="s">
        <v>211</v>
      </c>
      <c r="G46" s="143" t="s">
        <v>469</v>
      </c>
      <c r="H46" s="310"/>
      <c r="I46" s="312"/>
      <c r="J46" s="104">
        <f>+I45*0.7</f>
        <v>5771071.5300000003</v>
      </c>
    </row>
    <row r="47" spans="1:10" s="19" customFormat="1" ht="18" x14ac:dyDescent="0.2">
      <c r="A47" s="301"/>
      <c r="B47" s="314"/>
      <c r="C47" s="308"/>
      <c r="D47" s="20" t="s">
        <v>67</v>
      </c>
      <c r="E47" s="20"/>
      <c r="F47" s="18"/>
      <c r="G47" s="16"/>
      <c r="H47" s="82">
        <v>370</v>
      </c>
      <c r="I47" s="105">
        <f>+H47*$I$5</f>
        <v>12104855.25</v>
      </c>
      <c r="J47" s="106">
        <f>+J41+J42+J43+J44+J45+J46</f>
        <v>12104855.25</v>
      </c>
    </row>
    <row r="48" spans="1:10" ht="78.75" x14ac:dyDescent="0.2">
      <c r="A48" s="300" t="s">
        <v>693</v>
      </c>
      <c r="B48" s="313" t="s">
        <v>7</v>
      </c>
      <c r="C48" s="306" t="s">
        <v>71</v>
      </c>
      <c r="D48" s="306" t="s">
        <v>906</v>
      </c>
      <c r="E48" s="306" t="s">
        <v>783</v>
      </c>
      <c r="F48" s="125" t="s">
        <v>212</v>
      </c>
      <c r="G48" s="125" t="s">
        <v>470</v>
      </c>
      <c r="H48" s="309">
        <v>38</v>
      </c>
      <c r="I48" s="311">
        <f>+H48*$I$5</f>
        <v>1243201.3500000001</v>
      </c>
      <c r="J48" s="104">
        <f>+I48*0.3</f>
        <v>372960.40500000003</v>
      </c>
    </row>
    <row r="49" spans="1:10" ht="70.5" customHeight="1" x14ac:dyDescent="0.2">
      <c r="A49" s="301"/>
      <c r="B49" s="315"/>
      <c r="C49" s="307"/>
      <c r="D49" s="308"/>
      <c r="E49" s="308"/>
      <c r="F49" s="125" t="s">
        <v>213</v>
      </c>
      <c r="G49" s="126" t="s">
        <v>471</v>
      </c>
      <c r="H49" s="310"/>
      <c r="I49" s="312"/>
      <c r="J49" s="104">
        <f>+I48*0.7</f>
        <v>870240.94500000007</v>
      </c>
    </row>
    <row r="50" spans="1:10" ht="72" customHeight="1" x14ac:dyDescent="0.2">
      <c r="A50" s="301"/>
      <c r="B50" s="315"/>
      <c r="C50" s="307"/>
      <c r="D50" s="306" t="s">
        <v>904</v>
      </c>
      <c r="E50" s="306" t="s">
        <v>784</v>
      </c>
      <c r="F50" s="125" t="s">
        <v>214</v>
      </c>
      <c r="G50" s="143" t="s">
        <v>472</v>
      </c>
      <c r="H50" s="309">
        <v>53</v>
      </c>
      <c r="I50" s="311">
        <f>+H50*$I$5</f>
        <v>1733938.7250000001</v>
      </c>
      <c r="J50" s="104">
        <f>+I50*0.3</f>
        <v>520181.61749999999</v>
      </c>
    </row>
    <row r="51" spans="1:10" ht="104.25" customHeight="1" x14ac:dyDescent="0.2">
      <c r="A51" s="301"/>
      <c r="B51" s="315"/>
      <c r="C51" s="307"/>
      <c r="D51" s="308"/>
      <c r="E51" s="308"/>
      <c r="F51" s="125" t="s">
        <v>215</v>
      </c>
      <c r="G51" s="143" t="s">
        <v>473</v>
      </c>
      <c r="H51" s="310"/>
      <c r="I51" s="312"/>
      <c r="J51" s="104">
        <f>+I50*0.7</f>
        <v>1213757.1074999999</v>
      </c>
    </row>
    <row r="52" spans="1:10" ht="58.5" customHeight="1" x14ac:dyDescent="0.2">
      <c r="A52" s="301"/>
      <c r="B52" s="315"/>
      <c r="C52" s="307"/>
      <c r="D52" s="306" t="s">
        <v>905</v>
      </c>
      <c r="E52" s="306" t="s">
        <v>785</v>
      </c>
      <c r="F52" s="125" t="s">
        <v>216</v>
      </c>
      <c r="G52" s="130" t="s">
        <v>474</v>
      </c>
      <c r="H52" s="309">
        <v>147</v>
      </c>
      <c r="I52" s="311">
        <f>+H52*$I$5</f>
        <v>4809226.2750000004</v>
      </c>
      <c r="J52" s="104">
        <f>+I52*0.3</f>
        <v>1442767.8825000001</v>
      </c>
    </row>
    <row r="53" spans="1:10" ht="109.5" customHeight="1" x14ac:dyDescent="0.2">
      <c r="A53" s="301"/>
      <c r="B53" s="315"/>
      <c r="C53" s="307"/>
      <c r="D53" s="308"/>
      <c r="E53" s="308"/>
      <c r="F53" s="125" t="s">
        <v>217</v>
      </c>
      <c r="G53" s="143" t="s">
        <v>475</v>
      </c>
      <c r="H53" s="310"/>
      <c r="I53" s="312"/>
      <c r="J53" s="104">
        <f>+I52*0.7</f>
        <v>3366458.3925000001</v>
      </c>
    </row>
    <row r="54" spans="1:10" s="19" customFormat="1" ht="18.75" thickBot="1" x14ac:dyDescent="0.25">
      <c r="A54" s="302"/>
      <c r="B54" s="316"/>
      <c r="C54" s="317"/>
      <c r="D54" s="58" t="s">
        <v>67</v>
      </c>
      <c r="E54" s="58"/>
      <c r="F54" s="59"/>
      <c r="G54" s="44"/>
      <c r="H54" s="83">
        <v>238</v>
      </c>
      <c r="I54" s="107">
        <f>+H54*$I$5</f>
        <v>7786366.3500000006</v>
      </c>
      <c r="J54" s="108">
        <f>+J48+J49+J50+J51+J52+J53</f>
        <v>7786366.3500000006</v>
      </c>
    </row>
    <row r="55" spans="1:10" ht="21.75" customHeight="1" x14ac:dyDescent="0.25">
      <c r="A55" s="287" t="s">
        <v>119</v>
      </c>
      <c r="B55" s="288"/>
      <c r="C55" s="288"/>
      <c r="D55" s="288"/>
      <c r="E55" s="288"/>
      <c r="F55" s="288"/>
      <c r="G55" s="288"/>
      <c r="H55" s="288"/>
      <c r="I55" s="288"/>
      <c r="J55" s="289"/>
    </row>
    <row r="56" spans="1:10" ht="13.7" customHeight="1" x14ac:dyDescent="0.2">
      <c r="A56" s="290" t="s">
        <v>118</v>
      </c>
      <c r="B56" s="291"/>
      <c r="C56" s="291"/>
      <c r="D56" s="291"/>
      <c r="E56" s="291"/>
      <c r="F56" s="291"/>
      <c r="G56" s="291"/>
      <c r="H56" s="291"/>
      <c r="I56" s="291"/>
      <c r="J56" s="292"/>
    </row>
    <row r="57" spans="1:10" ht="16.5" customHeight="1" thickBot="1" x14ac:dyDescent="0.25">
      <c r="A57" s="293" t="s">
        <v>0</v>
      </c>
      <c r="B57" s="294"/>
      <c r="C57" s="294"/>
      <c r="D57" s="294"/>
      <c r="E57" s="294"/>
      <c r="F57" s="294"/>
      <c r="G57" s="294"/>
      <c r="H57" s="294"/>
      <c r="I57" s="294"/>
      <c r="J57" s="295"/>
    </row>
    <row r="58" spans="1:10" ht="39.75" customHeight="1" thickBot="1" x14ac:dyDescent="0.25">
      <c r="A58" s="91"/>
      <c r="B58" s="54"/>
      <c r="C58" s="54"/>
      <c r="D58" s="55"/>
      <c r="E58" s="55"/>
      <c r="F58" s="54"/>
      <c r="G58" s="53"/>
      <c r="H58" s="81"/>
      <c r="I58" s="60" t="s">
        <v>139</v>
      </c>
      <c r="J58" s="102"/>
    </row>
    <row r="59" spans="1:10" ht="33" customHeight="1" thickBot="1" x14ac:dyDescent="0.25">
      <c r="A59" s="91"/>
      <c r="B59" s="56"/>
      <c r="C59" s="56"/>
      <c r="D59" s="53"/>
      <c r="E59" s="53"/>
      <c r="F59" s="53"/>
      <c r="G59" s="53"/>
      <c r="H59" s="57"/>
      <c r="I59" s="35">
        <v>32715.825000000001</v>
      </c>
      <c r="J59" s="103"/>
    </row>
    <row r="60" spans="1:10" s="4" customFormat="1" ht="39.75" customHeight="1" thickBot="1" x14ac:dyDescent="0.25">
      <c r="A60" s="43" t="s">
        <v>27</v>
      </c>
      <c r="B60" s="3" t="s">
        <v>100</v>
      </c>
      <c r="C60" s="3" t="s">
        <v>70</v>
      </c>
      <c r="D60" s="3" t="s">
        <v>1</v>
      </c>
      <c r="E60" s="3"/>
      <c r="F60" s="3" t="s">
        <v>13</v>
      </c>
      <c r="G60" s="3" t="s">
        <v>14</v>
      </c>
      <c r="H60" s="36" t="s">
        <v>120</v>
      </c>
      <c r="I60" s="37" t="s">
        <v>140</v>
      </c>
      <c r="J60" s="73" t="s">
        <v>141</v>
      </c>
    </row>
    <row r="61" spans="1:10" ht="72" customHeight="1" x14ac:dyDescent="0.2">
      <c r="A61" s="300" t="s">
        <v>694</v>
      </c>
      <c r="B61" s="313" t="s">
        <v>73</v>
      </c>
      <c r="C61" s="306" t="s">
        <v>72</v>
      </c>
      <c r="D61" s="306" t="s">
        <v>906</v>
      </c>
      <c r="E61" s="306" t="s">
        <v>786</v>
      </c>
      <c r="F61" s="125" t="s">
        <v>218</v>
      </c>
      <c r="G61" s="143" t="s">
        <v>476</v>
      </c>
      <c r="H61" s="309">
        <v>33</v>
      </c>
      <c r="I61" s="311">
        <f>+H61*$I$5</f>
        <v>1079622.2250000001</v>
      </c>
      <c r="J61" s="104">
        <f>+I61*0.3</f>
        <v>323886.66750000004</v>
      </c>
    </row>
    <row r="62" spans="1:10" ht="90.75" customHeight="1" x14ac:dyDescent="0.2">
      <c r="A62" s="301"/>
      <c r="B62" s="314"/>
      <c r="C62" s="307"/>
      <c r="D62" s="308"/>
      <c r="E62" s="308"/>
      <c r="F62" s="125" t="s">
        <v>219</v>
      </c>
      <c r="G62" s="143" t="s">
        <v>477</v>
      </c>
      <c r="H62" s="310"/>
      <c r="I62" s="312"/>
      <c r="J62" s="104">
        <f>+I61*0.7</f>
        <v>755735.5575</v>
      </c>
    </row>
    <row r="63" spans="1:10" ht="86.25" customHeight="1" x14ac:dyDescent="0.2">
      <c r="A63" s="301"/>
      <c r="B63" s="314"/>
      <c r="C63" s="307"/>
      <c r="D63" s="306" t="s">
        <v>904</v>
      </c>
      <c r="E63" s="306" t="s">
        <v>787</v>
      </c>
      <c r="F63" s="125" t="s">
        <v>220</v>
      </c>
      <c r="G63" s="143" t="s">
        <v>478</v>
      </c>
      <c r="H63" s="309">
        <v>76</v>
      </c>
      <c r="I63" s="311">
        <f>+H63*$I$5</f>
        <v>2486402.7000000002</v>
      </c>
      <c r="J63" s="104">
        <f>+I63*0.3</f>
        <v>745920.81</v>
      </c>
    </row>
    <row r="64" spans="1:10" ht="135" customHeight="1" x14ac:dyDescent="0.2">
      <c r="A64" s="301"/>
      <c r="B64" s="314"/>
      <c r="C64" s="307"/>
      <c r="D64" s="308"/>
      <c r="E64" s="308"/>
      <c r="F64" s="125" t="s">
        <v>221</v>
      </c>
      <c r="G64" s="130" t="s">
        <v>479</v>
      </c>
      <c r="H64" s="310"/>
      <c r="I64" s="312"/>
      <c r="J64" s="104">
        <f>+I63*0.7</f>
        <v>1740481.8900000001</v>
      </c>
    </row>
    <row r="65" spans="1:10" ht="96.75" customHeight="1" x14ac:dyDescent="0.2">
      <c r="A65" s="301"/>
      <c r="B65" s="314"/>
      <c r="C65" s="307"/>
      <c r="D65" s="306" t="s">
        <v>905</v>
      </c>
      <c r="E65" s="306" t="s">
        <v>788</v>
      </c>
      <c r="F65" s="143" t="s">
        <v>222</v>
      </c>
      <c r="G65" s="143" t="s">
        <v>480</v>
      </c>
      <c r="H65" s="309">
        <v>92</v>
      </c>
      <c r="I65" s="311">
        <f>+H65*$I$5</f>
        <v>3009855.9</v>
      </c>
      <c r="J65" s="104">
        <f>+I65*0.3</f>
        <v>902956.7699999999</v>
      </c>
    </row>
    <row r="66" spans="1:10" ht="123" customHeight="1" x14ac:dyDescent="0.2">
      <c r="A66" s="301"/>
      <c r="B66" s="314"/>
      <c r="C66" s="307"/>
      <c r="D66" s="308"/>
      <c r="E66" s="308"/>
      <c r="F66" s="143" t="s">
        <v>223</v>
      </c>
      <c r="G66" s="143" t="s">
        <v>481</v>
      </c>
      <c r="H66" s="310"/>
      <c r="I66" s="312"/>
      <c r="J66" s="104">
        <f>+I65*0.7</f>
        <v>2106899.13</v>
      </c>
    </row>
    <row r="67" spans="1:10" s="19" customFormat="1" ht="18" x14ac:dyDescent="0.2">
      <c r="A67" s="301"/>
      <c r="B67" s="314"/>
      <c r="C67" s="308"/>
      <c r="D67" s="20" t="s">
        <v>67</v>
      </c>
      <c r="E67" s="20"/>
      <c r="F67" s="18"/>
      <c r="G67" s="16"/>
      <c r="H67" s="82">
        <v>201</v>
      </c>
      <c r="I67" s="105">
        <f>+H67*$I$5</f>
        <v>6575880.8250000002</v>
      </c>
      <c r="J67" s="106">
        <f>+J61+J62+J63+J64+J65+J66</f>
        <v>6575880.8250000002</v>
      </c>
    </row>
    <row r="68" spans="1:10" ht="64.5" customHeight="1" x14ac:dyDescent="0.2">
      <c r="A68" s="300" t="s">
        <v>695</v>
      </c>
      <c r="B68" s="313" t="s">
        <v>31</v>
      </c>
      <c r="C68" s="306" t="s">
        <v>72</v>
      </c>
      <c r="D68" s="306" t="s">
        <v>906</v>
      </c>
      <c r="E68" s="306" t="s">
        <v>789</v>
      </c>
      <c r="F68" s="125" t="s">
        <v>224</v>
      </c>
      <c r="G68" s="143" t="s">
        <v>482</v>
      </c>
      <c r="H68" s="309">
        <v>23</v>
      </c>
      <c r="I68" s="311">
        <f>+H68*$I$5</f>
        <v>752463.97499999998</v>
      </c>
      <c r="J68" s="104">
        <f>+I68*0.3</f>
        <v>225739.19249999998</v>
      </c>
    </row>
    <row r="69" spans="1:10" ht="87.75" customHeight="1" x14ac:dyDescent="0.2">
      <c r="A69" s="301"/>
      <c r="B69" s="314"/>
      <c r="C69" s="307"/>
      <c r="D69" s="308"/>
      <c r="E69" s="308"/>
      <c r="F69" s="125" t="s">
        <v>225</v>
      </c>
      <c r="G69" s="143" t="s">
        <v>483</v>
      </c>
      <c r="H69" s="310"/>
      <c r="I69" s="312"/>
      <c r="J69" s="104">
        <f>+I68*0.7</f>
        <v>526724.78249999997</v>
      </c>
    </row>
    <row r="70" spans="1:10" ht="96" customHeight="1" x14ac:dyDescent="0.2">
      <c r="A70" s="301"/>
      <c r="B70" s="314"/>
      <c r="C70" s="307"/>
      <c r="D70" s="306" t="s">
        <v>904</v>
      </c>
      <c r="E70" s="306" t="s">
        <v>790</v>
      </c>
      <c r="F70" s="125" t="s">
        <v>226</v>
      </c>
      <c r="G70" s="143" t="s">
        <v>484</v>
      </c>
      <c r="H70" s="309">
        <v>76</v>
      </c>
      <c r="I70" s="311">
        <f>+H70*$I$5</f>
        <v>2486402.7000000002</v>
      </c>
      <c r="J70" s="104">
        <f>+I70*0.3</f>
        <v>745920.81</v>
      </c>
    </row>
    <row r="71" spans="1:10" ht="105" customHeight="1" x14ac:dyDescent="0.2">
      <c r="A71" s="301"/>
      <c r="B71" s="314"/>
      <c r="C71" s="307"/>
      <c r="D71" s="308"/>
      <c r="E71" s="308"/>
      <c r="F71" s="125" t="s">
        <v>227</v>
      </c>
      <c r="G71" s="130" t="s">
        <v>485</v>
      </c>
      <c r="H71" s="310"/>
      <c r="I71" s="312"/>
      <c r="J71" s="104">
        <f>+I70*0.7</f>
        <v>1740481.8900000001</v>
      </c>
    </row>
    <row r="72" spans="1:10" ht="102.75" customHeight="1" x14ac:dyDescent="0.2">
      <c r="A72" s="301"/>
      <c r="B72" s="314"/>
      <c r="C72" s="307"/>
      <c r="D72" s="306" t="s">
        <v>905</v>
      </c>
      <c r="E72" s="306" t="s">
        <v>791</v>
      </c>
      <c r="F72" s="143" t="s">
        <v>228</v>
      </c>
      <c r="G72" s="143" t="s">
        <v>486</v>
      </c>
      <c r="H72" s="309">
        <v>64</v>
      </c>
      <c r="I72" s="311">
        <f>+H72*$I$5</f>
        <v>2093812.8</v>
      </c>
      <c r="J72" s="104">
        <f>+I72*0.3</f>
        <v>628143.84</v>
      </c>
    </row>
    <row r="73" spans="1:10" ht="128.25" customHeight="1" x14ac:dyDescent="0.2">
      <c r="A73" s="301"/>
      <c r="B73" s="314"/>
      <c r="C73" s="307"/>
      <c r="D73" s="308"/>
      <c r="E73" s="308"/>
      <c r="F73" s="143" t="s">
        <v>229</v>
      </c>
      <c r="G73" s="143" t="s">
        <v>487</v>
      </c>
      <c r="H73" s="310"/>
      <c r="I73" s="312"/>
      <c r="J73" s="104">
        <f>+I72*0.7</f>
        <v>1465668.96</v>
      </c>
    </row>
    <row r="74" spans="1:10" s="19" customFormat="1" ht="18" x14ac:dyDescent="0.2">
      <c r="A74" s="301"/>
      <c r="B74" s="314"/>
      <c r="C74" s="308"/>
      <c r="D74" s="20" t="s">
        <v>66</v>
      </c>
      <c r="E74" s="20"/>
      <c r="F74" s="18"/>
      <c r="G74" s="16"/>
      <c r="H74" s="82">
        <v>163</v>
      </c>
      <c r="I74" s="105">
        <f>+H74*$I$5</f>
        <v>5332679.4750000006</v>
      </c>
      <c r="J74" s="106">
        <f>+J68+J69+J70+J71+J72+J73</f>
        <v>5332679.4749999996</v>
      </c>
    </row>
    <row r="75" spans="1:10" ht="75.75" customHeight="1" x14ac:dyDescent="0.2">
      <c r="A75" s="300" t="s">
        <v>696</v>
      </c>
      <c r="B75" s="313" t="s">
        <v>34</v>
      </c>
      <c r="C75" s="306" t="s">
        <v>72</v>
      </c>
      <c r="D75" s="306" t="s">
        <v>906</v>
      </c>
      <c r="E75" s="306" t="s">
        <v>792</v>
      </c>
      <c r="F75" s="125" t="s">
        <v>230</v>
      </c>
      <c r="G75" s="143" t="s">
        <v>488</v>
      </c>
      <c r="H75" s="309">
        <v>33</v>
      </c>
      <c r="I75" s="311">
        <f>+H75*$I$5</f>
        <v>1079622.2250000001</v>
      </c>
      <c r="J75" s="104">
        <f>+I75*0.3</f>
        <v>323886.66750000004</v>
      </c>
    </row>
    <row r="76" spans="1:10" ht="76.5" customHeight="1" x14ac:dyDescent="0.2">
      <c r="A76" s="301"/>
      <c r="B76" s="314"/>
      <c r="C76" s="307"/>
      <c r="D76" s="308"/>
      <c r="E76" s="308"/>
      <c r="F76" s="125" t="s">
        <v>231</v>
      </c>
      <c r="G76" s="143" t="s">
        <v>489</v>
      </c>
      <c r="H76" s="310"/>
      <c r="I76" s="312"/>
      <c r="J76" s="104">
        <f>+I75*0.7</f>
        <v>755735.5575</v>
      </c>
    </row>
    <row r="77" spans="1:10" ht="95.25" customHeight="1" x14ac:dyDescent="0.2">
      <c r="A77" s="301"/>
      <c r="B77" s="314"/>
      <c r="C77" s="307"/>
      <c r="D77" s="306" t="s">
        <v>904</v>
      </c>
      <c r="E77" s="306" t="s">
        <v>793</v>
      </c>
      <c r="F77" s="125" t="s">
        <v>232</v>
      </c>
      <c r="G77" s="143" t="s">
        <v>490</v>
      </c>
      <c r="H77" s="309">
        <v>76</v>
      </c>
      <c r="I77" s="311">
        <f>+H77*$I$5</f>
        <v>2486402.7000000002</v>
      </c>
      <c r="J77" s="104">
        <f>+I77*0.3</f>
        <v>745920.81</v>
      </c>
    </row>
    <row r="78" spans="1:10" ht="129.75" customHeight="1" x14ac:dyDescent="0.2">
      <c r="A78" s="301"/>
      <c r="B78" s="314"/>
      <c r="C78" s="307"/>
      <c r="D78" s="308"/>
      <c r="E78" s="308"/>
      <c r="F78" s="125" t="s">
        <v>233</v>
      </c>
      <c r="G78" s="130" t="s">
        <v>491</v>
      </c>
      <c r="H78" s="310"/>
      <c r="I78" s="312"/>
      <c r="J78" s="104">
        <f>+I77*0.7</f>
        <v>1740481.8900000001</v>
      </c>
    </row>
    <row r="79" spans="1:10" ht="97.5" customHeight="1" x14ac:dyDescent="0.2">
      <c r="A79" s="301"/>
      <c r="B79" s="314"/>
      <c r="C79" s="307"/>
      <c r="D79" s="306" t="s">
        <v>905</v>
      </c>
      <c r="E79" s="306" t="s">
        <v>794</v>
      </c>
      <c r="F79" s="143" t="s">
        <v>234</v>
      </c>
      <c r="G79" s="143" t="s">
        <v>492</v>
      </c>
      <c r="H79" s="309">
        <v>73</v>
      </c>
      <c r="I79" s="311">
        <f>+H79*$I$5</f>
        <v>2388255.2250000001</v>
      </c>
      <c r="J79" s="104">
        <f>+I79*0.3</f>
        <v>716476.5675</v>
      </c>
    </row>
    <row r="80" spans="1:10" ht="132" customHeight="1" x14ac:dyDescent="0.2">
      <c r="A80" s="301"/>
      <c r="B80" s="314"/>
      <c r="C80" s="307"/>
      <c r="D80" s="308"/>
      <c r="E80" s="308"/>
      <c r="F80" s="143" t="s">
        <v>235</v>
      </c>
      <c r="G80" s="143" t="s">
        <v>493</v>
      </c>
      <c r="H80" s="310"/>
      <c r="I80" s="312"/>
      <c r="J80" s="104">
        <f>+I79*0.7</f>
        <v>1671778.6575</v>
      </c>
    </row>
    <row r="81" spans="1:10" s="19" customFormat="1" ht="18.75" thickBot="1" x14ac:dyDescent="0.25">
      <c r="A81" s="302"/>
      <c r="B81" s="318"/>
      <c r="C81" s="317"/>
      <c r="D81" s="58" t="s">
        <v>67</v>
      </c>
      <c r="E81" s="58"/>
      <c r="F81" s="59"/>
      <c r="G81" s="44"/>
      <c r="H81" s="83">
        <v>182</v>
      </c>
      <c r="I81" s="107">
        <f>+H81*$I$5</f>
        <v>5954280.1500000004</v>
      </c>
      <c r="J81" s="108">
        <f>+J75+J76+J77+J78+J79+J80</f>
        <v>5954280.1500000004</v>
      </c>
    </row>
    <row r="82" spans="1:10" ht="21.75" customHeight="1" x14ac:dyDescent="0.25">
      <c r="A82" s="287" t="s">
        <v>119</v>
      </c>
      <c r="B82" s="288"/>
      <c r="C82" s="288"/>
      <c r="D82" s="288"/>
      <c r="E82" s="288"/>
      <c r="F82" s="288"/>
      <c r="G82" s="288"/>
      <c r="H82" s="288"/>
      <c r="I82" s="288"/>
      <c r="J82" s="289"/>
    </row>
    <row r="83" spans="1:10" ht="13.7" customHeight="1" x14ac:dyDescent="0.2">
      <c r="A83" s="290" t="s">
        <v>118</v>
      </c>
      <c r="B83" s="291"/>
      <c r="C83" s="291"/>
      <c r="D83" s="291"/>
      <c r="E83" s="291"/>
      <c r="F83" s="291"/>
      <c r="G83" s="291"/>
      <c r="H83" s="291"/>
      <c r="I83" s="291"/>
      <c r="J83" s="292"/>
    </row>
    <row r="84" spans="1:10" ht="16.5" customHeight="1" thickBot="1" x14ac:dyDescent="0.25">
      <c r="A84" s="293" t="s">
        <v>0</v>
      </c>
      <c r="B84" s="294"/>
      <c r="C84" s="294"/>
      <c r="D84" s="294"/>
      <c r="E84" s="294"/>
      <c r="F84" s="294"/>
      <c r="G84" s="294"/>
      <c r="H84" s="294"/>
      <c r="I84" s="294"/>
      <c r="J84" s="295"/>
    </row>
    <row r="85" spans="1:10" ht="39.75" customHeight="1" thickBot="1" x14ac:dyDescent="0.25">
      <c r="A85" s="91"/>
      <c r="B85" s="54"/>
      <c r="C85" s="54"/>
      <c r="D85" s="55"/>
      <c r="E85" s="55"/>
      <c r="F85" s="54"/>
      <c r="G85" s="53"/>
      <c r="H85" s="81"/>
      <c r="I85" s="60" t="s">
        <v>139</v>
      </c>
      <c r="J85" s="102"/>
    </row>
    <row r="86" spans="1:10" ht="33" customHeight="1" thickBot="1" x14ac:dyDescent="0.25">
      <c r="A86" s="91"/>
      <c r="B86" s="56"/>
      <c r="C86" s="56"/>
      <c r="D86" s="53"/>
      <c r="E86" s="53"/>
      <c r="F86" s="53"/>
      <c r="G86" s="53"/>
      <c r="H86" s="57"/>
      <c r="I86" s="35">
        <v>32715.825000000001</v>
      </c>
      <c r="J86" s="103"/>
    </row>
    <row r="87" spans="1:10" s="4" customFormat="1" ht="37.5" customHeight="1" thickBot="1" x14ac:dyDescent="0.25">
      <c r="A87" s="43" t="s">
        <v>27</v>
      </c>
      <c r="B87" s="3" t="s">
        <v>100</v>
      </c>
      <c r="C87" s="3" t="s">
        <v>70</v>
      </c>
      <c r="D87" s="3" t="s">
        <v>1</v>
      </c>
      <c r="E87" s="3"/>
      <c r="F87" s="3" t="s">
        <v>13</v>
      </c>
      <c r="G87" s="3" t="s">
        <v>14</v>
      </c>
      <c r="H87" s="36" t="s">
        <v>120</v>
      </c>
      <c r="I87" s="37" t="s">
        <v>140</v>
      </c>
      <c r="J87" s="73" t="s">
        <v>141</v>
      </c>
    </row>
    <row r="88" spans="1:10" ht="96.75" customHeight="1" x14ac:dyDescent="0.2">
      <c r="A88" s="300" t="s">
        <v>697</v>
      </c>
      <c r="B88" s="319" t="s">
        <v>16</v>
      </c>
      <c r="C88" s="306" t="s">
        <v>72</v>
      </c>
      <c r="D88" s="306" t="s">
        <v>906</v>
      </c>
      <c r="E88" s="306" t="s">
        <v>795</v>
      </c>
      <c r="F88" s="125" t="s">
        <v>236</v>
      </c>
      <c r="G88" s="143" t="s">
        <v>494</v>
      </c>
      <c r="H88" s="309">
        <v>23</v>
      </c>
      <c r="I88" s="311">
        <f>+H88*$I$5</f>
        <v>752463.97499999998</v>
      </c>
      <c r="J88" s="104">
        <f>+I88*0.3</f>
        <v>225739.19249999998</v>
      </c>
    </row>
    <row r="89" spans="1:10" ht="82.5" customHeight="1" x14ac:dyDescent="0.2">
      <c r="A89" s="301"/>
      <c r="B89" s="314"/>
      <c r="C89" s="307"/>
      <c r="D89" s="308"/>
      <c r="E89" s="308"/>
      <c r="F89" s="125" t="s">
        <v>237</v>
      </c>
      <c r="G89" s="143" t="s">
        <v>495</v>
      </c>
      <c r="H89" s="310"/>
      <c r="I89" s="312"/>
      <c r="J89" s="104">
        <f>+I88*0.7</f>
        <v>526724.78249999997</v>
      </c>
    </row>
    <row r="90" spans="1:10" ht="114.75" customHeight="1" x14ac:dyDescent="0.2">
      <c r="A90" s="301"/>
      <c r="B90" s="314"/>
      <c r="C90" s="307"/>
      <c r="D90" s="306" t="s">
        <v>904</v>
      </c>
      <c r="E90" s="306" t="s">
        <v>796</v>
      </c>
      <c r="F90" s="125" t="s">
        <v>238</v>
      </c>
      <c r="G90" s="143" t="s">
        <v>496</v>
      </c>
      <c r="H90" s="309">
        <v>76</v>
      </c>
      <c r="I90" s="311">
        <f>+H90*$I$5</f>
        <v>2486402.7000000002</v>
      </c>
      <c r="J90" s="104">
        <f>+I90*0.3</f>
        <v>745920.81</v>
      </c>
    </row>
    <row r="91" spans="1:10" ht="128.25" customHeight="1" x14ac:dyDescent="0.2">
      <c r="A91" s="301"/>
      <c r="B91" s="314"/>
      <c r="C91" s="307"/>
      <c r="D91" s="308"/>
      <c r="E91" s="308"/>
      <c r="F91" s="125" t="s">
        <v>239</v>
      </c>
      <c r="G91" s="130" t="s">
        <v>497</v>
      </c>
      <c r="H91" s="310"/>
      <c r="I91" s="312"/>
      <c r="J91" s="104">
        <f>+I90*0.7</f>
        <v>1740481.8900000001</v>
      </c>
    </row>
    <row r="92" spans="1:10" ht="102.75" customHeight="1" x14ac:dyDescent="0.2">
      <c r="A92" s="301"/>
      <c r="B92" s="314"/>
      <c r="C92" s="307"/>
      <c r="D92" s="306" t="s">
        <v>905</v>
      </c>
      <c r="E92" s="306" t="s">
        <v>797</v>
      </c>
      <c r="F92" s="143" t="s">
        <v>240</v>
      </c>
      <c r="G92" s="143" t="s">
        <v>498</v>
      </c>
      <c r="H92" s="309">
        <v>51</v>
      </c>
      <c r="I92" s="311">
        <f>+H92*$I$5</f>
        <v>1668507.075</v>
      </c>
      <c r="J92" s="104">
        <f>+I92*0.3</f>
        <v>500552.12249999994</v>
      </c>
    </row>
    <row r="93" spans="1:10" ht="123" customHeight="1" x14ac:dyDescent="0.2">
      <c r="A93" s="301"/>
      <c r="B93" s="314"/>
      <c r="C93" s="307"/>
      <c r="D93" s="308"/>
      <c r="E93" s="308"/>
      <c r="F93" s="143" t="s">
        <v>241</v>
      </c>
      <c r="G93" s="143" t="s">
        <v>499</v>
      </c>
      <c r="H93" s="310"/>
      <c r="I93" s="312"/>
      <c r="J93" s="104">
        <f>+I92*0.7</f>
        <v>1167954.9524999999</v>
      </c>
    </row>
    <row r="94" spans="1:10" s="19" customFormat="1" ht="18" x14ac:dyDescent="0.2">
      <c r="A94" s="301"/>
      <c r="B94" s="314"/>
      <c r="C94" s="308"/>
      <c r="D94" s="20" t="s">
        <v>67</v>
      </c>
      <c r="E94" s="20"/>
      <c r="F94" s="18"/>
      <c r="G94" s="16"/>
      <c r="H94" s="82">
        <v>150</v>
      </c>
      <c r="I94" s="105">
        <f>+H94*$I$5</f>
        <v>4907373.75</v>
      </c>
      <c r="J94" s="106">
        <f>+J88+J89+J90+J91+J92+J93</f>
        <v>4907373.75</v>
      </c>
    </row>
    <row r="95" spans="1:10" ht="75.75" customHeight="1" x14ac:dyDescent="0.2">
      <c r="A95" s="300" t="s">
        <v>698</v>
      </c>
      <c r="B95" s="313" t="s">
        <v>39</v>
      </c>
      <c r="C95" s="306" t="s">
        <v>71</v>
      </c>
      <c r="D95" s="306" t="s">
        <v>906</v>
      </c>
      <c r="E95" s="306" t="s">
        <v>798</v>
      </c>
      <c r="F95" s="125" t="s">
        <v>242</v>
      </c>
      <c r="G95" s="130" t="s">
        <v>500</v>
      </c>
      <c r="H95" s="309">
        <v>43</v>
      </c>
      <c r="I95" s="311">
        <f>+H95*$I$5</f>
        <v>1406780.4750000001</v>
      </c>
      <c r="J95" s="104">
        <f>+I95*0.3</f>
        <v>422034.14250000002</v>
      </c>
    </row>
    <row r="96" spans="1:10" ht="97.5" customHeight="1" x14ac:dyDescent="0.2">
      <c r="A96" s="301"/>
      <c r="B96" s="314"/>
      <c r="C96" s="307"/>
      <c r="D96" s="308"/>
      <c r="E96" s="308"/>
      <c r="F96" s="125" t="s">
        <v>243</v>
      </c>
      <c r="G96" s="127" t="s">
        <v>501</v>
      </c>
      <c r="H96" s="310"/>
      <c r="I96" s="312"/>
      <c r="J96" s="104">
        <f>+I95*0.7</f>
        <v>984746.33250000002</v>
      </c>
    </row>
    <row r="97" spans="1:10" ht="110.25" customHeight="1" x14ac:dyDescent="0.2">
      <c r="A97" s="301"/>
      <c r="B97" s="314"/>
      <c r="C97" s="307"/>
      <c r="D97" s="306" t="s">
        <v>904</v>
      </c>
      <c r="E97" s="306" t="s">
        <v>799</v>
      </c>
      <c r="F97" s="125" t="s">
        <v>244</v>
      </c>
      <c r="G97" s="130" t="s">
        <v>502</v>
      </c>
      <c r="H97" s="309">
        <v>90</v>
      </c>
      <c r="I97" s="311">
        <f>+H97*$I$5</f>
        <v>2944424.25</v>
      </c>
      <c r="J97" s="104">
        <f>+I97*0.3</f>
        <v>883327.27500000002</v>
      </c>
    </row>
    <row r="98" spans="1:10" ht="132" customHeight="1" x14ac:dyDescent="0.2">
      <c r="A98" s="301"/>
      <c r="B98" s="314"/>
      <c r="C98" s="307"/>
      <c r="D98" s="308"/>
      <c r="E98" s="308"/>
      <c r="F98" s="125" t="s">
        <v>245</v>
      </c>
      <c r="G98" s="127" t="s">
        <v>503</v>
      </c>
      <c r="H98" s="310"/>
      <c r="I98" s="312"/>
      <c r="J98" s="104">
        <f>+I97*0.7</f>
        <v>2061096.9749999999</v>
      </c>
    </row>
    <row r="99" spans="1:10" ht="54" customHeight="1" x14ac:dyDescent="0.2">
      <c r="A99" s="301"/>
      <c r="B99" s="314"/>
      <c r="C99" s="307"/>
      <c r="D99" s="306" t="s">
        <v>905</v>
      </c>
      <c r="E99" s="306" t="s">
        <v>800</v>
      </c>
      <c r="F99" s="143" t="s">
        <v>246</v>
      </c>
      <c r="G99" s="130" t="s">
        <v>504</v>
      </c>
      <c r="H99" s="309">
        <v>115</v>
      </c>
      <c r="I99" s="311">
        <f>+H99*$I$5</f>
        <v>3762319.875</v>
      </c>
      <c r="J99" s="104">
        <f>+I99*0.3</f>
        <v>1128695.9624999999</v>
      </c>
    </row>
    <row r="100" spans="1:10" ht="109.5" customHeight="1" x14ac:dyDescent="0.2">
      <c r="A100" s="301"/>
      <c r="B100" s="314"/>
      <c r="C100" s="307"/>
      <c r="D100" s="308"/>
      <c r="E100" s="308"/>
      <c r="F100" s="143" t="s">
        <v>247</v>
      </c>
      <c r="G100" s="143" t="s">
        <v>505</v>
      </c>
      <c r="H100" s="310"/>
      <c r="I100" s="312"/>
      <c r="J100" s="104">
        <f>+I99*0.7</f>
        <v>2633623.9124999996</v>
      </c>
    </row>
    <row r="101" spans="1:10" s="19" customFormat="1" ht="18" x14ac:dyDescent="0.2">
      <c r="A101" s="301"/>
      <c r="B101" s="314"/>
      <c r="C101" s="308"/>
      <c r="D101" s="20" t="s">
        <v>67</v>
      </c>
      <c r="E101" s="20"/>
      <c r="F101" s="18"/>
      <c r="G101" s="16"/>
      <c r="H101" s="82">
        <v>248</v>
      </c>
      <c r="I101" s="105">
        <f>+H101*$I$5</f>
        <v>8113524.6000000006</v>
      </c>
      <c r="J101" s="106">
        <f>+J95+J96+J97+J98+J99+J100</f>
        <v>8113524.5999999996</v>
      </c>
    </row>
    <row r="102" spans="1:10" ht="84" customHeight="1" x14ac:dyDescent="0.2">
      <c r="A102" s="300" t="s">
        <v>699</v>
      </c>
      <c r="B102" s="313" t="s">
        <v>25</v>
      </c>
      <c r="C102" s="306" t="s">
        <v>71</v>
      </c>
      <c r="D102" s="306" t="s">
        <v>906</v>
      </c>
      <c r="E102" s="306" t="s">
        <v>801</v>
      </c>
      <c r="F102" s="125" t="s">
        <v>248</v>
      </c>
      <c r="G102" s="130" t="s">
        <v>506</v>
      </c>
      <c r="H102" s="309">
        <v>30</v>
      </c>
      <c r="I102" s="311">
        <f>+H102*$I$5</f>
        <v>981474.75</v>
      </c>
      <c r="J102" s="104">
        <f>+I102*0.3</f>
        <v>294442.42499999999</v>
      </c>
    </row>
    <row r="103" spans="1:10" ht="100.5" customHeight="1" x14ac:dyDescent="0.2">
      <c r="A103" s="301"/>
      <c r="B103" s="315"/>
      <c r="C103" s="307"/>
      <c r="D103" s="308"/>
      <c r="E103" s="308"/>
      <c r="F103" s="125" t="s">
        <v>249</v>
      </c>
      <c r="G103" s="127" t="s">
        <v>507</v>
      </c>
      <c r="H103" s="310"/>
      <c r="I103" s="312"/>
      <c r="J103" s="104">
        <f>+I102*0.7</f>
        <v>687032.32499999995</v>
      </c>
    </row>
    <row r="104" spans="1:10" ht="95.25" customHeight="1" x14ac:dyDescent="0.2">
      <c r="A104" s="301"/>
      <c r="B104" s="315"/>
      <c r="C104" s="307"/>
      <c r="D104" s="306" t="s">
        <v>907</v>
      </c>
      <c r="E104" s="306" t="s">
        <v>802</v>
      </c>
      <c r="F104" s="125" t="s">
        <v>250</v>
      </c>
      <c r="G104" s="130" t="s">
        <v>508</v>
      </c>
      <c r="H104" s="309">
        <v>63</v>
      </c>
      <c r="I104" s="311">
        <f>+H104*$I$5</f>
        <v>2061096.9750000001</v>
      </c>
      <c r="J104" s="104">
        <f>+I104*0.3</f>
        <v>618329.09250000003</v>
      </c>
    </row>
    <row r="105" spans="1:10" ht="119.25" customHeight="1" x14ac:dyDescent="0.2">
      <c r="A105" s="301"/>
      <c r="B105" s="315"/>
      <c r="C105" s="307"/>
      <c r="D105" s="308"/>
      <c r="E105" s="308"/>
      <c r="F105" s="125" t="s">
        <v>251</v>
      </c>
      <c r="G105" s="127" t="s">
        <v>509</v>
      </c>
      <c r="H105" s="310"/>
      <c r="I105" s="312"/>
      <c r="J105" s="104">
        <f>+I104*0.7</f>
        <v>1442767.8825000001</v>
      </c>
    </row>
    <row r="106" spans="1:10" ht="45.75" customHeight="1" x14ac:dyDescent="0.2">
      <c r="A106" s="301"/>
      <c r="B106" s="315"/>
      <c r="C106" s="307"/>
      <c r="D106" s="306" t="s">
        <v>905</v>
      </c>
      <c r="E106" s="306" t="s">
        <v>803</v>
      </c>
      <c r="F106" s="143" t="s">
        <v>252</v>
      </c>
      <c r="G106" s="130" t="s">
        <v>510</v>
      </c>
      <c r="H106" s="309">
        <v>80</v>
      </c>
      <c r="I106" s="311">
        <f>+H106*$I$5</f>
        <v>2617266</v>
      </c>
      <c r="J106" s="104">
        <f>+I106*0.3</f>
        <v>785179.79999999993</v>
      </c>
    </row>
    <row r="107" spans="1:10" ht="99" customHeight="1" x14ac:dyDescent="0.2">
      <c r="A107" s="301"/>
      <c r="B107" s="315"/>
      <c r="C107" s="307"/>
      <c r="D107" s="308"/>
      <c r="E107" s="308"/>
      <c r="F107" s="143" t="s">
        <v>253</v>
      </c>
      <c r="G107" s="143" t="s">
        <v>511</v>
      </c>
      <c r="H107" s="310"/>
      <c r="I107" s="312"/>
      <c r="J107" s="104">
        <f>+I106*0.7</f>
        <v>1832086.2</v>
      </c>
    </row>
    <row r="108" spans="1:10" s="19" customFormat="1" ht="18.75" thickBot="1" x14ac:dyDescent="0.25">
      <c r="A108" s="302"/>
      <c r="B108" s="316"/>
      <c r="C108" s="317"/>
      <c r="D108" s="58" t="s">
        <v>67</v>
      </c>
      <c r="E108" s="58"/>
      <c r="F108" s="59"/>
      <c r="G108" s="44"/>
      <c r="H108" s="83">
        <v>173</v>
      </c>
      <c r="I108" s="107">
        <f>+H108*$I$5</f>
        <v>5659837.7250000006</v>
      </c>
      <c r="J108" s="108">
        <f>+J102+J103+J104+J105+J106+J107</f>
        <v>5659837.7249999996</v>
      </c>
    </row>
    <row r="109" spans="1:10" ht="21.75" customHeight="1" x14ac:dyDescent="0.25">
      <c r="A109" s="287" t="s">
        <v>119</v>
      </c>
      <c r="B109" s="288"/>
      <c r="C109" s="288"/>
      <c r="D109" s="288"/>
      <c r="E109" s="288"/>
      <c r="F109" s="288"/>
      <c r="G109" s="288"/>
      <c r="H109" s="288"/>
      <c r="I109" s="288"/>
      <c r="J109" s="289"/>
    </row>
    <row r="110" spans="1:10" ht="13.7" customHeight="1" x14ac:dyDescent="0.2">
      <c r="A110" s="290" t="s">
        <v>118</v>
      </c>
      <c r="B110" s="291"/>
      <c r="C110" s="291"/>
      <c r="D110" s="291"/>
      <c r="E110" s="291"/>
      <c r="F110" s="291"/>
      <c r="G110" s="291"/>
      <c r="H110" s="291"/>
      <c r="I110" s="291"/>
      <c r="J110" s="292"/>
    </row>
    <row r="111" spans="1:10" ht="16.5" customHeight="1" thickBot="1" x14ac:dyDescent="0.25">
      <c r="A111" s="293" t="s">
        <v>0</v>
      </c>
      <c r="B111" s="294"/>
      <c r="C111" s="294"/>
      <c r="D111" s="294"/>
      <c r="E111" s="294"/>
      <c r="F111" s="294"/>
      <c r="G111" s="294"/>
      <c r="H111" s="294"/>
      <c r="I111" s="294"/>
      <c r="J111" s="295"/>
    </row>
    <row r="112" spans="1:10" ht="39.75" customHeight="1" thickBot="1" x14ac:dyDescent="0.25">
      <c r="A112" s="91"/>
      <c r="B112" s="54"/>
      <c r="C112" s="54"/>
      <c r="D112" s="55"/>
      <c r="E112" s="55"/>
      <c r="F112" s="54"/>
      <c r="G112" s="53"/>
      <c r="H112" s="81"/>
      <c r="I112" s="60" t="s">
        <v>139</v>
      </c>
      <c r="J112" s="102"/>
    </row>
    <row r="113" spans="1:10" ht="33" customHeight="1" thickBot="1" x14ac:dyDescent="0.25">
      <c r="A113" s="91"/>
      <c r="B113" s="56"/>
      <c r="C113" s="56"/>
      <c r="D113" s="53"/>
      <c r="E113" s="53"/>
      <c r="F113" s="53"/>
      <c r="G113" s="53"/>
      <c r="H113" s="57"/>
      <c r="I113" s="35">
        <v>32715.825000000001</v>
      </c>
      <c r="J113" s="103"/>
    </row>
    <row r="114" spans="1:10" s="4" customFormat="1" ht="39.75" customHeight="1" thickBot="1" x14ac:dyDescent="0.25">
      <c r="A114" s="43" t="s">
        <v>27</v>
      </c>
      <c r="B114" s="3" t="s">
        <v>100</v>
      </c>
      <c r="C114" s="3" t="s">
        <v>70</v>
      </c>
      <c r="D114" s="3" t="s">
        <v>1</v>
      </c>
      <c r="E114" s="3"/>
      <c r="F114" s="3" t="s">
        <v>13</v>
      </c>
      <c r="G114" s="3" t="s">
        <v>14</v>
      </c>
      <c r="H114" s="36" t="s">
        <v>120</v>
      </c>
      <c r="I114" s="37" t="s">
        <v>140</v>
      </c>
      <c r="J114" s="73" t="s">
        <v>141</v>
      </c>
    </row>
    <row r="115" spans="1:10" ht="96.75" customHeight="1" x14ac:dyDescent="0.2">
      <c r="A115" s="300" t="s">
        <v>700</v>
      </c>
      <c r="B115" s="313" t="s">
        <v>74</v>
      </c>
      <c r="C115" s="303" t="s">
        <v>72</v>
      </c>
      <c r="D115" s="306" t="s">
        <v>908</v>
      </c>
      <c r="E115" s="306" t="s">
        <v>804</v>
      </c>
      <c r="F115" s="125" t="s">
        <v>254</v>
      </c>
      <c r="G115" s="143" t="s">
        <v>512</v>
      </c>
      <c r="H115" s="309">
        <v>66</v>
      </c>
      <c r="I115" s="311">
        <f>+H115*$I$5</f>
        <v>2159244.4500000002</v>
      </c>
      <c r="J115" s="104">
        <f>+I115*0.3</f>
        <v>647773.33500000008</v>
      </c>
    </row>
    <row r="116" spans="1:10" ht="181.5" customHeight="1" x14ac:dyDescent="0.2">
      <c r="A116" s="301"/>
      <c r="B116" s="314"/>
      <c r="C116" s="304"/>
      <c r="D116" s="307"/>
      <c r="E116" s="308"/>
      <c r="F116" s="125" t="s">
        <v>255</v>
      </c>
      <c r="G116" s="143" t="s">
        <v>513</v>
      </c>
      <c r="H116" s="310"/>
      <c r="I116" s="312"/>
      <c r="J116" s="104">
        <f>+I115*0.7</f>
        <v>1511471.115</v>
      </c>
    </row>
    <row r="117" spans="1:10" s="19" customFormat="1" ht="18" x14ac:dyDescent="0.2">
      <c r="A117" s="301"/>
      <c r="B117" s="314"/>
      <c r="C117" s="320"/>
      <c r="D117" s="20" t="s">
        <v>66</v>
      </c>
      <c r="E117" s="20"/>
      <c r="F117" s="18"/>
      <c r="G117" s="16"/>
      <c r="H117" s="82">
        <v>66</v>
      </c>
      <c r="I117" s="105">
        <f>+H117*$I$5</f>
        <v>2159244.4500000002</v>
      </c>
      <c r="J117" s="106">
        <f>+J115+J116</f>
        <v>2159244.4500000002</v>
      </c>
    </row>
    <row r="118" spans="1:10" ht="56.25" customHeight="1" x14ac:dyDescent="0.2">
      <c r="A118" s="300" t="s">
        <v>701</v>
      </c>
      <c r="B118" s="313" t="s">
        <v>68</v>
      </c>
      <c r="C118" s="303" t="s">
        <v>72</v>
      </c>
      <c r="D118" s="306" t="s">
        <v>908</v>
      </c>
      <c r="E118" s="306" t="s">
        <v>805</v>
      </c>
      <c r="F118" s="125" t="s">
        <v>256</v>
      </c>
      <c r="G118" s="143" t="s">
        <v>514</v>
      </c>
      <c r="H118" s="309">
        <v>33</v>
      </c>
      <c r="I118" s="311">
        <f>+H118*$I$5</f>
        <v>1079622.2250000001</v>
      </c>
      <c r="J118" s="104">
        <f>+I118*0.3</f>
        <v>323886.66750000004</v>
      </c>
    </row>
    <row r="119" spans="1:10" ht="173.25" customHeight="1" x14ac:dyDescent="0.2">
      <c r="A119" s="301"/>
      <c r="B119" s="314"/>
      <c r="C119" s="304"/>
      <c r="D119" s="307"/>
      <c r="E119" s="308"/>
      <c r="F119" s="125" t="s">
        <v>258</v>
      </c>
      <c r="G119" s="143" t="s">
        <v>515</v>
      </c>
      <c r="H119" s="310"/>
      <c r="I119" s="312"/>
      <c r="J119" s="104">
        <f>+I118*0.7</f>
        <v>755735.5575</v>
      </c>
    </row>
    <row r="120" spans="1:10" ht="36" x14ac:dyDescent="0.2">
      <c r="A120" s="301"/>
      <c r="B120" s="314"/>
      <c r="C120" s="320"/>
      <c r="D120" s="11" t="s">
        <v>17</v>
      </c>
      <c r="E120" s="11"/>
      <c r="F120" s="12"/>
      <c r="G120" s="9"/>
      <c r="H120" s="84">
        <v>33</v>
      </c>
      <c r="I120" s="109">
        <f>+H120*$I$5</f>
        <v>1079622.2250000001</v>
      </c>
      <c r="J120" s="106">
        <f>+J118+J119</f>
        <v>1079622.2250000001</v>
      </c>
    </row>
    <row r="121" spans="1:10" s="2" customFormat="1" ht="49.5" customHeight="1" x14ac:dyDescent="0.2">
      <c r="A121" s="321" t="s">
        <v>702</v>
      </c>
      <c r="B121" s="313" t="s">
        <v>18</v>
      </c>
      <c r="C121" s="303" t="s">
        <v>71</v>
      </c>
      <c r="D121" s="306" t="s">
        <v>906</v>
      </c>
      <c r="E121" s="306" t="s">
        <v>806</v>
      </c>
      <c r="F121" s="125" t="s">
        <v>257</v>
      </c>
      <c r="G121" s="143" t="s">
        <v>516</v>
      </c>
      <c r="H121" s="309">
        <v>72</v>
      </c>
      <c r="I121" s="311">
        <f>+H121*$I$5</f>
        <v>2355539.4</v>
      </c>
      <c r="J121" s="104">
        <f>+I121*0.3</f>
        <v>706661.82</v>
      </c>
    </row>
    <row r="122" spans="1:10" s="2" customFormat="1" ht="79.5" customHeight="1" x14ac:dyDescent="0.2">
      <c r="A122" s="322"/>
      <c r="B122" s="315"/>
      <c r="C122" s="304"/>
      <c r="D122" s="308"/>
      <c r="E122" s="308"/>
      <c r="F122" s="126" t="s">
        <v>259</v>
      </c>
      <c r="G122" s="127" t="s">
        <v>517</v>
      </c>
      <c r="H122" s="310"/>
      <c r="I122" s="312"/>
      <c r="J122" s="104">
        <f>+I121*0.7</f>
        <v>1648877.5799999998</v>
      </c>
    </row>
    <row r="123" spans="1:10" s="2" customFormat="1" ht="61.5" customHeight="1" x14ac:dyDescent="0.2">
      <c r="A123" s="322"/>
      <c r="B123" s="315"/>
      <c r="C123" s="304"/>
      <c r="D123" s="306" t="s">
        <v>904</v>
      </c>
      <c r="E123" s="306" t="s">
        <v>807</v>
      </c>
      <c r="F123" s="125" t="s">
        <v>260</v>
      </c>
      <c r="G123" s="125" t="s">
        <v>518</v>
      </c>
      <c r="H123" s="309">
        <v>35</v>
      </c>
      <c r="I123" s="311">
        <f>+H123*$I$5</f>
        <v>1145053.875</v>
      </c>
      <c r="J123" s="104">
        <f>+I123*0.3</f>
        <v>343516.16249999998</v>
      </c>
    </row>
    <row r="124" spans="1:10" s="2" customFormat="1" ht="126" customHeight="1" x14ac:dyDescent="0.2">
      <c r="A124" s="322"/>
      <c r="B124" s="315"/>
      <c r="C124" s="304"/>
      <c r="D124" s="308"/>
      <c r="E124" s="308"/>
      <c r="F124" s="126" t="s">
        <v>261</v>
      </c>
      <c r="G124" s="126" t="s">
        <v>519</v>
      </c>
      <c r="H124" s="310"/>
      <c r="I124" s="312"/>
      <c r="J124" s="104">
        <f>+I123*0.7</f>
        <v>801537.71249999991</v>
      </c>
    </row>
    <row r="125" spans="1:10" s="2" customFormat="1" ht="59.25" customHeight="1" x14ac:dyDescent="0.2">
      <c r="A125" s="322"/>
      <c r="B125" s="315"/>
      <c r="C125" s="304"/>
      <c r="D125" s="306" t="s">
        <v>905</v>
      </c>
      <c r="E125" s="306" t="s">
        <v>808</v>
      </c>
      <c r="F125" s="143" t="s">
        <v>262</v>
      </c>
      <c r="G125" s="130" t="s">
        <v>520</v>
      </c>
      <c r="H125" s="309">
        <v>100</v>
      </c>
      <c r="I125" s="311">
        <f>+H125*$I$5</f>
        <v>3271582.5</v>
      </c>
      <c r="J125" s="104">
        <f>+I125*0.3</f>
        <v>981474.75</v>
      </c>
    </row>
    <row r="126" spans="1:10" s="2" customFormat="1" ht="109.5" customHeight="1" x14ac:dyDescent="0.2">
      <c r="A126" s="322"/>
      <c r="B126" s="315"/>
      <c r="C126" s="304"/>
      <c r="D126" s="308"/>
      <c r="E126" s="308"/>
      <c r="F126" s="127" t="s">
        <v>263</v>
      </c>
      <c r="G126" s="127" t="s">
        <v>521</v>
      </c>
      <c r="H126" s="310"/>
      <c r="I126" s="312"/>
      <c r="J126" s="104">
        <f>+I125*0.7</f>
        <v>2290107.75</v>
      </c>
    </row>
    <row r="127" spans="1:10" s="19" customFormat="1" ht="18" x14ac:dyDescent="0.2">
      <c r="A127" s="323"/>
      <c r="B127" s="315"/>
      <c r="C127" s="320"/>
      <c r="D127" s="20" t="s">
        <v>66</v>
      </c>
      <c r="E127" s="20"/>
      <c r="F127" s="18"/>
      <c r="G127" s="16"/>
      <c r="H127" s="82">
        <v>207</v>
      </c>
      <c r="I127" s="105">
        <f>+H127*$I$5</f>
        <v>6772175.7750000004</v>
      </c>
      <c r="J127" s="106">
        <f>+J121+J122+J123+J124+J125+J126</f>
        <v>6772175.7750000004</v>
      </c>
    </row>
    <row r="128" spans="1:10" s="2" customFormat="1" ht="85.5" customHeight="1" x14ac:dyDescent="0.2">
      <c r="A128" s="321" t="s">
        <v>703</v>
      </c>
      <c r="B128" s="313" t="s">
        <v>40</v>
      </c>
      <c r="C128" s="303" t="s">
        <v>71</v>
      </c>
      <c r="D128" s="303" t="s">
        <v>908</v>
      </c>
      <c r="E128" s="303" t="s">
        <v>809</v>
      </c>
      <c r="F128" s="128" t="s">
        <v>264</v>
      </c>
      <c r="G128" s="143" t="s">
        <v>522</v>
      </c>
      <c r="H128" s="309">
        <v>23</v>
      </c>
      <c r="I128" s="311">
        <f>+H128*$I$5</f>
        <v>752463.97499999998</v>
      </c>
      <c r="J128" s="104">
        <f>+I128*0.3</f>
        <v>225739.19249999998</v>
      </c>
    </row>
    <row r="129" spans="1:10" s="2" customFormat="1" ht="158.25" customHeight="1" x14ac:dyDescent="0.2">
      <c r="A129" s="322"/>
      <c r="B129" s="315"/>
      <c r="C129" s="304"/>
      <c r="D129" s="304"/>
      <c r="E129" s="320"/>
      <c r="F129" s="128" t="s">
        <v>265</v>
      </c>
      <c r="G129" s="143" t="s">
        <v>523</v>
      </c>
      <c r="H129" s="310"/>
      <c r="I129" s="312"/>
      <c r="J129" s="104">
        <f>+I128*0.7</f>
        <v>526724.78249999997</v>
      </c>
    </row>
    <row r="130" spans="1:10" s="2" customFormat="1" ht="54" customHeight="1" x14ac:dyDescent="0.2">
      <c r="A130" s="322"/>
      <c r="B130" s="315"/>
      <c r="C130" s="304"/>
      <c r="D130" s="303" t="s">
        <v>905</v>
      </c>
      <c r="E130" s="303" t="s">
        <v>810</v>
      </c>
      <c r="F130" s="125" t="s">
        <v>266</v>
      </c>
      <c r="G130" s="130" t="s">
        <v>524</v>
      </c>
      <c r="H130" s="309">
        <v>86</v>
      </c>
      <c r="I130" s="311">
        <f>+H130*$I$5</f>
        <v>2813560.95</v>
      </c>
      <c r="J130" s="104">
        <f>+I130*0.3</f>
        <v>844068.28500000003</v>
      </c>
    </row>
    <row r="131" spans="1:10" s="2" customFormat="1" ht="113.25" customHeight="1" x14ac:dyDescent="0.2">
      <c r="A131" s="322"/>
      <c r="B131" s="315"/>
      <c r="C131" s="304"/>
      <c r="D131" s="320"/>
      <c r="E131" s="320"/>
      <c r="F131" s="125" t="s">
        <v>267</v>
      </c>
      <c r="G131" s="143" t="s">
        <v>525</v>
      </c>
      <c r="H131" s="310"/>
      <c r="I131" s="312"/>
      <c r="J131" s="104">
        <f>+I130*0.7</f>
        <v>1969492.665</v>
      </c>
    </row>
    <row r="132" spans="1:10" s="19" customFormat="1" ht="18" x14ac:dyDescent="0.2">
      <c r="A132" s="322"/>
      <c r="B132" s="315"/>
      <c r="C132" s="320"/>
      <c r="D132" s="20" t="s">
        <v>67</v>
      </c>
      <c r="E132" s="20"/>
      <c r="F132" s="18"/>
      <c r="G132" s="16"/>
      <c r="H132" s="82">
        <v>109</v>
      </c>
      <c r="I132" s="105">
        <f>+H132*$I$5</f>
        <v>3566024.9250000003</v>
      </c>
      <c r="J132" s="106">
        <f>+J128+J129+J130+J131</f>
        <v>3566024.9249999998</v>
      </c>
    </row>
    <row r="133" spans="1:10" s="2" customFormat="1" ht="66" customHeight="1" x14ac:dyDescent="0.2">
      <c r="A133" s="321" t="s">
        <v>704</v>
      </c>
      <c r="B133" s="313" t="s">
        <v>41</v>
      </c>
      <c r="C133" s="303" t="s">
        <v>71</v>
      </c>
      <c r="D133" s="303" t="s">
        <v>908</v>
      </c>
      <c r="E133" s="303" t="s">
        <v>811</v>
      </c>
      <c r="F133" s="125" t="s">
        <v>268</v>
      </c>
      <c r="G133" s="143" t="s">
        <v>526</v>
      </c>
      <c r="H133" s="309">
        <v>70</v>
      </c>
      <c r="I133" s="311">
        <f>+H133*$I$5</f>
        <v>2290107.75</v>
      </c>
      <c r="J133" s="104">
        <f>+I133*0.3</f>
        <v>687032.32499999995</v>
      </c>
    </row>
    <row r="134" spans="1:10" s="2" customFormat="1" ht="113.25" customHeight="1" x14ac:dyDescent="0.2">
      <c r="A134" s="322"/>
      <c r="B134" s="315"/>
      <c r="C134" s="304"/>
      <c r="D134" s="304"/>
      <c r="E134" s="320"/>
      <c r="F134" s="125" t="s">
        <v>269</v>
      </c>
      <c r="G134" s="143" t="s">
        <v>527</v>
      </c>
      <c r="H134" s="310"/>
      <c r="I134" s="312"/>
      <c r="J134" s="104">
        <f>+I133*0.7</f>
        <v>1603075.4249999998</v>
      </c>
    </row>
    <row r="135" spans="1:10" s="2" customFormat="1" ht="18.75" thickBot="1" x14ac:dyDescent="0.25">
      <c r="A135" s="324"/>
      <c r="B135" s="316"/>
      <c r="C135" s="325"/>
      <c r="D135" s="63" t="s">
        <v>66</v>
      </c>
      <c r="E135" s="63"/>
      <c r="F135" s="64"/>
      <c r="G135" s="65"/>
      <c r="H135" s="85">
        <v>70</v>
      </c>
      <c r="I135" s="110">
        <f>+H135*$I$5</f>
        <v>2290107.75</v>
      </c>
      <c r="J135" s="108">
        <f>+J133+J134</f>
        <v>2290107.75</v>
      </c>
    </row>
    <row r="136" spans="1:10" ht="21.75" customHeight="1" x14ac:dyDescent="0.25">
      <c r="A136" s="287" t="s">
        <v>119</v>
      </c>
      <c r="B136" s="288"/>
      <c r="C136" s="288"/>
      <c r="D136" s="288"/>
      <c r="E136" s="288"/>
      <c r="F136" s="288"/>
      <c r="G136" s="288"/>
      <c r="H136" s="288"/>
      <c r="I136" s="288"/>
      <c r="J136" s="289"/>
    </row>
    <row r="137" spans="1:10" ht="13.7" customHeight="1" x14ac:dyDescent="0.2">
      <c r="A137" s="290" t="s">
        <v>118</v>
      </c>
      <c r="B137" s="291"/>
      <c r="C137" s="291"/>
      <c r="D137" s="291"/>
      <c r="E137" s="291"/>
      <c r="F137" s="291"/>
      <c r="G137" s="291"/>
      <c r="H137" s="291"/>
      <c r="I137" s="291"/>
      <c r="J137" s="292"/>
    </row>
    <row r="138" spans="1:10" ht="16.5" customHeight="1" thickBot="1" x14ac:dyDescent="0.25">
      <c r="A138" s="293" t="s">
        <v>0</v>
      </c>
      <c r="B138" s="294"/>
      <c r="C138" s="294"/>
      <c r="D138" s="294"/>
      <c r="E138" s="294"/>
      <c r="F138" s="294"/>
      <c r="G138" s="294"/>
      <c r="H138" s="294"/>
      <c r="I138" s="294"/>
      <c r="J138" s="295"/>
    </row>
    <row r="139" spans="1:10" ht="39.75" customHeight="1" thickBot="1" x14ac:dyDescent="0.25">
      <c r="A139" s="91"/>
      <c r="B139" s="54"/>
      <c r="C139" s="54"/>
      <c r="D139" s="55"/>
      <c r="E139" s="55"/>
      <c r="F139" s="54"/>
      <c r="G139" s="53"/>
      <c r="H139" s="81"/>
      <c r="I139" s="60" t="s">
        <v>139</v>
      </c>
      <c r="J139" s="102"/>
    </row>
    <row r="140" spans="1:10" ht="33" customHeight="1" thickBot="1" x14ac:dyDescent="0.25">
      <c r="A140" s="91"/>
      <c r="B140" s="56"/>
      <c r="C140" s="56"/>
      <c r="D140" s="53"/>
      <c r="E140" s="53"/>
      <c r="F140" s="53"/>
      <c r="G140" s="53"/>
      <c r="H140" s="57"/>
      <c r="I140" s="35">
        <v>32715.825000000001</v>
      </c>
      <c r="J140" s="103"/>
    </row>
    <row r="141" spans="1:10" s="4" customFormat="1" ht="42.75" customHeight="1" thickBot="1" x14ac:dyDescent="0.25">
      <c r="A141" s="43" t="s">
        <v>27</v>
      </c>
      <c r="B141" s="3" t="s">
        <v>100</v>
      </c>
      <c r="C141" s="3" t="s">
        <v>70</v>
      </c>
      <c r="D141" s="3" t="s">
        <v>1</v>
      </c>
      <c r="E141" s="3"/>
      <c r="F141" s="3" t="s">
        <v>13</v>
      </c>
      <c r="G141" s="3" t="s">
        <v>14</v>
      </c>
      <c r="H141" s="36" t="s">
        <v>120</v>
      </c>
      <c r="I141" s="37" t="s">
        <v>140</v>
      </c>
      <c r="J141" s="73" t="s">
        <v>141</v>
      </c>
    </row>
    <row r="142" spans="1:10" s="2" customFormat="1" ht="60" customHeight="1" x14ac:dyDescent="0.2">
      <c r="A142" s="321" t="s">
        <v>705</v>
      </c>
      <c r="B142" s="313" t="s">
        <v>35</v>
      </c>
      <c r="C142" s="303" t="s">
        <v>71</v>
      </c>
      <c r="D142" s="326" t="s">
        <v>908</v>
      </c>
      <c r="E142" s="306" t="s">
        <v>812</v>
      </c>
      <c r="F142" s="125" t="s">
        <v>270</v>
      </c>
      <c r="G142" s="143" t="s">
        <v>528</v>
      </c>
      <c r="H142" s="309">
        <v>27</v>
      </c>
      <c r="I142" s="311">
        <f>+H142*$I$5</f>
        <v>883327.27500000002</v>
      </c>
      <c r="J142" s="104">
        <f>+I142*0.3</f>
        <v>264998.1825</v>
      </c>
    </row>
    <row r="143" spans="1:10" ht="86.25" customHeight="1" x14ac:dyDescent="0.2">
      <c r="A143" s="322"/>
      <c r="B143" s="314"/>
      <c r="C143" s="304"/>
      <c r="D143" s="314"/>
      <c r="E143" s="308"/>
      <c r="F143" s="125" t="s">
        <v>271</v>
      </c>
      <c r="G143" s="143" t="s">
        <v>529</v>
      </c>
      <c r="H143" s="310"/>
      <c r="I143" s="312"/>
      <c r="J143" s="104">
        <f>+I142*0.7</f>
        <v>618329.09250000003</v>
      </c>
    </row>
    <row r="144" spans="1:10" ht="58.5" customHeight="1" x14ac:dyDescent="0.2">
      <c r="A144" s="322"/>
      <c r="B144" s="314"/>
      <c r="C144" s="304"/>
      <c r="D144" s="326" t="s">
        <v>905</v>
      </c>
      <c r="E144" s="306" t="s">
        <v>813</v>
      </c>
      <c r="F144" s="143" t="s">
        <v>272</v>
      </c>
      <c r="G144" s="130" t="s">
        <v>530</v>
      </c>
      <c r="H144" s="309">
        <v>83</v>
      </c>
      <c r="I144" s="311">
        <f>+H144*$I$5</f>
        <v>2715413.4750000001</v>
      </c>
      <c r="J144" s="104">
        <f>+I144*0.3</f>
        <v>814624.04249999998</v>
      </c>
    </row>
    <row r="145" spans="1:10" ht="139.5" customHeight="1" x14ac:dyDescent="0.2">
      <c r="A145" s="322"/>
      <c r="B145" s="314"/>
      <c r="C145" s="304"/>
      <c r="D145" s="326"/>
      <c r="E145" s="308"/>
      <c r="F145" s="143" t="s">
        <v>273</v>
      </c>
      <c r="G145" s="143" t="s">
        <v>531</v>
      </c>
      <c r="H145" s="310"/>
      <c r="I145" s="312"/>
      <c r="J145" s="104">
        <f>+I144*0.7</f>
        <v>1900789.4324999999</v>
      </c>
    </row>
    <row r="146" spans="1:10" s="19" customFormat="1" ht="18" x14ac:dyDescent="0.2">
      <c r="A146" s="323"/>
      <c r="B146" s="314"/>
      <c r="C146" s="320"/>
      <c r="D146" s="20" t="s">
        <v>66</v>
      </c>
      <c r="E146" s="20"/>
      <c r="F146" s="18"/>
      <c r="G146" s="16"/>
      <c r="H146" s="82">
        <v>110</v>
      </c>
      <c r="I146" s="105">
        <f>+H146*$I$5</f>
        <v>3598740.75</v>
      </c>
      <c r="J146" s="106">
        <f>+J142+J143+J144+J145</f>
        <v>3598740.75</v>
      </c>
    </row>
    <row r="147" spans="1:10" s="2" customFormat="1" ht="51.75" customHeight="1" x14ac:dyDescent="0.2">
      <c r="A147" s="321" t="s">
        <v>706</v>
      </c>
      <c r="B147" s="313" t="s">
        <v>69</v>
      </c>
      <c r="C147" s="303" t="s">
        <v>71</v>
      </c>
      <c r="D147" s="326" t="s">
        <v>909</v>
      </c>
      <c r="E147" s="306" t="s">
        <v>814</v>
      </c>
      <c r="F147" s="125" t="s">
        <v>274</v>
      </c>
      <c r="G147" s="143" t="s">
        <v>532</v>
      </c>
      <c r="H147" s="309">
        <v>53</v>
      </c>
      <c r="I147" s="311">
        <f>+H147*$I$5</f>
        <v>1733938.7250000001</v>
      </c>
      <c r="J147" s="104">
        <f>+I147*0.3</f>
        <v>520181.61749999999</v>
      </c>
    </row>
    <row r="148" spans="1:10" ht="134.25" customHeight="1" x14ac:dyDescent="0.2">
      <c r="A148" s="322"/>
      <c r="B148" s="314"/>
      <c r="C148" s="304"/>
      <c r="D148" s="314"/>
      <c r="E148" s="308"/>
      <c r="F148" s="125" t="s">
        <v>275</v>
      </c>
      <c r="G148" s="143" t="s">
        <v>533</v>
      </c>
      <c r="H148" s="310"/>
      <c r="I148" s="312"/>
      <c r="J148" s="104">
        <f>+I147*0.7</f>
        <v>1213757.1074999999</v>
      </c>
    </row>
    <row r="149" spans="1:10" s="19" customFormat="1" ht="18" x14ac:dyDescent="0.2">
      <c r="A149" s="322"/>
      <c r="B149" s="314"/>
      <c r="C149" s="320"/>
      <c r="D149" s="20" t="s">
        <v>66</v>
      </c>
      <c r="E149" s="20"/>
      <c r="F149" s="18"/>
      <c r="G149" s="16"/>
      <c r="H149" s="82">
        <v>53</v>
      </c>
      <c r="I149" s="105">
        <f>+H149*$I$5</f>
        <v>1733938.7250000001</v>
      </c>
      <c r="J149" s="106">
        <f>+J147+J148</f>
        <v>1733938.7249999999</v>
      </c>
    </row>
    <row r="150" spans="1:10" s="2" customFormat="1" ht="47.25" customHeight="1" x14ac:dyDescent="0.2">
      <c r="A150" s="321" t="s">
        <v>707</v>
      </c>
      <c r="B150" s="313" t="s">
        <v>36</v>
      </c>
      <c r="C150" s="303" t="s">
        <v>71</v>
      </c>
      <c r="D150" s="326" t="s">
        <v>908</v>
      </c>
      <c r="E150" s="306" t="s">
        <v>815</v>
      </c>
      <c r="F150" s="125" t="s">
        <v>276</v>
      </c>
      <c r="G150" s="143" t="s">
        <v>534</v>
      </c>
      <c r="H150" s="309">
        <v>27</v>
      </c>
      <c r="I150" s="311">
        <f>+H150*$I$5</f>
        <v>883327.27500000002</v>
      </c>
      <c r="J150" s="104">
        <f>+I150*0.3</f>
        <v>264998.1825</v>
      </c>
    </row>
    <row r="151" spans="1:10" ht="75.75" customHeight="1" x14ac:dyDescent="0.2">
      <c r="A151" s="322"/>
      <c r="B151" s="314"/>
      <c r="C151" s="304"/>
      <c r="D151" s="314"/>
      <c r="E151" s="308"/>
      <c r="F151" s="125" t="s">
        <v>277</v>
      </c>
      <c r="G151" s="143" t="s">
        <v>535</v>
      </c>
      <c r="H151" s="310"/>
      <c r="I151" s="312"/>
      <c r="J151" s="104">
        <f>+I150*0.7</f>
        <v>618329.09250000003</v>
      </c>
    </row>
    <row r="152" spans="1:10" ht="63" customHeight="1" x14ac:dyDescent="0.2">
      <c r="A152" s="322"/>
      <c r="B152" s="314"/>
      <c r="C152" s="304"/>
      <c r="D152" s="326" t="s">
        <v>905</v>
      </c>
      <c r="E152" s="306" t="s">
        <v>816</v>
      </c>
      <c r="F152" s="143" t="s">
        <v>278</v>
      </c>
      <c r="G152" s="130" t="s">
        <v>536</v>
      </c>
      <c r="H152" s="309">
        <v>149</v>
      </c>
      <c r="I152" s="311">
        <f>+H152*$I$5</f>
        <v>4874657.9249999998</v>
      </c>
      <c r="J152" s="104">
        <f>+I152*0.3</f>
        <v>1462397.3774999999</v>
      </c>
    </row>
    <row r="153" spans="1:10" ht="134.25" customHeight="1" x14ac:dyDescent="0.2">
      <c r="A153" s="322"/>
      <c r="B153" s="314"/>
      <c r="C153" s="304"/>
      <c r="D153" s="326"/>
      <c r="E153" s="308"/>
      <c r="F153" s="143" t="s">
        <v>279</v>
      </c>
      <c r="G153" s="143" t="s">
        <v>537</v>
      </c>
      <c r="H153" s="310"/>
      <c r="I153" s="312"/>
      <c r="J153" s="104">
        <f>+I152*0.7</f>
        <v>3412260.5474999999</v>
      </c>
    </row>
    <row r="154" spans="1:10" s="19" customFormat="1" ht="18" x14ac:dyDescent="0.2">
      <c r="A154" s="323"/>
      <c r="B154" s="314"/>
      <c r="C154" s="320"/>
      <c r="D154" s="20" t="s">
        <v>66</v>
      </c>
      <c r="E154" s="20"/>
      <c r="F154" s="18"/>
      <c r="G154" s="16"/>
      <c r="H154" s="82">
        <v>176</v>
      </c>
      <c r="I154" s="105">
        <f>+H154*$I$5</f>
        <v>5757985.2000000002</v>
      </c>
      <c r="J154" s="106">
        <f>+J150+J151+J152+J153</f>
        <v>5757985.1999999993</v>
      </c>
    </row>
    <row r="155" spans="1:10" s="2" customFormat="1" ht="48.75" customHeight="1" x14ac:dyDescent="0.2">
      <c r="A155" s="321" t="s">
        <v>708</v>
      </c>
      <c r="B155" s="313" t="s">
        <v>75</v>
      </c>
      <c r="C155" s="303" t="s">
        <v>76</v>
      </c>
      <c r="D155" s="326" t="s">
        <v>910</v>
      </c>
      <c r="E155" s="306" t="s">
        <v>817</v>
      </c>
      <c r="F155" s="125" t="s">
        <v>280</v>
      </c>
      <c r="G155" s="143" t="s">
        <v>538</v>
      </c>
      <c r="H155" s="309">
        <v>9</v>
      </c>
      <c r="I155" s="311">
        <f>+H155*$I$5</f>
        <v>294442.42499999999</v>
      </c>
      <c r="J155" s="104">
        <f>+I155*0.3</f>
        <v>88332.727499999994</v>
      </c>
    </row>
    <row r="156" spans="1:10" ht="69.75" customHeight="1" x14ac:dyDescent="0.2">
      <c r="A156" s="322"/>
      <c r="B156" s="314"/>
      <c r="C156" s="304"/>
      <c r="D156" s="314"/>
      <c r="E156" s="308"/>
      <c r="F156" s="129" t="s">
        <v>281</v>
      </c>
      <c r="G156" s="143" t="s">
        <v>539</v>
      </c>
      <c r="H156" s="310"/>
      <c r="I156" s="312"/>
      <c r="J156" s="104">
        <f>+I155*0.7</f>
        <v>206109.69749999998</v>
      </c>
    </row>
    <row r="157" spans="1:10" ht="69" customHeight="1" x14ac:dyDescent="0.2">
      <c r="A157" s="322"/>
      <c r="B157" s="314"/>
      <c r="C157" s="304"/>
      <c r="D157" s="326" t="s">
        <v>905</v>
      </c>
      <c r="E157" s="306" t="s">
        <v>818</v>
      </c>
      <c r="F157" s="143" t="s">
        <v>282</v>
      </c>
      <c r="G157" s="130" t="s">
        <v>540</v>
      </c>
      <c r="H157" s="309">
        <v>46</v>
      </c>
      <c r="I157" s="311">
        <f>+H157*$I$5</f>
        <v>1504927.95</v>
      </c>
      <c r="J157" s="104">
        <f>+I157*0.3</f>
        <v>451478.38499999995</v>
      </c>
    </row>
    <row r="158" spans="1:10" ht="120.75" customHeight="1" x14ac:dyDescent="0.2">
      <c r="A158" s="322"/>
      <c r="B158" s="314"/>
      <c r="C158" s="304"/>
      <c r="D158" s="326"/>
      <c r="E158" s="308"/>
      <c r="F158" s="143" t="s">
        <v>283</v>
      </c>
      <c r="G158" s="143" t="s">
        <v>541</v>
      </c>
      <c r="H158" s="310"/>
      <c r="I158" s="312"/>
      <c r="J158" s="104">
        <f>+I157*0.7</f>
        <v>1053449.5649999999</v>
      </c>
    </row>
    <row r="159" spans="1:10" ht="24" customHeight="1" x14ac:dyDescent="0.2">
      <c r="A159" s="323"/>
      <c r="B159" s="314"/>
      <c r="C159" s="320"/>
      <c r="D159" s="11" t="s">
        <v>20</v>
      </c>
      <c r="E159" s="11"/>
      <c r="F159" s="12"/>
      <c r="G159" s="9"/>
      <c r="H159" s="84">
        <v>55</v>
      </c>
      <c r="I159" s="109">
        <f>+H159*$I$5</f>
        <v>1799370.375</v>
      </c>
      <c r="J159" s="111">
        <f>+J155+J156+J157+J158</f>
        <v>1799370.375</v>
      </c>
    </row>
    <row r="160" spans="1:10" s="2" customFormat="1" ht="52.5" customHeight="1" x14ac:dyDescent="0.2">
      <c r="A160" s="321" t="s">
        <v>709</v>
      </c>
      <c r="B160" s="313" t="s">
        <v>42</v>
      </c>
      <c r="C160" s="303" t="s">
        <v>71</v>
      </c>
      <c r="D160" s="326" t="s">
        <v>904</v>
      </c>
      <c r="E160" s="306" t="s">
        <v>819</v>
      </c>
      <c r="F160" s="125" t="s">
        <v>284</v>
      </c>
      <c r="G160" s="143" t="s">
        <v>542</v>
      </c>
      <c r="H160" s="309">
        <v>48</v>
      </c>
      <c r="I160" s="311">
        <f>+H160*$I$5</f>
        <v>1570359.6</v>
      </c>
      <c r="J160" s="104">
        <f>+I160*0.3</f>
        <v>471107.88</v>
      </c>
    </row>
    <row r="161" spans="1:10" ht="54" customHeight="1" x14ac:dyDescent="0.2">
      <c r="A161" s="322"/>
      <c r="B161" s="315"/>
      <c r="C161" s="304"/>
      <c r="D161" s="326"/>
      <c r="E161" s="308"/>
      <c r="F161" s="125" t="s">
        <v>285</v>
      </c>
      <c r="G161" s="143" t="s">
        <v>543</v>
      </c>
      <c r="H161" s="310"/>
      <c r="I161" s="312"/>
      <c r="J161" s="104">
        <f>+I160*0.7</f>
        <v>1099251.72</v>
      </c>
    </row>
    <row r="162" spans="1:10" ht="39.75" customHeight="1" x14ac:dyDescent="0.2">
      <c r="A162" s="322"/>
      <c r="B162" s="315"/>
      <c r="C162" s="304"/>
      <c r="D162" s="326" t="s">
        <v>905</v>
      </c>
      <c r="E162" s="306" t="s">
        <v>820</v>
      </c>
      <c r="F162" s="143" t="s">
        <v>286</v>
      </c>
      <c r="G162" s="143" t="s">
        <v>544</v>
      </c>
      <c r="H162" s="309">
        <v>179</v>
      </c>
      <c r="I162" s="311">
        <f>+H162*$I$5</f>
        <v>5856132.6749999998</v>
      </c>
      <c r="J162" s="104">
        <f>+I162*0.3</f>
        <v>1756839.8025</v>
      </c>
    </row>
    <row r="163" spans="1:10" ht="130.5" customHeight="1" x14ac:dyDescent="0.2">
      <c r="A163" s="322"/>
      <c r="B163" s="315"/>
      <c r="C163" s="304"/>
      <c r="D163" s="326"/>
      <c r="E163" s="308"/>
      <c r="F163" s="143" t="s">
        <v>287</v>
      </c>
      <c r="G163" s="143" t="s">
        <v>545</v>
      </c>
      <c r="H163" s="310"/>
      <c r="I163" s="312"/>
      <c r="J163" s="104">
        <f>+I162*0.7</f>
        <v>4099292.8724999996</v>
      </c>
    </row>
    <row r="164" spans="1:10" s="19" customFormat="1" ht="18.75" thickBot="1" x14ac:dyDescent="0.25">
      <c r="A164" s="324"/>
      <c r="B164" s="316"/>
      <c r="C164" s="325"/>
      <c r="D164" s="58" t="s">
        <v>66</v>
      </c>
      <c r="E164" s="58"/>
      <c r="F164" s="59"/>
      <c r="G164" s="44"/>
      <c r="H164" s="83">
        <v>227</v>
      </c>
      <c r="I164" s="107">
        <f>+H164*$I$5</f>
        <v>7426492.2750000004</v>
      </c>
      <c r="J164" s="108">
        <f>+J160+J161+J162+J163</f>
        <v>7426492.2749999994</v>
      </c>
    </row>
    <row r="165" spans="1:10" ht="21.75" customHeight="1" x14ac:dyDescent="0.25">
      <c r="A165" s="287" t="s">
        <v>119</v>
      </c>
      <c r="B165" s="288"/>
      <c r="C165" s="288"/>
      <c r="D165" s="288"/>
      <c r="E165" s="288"/>
      <c r="F165" s="288"/>
      <c r="G165" s="288"/>
      <c r="H165" s="288"/>
      <c r="I165" s="288"/>
      <c r="J165" s="289"/>
    </row>
    <row r="166" spans="1:10" ht="13.7" customHeight="1" x14ac:dyDescent="0.2">
      <c r="A166" s="290" t="s">
        <v>118</v>
      </c>
      <c r="B166" s="291"/>
      <c r="C166" s="291"/>
      <c r="D166" s="291"/>
      <c r="E166" s="291"/>
      <c r="F166" s="291"/>
      <c r="G166" s="291"/>
      <c r="H166" s="291"/>
      <c r="I166" s="291"/>
      <c r="J166" s="292"/>
    </row>
    <row r="167" spans="1:10" ht="16.5" customHeight="1" thickBot="1" x14ac:dyDescent="0.25">
      <c r="A167" s="293" t="s">
        <v>0</v>
      </c>
      <c r="B167" s="294"/>
      <c r="C167" s="294"/>
      <c r="D167" s="294"/>
      <c r="E167" s="294"/>
      <c r="F167" s="294"/>
      <c r="G167" s="294"/>
      <c r="H167" s="294"/>
      <c r="I167" s="294"/>
      <c r="J167" s="295"/>
    </row>
    <row r="168" spans="1:10" ht="39.75" customHeight="1" thickBot="1" x14ac:dyDescent="0.25">
      <c r="A168" s="91"/>
      <c r="B168" s="54"/>
      <c r="C168" s="54"/>
      <c r="D168" s="55"/>
      <c r="E168" s="55"/>
      <c r="F168" s="54"/>
      <c r="G168" s="53"/>
      <c r="H168" s="81"/>
      <c r="I168" s="60" t="s">
        <v>139</v>
      </c>
      <c r="J168" s="102"/>
    </row>
    <row r="169" spans="1:10" ht="33" customHeight="1" thickBot="1" x14ac:dyDescent="0.25">
      <c r="A169" s="91"/>
      <c r="B169" s="56"/>
      <c r="C169" s="56"/>
      <c r="D169" s="53"/>
      <c r="E169" s="53"/>
      <c r="F169" s="53"/>
      <c r="G169" s="53"/>
      <c r="H169" s="57"/>
      <c r="I169" s="35">
        <v>32715.825000000001</v>
      </c>
      <c r="J169" s="103"/>
    </row>
    <row r="170" spans="1:10" s="4" customFormat="1" ht="41.25" customHeight="1" thickBot="1" x14ac:dyDescent="0.25">
      <c r="A170" s="43" t="s">
        <v>27</v>
      </c>
      <c r="B170" s="3" t="s">
        <v>100</v>
      </c>
      <c r="C170" s="3" t="s">
        <v>70</v>
      </c>
      <c r="D170" s="3" t="s">
        <v>1</v>
      </c>
      <c r="E170" s="3"/>
      <c r="F170" s="3" t="s">
        <v>13</v>
      </c>
      <c r="G170" s="3" t="s">
        <v>14</v>
      </c>
      <c r="H170" s="36" t="s">
        <v>120</v>
      </c>
      <c r="I170" s="37" t="s">
        <v>140</v>
      </c>
      <c r="J170" s="73" t="s">
        <v>141</v>
      </c>
    </row>
    <row r="171" spans="1:10" s="2" customFormat="1" ht="39" customHeight="1" x14ac:dyDescent="0.2">
      <c r="A171" s="321" t="s">
        <v>710</v>
      </c>
      <c r="B171" s="313" t="s">
        <v>43</v>
      </c>
      <c r="C171" s="303" t="s">
        <v>71</v>
      </c>
      <c r="D171" s="326" t="s">
        <v>904</v>
      </c>
      <c r="E171" s="306" t="s">
        <v>821</v>
      </c>
      <c r="F171" s="125" t="s">
        <v>288</v>
      </c>
      <c r="G171" s="143" t="s">
        <v>546</v>
      </c>
      <c r="H171" s="309">
        <v>35</v>
      </c>
      <c r="I171" s="311">
        <f>+H171*$I$5</f>
        <v>1145053.875</v>
      </c>
      <c r="J171" s="104">
        <f>+I171*0.3</f>
        <v>343516.16249999998</v>
      </c>
    </row>
    <row r="172" spans="1:10" ht="56.25" customHeight="1" x14ac:dyDescent="0.2">
      <c r="A172" s="322"/>
      <c r="B172" s="315"/>
      <c r="C172" s="304"/>
      <c r="D172" s="326"/>
      <c r="E172" s="308"/>
      <c r="F172" s="125" t="s">
        <v>289</v>
      </c>
      <c r="G172" s="130" t="s">
        <v>547</v>
      </c>
      <c r="H172" s="310"/>
      <c r="I172" s="312"/>
      <c r="J172" s="104">
        <f>+I171*0.7</f>
        <v>801537.71249999991</v>
      </c>
    </row>
    <row r="173" spans="1:10" ht="48.75" customHeight="1" x14ac:dyDescent="0.2">
      <c r="A173" s="322"/>
      <c r="B173" s="315"/>
      <c r="C173" s="304"/>
      <c r="D173" s="326" t="s">
        <v>905</v>
      </c>
      <c r="E173" s="306" t="s">
        <v>822</v>
      </c>
      <c r="F173" s="143" t="s">
        <v>290</v>
      </c>
      <c r="G173" s="130" t="s">
        <v>548</v>
      </c>
      <c r="H173" s="309">
        <v>207</v>
      </c>
      <c r="I173" s="311">
        <f>+H173*$I$5</f>
        <v>6772175.7750000004</v>
      </c>
      <c r="J173" s="104">
        <f>+I173*0.3</f>
        <v>2031652.7324999999</v>
      </c>
    </row>
    <row r="174" spans="1:10" ht="116.25" customHeight="1" x14ac:dyDescent="0.2">
      <c r="A174" s="322"/>
      <c r="B174" s="315"/>
      <c r="C174" s="304"/>
      <c r="D174" s="326"/>
      <c r="E174" s="308"/>
      <c r="F174" s="143" t="s">
        <v>291</v>
      </c>
      <c r="G174" s="143" t="s">
        <v>549</v>
      </c>
      <c r="H174" s="310"/>
      <c r="I174" s="312"/>
      <c r="J174" s="104">
        <f>+I173*0.7</f>
        <v>4740523.0424999995</v>
      </c>
    </row>
    <row r="175" spans="1:10" s="19" customFormat="1" ht="18" x14ac:dyDescent="0.2">
      <c r="A175" s="323"/>
      <c r="B175" s="315"/>
      <c r="C175" s="320"/>
      <c r="D175" s="20" t="s">
        <v>66</v>
      </c>
      <c r="E175" s="20"/>
      <c r="F175" s="18"/>
      <c r="G175" s="16"/>
      <c r="H175" s="82">
        <v>242</v>
      </c>
      <c r="I175" s="105">
        <f>+H175*$I$5</f>
        <v>7917229.6500000004</v>
      </c>
      <c r="J175" s="106">
        <f>+J171+J172+J173+J174</f>
        <v>7917229.6499999994</v>
      </c>
    </row>
    <row r="176" spans="1:10" s="2" customFormat="1" ht="36" customHeight="1" x14ac:dyDescent="0.2">
      <c r="A176" s="321" t="s">
        <v>711</v>
      </c>
      <c r="B176" s="313" t="s">
        <v>108</v>
      </c>
      <c r="C176" s="303" t="s">
        <v>71</v>
      </c>
      <c r="D176" s="326" t="s">
        <v>904</v>
      </c>
      <c r="E176" s="306" t="s">
        <v>823</v>
      </c>
      <c r="F176" s="125" t="s">
        <v>292</v>
      </c>
      <c r="G176" s="143" t="s">
        <v>550</v>
      </c>
      <c r="H176" s="309">
        <v>55</v>
      </c>
      <c r="I176" s="311">
        <f>+H176*$I$5</f>
        <v>1799370.375</v>
      </c>
      <c r="J176" s="104">
        <f>+I176*0.3</f>
        <v>539811.11249999993</v>
      </c>
    </row>
    <row r="177" spans="1:10" ht="60.75" customHeight="1" x14ac:dyDescent="0.2">
      <c r="A177" s="322"/>
      <c r="B177" s="315"/>
      <c r="C177" s="304"/>
      <c r="D177" s="326"/>
      <c r="E177" s="308"/>
      <c r="F177" s="129" t="s">
        <v>293</v>
      </c>
      <c r="G177" s="143" t="s">
        <v>551</v>
      </c>
      <c r="H177" s="310"/>
      <c r="I177" s="312"/>
      <c r="J177" s="104">
        <f>+I176*0.7</f>
        <v>1259559.2625</v>
      </c>
    </row>
    <row r="178" spans="1:10" ht="74.25" customHeight="1" x14ac:dyDescent="0.2">
      <c r="A178" s="322"/>
      <c r="B178" s="315"/>
      <c r="C178" s="304"/>
      <c r="D178" s="326" t="s">
        <v>905</v>
      </c>
      <c r="E178" s="306" t="s">
        <v>824</v>
      </c>
      <c r="F178" s="143" t="s">
        <v>294</v>
      </c>
      <c r="G178" s="130" t="s">
        <v>552</v>
      </c>
      <c r="H178" s="309">
        <v>262</v>
      </c>
      <c r="I178" s="311">
        <f>+H178*$I$5</f>
        <v>8571546.1500000004</v>
      </c>
      <c r="J178" s="104">
        <f>+I178*0.3</f>
        <v>2571463.8450000002</v>
      </c>
    </row>
    <row r="179" spans="1:10" ht="121.5" customHeight="1" x14ac:dyDescent="0.2">
      <c r="A179" s="322"/>
      <c r="B179" s="315"/>
      <c r="C179" s="304"/>
      <c r="D179" s="326"/>
      <c r="E179" s="308"/>
      <c r="F179" s="143" t="s">
        <v>295</v>
      </c>
      <c r="G179" s="143" t="s">
        <v>553</v>
      </c>
      <c r="H179" s="310"/>
      <c r="I179" s="312"/>
      <c r="J179" s="104">
        <f>+I178*0.7</f>
        <v>6000082.3049999997</v>
      </c>
    </row>
    <row r="180" spans="1:10" s="19" customFormat="1" ht="18" x14ac:dyDescent="0.2">
      <c r="A180" s="323"/>
      <c r="B180" s="315"/>
      <c r="C180" s="320"/>
      <c r="D180" s="20" t="s">
        <v>66</v>
      </c>
      <c r="E180" s="20"/>
      <c r="F180" s="18"/>
      <c r="G180" s="16"/>
      <c r="H180" s="82">
        <v>317</v>
      </c>
      <c r="I180" s="105">
        <f>+H180*$I$5</f>
        <v>10370916.525</v>
      </c>
      <c r="J180" s="106">
        <f>+J176+J177+J178+J179</f>
        <v>10370916.525</v>
      </c>
    </row>
    <row r="181" spans="1:10" ht="46.5" customHeight="1" x14ac:dyDescent="0.2">
      <c r="A181" s="321" t="s">
        <v>712</v>
      </c>
      <c r="B181" s="313" t="s">
        <v>109</v>
      </c>
      <c r="C181" s="303" t="s">
        <v>71</v>
      </c>
      <c r="D181" s="326" t="s">
        <v>904</v>
      </c>
      <c r="E181" s="306" t="s">
        <v>825</v>
      </c>
      <c r="F181" s="125" t="s">
        <v>296</v>
      </c>
      <c r="G181" s="143" t="s">
        <v>554</v>
      </c>
      <c r="H181" s="309">
        <v>55</v>
      </c>
      <c r="I181" s="311">
        <f>+H181*$I$5</f>
        <v>1799370.375</v>
      </c>
      <c r="J181" s="104">
        <f>+I181*0.3</f>
        <v>539811.11249999993</v>
      </c>
    </row>
    <row r="182" spans="1:10" ht="66" customHeight="1" x14ac:dyDescent="0.2">
      <c r="A182" s="322"/>
      <c r="B182" s="315"/>
      <c r="C182" s="304"/>
      <c r="D182" s="326"/>
      <c r="E182" s="308"/>
      <c r="F182" s="129" t="s">
        <v>297</v>
      </c>
      <c r="G182" s="143" t="s">
        <v>555</v>
      </c>
      <c r="H182" s="310"/>
      <c r="I182" s="312"/>
      <c r="J182" s="104">
        <f>+I181*0.7</f>
        <v>1259559.2625</v>
      </c>
    </row>
    <row r="183" spans="1:10" ht="75" customHeight="1" x14ac:dyDescent="0.2">
      <c r="A183" s="322"/>
      <c r="B183" s="315"/>
      <c r="C183" s="304"/>
      <c r="D183" s="326" t="s">
        <v>905</v>
      </c>
      <c r="E183" s="306" t="s">
        <v>826</v>
      </c>
      <c r="F183" s="143" t="s">
        <v>298</v>
      </c>
      <c r="G183" s="130" t="s">
        <v>556</v>
      </c>
      <c r="H183" s="309">
        <v>289</v>
      </c>
      <c r="I183" s="311">
        <f>+H183*$I$5</f>
        <v>9454873.4250000007</v>
      </c>
      <c r="J183" s="104">
        <f>+I183*0.3</f>
        <v>2836462.0275000003</v>
      </c>
    </row>
    <row r="184" spans="1:10" ht="117.75" customHeight="1" x14ac:dyDescent="0.2">
      <c r="A184" s="322"/>
      <c r="B184" s="315"/>
      <c r="C184" s="304"/>
      <c r="D184" s="326"/>
      <c r="E184" s="308"/>
      <c r="F184" s="143" t="s">
        <v>299</v>
      </c>
      <c r="G184" s="143" t="s">
        <v>557</v>
      </c>
      <c r="H184" s="310"/>
      <c r="I184" s="312"/>
      <c r="J184" s="104">
        <f>+I183*0.7</f>
        <v>6618411.3975</v>
      </c>
    </row>
    <row r="185" spans="1:10" s="19" customFormat="1" ht="18" x14ac:dyDescent="0.2">
      <c r="A185" s="323"/>
      <c r="B185" s="315"/>
      <c r="C185" s="320"/>
      <c r="D185" s="20" t="s">
        <v>67</v>
      </c>
      <c r="E185" s="20"/>
      <c r="F185" s="18"/>
      <c r="G185" s="16"/>
      <c r="H185" s="82">
        <v>344</v>
      </c>
      <c r="I185" s="105">
        <f>+H185*$I$5</f>
        <v>11254243.800000001</v>
      </c>
      <c r="J185" s="106">
        <f>+J181+J182+J183+J184</f>
        <v>11254243.800000001</v>
      </c>
    </row>
    <row r="186" spans="1:10" s="2" customFormat="1" ht="36" customHeight="1" x14ac:dyDescent="0.2">
      <c r="A186" s="321" t="s">
        <v>713</v>
      </c>
      <c r="B186" s="313" t="s">
        <v>110</v>
      </c>
      <c r="C186" s="303" t="s">
        <v>71</v>
      </c>
      <c r="D186" s="326" t="s">
        <v>904</v>
      </c>
      <c r="E186" s="306" t="s">
        <v>827</v>
      </c>
      <c r="F186" s="125" t="s">
        <v>300</v>
      </c>
      <c r="G186" s="143" t="s">
        <v>558</v>
      </c>
      <c r="H186" s="309">
        <v>33</v>
      </c>
      <c r="I186" s="311">
        <f>+H186*$I$5</f>
        <v>1079622.2250000001</v>
      </c>
      <c r="J186" s="104">
        <f>+I186*0.3</f>
        <v>323886.66750000004</v>
      </c>
    </row>
    <row r="187" spans="1:10" ht="66.75" customHeight="1" x14ac:dyDescent="0.2">
      <c r="A187" s="322"/>
      <c r="B187" s="315"/>
      <c r="C187" s="304"/>
      <c r="D187" s="326"/>
      <c r="E187" s="308"/>
      <c r="F187" s="129" t="s">
        <v>301</v>
      </c>
      <c r="G187" s="143" t="s">
        <v>559</v>
      </c>
      <c r="H187" s="310"/>
      <c r="I187" s="312"/>
      <c r="J187" s="104">
        <f>+I186*0.7</f>
        <v>755735.5575</v>
      </c>
    </row>
    <row r="188" spans="1:10" ht="61.5" customHeight="1" x14ac:dyDescent="0.2">
      <c r="A188" s="322"/>
      <c r="B188" s="315"/>
      <c r="C188" s="304"/>
      <c r="D188" s="326" t="s">
        <v>905</v>
      </c>
      <c r="E188" s="306" t="s">
        <v>828</v>
      </c>
      <c r="F188" s="143" t="s">
        <v>302</v>
      </c>
      <c r="G188" s="130" t="s">
        <v>560</v>
      </c>
      <c r="H188" s="309">
        <v>157</v>
      </c>
      <c r="I188" s="311">
        <f>+H188*$I$5</f>
        <v>5136384.5250000004</v>
      </c>
      <c r="J188" s="104">
        <f>+I188*0.3</f>
        <v>1540915.3575000002</v>
      </c>
    </row>
    <row r="189" spans="1:10" ht="121.5" customHeight="1" x14ac:dyDescent="0.2">
      <c r="A189" s="322"/>
      <c r="B189" s="315"/>
      <c r="C189" s="304"/>
      <c r="D189" s="326"/>
      <c r="E189" s="308"/>
      <c r="F189" s="143" t="s">
        <v>303</v>
      </c>
      <c r="G189" s="143" t="s">
        <v>561</v>
      </c>
      <c r="H189" s="310"/>
      <c r="I189" s="312"/>
      <c r="J189" s="104">
        <f>+I188*0.7</f>
        <v>3595469.1675</v>
      </c>
    </row>
    <row r="190" spans="1:10" s="19" customFormat="1" ht="18" x14ac:dyDescent="0.2">
      <c r="A190" s="323"/>
      <c r="B190" s="315"/>
      <c r="C190" s="320"/>
      <c r="D190" s="20" t="s">
        <v>66</v>
      </c>
      <c r="E190" s="20"/>
      <c r="F190" s="18"/>
      <c r="G190" s="16"/>
      <c r="H190" s="82">
        <v>190</v>
      </c>
      <c r="I190" s="105">
        <f>+H190*$I$5</f>
        <v>6216006.75</v>
      </c>
      <c r="J190" s="106">
        <f>+J186+J187+J188+J189</f>
        <v>6216006.75</v>
      </c>
    </row>
    <row r="191" spans="1:10" ht="45" customHeight="1" x14ac:dyDescent="0.2">
      <c r="A191" s="321" t="s">
        <v>714</v>
      </c>
      <c r="B191" s="313" t="s">
        <v>44</v>
      </c>
      <c r="C191" s="303" t="s">
        <v>71</v>
      </c>
      <c r="D191" s="326" t="s">
        <v>904</v>
      </c>
      <c r="E191" s="306" t="s">
        <v>829</v>
      </c>
      <c r="F191" s="125" t="s">
        <v>304</v>
      </c>
      <c r="G191" s="143" t="s">
        <v>562</v>
      </c>
      <c r="H191" s="309">
        <v>64</v>
      </c>
      <c r="I191" s="311">
        <f>+H191*$I$5</f>
        <v>2093812.8</v>
      </c>
      <c r="J191" s="104">
        <f>+I191*0.3</f>
        <v>628143.84</v>
      </c>
    </row>
    <row r="192" spans="1:10" ht="60" customHeight="1" x14ac:dyDescent="0.2">
      <c r="A192" s="322"/>
      <c r="B192" s="315"/>
      <c r="C192" s="304"/>
      <c r="D192" s="326"/>
      <c r="E192" s="308"/>
      <c r="F192" s="125" t="s">
        <v>305</v>
      </c>
      <c r="G192" s="143" t="s">
        <v>563</v>
      </c>
      <c r="H192" s="310"/>
      <c r="I192" s="312"/>
      <c r="J192" s="104">
        <f>+I191*0.7</f>
        <v>1465668.96</v>
      </c>
    </row>
    <row r="193" spans="1:10" ht="119.25" customHeight="1" x14ac:dyDescent="0.2">
      <c r="A193" s="322"/>
      <c r="B193" s="315"/>
      <c r="C193" s="304"/>
      <c r="D193" s="326" t="s">
        <v>905</v>
      </c>
      <c r="E193" s="306" t="s">
        <v>830</v>
      </c>
      <c r="F193" s="143" t="s">
        <v>306</v>
      </c>
      <c r="G193" s="143" t="s">
        <v>564</v>
      </c>
      <c r="H193" s="309">
        <v>341</v>
      </c>
      <c r="I193" s="311">
        <f>+H193*$I$5</f>
        <v>11156096.325000001</v>
      </c>
      <c r="J193" s="104">
        <f>+I193*0.3</f>
        <v>3346828.8975000004</v>
      </c>
    </row>
    <row r="194" spans="1:10" ht="146.25" x14ac:dyDescent="0.2">
      <c r="A194" s="322"/>
      <c r="B194" s="315"/>
      <c r="C194" s="304"/>
      <c r="D194" s="326"/>
      <c r="E194" s="308"/>
      <c r="F194" s="130" t="s">
        <v>307</v>
      </c>
      <c r="G194" s="130" t="s">
        <v>565</v>
      </c>
      <c r="H194" s="310"/>
      <c r="I194" s="312"/>
      <c r="J194" s="104">
        <f>+I193*0.7</f>
        <v>7809267.4275000002</v>
      </c>
    </row>
    <row r="195" spans="1:10" s="19" customFormat="1" ht="18.75" thickBot="1" x14ac:dyDescent="0.25">
      <c r="A195" s="324"/>
      <c r="B195" s="316"/>
      <c r="C195" s="325"/>
      <c r="D195" s="58" t="s">
        <v>67</v>
      </c>
      <c r="E195" s="58"/>
      <c r="F195" s="59"/>
      <c r="G195" s="44"/>
      <c r="H195" s="83">
        <v>405</v>
      </c>
      <c r="I195" s="107">
        <f>+H195*$I$5</f>
        <v>13249909.125</v>
      </c>
      <c r="J195" s="108">
        <f>+J191+J192+J193+J194</f>
        <v>13249909.125</v>
      </c>
    </row>
    <row r="196" spans="1:10" ht="21.75" customHeight="1" x14ac:dyDescent="0.25">
      <c r="A196" s="287" t="s">
        <v>119</v>
      </c>
      <c r="B196" s="288"/>
      <c r="C196" s="288"/>
      <c r="D196" s="288"/>
      <c r="E196" s="288"/>
      <c r="F196" s="288"/>
      <c r="G196" s="288"/>
      <c r="H196" s="288"/>
      <c r="I196" s="288"/>
      <c r="J196" s="289"/>
    </row>
    <row r="197" spans="1:10" ht="13.7" customHeight="1" x14ac:dyDescent="0.2">
      <c r="A197" s="290" t="s">
        <v>118</v>
      </c>
      <c r="B197" s="291"/>
      <c r="C197" s="291"/>
      <c r="D197" s="291"/>
      <c r="E197" s="291"/>
      <c r="F197" s="291"/>
      <c r="G197" s="291"/>
      <c r="H197" s="291"/>
      <c r="I197" s="291"/>
      <c r="J197" s="292"/>
    </row>
    <row r="198" spans="1:10" ht="16.5" customHeight="1" thickBot="1" x14ac:dyDescent="0.25">
      <c r="A198" s="293" t="s">
        <v>0</v>
      </c>
      <c r="B198" s="294"/>
      <c r="C198" s="294"/>
      <c r="D198" s="294"/>
      <c r="E198" s="294"/>
      <c r="F198" s="294"/>
      <c r="G198" s="294"/>
      <c r="H198" s="294"/>
      <c r="I198" s="294"/>
      <c r="J198" s="295"/>
    </row>
    <row r="199" spans="1:10" ht="39.75" customHeight="1" thickBot="1" x14ac:dyDescent="0.25">
      <c r="A199" s="91"/>
      <c r="B199" s="54"/>
      <c r="C199" s="54"/>
      <c r="D199" s="55"/>
      <c r="E199" s="55"/>
      <c r="F199" s="54"/>
      <c r="G199" s="53"/>
      <c r="H199" s="81"/>
      <c r="I199" s="92" t="s">
        <v>139</v>
      </c>
      <c r="J199" s="102"/>
    </row>
    <row r="200" spans="1:10" ht="33" customHeight="1" thickBot="1" x14ac:dyDescent="0.25">
      <c r="A200" s="91"/>
      <c r="B200" s="56"/>
      <c r="C200" s="56"/>
      <c r="D200" s="53"/>
      <c r="E200" s="53"/>
      <c r="F200" s="53"/>
      <c r="G200" s="53"/>
      <c r="H200" s="57"/>
      <c r="I200" s="35">
        <v>32715.825000000001</v>
      </c>
      <c r="J200" s="103"/>
    </row>
    <row r="201" spans="1:10" s="4" customFormat="1" ht="39" customHeight="1" thickBot="1" x14ac:dyDescent="0.25">
      <c r="A201" s="43" t="s">
        <v>27</v>
      </c>
      <c r="B201" s="3" t="s">
        <v>100</v>
      </c>
      <c r="C201" s="3" t="s">
        <v>70</v>
      </c>
      <c r="D201" s="3" t="s">
        <v>1</v>
      </c>
      <c r="E201" s="3"/>
      <c r="F201" s="3" t="s">
        <v>13</v>
      </c>
      <c r="G201" s="3" t="s">
        <v>14</v>
      </c>
      <c r="H201" s="36" t="s">
        <v>120</v>
      </c>
      <c r="I201" s="75" t="s">
        <v>140</v>
      </c>
      <c r="J201" s="73" t="s">
        <v>141</v>
      </c>
    </row>
    <row r="202" spans="1:10" ht="40.5" customHeight="1" x14ac:dyDescent="0.2">
      <c r="A202" s="321" t="s">
        <v>715</v>
      </c>
      <c r="B202" s="313" t="s">
        <v>26</v>
      </c>
      <c r="C202" s="303" t="s">
        <v>71</v>
      </c>
      <c r="D202" s="326" t="s">
        <v>904</v>
      </c>
      <c r="E202" s="306" t="s">
        <v>831</v>
      </c>
      <c r="F202" s="125" t="s">
        <v>308</v>
      </c>
      <c r="G202" s="143" t="s">
        <v>566</v>
      </c>
      <c r="H202" s="309">
        <v>64</v>
      </c>
      <c r="I202" s="311">
        <f>+H202*$I$5</f>
        <v>2093812.8</v>
      </c>
      <c r="J202" s="104">
        <f>+I202*0.3</f>
        <v>628143.84</v>
      </c>
    </row>
    <row r="203" spans="1:10" ht="76.5" customHeight="1" x14ac:dyDescent="0.2">
      <c r="A203" s="322"/>
      <c r="B203" s="315"/>
      <c r="C203" s="304"/>
      <c r="D203" s="326"/>
      <c r="E203" s="308"/>
      <c r="F203" s="125" t="s">
        <v>309</v>
      </c>
      <c r="G203" s="143" t="s">
        <v>567</v>
      </c>
      <c r="H203" s="310"/>
      <c r="I203" s="312"/>
      <c r="J203" s="104">
        <f>+I202*0.7</f>
        <v>1465668.96</v>
      </c>
    </row>
    <row r="204" spans="1:10" ht="116.25" customHeight="1" x14ac:dyDescent="0.2">
      <c r="A204" s="322"/>
      <c r="B204" s="315"/>
      <c r="C204" s="304"/>
      <c r="D204" s="326" t="s">
        <v>905</v>
      </c>
      <c r="E204" s="306" t="s">
        <v>832</v>
      </c>
      <c r="F204" s="143" t="s">
        <v>310</v>
      </c>
      <c r="G204" s="143" t="s">
        <v>568</v>
      </c>
      <c r="H204" s="309">
        <v>505</v>
      </c>
      <c r="I204" s="311">
        <f>+H204*$I$5</f>
        <v>16521491.625</v>
      </c>
      <c r="J204" s="104">
        <f>+I204*0.3</f>
        <v>4956447.4874999998</v>
      </c>
    </row>
    <row r="205" spans="1:10" ht="146.25" x14ac:dyDescent="0.2">
      <c r="A205" s="322"/>
      <c r="B205" s="315"/>
      <c r="C205" s="304"/>
      <c r="D205" s="326"/>
      <c r="E205" s="308"/>
      <c r="F205" s="130" t="s">
        <v>311</v>
      </c>
      <c r="G205" s="130" t="s">
        <v>569</v>
      </c>
      <c r="H205" s="310"/>
      <c r="I205" s="312"/>
      <c r="J205" s="104">
        <f>+I204*0.7</f>
        <v>11565044.137499999</v>
      </c>
    </row>
    <row r="206" spans="1:10" s="19" customFormat="1" ht="18" x14ac:dyDescent="0.2">
      <c r="A206" s="323"/>
      <c r="B206" s="315"/>
      <c r="C206" s="320"/>
      <c r="D206" s="20" t="s">
        <v>66</v>
      </c>
      <c r="E206" s="20"/>
      <c r="F206" s="18"/>
      <c r="G206" s="16"/>
      <c r="H206" s="82">
        <v>569</v>
      </c>
      <c r="I206" s="105">
        <f>+H206*$I$5</f>
        <v>18615304.425000001</v>
      </c>
      <c r="J206" s="106">
        <f>+J202+J203+J204+J205</f>
        <v>18615304.424999997</v>
      </c>
    </row>
    <row r="207" spans="1:10" ht="43.5" customHeight="1" x14ac:dyDescent="0.2">
      <c r="A207" s="321" t="s">
        <v>716</v>
      </c>
      <c r="B207" s="313" t="s">
        <v>45</v>
      </c>
      <c r="C207" s="303" t="s">
        <v>71</v>
      </c>
      <c r="D207" s="326" t="s">
        <v>904</v>
      </c>
      <c r="E207" s="306" t="s">
        <v>833</v>
      </c>
      <c r="F207" s="125" t="s">
        <v>312</v>
      </c>
      <c r="G207" s="143" t="s">
        <v>570</v>
      </c>
      <c r="H207" s="309">
        <v>32</v>
      </c>
      <c r="I207" s="311">
        <f>+H207*$I$5</f>
        <v>1046906.4</v>
      </c>
      <c r="J207" s="104">
        <f>+I207*0.3</f>
        <v>314071.92</v>
      </c>
    </row>
    <row r="208" spans="1:10" ht="60" customHeight="1" x14ac:dyDescent="0.2">
      <c r="A208" s="322"/>
      <c r="B208" s="315"/>
      <c r="C208" s="304"/>
      <c r="D208" s="326"/>
      <c r="E208" s="308"/>
      <c r="F208" s="125" t="s">
        <v>313</v>
      </c>
      <c r="G208" s="130" t="s">
        <v>571</v>
      </c>
      <c r="H208" s="310"/>
      <c r="I208" s="312"/>
      <c r="J208" s="104">
        <f>+I207*0.7</f>
        <v>732834.48</v>
      </c>
    </row>
    <row r="209" spans="1:10" ht="78.75" x14ac:dyDescent="0.2">
      <c r="A209" s="322"/>
      <c r="B209" s="315"/>
      <c r="C209" s="304"/>
      <c r="D209" s="326" t="s">
        <v>905</v>
      </c>
      <c r="E209" s="306" t="s">
        <v>834</v>
      </c>
      <c r="F209" s="143" t="s">
        <v>314</v>
      </c>
      <c r="G209" s="130" t="s">
        <v>572</v>
      </c>
      <c r="H209" s="309">
        <v>187</v>
      </c>
      <c r="I209" s="311">
        <f>+H209*$I$5</f>
        <v>6117859.2750000004</v>
      </c>
      <c r="J209" s="104">
        <f>+I209*0.3</f>
        <v>1835357.7825</v>
      </c>
    </row>
    <row r="210" spans="1:10" ht="142.5" customHeight="1" x14ac:dyDescent="0.2">
      <c r="A210" s="322"/>
      <c r="B210" s="315"/>
      <c r="C210" s="304"/>
      <c r="D210" s="326"/>
      <c r="E210" s="308"/>
      <c r="F210" s="143" t="s">
        <v>315</v>
      </c>
      <c r="G210" s="143" t="s">
        <v>573</v>
      </c>
      <c r="H210" s="310"/>
      <c r="I210" s="312"/>
      <c r="J210" s="104">
        <f>+I209*0.7</f>
        <v>4282501.4924999997</v>
      </c>
    </row>
    <row r="211" spans="1:10" s="19" customFormat="1" ht="18" x14ac:dyDescent="0.2">
      <c r="A211" s="323"/>
      <c r="B211" s="315"/>
      <c r="C211" s="320"/>
      <c r="D211" s="20" t="s">
        <v>67</v>
      </c>
      <c r="E211" s="20"/>
      <c r="F211" s="18"/>
      <c r="G211" s="16"/>
      <c r="H211" s="82">
        <v>219</v>
      </c>
      <c r="I211" s="105">
        <f>+H211*$I$5</f>
        <v>7164765.6749999998</v>
      </c>
      <c r="J211" s="106">
        <f>+J207+J208+J209+J210</f>
        <v>7164765.6749999998</v>
      </c>
    </row>
    <row r="212" spans="1:10" ht="43.5" customHeight="1" x14ac:dyDescent="0.2">
      <c r="A212" s="321" t="s">
        <v>717</v>
      </c>
      <c r="B212" s="313" t="s">
        <v>46</v>
      </c>
      <c r="C212" s="303" t="s">
        <v>71</v>
      </c>
      <c r="D212" s="326" t="s">
        <v>904</v>
      </c>
      <c r="E212" s="306" t="s">
        <v>835</v>
      </c>
      <c r="F212" s="125" t="s">
        <v>316</v>
      </c>
      <c r="G212" s="143" t="s">
        <v>574</v>
      </c>
      <c r="H212" s="309">
        <v>32</v>
      </c>
      <c r="I212" s="311">
        <f>+H212*$I$5</f>
        <v>1046906.4</v>
      </c>
      <c r="J212" s="104">
        <f>+I212*0.3</f>
        <v>314071.92</v>
      </c>
    </row>
    <row r="213" spans="1:10" ht="55.5" customHeight="1" x14ac:dyDescent="0.2">
      <c r="A213" s="322"/>
      <c r="B213" s="315"/>
      <c r="C213" s="304"/>
      <c r="D213" s="326"/>
      <c r="E213" s="308"/>
      <c r="F213" s="125" t="s">
        <v>317</v>
      </c>
      <c r="G213" s="130" t="s">
        <v>575</v>
      </c>
      <c r="H213" s="310"/>
      <c r="I213" s="312"/>
      <c r="J213" s="104">
        <f>+I212*0.7</f>
        <v>732834.48</v>
      </c>
    </row>
    <row r="214" spans="1:10" ht="78.75" x14ac:dyDescent="0.2">
      <c r="A214" s="322"/>
      <c r="B214" s="315"/>
      <c r="C214" s="304"/>
      <c r="D214" s="326" t="s">
        <v>905</v>
      </c>
      <c r="E214" s="306" t="s">
        <v>836</v>
      </c>
      <c r="F214" s="143" t="s">
        <v>318</v>
      </c>
      <c r="G214" s="130" t="s">
        <v>576</v>
      </c>
      <c r="H214" s="309">
        <v>224</v>
      </c>
      <c r="I214" s="311">
        <f>+H214*$I$5</f>
        <v>7328344.7999999998</v>
      </c>
      <c r="J214" s="104">
        <f>+I214*0.3</f>
        <v>2198503.44</v>
      </c>
    </row>
    <row r="215" spans="1:10" ht="138" customHeight="1" x14ac:dyDescent="0.2">
      <c r="A215" s="322"/>
      <c r="B215" s="315"/>
      <c r="C215" s="304"/>
      <c r="D215" s="326"/>
      <c r="E215" s="308"/>
      <c r="F215" s="143" t="s">
        <v>319</v>
      </c>
      <c r="G215" s="143" t="s">
        <v>577</v>
      </c>
      <c r="H215" s="310"/>
      <c r="I215" s="312"/>
      <c r="J215" s="104">
        <f>+I214*0.7</f>
        <v>5129841.3599999994</v>
      </c>
    </row>
    <row r="216" spans="1:10" s="19" customFormat="1" ht="18" x14ac:dyDescent="0.2">
      <c r="A216" s="323"/>
      <c r="B216" s="315"/>
      <c r="C216" s="320"/>
      <c r="D216" s="20" t="s">
        <v>67</v>
      </c>
      <c r="E216" s="20"/>
      <c r="F216" s="18"/>
      <c r="G216" s="16"/>
      <c r="H216" s="82">
        <v>256</v>
      </c>
      <c r="I216" s="105">
        <f>+H216*$I$5</f>
        <v>8375251.2000000002</v>
      </c>
      <c r="J216" s="106">
        <f>+J212+J213+J214+J215</f>
        <v>8375251.1999999993</v>
      </c>
    </row>
    <row r="217" spans="1:10" ht="43.5" customHeight="1" x14ac:dyDescent="0.2">
      <c r="A217" s="321" t="s">
        <v>718</v>
      </c>
      <c r="B217" s="313" t="s">
        <v>37</v>
      </c>
      <c r="C217" s="303" t="s">
        <v>71</v>
      </c>
      <c r="D217" s="326" t="s">
        <v>904</v>
      </c>
      <c r="E217" s="306" t="s">
        <v>837</v>
      </c>
      <c r="F217" s="125" t="s">
        <v>320</v>
      </c>
      <c r="G217" s="143" t="s">
        <v>578</v>
      </c>
      <c r="H217" s="309">
        <v>32</v>
      </c>
      <c r="I217" s="311">
        <f>+H217*$I$5</f>
        <v>1046906.4</v>
      </c>
      <c r="J217" s="104">
        <f>+I217*0.3</f>
        <v>314071.92</v>
      </c>
    </row>
    <row r="218" spans="1:10" ht="54" customHeight="1" x14ac:dyDescent="0.2">
      <c r="A218" s="322"/>
      <c r="B218" s="315"/>
      <c r="C218" s="304"/>
      <c r="D218" s="326"/>
      <c r="E218" s="308"/>
      <c r="F218" s="125" t="s">
        <v>321</v>
      </c>
      <c r="G218" s="130" t="s">
        <v>579</v>
      </c>
      <c r="H218" s="310"/>
      <c r="I218" s="312"/>
      <c r="J218" s="104">
        <f>+I217*0.7</f>
        <v>732834.48</v>
      </c>
    </row>
    <row r="219" spans="1:10" ht="45" x14ac:dyDescent="0.2">
      <c r="A219" s="322"/>
      <c r="B219" s="315"/>
      <c r="C219" s="304"/>
      <c r="D219" s="326" t="s">
        <v>905</v>
      </c>
      <c r="E219" s="306" t="s">
        <v>838</v>
      </c>
      <c r="F219" s="143" t="s">
        <v>322</v>
      </c>
      <c r="G219" s="143" t="s">
        <v>580</v>
      </c>
      <c r="H219" s="309">
        <v>77</v>
      </c>
      <c r="I219" s="311">
        <f>+H219*$I$5</f>
        <v>2519118.5249999999</v>
      </c>
      <c r="J219" s="104">
        <f>+I219*0.3</f>
        <v>755735.5575</v>
      </c>
    </row>
    <row r="220" spans="1:10" ht="142.5" customHeight="1" x14ac:dyDescent="0.2">
      <c r="A220" s="322"/>
      <c r="B220" s="315"/>
      <c r="C220" s="304"/>
      <c r="D220" s="326"/>
      <c r="E220" s="308"/>
      <c r="F220" s="143" t="s">
        <v>323</v>
      </c>
      <c r="G220" s="143" t="s">
        <v>581</v>
      </c>
      <c r="H220" s="310"/>
      <c r="I220" s="312"/>
      <c r="J220" s="104">
        <f>+I219*0.7</f>
        <v>1763382.9674999998</v>
      </c>
    </row>
    <row r="221" spans="1:10" s="19" customFormat="1" ht="18" x14ac:dyDescent="0.2">
      <c r="A221" s="323"/>
      <c r="B221" s="315"/>
      <c r="C221" s="320"/>
      <c r="D221" s="20" t="s">
        <v>66</v>
      </c>
      <c r="E221" s="20"/>
      <c r="F221" s="18"/>
      <c r="G221" s="16"/>
      <c r="H221" s="82">
        <v>109</v>
      </c>
      <c r="I221" s="105">
        <f>+H221*$I$5</f>
        <v>3566024.9250000003</v>
      </c>
      <c r="J221" s="106">
        <f>+J217+J218+J219+J220</f>
        <v>3566024.9249999998</v>
      </c>
    </row>
    <row r="222" spans="1:10" ht="36.75" customHeight="1" x14ac:dyDescent="0.2">
      <c r="A222" s="321" t="s">
        <v>719</v>
      </c>
      <c r="B222" s="313" t="s">
        <v>78</v>
      </c>
      <c r="C222" s="303" t="s">
        <v>77</v>
      </c>
      <c r="D222" s="326" t="s">
        <v>904</v>
      </c>
      <c r="E222" s="306" t="s">
        <v>839</v>
      </c>
      <c r="F222" s="125" t="s">
        <v>324</v>
      </c>
      <c r="G222" s="143" t="s">
        <v>582</v>
      </c>
      <c r="H222" s="309">
        <v>64</v>
      </c>
      <c r="I222" s="311">
        <f>+H222*$I$5</f>
        <v>2093812.8</v>
      </c>
      <c r="J222" s="104">
        <f>+I222*0.3</f>
        <v>628143.84</v>
      </c>
    </row>
    <row r="223" spans="1:10" ht="55.5" customHeight="1" x14ac:dyDescent="0.2">
      <c r="A223" s="322"/>
      <c r="B223" s="315"/>
      <c r="C223" s="304"/>
      <c r="D223" s="326"/>
      <c r="E223" s="308"/>
      <c r="F223" s="125" t="s">
        <v>325</v>
      </c>
      <c r="G223" s="130" t="s">
        <v>583</v>
      </c>
      <c r="H223" s="310"/>
      <c r="I223" s="312"/>
      <c r="J223" s="104">
        <f>+I222*0.7</f>
        <v>1465668.96</v>
      </c>
    </row>
    <row r="224" spans="1:10" ht="79.5" customHeight="1" x14ac:dyDescent="0.2">
      <c r="A224" s="322"/>
      <c r="B224" s="315"/>
      <c r="C224" s="304"/>
      <c r="D224" s="326" t="s">
        <v>905</v>
      </c>
      <c r="E224" s="306" t="s">
        <v>840</v>
      </c>
      <c r="F224" s="143" t="s">
        <v>326</v>
      </c>
      <c r="G224" s="130" t="s">
        <v>584</v>
      </c>
      <c r="H224" s="309">
        <v>277</v>
      </c>
      <c r="I224" s="311">
        <f>+H224*$I$5</f>
        <v>9062283.5250000004</v>
      </c>
      <c r="J224" s="104">
        <f>+I224*0.3</f>
        <v>2718685.0575000001</v>
      </c>
    </row>
    <row r="225" spans="1:10" ht="123.75" x14ac:dyDescent="0.2">
      <c r="A225" s="322"/>
      <c r="B225" s="315"/>
      <c r="C225" s="304"/>
      <c r="D225" s="326"/>
      <c r="E225" s="308"/>
      <c r="F225" s="143" t="s">
        <v>327</v>
      </c>
      <c r="G225" s="143" t="s">
        <v>107</v>
      </c>
      <c r="H225" s="310"/>
      <c r="I225" s="312"/>
      <c r="J225" s="104">
        <f>+I224*0.7</f>
        <v>6343598.4675000003</v>
      </c>
    </row>
    <row r="226" spans="1:10" s="19" customFormat="1" ht="18.75" thickBot="1" x14ac:dyDescent="0.25">
      <c r="A226" s="324"/>
      <c r="B226" s="316"/>
      <c r="C226" s="325"/>
      <c r="D226" s="58" t="s">
        <v>66</v>
      </c>
      <c r="E226" s="58"/>
      <c r="F226" s="59"/>
      <c r="G226" s="44"/>
      <c r="H226" s="83">
        <v>341</v>
      </c>
      <c r="I226" s="107">
        <f>+H226*$I$5</f>
        <v>11156096.325000001</v>
      </c>
      <c r="J226" s="108">
        <f>+J222+J223+J224+J225</f>
        <v>11156096.324999999</v>
      </c>
    </row>
    <row r="227" spans="1:10" ht="21.75" customHeight="1" x14ac:dyDescent="0.25">
      <c r="A227" s="287" t="s">
        <v>119</v>
      </c>
      <c r="B227" s="288"/>
      <c r="C227" s="288"/>
      <c r="D227" s="288"/>
      <c r="E227" s="288"/>
      <c r="F227" s="288"/>
      <c r="G227" s="288"/>
      <c r="H227" s="288"/>
      <c r="I227" s="288"/>
      <c r="J227" s="289"/>
    </row>
    <row r="228" spans="1:10" ht="13.7" customHeight="1" x14ac:dyDescent="0.2">
      <c r="A228" s="290" t="s">
        <v>118</v>
      </c>
      <c r="B228" s="291"/>
      <c r="C228" s="291"/>
      <c r="D228" s="291"/>
      <c r="E228" s="291"/>
      <c r="F228" s="291"/>
      <c r="G228" s="291"/>
      <c r="H228" s="291"/>
      <c r="I228" s="291"/>
      <c r="J228" s="292"/>
    </row>
    <row r="229" spans="1:10" ht="16.5" customHeight="1" thickBot="1" x14ac:dyDescent="0.25">
      <c r="A229" s="293" t="s">
        <v>0</v>
      </c>
      <c r="B229" s="294"/>
      <c r="C229" s="294"/>
      <c r="D229" s="294"/>
      <c r="E229" s="294"/>
      <c r="F229" s="294"/>
      <c r="G229" s="294"/>
      <c r="H229" s="294"/>
      <c r="I229" s="294"/>
      <c r="J229" s="295"/>
    </row>
    <row r="230" spans="1:10" ht="39.75" customHeight="1" thickBot="1" x14ac:dyDescent="0.25">
      <c r="A230" s="91"/>
      <c r="B230" s="54"/>
      <c r="C230" s="54"/>
      <c r="D230" s="55"/>
      <c r="E230" s="55"/>
      <c r="F230" s="54"/>
      <c r="G230" s="53"/>
      <c r="H230" s="81"/>
      <c r="I230" s="60" t="s">
        <v>139</v>
      </c>
      <c r="J230" s="102"/>
    </row>
    <row r="231" spans="1:10" ht="33" customHeight="1" thickBot="1" x14ac:dyDescent="0.25">
      <c r="A231" s="91"/>
      <c r="B231" s="56"/>
      <c r="C231" s="56"/>
      <c r="D231" s="53"/>
      <c r="E231" s="53"/>
      <c r="F231" s="53"/>
      <c r="G231" s="53"/>
      <c r="H231" s="57"/>
      <c r="I231" s="35">
        <v>32715.825000000001</v>
      </c>
      <c r="J231" s="103"/>
    </row>
    <row r="232" spans="1:10" s="4" customFormat="1" ht="36" customHeight="1" thickBot="1" x14ac:dyDescent="0.25">
      <c r="A232" s="43" t="s">
        <v>27</v>
      </c>
      <c r="B232" s="3" t="s">
        <v>100</v>
      </c>
      <c r="C232" s="3" t="s">
        <v>70</v>
      </c>
      <c r="D232" s="3" t="s">
        <v>1</v>
      </c>
      <c r="E232" s="3"/>
      <c r="F232" s="3" t="s">
        <v>13</v>
      </c>
      <c r="G232" s="3" t="s">
        <v>14</v>
      </c>
      <c r="H232" s="36" t="s">
        <v>120</v>
      </c>
      <c r="I232" s="37" t="s">
        <v>140</v>
      </c>
      <c r="J232" s="73" t="s">
        <v>141</v>
      </c>
    </row>
    <row r="233" spans="1:10" ht="42.75" customHeight="1" x14ac:dyDescent="0.2">
      <c r="A233" s="321" t="s">
        <v>720</v>
      </c>
      <c r="B233" s="313" t="s">
        <v>49</v>
      </c>
      <c r="C233" s="303" t="s">
        <v>71</v>
      </c>
      <c r="D233" s="326" t="s">
        <v>904</v>
      </c>
      <c r="E233" s="306" t="s">
        <v>841</v>
      </c>
      <c r="F233" s="125" t="s">
        <v>328</v>
      </c>
      <c r="G233" s="143" t="s">
        <v>585</v>
      </c>
      <c r="H233" s="309">
        <v>32</v>
      </c>
      <c r="I233" s="311">
        <f>+H233*$I$5</f>
        <v>1046906.4</v>
      </c>
      <c r="J233" s="104">
        <f>+I233*0.3</f>
        <v>314071.92</v>
      </c>
    </row>
    <row r="234" spans="1:10" ht="45.75" customHeight="1" x14ac:dyDescent="0.2">
      <c r="A234" s="322"/>
      <c r="B234" s="315"/>
      <c r="C234" s="304"/>
      <c r="D234" s="326"/>
      <c r="E234" s="308"/>
      <c r="F234" s="125" t="s">
        <v>329</v>
      </c>
      <c r="G234" s="143" t="s">
        <v>586</v>
      </c>
      <c r="H234" s="310"/>
      <c r="I234" s="312"/>
      <c r="J234" s="104">
        <f>+I233*0.7</f>
        <v>732834.48</v>
      </c>
    </row>
    <row r="235" spans="1:10" ht="69.75" customHeight="1" x14ac:dyDescent="0.2">
      <c r="A235" s="322"/>
      <c r="B235" s="315"/>
      <c r="C235" s="304"/>
      <c r="D235" s="326" t="s">
        <v>905</v>
      </c>
      <c r="E235" s="306" t="s">
        <v>842</v>
      </c>
      <c r="F235" s="143" t="s">
        <v>330</v>
      </c>
      <c r="G235" s="130" t="s">
        <v>587</v>
      </c>
      <c r="H235" s="309">
        <v>166</v>
      </c>
      <c r="I235" s="311">
        <f>+H235*$I$5</f>
        <v>5430826.9500000002</v>
      </c>
      <c r="J235" s="104">
        <f>+I235*0.3</f>
        <v>1629248.085</v>
      </c>
    </row>
    <row r="236" spans="1:10" ht="146.25" customHeight="1" x14ac:dyDescent="0.2">
      <c r="A236" s="322"/>
      <c r="B236" s="315"/>
      <c r="C236" s="304"/>
      <c r="D236" s="326"/>
      <c r="E236" s="308"/>
      <c r="F236" s="143" t="s">
        <v>331</v>
      </c>
      <c r="G236" s="143" t="s">
        <v>588</v>
      </c>
      <c r="H236" s="310"/>
      <c r="I236" s="312"/>
      <c r="J236" s="104">
        <f>+I235*0.7</f>
        <v>3801578.8649999998</v>
      </c>
    </row>
    <row r="237" spans="1:10" s="19" customFormat="1" ht="18" x14ac:dyDescent="0.2">
      <c r="A237" s="323"/>
      <c r="B237" s="315"/>
      <c r="C237" s="320"/>
      <c r="D237" s="20" t="s">
        <v>66</v>
      </c>
      <c r="E237" s="20"/>
      <c r="F237" s="18"/>
      <c r="G237" s="16"/>
      <c r="H237" s="82">
        <v>198</v>
      </c>
      <c r="I237" s="105">
        <f>+H237*$I$5</f>
        <v>6477733.3500000006</v>
      </c>
      <c r="J237" s="106">
        <f>+J233+J234+J235+J236</f>
        <v>6477733.3499999996</v>
      </c>
    </row>
    <row r="238" spans="1:10" ht="40.5" customHeight="1" x14ac:dyDescent="0.2">
      <c r="A238" s="321" t="s">
        <v>721</v>
      </c>
      <c r="B238" s="313" t="s">
        <v>48</v>
      </c>
      <c r="C238" s="303" t="s">
        <v>71</v>
      </c>
      <c r="D238" s="326" t="s">
        <v>904</v>
      </c>
      <c r="E238" s="306" t="s">
        <v>843</v>
      </c>
      <c r="F238" s="125" t="s">
        <v>332</v>
      </c>
      <c r="G238" s="143" t="s">
        <v>589</v>
      </c>
      <c r="H238" s="309">
        <v>32</v>
      </c>
      <c r="I238" s="311">
        <f>+H238*$I$237</f>
        <v>207287467.20000002</v>
      </c>
      <c r="J238" s="104">
        <f>+I238*0.3</f>
        <v>62186240.160000004</v>
      </c>
    </row>
    <row r="239" spans="1:10" ht="47.25" customHeight="1" x14ac:dyDescent="0.2">
      <c r="A239" s="322"/>
      <c r="B239" s="315"/>
      <c r="C239" s="304"/>
      <c r="D239" s="326"/>
      <c r="E239" s="308"/>
      <c r="F239" s="125" t="s">
        <v>333</v>
      </c>
      <c r="G239" s="143" t="s">
        <v>590</v>
      </c>
      <c r="H239" s="310"/>
      <c r="I239" s="312"/>
      <c r="J239" s="104">
        <f>+I238*0.7</f>
        <v>145101227.03999999</v>
      </c>
    </row>
    <row r="240" spans="1:10" ht="65.25" customHeight="1" x14ac:dyDescent="0.2">
      <c r="A240" s="322"/>
      <c r="B240" s="315"/>
      <c r="C240" s="304"/>
      <c r="D240" s="326" t="s">
        <v>905</v>
      </c>
      <c r="E240" s="306" t="s">
        <v>844</v>
      </c>
      <c r="F240" s="143" t="s">
        <v>334</v>
      </c>
      <c r="G240" s="130" t="s">
        <v>591</v>
      </c>
      <c r="H240" s="309">
        <v>158</v>
      </c>
      <c r="I240" s="311">
        <f>+H240*$I$237</f>
        <v>1023481869.3000001</v>
      </c>
      <c r="J240" s="104">
        <f>+I240*0.3</f>
        <v>307044560.79000002</v>
      </c>
    </row>
    <row r="241" spans="1:10" ht="146.25" customHeight="1" x14ac:dyDescent="0.2">
      <c r="A241" s="322"/>
      <c r="B241" s="315"/>
      <c r="C241" s="304"/>
      <c r="D241" s="326"/>
      <c r="E241" s="308"/>
      <c r="F241" s="143" t="s">
        <v>335</v>
      </c>
      <c r="G241" s="143" t="s">
        <v>592</v>
      </c>
      <c r="H241" s="310"/>
      <c r="I241" s="312"/>
      <c r="J241" s="104">
        <f>+I240*0.7</f>
        <v>716437308.50999999</v>
      </c>
    </row>
    <row r="242" spans="1:10" s="19" customFormat="1" ht="18" x14ac:dyDescent="0.2">
      <c r="A242" s="323"/>
      <c r="B242" s="315"/>
      <c r="C242" s="320"/>
      <c r="D242" s="20" t="s">
        <v>67</v>
      </c>
      <c r="E242" s="20"/>
      <c r="F242" s="18"/>
      <c r="G242" s="16"/>
      <c r="H242" s="82">
        <v>190</v>
      </c>
      <c r="I242" s="105">
        <f>+H242*$I$5</f>
        <v>6216006.75</v>
      </c>
      <c r="J242" s="106">
        <f>+J238+J239+J240+J241</f>
        <v>1230769336.5</v>
      </c>
    </row>
    <row r="243" spans="1:10" ht="42" customHeight="1" x14ac:dyDescent="0.2">
      <c r="A243" s="321" t="s">
        <v>722</v>
      </c>
      <c r="B243" s="313" t="s">
        <v>47</v>
      </c>
      <c r="C243" s="303" t="s">
        <v>71</v>
      </c>
      <c r="D243" s="326" t="s">
        <v>904</v>
      </c>
      <c r="E243" s="306" t="s">
        <v>845</v>
      </c>
      <c r="F243" s="125" t="s">
        <v>336</v>
      </c>
      <c r="G243" s="143" t="s">
        <v>593</v>
      </c>
      <c r="H243" s="309">
        <v>32</v>
      </c>
      <c r="I243" s="311">
        <f>+H243*$I$5</f>
        <v>1046906.4</v>
      </c>
      <c r="J243" s="104">
        <f>+I243*0.3</f>
        <v>314071.92</v>
      </c>
    </row>
    <row r="244" spans="1:10" ht="45" customHeight="1" x14ac:dyDescent="0.2">
      <c r="A244" s="322"/>
      <c r="B244" s="315"/>
      <c r="C244" s="304"/>
      <c r="D244" s="326"/>
      <c r="E244" s="308"/>
      <c r="F244" s="125" t="s">
        <v>337</v>
      </c>
      <c r="G244" s="143" t="s">
        <v>594</v>
      </c>
      <c r="H244" s="310"/>
      <c r="I244" s="312"/>
      <c r="J244" s="104">
        <f>+I243*0.7</f>
        <v>732834.48</v>
      </c>
    </row>
    <row r="245" spans="1:10" ht="76.5" customHeight="1" x14ac:dyDescent="0.2">
      <c r="A245" s="322"/>
      <c r="B245" s="315"/>
      <c r="C245" s="304"/>
      <c r="D245" s="326" t="s">
        <v>905</v>
      </c>
      <c r="E245" s="306" t="s">
        <v>846</v>
      </c>
      <c r="F245" s="143" t="s">
        <v>338</v>
      </c>
      <c r="G245" s="130" t="s">
        <v>595</v>
      </c>
      <c r="H245" s="309">
        <v>126</v>
      </c>
      <c r="I245" s="311">
        <f>+H245*$I$5</f>
        <v>4122193.95</v>
      </c>
      <c r="J245" s="104">
        <f>+I245*0.3</f>
        <v>1236658.1850000001</v>
      </c>
    </row>
    <row r="246" spans="1:10" ht="127.5" customHeight="1" x14ac:dyDescent="0.2">
      <c r="A246" s="322"/>
      <c r="B246" s="315"/>
      <c r="C246" s="304"/>
      <c r="D246" s="326"/>
      <c r="E246" s="308"/>
      <c r="F246" s="143" t="s">
        <v>339</v>
      </c>
      <c r="G246" s="143" t="s">
        <v>596</v>
      </c>
      <c r="H246" s="310"/>
      <c r="I246" s="312"/>
      <c r="J246" s="104">
        <f>+I245*0.7</f>
        <v>2885535.7650000001</v>
      </c>
    </row>
    <row r="247" spans="1:10" s="19" customFormat="1" ht="18" x14ac:dyDescent="0.2">
      <c r="A247" s="323"/>
      <c r="B247" s="315"/>
      <c r="C247" s="320"/>
      <c r="D247" s="20" t="s">
        <v>67</v>
      </c>
      <c r="E247" s="20"/>
      <c r="F247" s="18"/>
      <c r="G247" s="16"/>
      <c r="H247" s="82">
        <v>158</v>
      </c>
      <c r="I247" s="105">
        <f>+H247*$I$5</f>
        <v>5169100.3500000006</v>
      </c>
      <c r="J247" s="106">
        <f>+J243+J244+J245+J246</f>
        <v>5169100.3499999996</v>
      </c>
    </row>
    <row r="248" spans="1:10" ht="47.25" customHeight="1" x14ac:dyDescent="0.2">
      <c r="A248" s="321" t="s">
        <v>723</v>
      </c>
      <c r="B248" s="313" t="s">
        <v>80</v>
      </c>
      <c r="C248" s="303" t="s">
        <v>79</v>
      </c>
      <c r="D248" s="326" t="s">
        <v>904</v>
      </c>
      <c r="E248" s="306" t="s">
        <v>847</v>
      </c>
      <c r="F248" s="125" t="s">
        <v>340</v>
      </c>
      <c r="G248" s="143" t="s">
        <v>597</v>
      </c>
      <c r="H248" s="309">
        <v>30</v>
      </c>
      <c r="I248" s="311">
        <f>+H248*$I$5</f>
        <v>981474.75</v>
      </c>
      <c r="J248" s="104">
        <f>+I248*0.3</f>
        <v>294442.42499999999</v>
      </c>
    </row>
    <row r="249" spans="1:10" ht="42" customHeight="1" x14ac:dyDescent="0.2">
      <c r="A249" s="322"/>
      <c r="B249" s="315"/>
      <c r="C249" s="304"/>
      <c r="D249" s="326"/>
      <c r="E249" s="308"/>
      <c r="F249" s="125" t="s">
        <v>341</v>
      </c>
      <c r="G249" s="143" t="s">
        <v>598</v>
      </c>
      <c r="H249" s="310"/>
      <c r="I249" s="312"/>
      <c r="J249" s="104">
        <f>+I248*0.7</f>
        <v>687032.32499999995</v>
      </c>
    </row>
    <row r="250" spans="1:10" ht="45.75" customHeight="1" x14ac:dyDescent="0.2">
      <c r="A250" s="322"/>
      <c r="B250" s="315"/>
      <c r="C250" s="304"/>
      <c r="D250" s="326" t="s">
        <v>905</v>
      </c>
      <c r="E250" s="306" t="s">
        <v>848</v>
      </c>
      <c r="F250" s="143" t="s">
        <v>342</v>
      </c>
      <c r="G250" s="143" t="s">
        <v>599</v>
      </c>
      <c r="H250" s="309">
        <v>29</v>
      </c>
      <c r="I250" s="311">
        <f>+H250*$I$5</f>
        <v>948758.92500000005</v>
      </c>
      <c r="J250" s="104">
        <f>+I250*0.3</f>
        <v>284627.67749999999</v>
      </c>
    </row>
    <row r="251" spans="1:10" ht="100.5" customHeight="1" x14ac:dyDescent="0.2">
      <c r="A251" s="322"/>
      <c r="B251" s="315"/>
      <c r="C251" s="304"/>
      <c r="D251" s="326"/>
      <c r="E251" s="308"/>
      <c r="F251" s="143" t="s">
        <v>343</v>
      </c>
      <c r="G251" s="143" t="s">
        <v>600</v>
      </c>
      <c r="H251" s="310"/>
      <c r="I251" s="312"/>
      <c r="J251" s="104">
        <f>+I250*0.7</f>
        <v>664131.24749999994</v>
      </c>
    </row>
    <row r="252" spans="1:10" s="19" customFormat="1" ht="18" x14ac:dyDescent="0.2">
      <c r="A252" s="323"/>
      <c r="B252" s="315"/>
      <c r="C252" s="320"/>
      <c r="D252" s="20" t="s">
        <v>67</v>
      </c>
      <c r="E252" s="20"/>
      <c r="F252" s="18"/>
      <c r="G252" s="16"/>
      <c r="H252" s="82">
        <v>59</v>
      </c>
      <c r="I252" s="105">
        <f>+H252*$I$5</f>
        <v>1930233.675</v>
      </c>
      <c r="J252" s="106">
        <f>+J248+J249+J250+J251</f>
        <v>1930233.6749999998</v>
      </c>
    </row>
    <row r="253" spans="1:10" ht="75" customHeight="1" x14ac:dyDescent="0.2">
      <c r="A253" s="321" t="s">
        <v>724</v>
      </c>
      <c r="B253" s="303" t="s">
        <v>82</v>
      </c>
      <c r="C253" s="303" t="s">
        <v>81</v>
      </c>
      <c r="D253" s="326" t="s">
        <v>911</v>
      </c>
      <c r="E253" s="142" t="s">
        <v>849</v>
      </c>
      <c r="F253" s="143" t="s">
        <v>344</v>
      </c>
      <c r="G253" s="143" t="s">
        <v>601</v>
      </c>
      <c r="H253" s="309">
        <v>577</v>
      </c>
      <c r="I253" s="311">
        <f>+H253*$I$5</f>
        <v>18877031.025000002</v>
      </c>
      <c r="J253" s="104">
        <f>+I253*0.3</f>
        <v>5663109.3075000001</v>
      </c>
    </row>
    <row r="254" spans="1:10" ht="110.25" customHeight="1" x14ac:dyDescent="0.2">
      <c r="A254" s="322"/>
      <c r="B254" s="304"/>
      <c r="C254" s="304"/>
      <c r="D254" s="326"/>
      <c r="E254" s="142" t="s">
        <v>850</v>
      </c>
      <c r="F254" s="143" t="s">
        <v>345</v>
      </c>
      <c r="G254" s="127" t="s">
        <v>603</v>
      </c>
      <c r="H254" s="310"/>
      <c r="I254" s="312"/>
      <c r="J254" s="104">
        <f>+I253*0.7</f>
        <v>13213921.717500001</v>
      </c>
    </row>
    <row r="255" spans="1:10" s="19" customFormat="1" ht="18" x14ac:dyDescent="0.2">
      <c r="A255" s="322"/>
      <c r="B255" s="320"/>
      <c r="C255" s="320"/>
      <c r="D255" s="20" t="s">
        <v>66</v>
      </c>
      <c r="E255" s="20"/>
      <c r="F255" s="18"/>
      <c r="G255" s="17"/>
      <c r="H255" s="82">
        <v>577</v>
      </c>
      <c r="I255" s="105">
        <f>+H255*$I$5</f>
        <v>18877031.025000002</v>
      </c>
      <c r="J255" s="106">
        <f>+J253+J254</f>
        <v>18877031.025000002</v>
      </c>
    </row>
    <row r="256" spans="1:10" s="2" customFormat="1" ht="50.25" customHeight="1" x14ac:dyDescent="0.2">
      <c r="A256" s="321" t="s">
        <v>725</v>
      </c>
      <c r="B256" s="313" t="s">
        <v>8</v>
      </c>
      <c r="C256" s="303" t="s">
        <v>71</v>
      </c>
      <c r="D256" s="327" t="s">
        <v>904</v>
      </c>
      <c r="E256" s="303" t="s">
        <v>851</v>
      </c>
      <c r="F256" s="125" t="s">
        <v>346</v>
      </c>
      <c r="G256" s="143" t="s">
        <v>602</v>
      </c>
      <c r="H256" s="309">
        <v>32</v>
      </c>
      <c r="I256" s="311">
        <f>+H256*$I$5</f>
        <v>1046906.4</v>
      </c>
      <c r="J256" s="104">
        <f>+I256*0.3</f>
        <v>314071.92</v>
      </c>
    </row>
    <row r="257" spans="1:10" s="2" customFormat="1" ht="39" customHeight="1" x14ac:dyDescent="0.2">
      <c r="A257" s="322"/>
      <c r="B257" s="315"/>
      <c r="C257" s="304"/>
      <c r="D257" s="327"/>
      <c r="E257" s="320"/>
      <c r="F257" s="126" t="s">
        <v>347</v>
      </c>
      <c r="G257" s="127" t="s">
        <v>604</v>
      </c>
      <c r="H257" s="310"/>
      <c r="I257" s="312"/>
      <c r="J257" s="104">
        <f>+I256*0.7</f>
        <v>732834.48</v>
      </c>
    </row>
    <row r="258" spans="1:10" s="2" customFormat="1" ht="56.25" customHeight="1" x14ac:dyDescent="0.2">
      <c r="A258" s="322"/>
      <c r="B258" s="315"/>
      <c r="C258" s="304"/>
      <c r="D258" s="327" t="s">
        <v>905</v>
      </c>
      <c r="E258" s="303" t="s">
        <v>852</v>
      </c>
      <c r="F258" s="128" t="s">
        <v>348</v>
      </c>
      <c r="G258" s="130" t="s">
        <v>605</v>
      </c>
      <c r="H258" s="309">
        <v>120</v>
      </c>
      <c r="I258" s="311">
        <f>+H258*$I$5</f>
        <v>3925899</v>
      </c>
      <c r="J258" s="104">
        <f>+I258*0.3</f>
        <v>1177769.7</v>
      </c>
    </row>
    <row r="259" spans="1:10" s="2" customFormat="1" ht="95.25" customHeight="1" x14ac:dyDescent="0.2">
      <c r="A259" s="322"/>
      <c r="B259" s="315"/>
      <c r="C259" s="304"/>
      <c r="D259" s="327"/>
      <c r="E259" s="320"/>
      <c r="F259" s="143" t="s">
        <v>349</v>
      </c>
      <c r="G259" s="127" t="s">
        <v>606</v>
      </c>
      <c r="H259" s="310"/>
      <c r="I259" s="312"/>
      <c r="J259" s="104">
        <f>+I258*0.7</f>
        <v>2748129.3</v>
      </c>
    </row>
    <row r="260" spans="1:10" s="19" customFormat="1" ht="18.75" thickBot="1" x14ac:dyDescent="0.25">
      <c r="A260" s="324"/>
      <c r="B260" s="316"/>
      <c r="C260" s="325"/>
      <c r="D260" s="58" t="s">
        <v>67</v>
      </c>
      <c r="E260" s="58"/>
      <c r="F260" s="59"/>
      <c r="G260" s="66"/>
      <c r="H260" s="83">
        <v>152</v>
      </c>
      <c r="I260" s="107">
        <f>+H260*$I$5</f>
        <v>4972805.4000000004</v>
      </c>
      <c r="J260" s="108">
        <f>+J256+J257+J258+J259</f>
        <v>4972805.3999999994</v>
      </c>
    </row>
    <row r="261" spans="1:10" ht="21.75" customHeight="1" x14ac:dyDescent="0.25">
      <c r="A261" s="287" t="s">
        <v>119</v>
      </c>
      <c r="B261" s="288"/>
      <c r="C261" s="288"/>
      <c r="D261" s="288"/>
      <c r="E261" s="288"/>
      <c r="F261" s="288"/>
      <c r="G261" s="288"/>
      <c r="H261" s="288"/>
      <c r="I261" s="288"/>
      <c r="J261" s="289"/>
    </row>
    <row r="262" spans="1:10" ht="13.7" customHeight="1" x14ac:dyDescent="0.2">
      <c r="A262" s="290" t="s">
        <v>118</v>
      </c>
      <c r="B262" s="291"/>
      <c r="C262" s="291"/>
      <c r="D262" s="291"/>
      <c r="E262" s="291"/>
      <c r="F262" s="291"/>
      <c r="G262" s="291"/>
      <c r="H262" s="291"/>
      <c r="I262" s="291"/>
      <c r="J262" s="292"/>
    </row>
    <row r="263" spans="1:10" ht="16.5" customHeight="1" thickBot="1" x14ac:dyDescent="0.25">
      <c r="A263" s="293" t="s">
        <v>0</v>
      </c>
      <c r="B263" s="294"/>
      <c r="C263" s="294"/>
      <c r="D263" s="294"/>
      <c r="E263" s="294"/>
      <c r="F263" s="294"/>
      <c r="G263" s="294"/>
      <c r="H263" s="294"/>
      <c r="I263" s="294"/>
      <c r="J263" s="295"/>
    </row>
    <row r="264" spans="1:10" ht="39.75" customHeight="1" thickBot="1" x14ac:dyDescent="0.25">
      <c r="A264" s="91"/>
      <c r="B264" s="54"/>
      <c r="C264" s="54"/>
      <c r="D264" s="55"/>
      <c r="E264" s="55"/>
      <c r="F264" s="54"/>
      <c r="G264" s="53"/>
      <c r="H264" s="81"/>
      <c r="I264" s="60" t="s">
        <v>139</v>
      </c>
      <c r="J264" s="102"/>
    </row>
    <row r="265" spans="1:10" ht="33" customHeight="1" thickBot="1" x14ac:dyDescent="0.25">
      <c r="A265" s="91"/>
      <c r="B265" s="56"/>
      <c r="C265" s="56"/>
      <c r="D265" s="53"/>
      <c r="E265" s="53"/>
      <c r="F265" s="53"/>
      <c r="G265" s="53"/>
      <c r="H265" s="57"/>
      <c r="I265" s="35">
        <v>32715.825000000001</v>
      </c>
      <c r="J265" s="103"/>
    </row>
    <row r="266" spans="1:10" s="4" customFormat="1" ht="39.75" customHeight="1" thickBot="1" x14ac:dyDescent="0.25">
      <c r="A266" s="43" t="s">
        <v>27</v>
      </c>
      <c r="B266" s="3" t="s">
        <v>100</v>
      </c>
      <c r="C266" s="3" t="s">
        <v>70</v>
      </c>
      <c r="D266" s="3" t="s">
        <v>1</v>
      </c>
      <c r="E266" s="3"/>
      <c r="F266" s="3" t="s">
        <v>13</v>
      </c>
      <c r="G266" s="3" t="s">
        <v>14</v>
      </c>
      <c r="H266" s="36" t="s">
        <v>120</v>
      </c>
      <c r="I266" s="37" t="s">
        <v>140</v>
      </c>
      <c r="J266" s="73"/>
    </row>
    <row r="267" spans="1:10" ht="40.5" customHeight="1" x14ac:dyDescent="0.2">
      <c r="A267" s="321" t="s">
        <v>726</v>
      </c>
      <c r="B267" s="303" t="s">
        <v>101</v>
      </c>
      <c r="C267" s="306" t="s">
        <v>71</v>
      </c>
      <c r="D267" s="326" t="s">
        <v>906</v>
      </c>
      <c r="E267" s="306" t="s">
        <v>853</v>
      </c>
      <c r="F267" s="125" t="s">
        <v>350</v>
      </c>
      <c r="G267" s="143" t="s">
        <v>607</v>
      </c>
      <c r="H267" s="309">
        <v>12</v>
      </c>
      <c r="I267" s="311">
        <f>+H267*$I$5</f>
        <v>392589.9</v>
      </c>
      <c r="J267" s="104">
        <f>+I267*0.3</f>
        <v>117776.97</v>
      </c>
    </row>
    <row r="268" spans="1:10" ht="40.5" customHeight="1" x14ac:dyDescent="0.2">
      <c r="A268" s="322"/>
      <c r="B268" s="304"/>
      <c r="C268" s="307"/>
      <c r="D268" s="326"/>
      <c r="E268" s="308"/>
      <c r="F268" s="125" t="s">
        <v>351</v>
      </c>
      <c r="G268" s="143" t="s">
        <v>608</v>
      </c>
      <c r="H268" s="310"/>
      <c r="I268" s="312"/>
      <c r="J268" s="104">
        <f>+I267*0.7</f>
        <v>274812.93</v>
      </c>
    </row>
    <row r="269" spans="1:10" ht="43.5" customHeight="1" x14ac:dyDescent="0.2">
      <c r="A269" s="322"/>
      <c r="B269" s="304"/>
      <c r="C269" s="307"/>
      <c r="D269" s="326" t="s">
        <v>904</v>
      </c>
      <c r="E269" s="306" t="s">
        <v>854</v>
      </c>
      <c r="F269" s="143" t="s">
        <v>352</v>
      </c>
      <c r="G269" s="143" t="s">
        <v>609</v>
      </c>
      <c r="H269" s="309">
        <v>53</v>
      </c>
      <c r="I269" s="311">
        <f>+H269*$I$5</f>
        <v>1733938.7250000001</v>
      </c>
      <c r="J269" s="104">
        <f>+I269*0.3</f>
        <v>520181.61749999999</v>
      </c>
    </row>
    <row r="270" spans="1:10" ht="56.25" customHeight="1" x14ac:dyDescent="0.2">
      <c r="A270" s="322"/>
      <c r="B270" s="304"/>
      <c r="C270" s="307"/>
      <c r="D270" s="326"/>
      <c r="E270" s="308"/>
      <c r="F270" s="129" t="s">
        <v>353</v>
      </c>
      <c r="G270" s="143" t="s">
        <v>610</v>
      </c>
      <c r="H270" s="310"/>
      <c r="I270" s="312"/>
      <c r="J270" s="104">
        <f>+I269*0.7</f>
        <v>1213757.1074999999</v>
      </c>
    </row>
    <row r="271" spans="1:10" s="19" customFormat="1" ht="18.75" thickBot="1" x14ac:dyDescent="0.25">
      <c r="A271" s="324"/>
      <c r="B271" s="320"/>
      <c r="C271" s="308"/>
      <c r="D271" s="20" t="s">
        <v>66</v>
      </c>
      <c r="E271" s="20"/>
      <c r="F271" s="18"/>
      <c r="G271" s="16"/>
      <c r="H271" s="82">
        <v>65</v>
      </c>
      <c r="I271" s="105">
        <f>+H271*$I$5</f>
        <v>2126528.625</v>
      </c>
      <c r="J271" s="106">
        <f>+J267+J268+J269+J270</f>
        <v>2126528.625</v>
      </c>
    </row>
    <row r="272" spans="1:10" ht="52.5" customHeight="1" x14ac:dyDescent="0.2">
      <c r="A272" s="321" t="s">
        <v>727</v>
      </c>
      <c r="B272" s="313" t="s">
        <v>38</v>
      </c>
      <c r="C272" s="303" t="s">
        <v>71</v>
      </c>
      <c r="D272" s="326" t="s">
        <v>910</v>
      </c>
      <c r="E272" s="306" t="s">
        <v>855</v>
      </c>
      <c r="F272" s="125" t="s">
        <v>354</v>
      </c>
      <c r="G272" s="143" t="s">
        <v>611</v>
      </c>
      <c r="H272" s="309">
        <v>55</v>
      </c>
      <c r="I272" s="311">
        <f>+H272*$I$5</f>
        <v>1799370.375</v>
      </c>
      <c r="J272" s="104">
        <f>+I272*0.3</f>
        <v>539811.11249999993</v>
      </c>
    </row>
    <row r="273" spans="1:10" ht="72.75" customHeight="1" x14ac:dyDescent="0.2">
      <c r="A273" s="322"/>
      <c r="B273" s="315"/>
      <c r="C273" s="304"/>
      <c r="D273" s="326"/>
      <c r="E273" s="308"/>
      <c r="F273" s="125" t="s">
        <v>355</v>
      </c>
      <c r="G273" s="127" t="s">
        <v>612</v>
      </c>
      <c r="H273" s="310"/>
      <c r="I273" s="312"/>
      <c r="J273" s="104">
        <f>+I272*0.7</f>
        <v>1259559.2625</v>
      </c>
    </row>
    <row r="274" spans="1:10" ht="45.75" customHeight="1" x14ac:dyDescent="0.2">
      <c r="A274" s="322"/>
      <c r="B274" s="315"/>
      <c r="C274" s="304"/>
      <c r="D274" s="326" t="s">
        <v>905</v>
      </c>
      <c r="E274" s="306" t="s">
        <v>856</v>
      </c>
      <c r="F274" s="143" t="s">
        <v>356</v>
      </c>
      <c r="G274" s="143" t="s">
        <v>613</v>
      </c>
      <c r="H274" s="309">
        <v>157</v>
      </c>
      <c r="I274" s="311">
        <f>+H274*$I$5</f>
        <v>5136384.5250000004</v>
      </c>
      <c r="J274" s="104">
        <f>+I274*0.3</f>
        <v>1540915.3575000002</v>
      </c>
    </row>
    <row r="275" spans="1:10" ht="126" customHeight="1" x14ac:dyDescent="0.2">
      <c r="A275" s="322"/>
      <c r="B275" s="315"/>
      <c r="C275" s="304"/>
      <c r="D275" s="326"/>
      <c r="E275" s="308"/>
      <c r="F275" s="143" t="s">
        <v>419</v>
      </c>
      <c r="G275" s="143" t="s">
        <v>614</v>
      </c>
      <c r="H275" s="310"/>
      <c r="I275" s="312"/>
      <c r="J275" s="104">
        <f>+I274*0.7</f>
        <v>3595469.1675</v>
      </c>
    </row>
    <row r="276" spans="1:10" s="19" customFormat="1" ht="18.75" thickBot="1" x14ac:dyDescent="0.25">
      <c r="A276" s="324"/>
      <c r="B276" s="315"/>
      <c r="C276" s="320"/>
      <c r="D276" s="20" t="s">
        <v>66</v>
      </c>
      <c r="E276" s="20"/>
      <c r="F276" s="18"/>
      <c r="G276" s="16"/>
      <c r="H276" s="82">
        <v>212</v>
      </c>
      <c r="I276" s="105">
        <f>+H276*$I$5</f>
        <v>6935754.9000000004</v>
      </c>
      <c r="J276" s="106">
        <f>+J272+J273+J274+J275</f>
        <v>6935754.9000000004</v>
      </c>
    </row>
    <row r="277" spans="1:10" ht="48" customHeight="1" x14ac:dyDescent="0.2">
      <c r="A277" s="321" t="s">
        <v>728</v>
      </c>
      <c r="B277" s="328" t="s">
        <v>59</v>
      </c>
      <c r="C277" s="303" t="s">
        <v>71</v>
      </c>
      <c r="D277" s="327" t="s">
        <v>904</v>
      </c>
      <c r="E277" s="303" t="s">
        <v>857</v>
      </c>
      <c r="F277" s="131" t="s">
        <v>357</v>
      </c>
      <c r="G277" s="135" t="s">
        <v>615</v>
      </c>
      <c r="H277" s="309">
        <v>32</v>
      </c>
      <c r="I277" s="311">
        <f>+H277*$I$5</f>
        <v>1046906.4</v>
      </c>
      <c r="J277" s="104">
        <f>+I277*0.3</f>
        <v>314071.92</v>
      </c>
    </row>
    <row r="278" spans="1:10" ht="49.5" customHeight="1" x14ac:dyDescent="0.2">
      <c r="A278" s="322"/>
      <c r="B278" s="328"/>
      <c r="C278" s="304"/>
      <c r="D278" s="315"/>
      <c r="E278" s="320"/>
      <c r="F278" s="132" t="s">
        <v>358</v>
      </c>
      <c r="G278" s="134" t="s">
        <v>616</v>
      </c>
      <c r="H278" s="310"/>
      <c r="I278" s="312"/>
      <c r="J278" s="104">
        <f>+I277*0.7</f>
        <v>732834.48</v>
      </c>
    </row>
    <row r="279" spans="1:10" ht="71.25" customHeight="1" x14ac:dyDescent="0.2">
      <c r="A279" s="322"/>
      <c r="B279" s="328"/>
      <c r="C279" s="304"/>
      <c r="D279" s="327" t="s">
        <v>905</v>
      </c>
      <c r="E279" s="303" t="s">
        <v>858</v>
      </c>
      <c r="F279" s="131" t="s">
        <v>359</v>
      </c>
      <c r="G279" s="130" t="s">
        <v>617</v>
      </c>
      <c r="H279" s="309">
        <v>180</v>
      </c>
      <c r="I279" s="311">
        <f>+H279*$I$5</f>
        <v>5888848.5</v>
      </c>
      <c r="J279" s="104">
        <f>+I279*0.3</f>
        <v>1766654.55</v>
      </c>
    </row>
    <row r="280" spans="1:10" ht="102" customHeight="1" x14ac:dyDescent="0.2">
      <c r="A280" s="322"/>
      <c r="B280" s="328"/>
      <c r="C280" s="304"/>
      <c r="D280" s="315"/>
      <c r="E280" s="320"/>
      <c r="F280" s="132" t="s">
        <v>360</v>
      </c>
      <c r="G280" s="134" t="s">
        <v>618</v>
      </c>
      <c r="H280" s="310"/>
      <c r="I280" s="312"/>
      <c r="J280" s="104">
        <f>+I279*0.7</f>
        <v>4122193.9499999997</v>
      </c>
    </row>
    <row r="281" spans="1:10" s="19" customFormat="1" ht="18.75" thickBot="1" x14ac:dyDescent="0.25">
      <c r="A281" s="324"/>
      <c r="B281" s="328"/>
      <c r="C281" s="320"/>
      <c r="D281" s="20" t="s">
        <v>67</v>
      </c>
      <c r="E281" s="20"/>
      <c r="F281" s="18"/>
      <c r="G281" s="16"/>
      <c r="H281" s="82">
        <v>212</v>
      </c>
      <c r="I281" s="105">
        <f>+H281*$I$5</f>
        <v>6935754.9000000004</v>
      </c>
      <c r="J281" s="106">
        <f>+J277+J278+J279+J280</f>
        <v>6935754.9000000004</v>
      </c>
    </row>
    <row r="282" spans="1:10" ht="42.75" customHeight="1" x14ac:dyDescent="0.2">
      <c r="A282" s="321" t="s">
        <v>729</v>
      </c>
      <c r="B282" s="313" t="s">
        <v>84</v>
      </c>
      <c r="C282" s="303" t="s">
        <v>83</v>
      </c>
      <c r="D282" s="326" t="s">
        <v>904</v>
      </c>
      <c r="E282" s="306" t="s">
        <v>859</v>
      </c>
      <c r="F282" s="125" t="s">
        <v>361</v>
      </c>
      <c r="G282" s="143" t="s">
        <v>619</v>
      </c>
      <c r="H282" s="309">
        <v>38</v>
      </c>
      <c r="I282" s="311">
        <f>+H282*$I$5</f>
        <v>1243201.3500000001</v>
      </c>
      <c r="J282" s="104">
        <f>+I282*0.3</f>
        <v>372960.40500000003</v>
      </c>
    </row>
    <row r="283" spans="1:10" ht="58.5" customHeight="1" x14ac:dyDescent="0.2">
      <c r="A283" s="322"/>
      <c r="B283" s="315"/>
      <c r="C283" s="304"/>
      <c r="D283" s="326"/>
      <c r="E283" s="308"/>
      <c r="F283" s="125" t="s">
        <v>362</v>
      </c>
      <c r="G283" s="130" t="s">
        <v>620</v>
      </c>
      <c r="H283" s="310"/>
      <c r="I283" s="312"/>
      <c r="J283" s="104">
        <f>+I282*0.7</f>
        <v>870240.94500000007</v>
      </c>
    </row>
    <row r="284" spans="1:10" ht="90.75" customHeight="1" x14ac:dyDescent="0.2">
      <c r="A284" s="322"/>
      <c r="B284" s="315"/>
      <c r="C284" s="304"/>
      <c r="D284" s="326" t="s">
        <v>905</v>
      </c>
      <c r="E284" s="306" t="s">
        <v>860</v>
      </c>
      <c r="F284" s="143" t="s">
        <v>363</v>
      </c>
      <c r="G284" s="130" t="s">
        <v>621</v>
      </c>
      <c r="H284" s="309">
        <v>302</v>
      </c>
      <c r="I284" s="311">
        <f>+H284*$I$5</f>
        <v>9880179.1500000004</v>
      </c>
      <c r="J284" s="104">
        <f>+I284*0.3</f>
        <v>2964053.7450000001</v>
      </c>
    </row>
    <row r="285" spans="1:10" ht="146.25" customHeight="1" x14ac:dyDescent="0.2">
      <c r="A285" s="322"/>
      <c r="B285" s="315"/>
      <c r="C285" s="304"/>
      <c r="D285" s="326"/>
      <c r="E285" s="308"/>
      <c r="F285" s="143" t="s">
        <v>364</v>
      </c>
      <c r="G285" s="143" t="s">
        <v>622</v>
      </c>
      <c r="H285" s="310"/>
      <c r="I285" s="312"/>
      <c r="J285" s="104">
        <f>+I284*0.7</f>
        <v>6916125.4050000003</v>
      </c>
    </row>
    <row r="286" spans="1:10" s="19" customFormat="1" ht="18.75" thickBot="1" x14ac:dyDescent="0.25">
      <c r="A286" s="324"/>
      <c r="B286" s="315"/>
      <c r="C286" s="320"/>
      <c r="D286" s="20" t="s">
        <v>67</v>
      </c>
      <c r="E286" s="20"/>
      <c r="F286" s="18"/>
      <c r="G286" s="16"/>
      <c r="H286" s="82">
        <v>340</v>
      </c>
      <c r="I286" s="105">
        <f>+H286*$I$5</f>
        <v>11123380.5</v>
      </c>
      <c r="J286" s="106">
        <f>+J282+J283+J284+J285</f>
        <v>11123380.5</v>
      </c>
    </row>
    <row r="287" spans="1:10" ht="44.25" customHeight="1" x14ac:dyDescent="0.2">
      <c r="A287" s="321" t="s">
        <v>730</v>
      </c>
      <c r="B287" s="313" t="s">
        <v>51</v>
      </c>
      <c r="C287" s="303" t="s">
        <v>85</v>
      </c>
      <c r="D287" s="326" t="s">
        <v>904</v>
      </c>
      <c r="E287" s="306" t="s">
        <v>861</v>
      </c>
      <c r="F287" s="125" t="s">
        <v>365</v>
      </c>
      <c r="G287" s="131" t="s">
        <v>623</v>
      </c>
      <c r="H287" s="309">
        <v>38</v>
      </c>
      <c r="I287" s="311">
        <f>+H287*$I$5</f>
        <v>1243201.3500000001</v>
      </c>
      <c r="J287" s="104">
        <f>+I287*0.3</f>
        <v>372960.40500000003</v>
      </c>
    </row>
    <row r="288" spans="1:10" ht="42" customHeight="1" x14ac:dyDescent="0.2">
      <c r="A288" s="322"/>
      <c r="B288" s="315"/>
      <c r="C288" s="304"/>
      <c r="D288" s="326"/>
      <c r="E288" s="308"/>
      <c r="F288" s="125" t="s">
        <v>366</v>
      </c>
      <c r="G288" s="143" t="s">
        <v>624</v>
      </c>
      <c r="H288" s="310"/>
      <c r="I288" s="312"/>
      <c r="J288" s="104">
        <f>+I287*0.7</f>
        <v>870240.94500000007</v>
      </c>
    </row>
    <row r="289" spans="1:10" ht="60" customHeight="1" x14ac:dyDescent="0.2">
      <c r="A289" s="322"/>
      <c r="B289" s="315"/>
      <c r="C289" s="304"/>
      <c r="D289" s="326" t="s">
        <v>905</v>
      </c>
      <c r="E289" s="306" t="s">
        <v>862</v>
      </c>
      <c r="F289" s="143" t="s">
        <v>367</v>
      </c>
      <c r="G289" s="130" t="s">
        <v>658</v>
      </c>
      <c r="H289" s="309">
        <v>211</v>
      </c>
      <c r="I289" s="311">
        <f>+H289*$I$5</f>
        <v>6903039.0750000002</v>
      </c>
      <c r="J289" s="104">
        <f>+I289*0.3</f>
        <v>2070911.7224999999</v>
      </c>
    </row>
    <row r="290" spans="1:10" ht="142.5" customHeight="1" x14ac:dyDescent="0.2">
      <c r="A290" s="322"/>
      <c r="B290" s="315"/>
      <c r="C290" s="304"/>
      <c r="D290" s="326"/>
      <c r="E290" s="308"/>
      <c r="F290" s="143" t="s">
        <v>368</v>
      </c>
      <c r="G290" s="143" t="s">
        <v>659</v>
      </c>
      <c r="H290" s="310"/>
      <c r="I290" s="312"/>
      <c r="J290" s="104">
        <f>+I289*0.7</f>
        <v>4832127.3525</v>
      </c>
    </row>
    <row r="291" spans="1:10" s="19" customFormat="1" ht="18.75" thickBot="1" x14ac:dyDescent="0.25">
      <c r="A291" s="324"/>
      <c r="B291" s="316"/>
      <c r="C291" s="325"/>
      <c r="D291" s="58" t="s">
        <v>66</v>
      </c>
      <c r="E291" s="58"/>
      <c r="F291" s="59"/>
      <c r="G291" s="44"/>
      <c r="H291" s="83">
        <v>249</v>
      </c>
      <c r="I291" s="107">
        <f>+H291*$I$5</f>
        <v>8146240.4249999998</v>
      </c>
      <c r="J291" s="108">
        <f>+J287+J288+J289+J290</f>
        <v>8146240.4249999998</v>
      </c>
    </row>
    <row r="292" spans="1:10" ht="21.75" customHeight="1" x14ac:dyDescent="0.25">
      <c r="A292" s="287" t="s">
        <v>119</v>
      </c>
      <c r="B292" s="288"/>
      <c r="C292" s="288"/>
      <c r="D292" s="288"/>
      <c r="E292" s="288"/>
      <c r="F292" s="288"/>
      <c r="G292" s="288"/>
      <c r="H292" s="288"/>
      <c r="I292" s="288"/>
      <c r="J292" s="289"/>
    </row>
    <row r="293" spans="1:10" ht="13.7" customHeight="1" x14ac:dyDescent="0.2">
      <c r="A293" s="290" t="s">
        <v>118</v>
      </c>
      <c r="B293" s="291"/>
      <c r="C293" s="291"/>
      <c r="D293" s="291"/>
      <c r="E293" s="291"/>
      <c r="F293" s="291"/>
      <c r="G293" s="291"/>
      <c r="H293" s="291"/>
      <c r="I293" s="291"/>
      <c r="J293" s="292"/>
    </row>
    <row r="294" spans="1:10" ht="16.5" customHeight="1" thickBot="1" x14ac:dyDescent="0.25">
      <c r="A294" s="293" t="s">
        <v>0</v>
      </c>
      <c r="B294" s="294"/>
      <c r="C294" s="294"/>
      <c r="D294" s="294"/>
      <c r="E294" s="294"/>
      <c r="F294" s="294"/>
      <c r="G294" s="294"/>
      <c r="H294" s="294"/>
      <c r="I294" s="294"/>
      <c r="J294" s="295"/>
    </row>
    <row r="295" spans="1:10" ht="39.75" customHeight="1" thickBot="1" x14ac:dyDescent="0.25">
      <c r="A295" s="91"/>
      <c r="B295" s="54"/>
      <c r="C295" s="54"/>
      <c r="D295" s="55"/>
      <c r="E295" s="55"/>
      <c r="F295" s="54"/>
      <c r="G295" s="53"/>
      <c r="H295" s="81"/>
      <c r="I295" s="60" t="s">
        <v>139</v>
      </c>
      <c r="J295" s="102"/>
    </row>
    <row r="296" spans="1:10" ht="33" customHeight="1" thickBot="1" x14ac:dyDescent="0.25">
      <c r="A296" s="91"/>
      <c r="B296" s="56"/>
      <c r="C296" s="56"/>
      <c r="D296" s="53"/>
      <c r="E296" s="53"/>
      <c r="F296" s="53"/>
      <c r="G296" s="53"/>
      <c r="H296" s="57"/>
      <c r="I296" s="35">
        <v>32715.825000000001</v>
      </c>
      <c r="J296" s="103"/>
    </row>
    <row r="297" spans="1:10" s="4" customFormat="1" ht="35.25" customHeight="1" thickBot="1" x14ac:dyDescent="0.25">
      <c r="A297" s="43" t="s">
        <v>27</v>
      </c>
      <c r="B297" s="3" t="s">
        <v>100</v>
      </c>
      <c r="C297" s="3" t="s">
        <v>70</v>
      </c>
      <c r="D297" s="3" t="s">
        <v>1</v>
      </c>
      <c r="E297" s="3"/>
      <c r="F297" s="3" t="s">
        <v>13</v>
      </c>
      <c r="G297" s="3" t="s">
        <v>14</v>
      </c>
      <c r="H297" s="36" t="s">
        <v>120</v>
      </c>
      <c r="I297" s="37" t="s">
        <v>140</v>
      </c>
      <c r="J297" s="73" t="s">
        <v>141</v>
      </c>
    </row>
    <row r="298" spans="1:10" ht="48.75" customHeight="1" x14ac:dyDescent="0.2">
      <c r="A298" s="300" t="s">
        <v>731</v>
      </c>
      <c r="B298" s="313" t="s">
        <v>87</v>
      </c>
      <c r="C298" s="303" t="s">
        <v>86</v>
      </c>
      <c r="D298" s="326" t="s">
        <v>904</v>
      </c>
      <c r="E298" s="306" t="s">
        <v>863</v>
      </c>
      <c r="F298" s="125" t="s">
        <v>369</v>
      </c>
      <c r="G298" s="131" t="s">
        <v>660</v>
      </c>
      <c r="H298" s="309">
        <v>77</v>
      </c>
      <c r="I298" s="311">
        <f>+H298*$I$5</f>
        <v>2519118.5249999999</v>
      </c>
      <c r="J298" s="104">
        <f>+I298*0.3</f>
        <v>755735.5575</v>
      </c>
    </row>
    <row r="299" spans="1:10" ht="42.75" customHeight="1" x14ac:dyDescent="0.2">
      <c r="A299" s="301"/>
      <c r="B299" s="315"/>
      <c r="C299" s="304"/>
      <c r="D299" s="326"/>
      <c r="E299" s="308"/>
      <c r="F299" s="125" t="s">
        <v>370</v>
      </c>
      <c r="G299" s="143" t="s">
        <v>661</v>
      </c>
      <c r="H299" s="310"/>
      <c r="I299" s="312"/>
      <c r="J299" s="104">
        <f>+I298*0.7</f>
        <v>1763382.9674999998</v>
      </c>
    </row>
    <row r="300" spans="1:10" ht="75" customHeight="1" x14ac:dyDescent="0.2">
      <c r="A300" s="301"/>
      <c r="B300" s="315"/>
      <c r="C300" s="304"/>
      <c r="D300" s="326" t="s">
        <v>905</v>
      </c>
      <c r="E300" s="306" t="s">
        <v>864</v>
      </c>
      <c r="F300" s="143" t="s">
        <v>371</v>
      </c>
      <c r="G300" s="130" t="s">
        <v>662</v>
      </c>
      <c r="H300" s="309">
        <v>356</v>
      </c>
      <c r="I300" s="311">
        <f>+H300*$I$5</f>
        <v>11646833.700000001</v>
      </c>
      <c r="J300" s="104">
        <f>+I300*0.3</f>
        <v>3494050.1100000003</v>
      </c>
    </row>
    <row r="301" spans="1:10" ht="146.25" customHeight="1" x14ac:dyDescent="0.2">
      <c r="A301" s="301"/>
      <c r="B301" s="315"/>
      <c r="C301" s="304"/>
      <c r="D301" s="326"/>
      <c r="E301" s="308"/>
      <c r="F301" s="143" t="s">
        <v>372</v>
      </c>
      <c r="G301" s="143" t="s">
        <v>663</v>
      </c>
      <c r="H301" s="310"/>
      <c r="I301" s="312"/>
      <c r="J301" s="104">
        <f>+I300*0.7</f>
        <v>8152783.5899999999</v>
      </c>
    </row>
    <row r="302" spans="1:10" s="19" customFormat="1" ht="18" x14ac:dyDescent="0.2">
      <c r="A302" s="301"/>
      <c r="B302" s="315"/>
      <c r="C302" s="320"/>
      <c r="D302" s="20" t="s">
        <v>67</v>
      </c>
      <c r="E302" s="20"/>
      <c r="F302" s="18"/>
      <c r="G302" s="16"/>
      <c r="H302" s="82">
        <v>433</v>
      </c>
      <c r="I302" s="105">
        <f>+H302*$I$5</f>
        <v>14165952.225</v>
      </c>
      <c r="J302" s="106">
        <f>+J298+J299+J300+J301</f>
        <v>14165952.225</v>
      </c>
    </row>
    <row r="303" spans="1:10" ht="43.5" customHeight="1" x14ac:dyDescent="0.2">
      <c r="A303" s="300" t="s">
        <v>732</v>
      </c>
      <c r="B303" s="313" t="s">
        <v>88</v>
      </c>
      <c r="C303" s="303" t="s">
        <v>89</v>
      </c>
      <c r="D303" s="326" t="s">
        <v>904</v>
      </c>
      <c r="E303" s="306" t="s">
        <v>865</v>
      </c>
      <c r="F303" s="125" t="s">
        <v>373</v>
      </c>
      <c r="G303" s="131" t="s">
        <v>664</v>
      </c>
      <c r="H303" s="309">
        <v>64</v>
      </c>
      <c r="I303" s="311">
        <f>+H303*$I$5</f>
        <v>2093812.8</v>
      </c>
      <c r="J303" s="104">
        <f>+I303*0.3</f>
        <v>628143.84</v>
      </c>
    </row>
    <row r="304" spans="1:10" ht="40.5" customHeight="1" x14ac:dyDescent="0.2">
      <c r="A304" s="301"/>
      <c r="B304" s="315"/>
      <c r="C304" s="304"/>
      <c r="D304" s="326"/>
      <c r="E304" s="308"/>
      <c r="F304" s="125" t="s">
        <v>374</v>
      </c>
      <c r="G304" s="143" t="s">
        <v>665</v>
      </c>
      <c r="H304" s="310"/>
      <c r="I304" s="312"/>
      <c r="J304" s="104">
        <f>+I303*0.7</f>
        <v>1465668.96</v>
      </c>
    </row>
    <row r="305" spans="1:10" ht="70.5" customHeight="1" x14ac:dyDescent="0.2">
      <c r="A305" s="301"/>
      <c r="B305" s="315"/>
      <c r="C305" s="304"/>
      <c r="D305" s="326" t="s">
        <v>905</v>
      </c>
      <c r="E305" s="306" t="s">
        <v>866</v>
      </c>
      <c r="F305" s="143" t="s">
        <v>375</v>
      </c>
      <c r="G305" s="130" t="s">
        <v>666</v>
      </c>
      <c r="H305" s="309">
        <v>683</v>
      </c>
      <c r="I305" s="311">
        <f>+H305*$I$5</f>
        <v>22344908.475000001</v>
      </c>
      <c r="J305" s="104">
        <f>+I305*0.3</f>
        <v>6703472.5425000004</v>
      </c>
    </row>
    <row r="306" spans="1:10" ht="136.5" customHeight="1" x14ac:dyDescent="0.2">
      <c r="A306" s="301"/>
      <c r="B306" s="315"/>
      <c r="C306" s="304"/>
      <c r="D306" s="326"/>
      <c r="E306" s="308"/>
      <c r="F306" s="143" t="s">
        <v>376</v>
      </c>
      <c r="G306" s="143" t="s">
        <v>625</v>
      </c>
      <c r="H306" s="310"/>
      <c r="I306" s="312"/>
      <c r="J306" s="104">
        <f>+I305*0.7</f>
        <v>15641435.932499999</v>
      </c>
    </row>
    <row r="307" spans="1:10" s="19" customFormat="1" ht="18" x14ac:dyDescent="0.2">
      <c r="A307" s="301"/>
      <c r="B307" s="315"/>
      <c r="C307" s="320"/>
      <c r="D307" s="20" t="s">
        <v>67</v>
      </c>
      <c r="E307" s="20"/>
      <c r="F307" s="18"/>
      <c r="G307" s="16"/>
      <c r="H307" s="82">
        <v>747</v>
      </c>
      <c r="I307" s="105">
        <f>+H307*$I$5</f>
        <v>24438721.275000002</v>
      </c>
      <c r="J307" s="106">
        <f>+J303+J304+J305+J306</f>
        <v>24438721.274999999</v>
      </c>
    </row>
    <row r="308" spans="1:10" ht="47.25" customHeight="1" x14ac:dyDescent="0.2">
      <c r="A308" s="300" t="s">
        <v>733</v>
      </c>
      <c r="B308" s="313" t="s">
        <v>9</v>
      </c>
      <c r="C308" s="303" t="s">
        <v>71</v>
      </c>
      <c r="D308" s="327" t="s">
        <v>912</v>
      </c>
      <c r="E308" s="303" t="s">
        <v>867</v>
      </c>
      <c r="F308" s="125" t="s">
        <v>377</v>
      </c>
      <c r="G308" s="131" t="s">
        <v>626</v>
      </c>
      <c r="H308" s="309">
        <v>70</v>
      </c>
      <c r="I308" s="311">
        <f>+H308*$I$5</f>
        <v>2290107.75</v>
      </c>
      <c r="J308" s="104">
        <f>+I308*0.3</f>
        <v>687032.32499999995</v>
      </c>
    </row>
    <row r="309" spans="1:10" ht="89.25" customHeight="1" x14ac:dyDescent="0.2">
      <c r="A309" s="301"/>
      <c r="B309" s="315"/>
      <c r="C309" s="304"/>
      <c r="D309" s="315"/>
      <c r="E309" s="320"/>
      <c r="F309" s="126" t="s">
        <v>378</v>
      </c>
      <c r="G309" s="137" t="s">
        <v>627</v>
      </c>
      <c r="H309" s="310"/>
      <c r="I309" s="312"/>
      <c r="J309" s="104">
        <f>+I308*0.7</f>
        <v>1603075.4249999998</v>
      </c>
    </row>
    <row r="310" spans="1:10" s="19" customFormat="1" ht="18" x14ac:dyDescent="0.2">
      <c r="A310" s="301"/>
      <c r="B310" s="315"/>
      <c r="C310" s="320"/>
      <c r="D310" s="20" t="s">
        <v>67</v>
      </c>
      <c r="E310" s="20"/>
      <c r="F310" s="18"/>
      <c r="G310" s="16"/>
      <c r="H310" s="82">
        <v>70</v>
      </c>
      <c r="I310" s="105">
        <f>+H310*$I$5</f>
        <v>2290107.75</v>
      </c>
      <c r="J310" s="106">
        <f>+J308+J309</f>
        <v>2290107.75</v>
      </c>
    </row>
    <row r="311" spans="1:10" ht="51.75" customHeight="1" x14ac:dyDescent="0.2">
      <c r="A311" s="300" t="s">
        <v>734</v>
      </c>
      <c r="B311" s="313" t="s">
        <v>10</v>
      </c>
      <c r="C311" s="303" t="s">
        <v>71</v>
      </c>
      <c r="D311" s="327" t="s">
        <v>906</v>
      </c>
      <c r="E311" s="303" t="s">
        <v>868</v>
      </c>
      <c r="F311" s="125" t="s">
        <v>379</v>
      </c>
      <c r="G311" s="143" t="s">
        <v>628</v>
      </c>
      <c r="H311" s="309">
        <v>82</v>
      </c>
      <c r="I311" s="311">
        <f>+H311*$I$5</f>
        <v>2682697.65</v>
      </c>
      <c r="J311" s="104">
        <f>+I311*0.3</f>
        <v>804809.29499999993</v>
      </c>
    </row>
    <row r="312" spans="1:10" ht="93.75" customHeight="1" x14ac:dyDescent="0.2">
      <c r="A312" s="300"/>
      <c r="B312" s="315"/>
      <c r="C312" s="304"/>
      <c r="D312" s="315"/>
      <c r="E312" s="320"/>
      <c r="F312" s="126" t="s">
        <v>380</v>
      </c>
      <c r="G312" s="127" t="s">
        <v>629</v>
      </c>
      <c r="H312" s="310"/>
      <c r="I312" s="312"/>
      <c r="J312" s="104">
        <f>+I311*0.7</f>
        <v>1877888.3549999997</v>
      </c>
    </row>
    <row r="313" spans="1:10" s="19" customFormat="1" ht="18" x14ac:dyDescent="0.2">
      <c r="A313" s="300"/>
      <c r="B313" s="315"/>
      <c r="C313" s="320"/>
      <c r="D313" s="20" t="s">
        <v>67</v>
      </c>
      <c r="E313" s="20"/>
      <c r="F313" s="18"/>
      <c r="G313" s="16"/>
      <c r="H313" s="82">
        <v>82</v>
      </c>
      <c r="I313" s="105">
        <f>+H313*$I$5</f>
        <v>2682697.65</v>
      </c>
      <c r="J313" s="106">
        <f>+J311+J312</f>
        <v>2682697.6499999994</v>
      </c>
    </row>
    <row r="314" spans="1:10" ht="48" customHeight="1" x14ac:dyDescent="0.2">
      <c r="A314" s="300" t="s">
        <v>735</v>
      </c>
      <c r="B314" s="313" t="s">
        <v>54</v>
      </c>
      <c r="C314" s="303" t="s">
        <v>71</v>
      </c>
      <c r="D314" s="327" t="s">
        <v>906</v>
      </c>
      <c r="E314" s="303" t="s">
        <v>869</v>
      </c>
      <c r="F314" s="125" t="s">
        <v>381</v>
      </c>
      <c r="G314" s="143" t="s">
        <v>630</v>
      </c>
      <c r="H314" s="309">
        <v>124</v>
      </c>
      <c r="I314" s="311">
        <f>+H314*$I$5</f>
        <v>4056762.3000000003</v>
      </c>
      <c r="J314" s="104">
        <f>+I314*0.3</f>
        <v>1217028.69</v>
      </c>
    </row>
    <row r="315" spans="1:10" ht="82.5" customHeight="1" x14ac:dyDescent="0.2">
      <c r="A315" s="300"/>
      <c r="B315" s="315"/>
      <c r="C315" s="304"/>
      <c r="D315" s="315"/>
      <c r="E315" s="320"/>
      <c r="F315" s="126" t="s">
        <v>382</v>
      </c>
      <c r="G315" s="127" t="s">
        <v>631</v>
      </c>
      <c r="H315" s="310"/>
      <c r="I315" s="312"/>
      <c r="J315" s="104">
        <f>+I314*0.7</f>
        <v>2839733.61</v>
      </c>
    </row>
    <row r="316" spans="1:10" s="19" customFormat="1" ht="18" x14ac:dyDescent="0.2">
      <c r="A316" s="300"/>
      <c r="B316" s="315"/>
      <c r="C316" s="320"/>
      <c r="D316" s="20" t="s">
        <v>67</v>
      </c>
      <c r="E316" s="20"/>
      <c r="F316" s="18"/>
      <c r="G316" s="16"/>
      <c r="H316" s="82">
        <v>124</v>
      </c>
      <c r="I316" s="105">
        <f>+H316*$I$5</f>
        <v>4056762.3000000003</v>
      </c>
      <c r="J316" s="106">
        <f>+J314+J315</f>
        <v>4056762.3</v>
      </c>
    </row>
    <row r="317" spans="1:10" ht="101.25" customHeight="1" x14ac:dyDescent="0.2">
      <c r="A317" s="300" t="s">
        <v>736</v>
      </c>
      <c r="B317" s="313" t="s">
        <v>52</v>
      </c>
      <c r="C317" s="303" t="s">
        <v>71</v>
      </c>
      <c r="D317" s="327" t="s">
        <v>906</v>
      </c>
      <c r="E317" s="303" t="s">
        <v>870</v>
      </c>
      <c r="F317" s="125" t="s">
        <v>383</v>
      </c>
      <c r="G317" s="143" t="s">
        <v>632</v>
      </c>
      <c r="H317" s="309">
        <v>104</v>
      </c>
      <c r="I317" s="311">
        <f>+H317*$I$5</f>
        <v>3402445.8000000003</v>
      </c>
      <c r="J317" s="104">
        <f>+I317*0.3</f>
        <v>1020733.74</v>
      </c>
    </row>
    <row r="318" spans="1:10" ht="81.75" customHeight="1" x14ac:dyDescent="0.2">
      <c r="A318" s="300"/>
      <c r="B318" s="315"/>
      <c r="C318" s="304"/>
      <c r="D318" s="315"/>
      <c r="E318" s="320"/>
      <c r="F318" s="126" t="s">
        <v>384</v>
      </c>
      <c r="G318" s="127" t="s">
        <v>633</v>
      </c>
      <c r="H318" s="310"/>
      <c r="I318" s="312"/>
      <c r="J318" s="104">
        <f>+I317*0.7</f>
        <v>2381712.06</v>
      </c>
    </row>
    <row r="319" spans="1:10" s="19" customFormat="1" ht="18" x14ac:dyDescent="0.2">
      <c r="A319" s="300"/>
      <c r="B319" s="315"/>
      <c r="C319" s="320"/>
      <c r="D319" s="20" t="s">
        <v>67</v>
      </c>
      <c r="E319" s="20"/>
      <c r="F319" s="18"/>
      <c r="G319" s="16"/>
      <c r="H319" s="82">
        <v>104</v>
      </c>
      <c r="I319" s="105">
        <f>+H319*$I$5</f>
        <v>3402445.8000000003</v>
      </c>
      <c r="J319" s="106">
        <f>+J317+J318</f>
        <v>3402445.8</v>
      </c>
    </row>
    <row r="320" spans="1:10" ht="42.75" customHeight="1" x14ac:dyDescent="0.2">
      <c r="A320" s="300" t="s">
        <v>737</v>
      </c>
      <c r="B320" s="313" t="s">
        <v>53</v>
      </c>
      <c r="C320" s="303" t="s">
        <v>71</v>
      </c>
      <c r="D320" s="327" t="s">
        <v>906</v>
      </c>
      <c r="E320" s="303" t="s">
        <v>871</v>
      </c>
      <c r="F320" s="125" t="s">
        <v>385</v>
      </c>
      <c r="G320" s="143" t="s">
        <v>634</v>
      </c>
      <c r="H320" s="309">
        <v>83</v>
      </c>
      <c r="I320" s="311">
        <f>+H320*$I$5</f>
        <v>2715413.4750000001</v>
      </c>
      <c r="J320" s="104">
        <f>+I320*0.3</f>
        <v>814624.04249999998</v>
      </c>
    </row>
    <row r="321" spans="1:10" ht="96.75" customHeight="1" x14ac:dyDescent="0.2">
      <c r="A321" s="300"/>
      <c r="B321" s="315"/>
      <c r="C321" s="304"/>
      <c r="D321" s="315"/>
      <c r="E321" s="320"/>
      <c r="F321" s="126" t="s">
        <v>386</v>
      </c>
      <c r="G321" s="127" t="s">
        <v>635</v>
      </c>
      <c r="H321" s="310"/>
      <c r="I321" s="312"/>
      <c r="J321" s="104">
        <f>+I320*0.7</f>
        <v>1900789.4324999999</v>
      </c>
    </row>
    <row r="322" spans="1:10" s="19" customFormat="1" ht="18" x14ac:dyDescent="0.2">
      <c r="A322" s="300"/>
      <c r="B322" s="315"/>
      <c r="C322" s="320"/>
      <c r="D322" s="20" t="s">
        <v>67</v>
      </c>
      <c r="E322" s="20"/>
      <c r="F322" s="18"/>
      <c r="G322" s="16"/>
      <c r="H322" s="82">
        <v>83</v>
      </c>
      <c r="I322" s="105">
        <f>+H322*$I$5</f>
        <v>2715413.4750000001</v>
      </c>
      <c r="J322" s="106">
        <f>+J320+J321</f>
        <v>2715413.4749999996</v>
      </c>
    </row>
    <row r="323" spans="1:10" ht="42" customHeight="1" x14ac:dyDescent="0.2">
      <c r="A323" s="300" t="s">
        <v>738</v>
      </c>
      <c r="B323" s="313" t="s">
        <v>11</v>
      </c>
      <c r="C323" s="303" t="s">
        <v>71</v>
      </c>
      <c r="D323" s="327" t="s">
        <v>906</v>
      </c>
      <c r="E323" s="303" t="s">
        <v>872</v>
      </c>
      <c r="F323" s="125" t="s">
        <v>387</v>
      </c>
      <c r="G323" s="143" t="s">
        <v>636</v>
      </c>
      <c r="H323" s="309">
        <v>41</v>
      </c>
      <c r="I323" s="311">
        <f>+H323*$I$5</f>
        <v>1341348.825</v>
      </c>
      <c r="J323" s="104">
        <f>+I323*0.3</f>
        <v>402404.64749999996</v>
      </c>
    </row>
    <row r="324" spans="1:10" ht="72.75" customHeight="1" x14ac:dyDescent="0.2">
      <c r="A324" s="300"/>
      <c r="B324" s="315"/>
      <c r="C324" s="304"/>
      <c r="D324" s="315"/>
      <c r="E324" s="320"/>
      <c r="F324" s="126" t="s">
        <v>388</v>
      </c>
      <c r="G324" s="127" t="s">
        <v>637</v>
      </c>
      <c r="H324" s="310"/>
      <c r="I324" s="312"/>
      <c r="J324" s="104">
        <f>+I323*0.7</f>
        <v>938944.17749999987</v>
      </c>
    </row>
    <row r="325" spans="1:10" s="19" customFormat="1" ht="18.75" thickBot="1" x14ac:dyDescent="0.25">
      <c r="A325" s="329"/>
      <c r="B325" s="316"/>
      <c r="C325" s="325"/>
      <c r="D325" s="58" t="s">
        <v>67</v>
      </c>
      <c r="E325" s="58"/>
      <c r="F325" s="59"/>
      <c r="G325" s="44"/>
      <c r="H325" s="83">
        <v>41</v>
      </c>
      <c r="I325" s="107">
        <f>+H325*$I$5</f>
        <v>1341348.825</v>
      </c>
      <c r="J325" s="108">
        <f>+J323+J324</f>
        <v>1341348.8249999997</v>
      </c>
    </row>
    <row r="326" spans="1:10" ht="21.75" customHeight="1" x14ac:dyDescent="0.25">
      <c r="A326" s="287" t="s">
        <v>119</v>
      </c>
      <c r="B326" s="288"/>
      <c r="C326" s="288"/>
      <c r="D326" s="288"/>
      <c r="E326" s="288"/>
      <c r="F326" s="288"/>
      <c r="G326" s="288"/>
      <c r="H326" s="288"/>
      <c r="I326" s="288"/>
      <c r="J326" s="289"/>
    </row>
    <row r="327" spans="1:10" ht="13.7" customHeight="1" x14ac:dyDescent="0.2">
      <c r="A327" s="290" t="s">
        <v>118</v>
      </c>
      <c r="B327" s="291"/>
      <c r="C327" s="291"/>
      <c r="D327" s="291"/>
      <c r="E327" s="291"/>
      <c r="F327" s="291"/>
      <c r="G327" s="291"/>
      <c r="H327" s="291"/>
      <c r="I327" s="291"/>
      <c r="J327" s="292"/>
    </row>
    <row r="328" spans="1:10" ht="16.5" customHeight="1" thickBot="1" x14ac:dyDescent="0.25">
      <c r="A328" s="293" t="s">
        <v>0</v>
      </c>
      <c r="B328" s="294"/>
      <c r="C328" s="294"/>
      <c r="D328" s="294"/>
      <c r="E328" s="294"/>
      <c r="F328" s="294"/>
      <c r="G328" s="294"/>
      <c r="H328" s="294"/>
      <c r="I328" s="294"/>
      <c r="J328" s="295"/>
    </row>
    <row r="329" spans="1:10" ht="39.75" customHeight="1" thickBot="1" x14ac:dyDescent="0.25">
      <c r="A329" s="91"/>
      <c r="B329" s="54"/>
      <c r="C329" s="54"/>
      <c r="D329" s="55"/>
      <c r="E329" s="55"/>
      <c r="F329" s="54"/>
      <c r="G329" s="53"/>
      <c r="H329" s="81"/>
      <c r="I329" s="60" t="s">
        <v>139</v>
      </c>
      <c r="J329" s="102"/>
    </row>
    <row r="330" spans="1:10" ht="33" customHeight="1" thickBot="1" x14ac:dyDescent="0.25">
      <c r="A330" s="91"/>
      <c r="B330" s="56"/>
      <c r="C330" s="56"/>
      <c r="D330" s="53"/>
      <c r="E330" s="53"/>
      <c r="F330" s="53"/>
      <c r="G330" s="53"/>
      <c r="H330" s="57"/>
      <c r="I330" s="35">
        <v>32715.825000000001</v>
      </c>
      <c r="J330" s="103"/>
    </row>
    <row r="331" spans="1:10" s="4" customFormat="1" ht="36" customHeight="1" thickBot="1" x14ac:dyDescent="0.25">
      <c r="A331" s="43" t="s">
        <v>27</v>
      </c>
      <c r="B331" s="3" t="s">
        <v>100</v>
      </c>
      <c r="C331" s="3" t="s">
        <v>70</v>
      </c>
      <c r="D331" s="3" t="s">
        <v>1</v>
      </c>
      <c r="E331" s="3"/>
      <c r="F331" s="3" t="s">
        <v>13</v>
      </c>
      <c r="G331" s="3" t="s">
        <v>14</v>
      </c>
      <c r="H331" s="36" t="s">
        <v>120</v>
      </c>
      <c r="I331" s="37" t="s">
        <v>140</v>
      </c>
      <c r="J331" s="73" t="s">
        <v>141</v>
      </c>
    </row>
    <row r="332" spans="1:10" ht="70.5" customHeight="1" x14ac:dyDescent="0.2">
      <c r="A332" s="321" t="s">
        <v>739</v>
      </c>
      <c r="B332" s="313" t="s">
        <v>12</v>
      </c>
      <c r="C332" s="303" t="s">
        <v>71</v>
      </c>
      <c r="D332" s="327" t="s">
        <v>908</v>
      </c>
      <c r="E332" s="303" t="s">
        <v>873</v>
      </c>
      <c r="F332" s="125" t="s">
        <v>389</v>
      </c>
      <c r="G332" s="143" t="s">
        <v>638</v>
      </c>
      <c r="H332" s="309">
        <v>88</v>
      </c>
      <c r="I332" s="311">
        <f>+H332*$I$5</f>
        <v>2878992.6</v>
      </c>
      <c r="J332" s="104">
        <f>+I332*0.3</f>
        <v>863697.78</v>
      </c>
    </row>
    <row r="333" spans="1:10" ht="97.5" customHeight="1" x14ac:dyDescent="0.2">
      <c r="A333" s="322"/>
      <c r="B333" s="315"/>
      <c r="C333" s="304"/>
      <c r="D333" s="315"/>
      <c r="E333" s="320"/>
      <c r="F333" s="126" t="s">
        <v>390</v>
      </c>
      <c r="G333" s="127" t="s">
        <v>639</v>
      </c>
      <c r="H333" s="310"/>
      <c r="I333" s="312"/>
      <c r="J333" s="104">
        <f>+I332*0.7</f>
        <v>2015294.8199999998</v>
      </c>
    </row>
    <row r="334" spans="1:10" ht="38.25" customHeight="1" x14ac:dyDescent="0.2">
      <c r="A334" s="322"/>
      <c r="B334" s="315"/>
      <c r="C334" s="304"/>
      <c r="D334" s="327" t="s">
        <v>905</v>
      </c>
      <c r="E334" s="303" t="s">
        <v>874</v>
      </c>
      <c r="F334" s="143" t="s">
        <v>391</v>
      </c>
      <c r="G334" s="143" t="s">
        <v>640</v>
      </c>
      <c r="H334" s="309">
        <v>137</v>
      </c>
      <c r="I334" s="311">
        <f>+H334*$I$5</f>
        <v>4482068.0250000004</v>
      </c>
      <c r="J334" s="104">
        <f>+I334*0.3</f>
        <v>1344620.4075</v>
      </c>
    </row>
    <row r="335" spans="1:10" ht="65.25" customHeight="1" x14ac:dyDescent="0.2">
      <c r="A335" s="322"/>
      <c r="B335" s="315"/>
      <c r="C335" s="304"/>
      <c r="D335" s="315"/>
      <c r="E335" s="320"/>
      <c r="F335" s="143" t="s">
        <v>392</v>
      </c>
      <c r="G335" s="143" t="s">
        <v>641</v>
      </c>
      <c r="H335" s="310"/>
      <c r="I335" s="312"/>
      <c r="J335" s="104">
        <f>+I334*0.7</f>
        <v>3137447.6175000002</v>
      </c>
    </row>
    <row r="336" spans="1:10" s="19" customFormat="1" ht="18" x14ac:dyDescent="0.2">
      <c r="A336" s="323"/>
      <c r="B336" s="315"/>
      <c r="C336" s="320"/>
      <c r="D336" s="20" t="s">
        <v>67</v>
      </c>
      <c r="E336" s="20"/>
      <c r="F336" s="18"/>
      <c r="G336" s="16"/>
      <c r="H336" s="82">
        <v>225</v>
      </c>
      <c r="I336" s="105">
        <f>+H336*$I$5</f>
        <v>7361060.625</v>
      </c>
      <c r="J336" s="106">
        <f>+J332+J333+J334+J335</f>
        <v>7361060.625</v>
      </c>
    </row>
    <row r="337" spans="1:10" ht="64.5" customHeight="1" x14ac:dyDescent="0.2">
      <c r="A337" s="321" t="s">
        <v>740</v>
      </c>
      <c r="B337" s="313" t="s">
        <v>50</v>
      </c>
      <c r="C337" s="303" t="s">
        <v>71</v>
      </c>
      <c r="D337" s="327" t="s">
        <v>908</v>
      </c>
      <c r="E337" s="303" t="s">
        <v>875</v>
      </c>
      <c r="F337" s="125" t="s">
        <v>393</v>
      </c>
      <c r="G337" s="143" t="s">
        <v>642</v>
      </c>
      <c r="H337" s="309">
        <v>61</v>
      </c>
      <c r="I337" s="311">
        <f>+H337*$I$5</f>
        <v>1995665.325</v>
      </c>
      <c r="J337" s="104">
        <f>+I337*0.3</f>
        <v>598699.59749999992</v>
      </c>
    </row>
    <row r="338" spans="1:10" ht="109.5" customHeight="1" x14ac:dyDescent="0.2">
      <c r="A338" s="322"/>
      <c r="B338" s="315"/>
      <c r="C338" s="304"/>
      <c r="D338" s="315"/>
      <c r="E338" s="320"/>
      <c r="F338" s="126" t="s">
        <v>394</v>
      </c>
      <c r="G338" s="127" t="s">
        <v>643</v>
      </c>
      <c r="H338" s="310"/>
      <c r="I338" s="312"/>
      <c r="J338" s="104">
        <f>+I337*0.7</f>
        <v>1396965.7274999998</v>
      </c>
    </row>
    <row r="339" spans="1:10" ht="52.5" customHeight="1" x14ac:dyDescent="0.2">
      <c r="A339" s="322"/>
      <c r="B339" s="315"/>
      <c r="C339" s="304"/>
      <c r="D339" s="327" t="s">
        <v>905</v>
      </c>
      <c r="E339" s="303" t="s">
        <v>876</v>
      </c>
      <c r="F339" s="143" t="s">
        <v>395</v>
      </c>
      <c r="G339" s="143" t="s">
        <v>644</v>
      </c>
      <c r="H339" s="309">
        <v>112</v>
      </c>
      <c r="I339" s="311">
        <f>+H339*$I$330</f>
        <v>3664172.4</v>
      </c>
      <c r="J339" s="104">
        <f>+I339*0.3</f>
        <v>1099251.72</v>
      </c>
    </row>
    <row r="340" spans="1:10" ht="72.75" customHeight="1" x14ac:dyDescent="0.2">
      <c r="A340" s="322"/>
      <c r="B340" s="315"/>
      <c r="C340" s="304"/>
      <c r="D340" s="315"/>
      <c r="E340" s="320"/>
      <c r="F340" s="143" t="s">
        <v>396</v>
      </c>
      <c r="G340" s="143" t="s">
        <v>645</v>
      </c>
      <c r="H340" s="310"/>
      <c r="I340" s="312"/>
      <c r="J340" s="104">
        <f>+I339*0.7</f>
        <v>2564920.6799999997</v>
      </c>
    </row>
    <row r="341" spans="1:10" s="19" customFormat="1" ht="24" customHeight="1" x14ac:dyDescent="0.2">
      <c r="A341" s="323"/>
      <c r="B341" s="315"/>
      <c r="C341" s="320"/>
      <c r="D341" s="20" t="s">
        <v>67</v>
      </c>
      <c r="E341" s="20"/>
      <c r="F341" s="18"/>
      <c r="G341" s="16"/>
      <c r="H341" s="82">
        <v>173</v>
      </c>
      <c r="I341" s="105">
        <f>+H341*$I$5</f>
        <v>5659837.7250000006</v>
      </c>
      <c r="J341" s="106">
        <f>+J337+J338+J339+J340</f>
        <v>5659837.7249999996</v>
      </c>
    </row>
    <row r="342" spans="1:10" ht="36.75" customHeight="1" x14ac:dyDescent="0.2">
      <c r="A342" s="321" t="s">
        <v>741</v>
      </c>
      <c r="B342" s="313" t="s">
        <v>23</v>
      </c>
      <c r="C342" s="313" t="s">
        <v>90</v>
      </c>
      <c r="D342" s="327" t="s">
        <v>905</v>
      </c>
      <c r="E342" s="303" t="s">
        <v>877</v>
      </c>
      <c r="F342" s="125" t="s">
        <v>397</v>
      </c>
      <c r="G342" s="330" t="s">
        <v>646</v>
      </c>
      <c r="H342" s="309">
        <v>357</v>
      </c>
      <c r="I342" s="311">
        <f>+H342*$I$5</f>
        <v>11679549.525</v>
      </c>
      <c r="J342" s="104">
        <f>+I342*0.3</f>
        <v>3503864.8574999999</v>
      </c>
    </row>
    <row r="343" spans="1:10" ht="31.5" customHeight="1" x14ac:dyDescent="0.2">
      <c r="A343" s="322"/>
      <c r="B343" s="313"/>
      <c r="C343" s="313"/>
      <c r="D343" s="315"/>
      <c r="E343" s="320"/>
      <c r="F343" s="125" t="s">
        <v>398</v>
      </c>
      <c r="G343" s="330"/>
      <c r="H343" s="310"/>
      <c r="I343" s="312"/>
      <c r="J343" s="104">
        <f>+I342*0.7</f>
        <v>8175684.6674999995</v>
      </c>
    </row>
    <row r="344" spans="1:10" s="19" customFormat="1" ht="21" customHeight="1" x14ac:dyDescent="0.2">
      <c r="A344" s="323"/>
      <c r="B344" s="313"/>
      <c r="C344" s="313"/>
      <c r="D344" s="21" t="s">
        <v>67</v>
      </c>
      <c r="E344" s="21"/>
      <c r="F344" s="18"/>
      <c r="G344" s="16"/>
      <c r="H344" s="82">
        <v>357</v>
      </c>
      <c r="I344" s="105">
        <f>+H344*$I$5</f>
        <v>11679549.525</v>
      </c>
      <c r="J344" s="106">
        <f>+J342+J343</f>
        <v>11679549.524999999</v>
      </c>
    </row>
    <row r="345" spans="1:10" ht="30" customHeight="1" x14ac:dyDescent="0.2">
      <c r="A345" s="321" t="s">
        <v>742</v>
      </c>
      <c r="B345" s="313" t="s">
        <v>22</v>
      </c>
      <c r="C345" s="313" t="s">
        <v>90</v>
      </c>
      <c r="D345" s="327" t="s">
        <v>905</v>
      </c>
      <c r="E345" s="303" t="s">
        <v>878</v>
      </c>
      <c r="F345" s="125" t="s">
        <v>399</v>
      </c>
      <c r="G345" s="330" t="s">
        <v>647</v>
      </c>
      <c r="H345" s="309">
        <v>300</v>
      </c>
      <c r="I345" s="311">
        <f>+H345*$I$5</f>
        <v>9814747.5</v>
      </c>
      <c r="J345" s="104">
        <f>+I345*0.3</f>
        <v>2944424.25</v>
      </c>
    </row>
    <row r="346" spans="1:10" ht="31.5" customHeight="1" x14ac:dyDescent="0.2">
      <c r="A346" s="322"/>
      <c r="B346" s="313"/>
      <c r="C346" s="313"/>
      <c r="D346" s="315"/>
      <c r="E346" s="320"/>
      <c r="F346" s="125" t="s">
        <v>400</v>
      </c>
      <c r="G346" s="330"/>
      <c r="H346" s="310"/>
      <c r="I346" s="312"/>
      <c r="J346" s="104">
        <f>+I345*0.7</f>
        <v>6870323.25</v>
      </c>
    </row>
    <row r="347" spans="1:10" s="19" customFormat="1" ht="37.5" customHeight="1" x14ac:dyDescent="0.2">
      <c r="A347" s="323"/>
      <c r="B347" s="313"/>
      <c r="C347" s="313"/>
      <c r="D347" s="21" t="s">
        <v>67</v>
      </c>
      <c r="E347" s="21"/>
      <c r="F347" s="18"/>
      <c r="G347" s="16"/>
      <c r="H347" s="82">
        <v>300</v>
      </c>
      <c r="I347" s="105">
        <f>+H347*$I$5</f>
        <v>9814747.5</v>
      </c>
      <c r="J347" s="106">
        <f>+J345+J346</f>
        <v>9814747.5</v>
      </c>
    </row>
    <row r="348" spans="1:10" ht="29.25" customHeight="1" x14ac:dyDescent="0.2">
      <c r="A348" s="321" t="s">
        <v>743</v>
      </c>
      <c r="B348" s="313" t="s">
        <v>24</v>
      </c>
      <c r="C348" s="313" t="s">
        <v>90</v>
      </c>
      <c r="D348" s="327" t="s">
        <v>905</v>
      </c>
      <c r="E348" s="303" t="s">
        <v>879</v>
      </c>
      <c r="F348" s="125" t="s">
        <v>401</v>
      </c>
      <c r="G348" s="330" t="s">
        <v>648</v>
      </c>
      <c r="H348" s="309">
        <v>230</v>
      </c>
      <c r="I348" s="311">
        <f>+H348*$I$5</f>
        <v>7524639.75</v>
      </c>
      <c r="J348" s="104">
        <f>+I348*0.3</f>
        <v>2257391.9249999998</v>
      </c>
    </row>
    <row r="349" spans="1:10" ht="43.5" customHeight="1" x14ac:dyDescent="0.2">
      <c r="A349" s="322"/>
      <c r="B349" s="313"/>
      <c r="C349" s="313"/>
      <c r="D349" s="315"/>
      <c r="E349" s="320"/>
      <c r="F349" s="125" t="s">
        <v>402</v>
      </c>
      <c r="G349" s="330"/>
      <c r="H349" s="310"/>
      <c r="I349" s="312"/>
      <c r="J349" s="104">
        <f>+I348*0.7</f>
        <v>5267247.8249999993</v>
      </c>
    </row>
    <row r="350" spans="1:10" s="19" customFormat="1" ht="31.5" customHeight="1" x14ac:dyDescent="0.2">
      <c r="A350" s="323"/>
      <c r="B350" s="313"/>
      <c r="C350" s="313"/>
      <c r="D350" s="21" t="s">
        <v>67</v>
      </c>
      <c r="E350" s="21"/>
      <c r="F350" s="18"/>
      <c r="G350" s="16"/>
      <c r="H350" s="82">
        <v>230</v>
      </c>
      <c r="I350" s="105">
        <f>+H350*$I$5</f>
        <v>7524639.75</v>
      </c>
      <c r="J350" s="106">
        <f>+J348+J349</f>
        <v>7524639.7499999991</v>
      </c>
    </row>
    <row r="351" spans="1:10" ht="77.25" customHeight="1" x14ac:dyDescent="0.2">
      <c r="A351" s="321" t="s">
        <v>744</v>
      </c>
      <c r="B351" s="313" t="s">
        <v>102</v>
      </c>
      <c r="C351" s="313" t="s">
        <v>97</v>
      </c>
      <c r="D351" s="22" t="s">
        <v>913</v>
      </c>
      <c r="E351" s="22" t="s">
        <v>880</v>
      </c>
      <c r="F351" s="129" t="s">
        <v>403</v>
      </c>
      <c r="G351" s="129" t="s">
        <v>649</v>
      </c>
      <c r="H351" s="86">
        <v>868</v>
      </c>
      <c r="I351" s="112">
        <f>+H351*$I$5</f>
        <v>28397336.100000001</v>
      </c>
      <c r="J351" s="112">
        <f>+I351</f>
        <v>28397336.100000001</v>
      </c>
    </row>
    <row r="352" spans="1:10" s="19" customFormat="1" ht="18" x14ac:dyDescent="0.2">
      <c r="A352" s="323"/>
      <c r="B352" s="313"/>
      <c r="C352" s="313"/>
      <c r="D352" s="21" t="s">
        <v>67</v>
      </c>
      <c r="E352" s="21"/>
      <c r="F352" s="18"/>
      <c r="G352" s="16"/>
      <c r="H352" s="82">
        <v>868</v>
      </c>
      <c r="I352" s="105">
        <f>+H351*$I$5</f>
        <v>28397336.100000001</v>
      </c>
      <c r="J352" s="105">
        <f>+J351</f>
        <v>28397336.100000001</v>
      </c>
    </row>
    <row r="353" spans="1:11" ht="90" customHeight="1" x14ac:dyDescent="0.2">
      <c r="A353" s="321" t="s">
        <v>745</v>
      </c>
      <c r="B353" s="313" t="s">
        <v>103</v>
      </c>
      <c r="C353" s="313" t="s">
        <v>104</v>
      </c>
      <c r="D353" s="22" t="s">
        <v>913</v>
      </c>
      <c r="E353" s="22" t="s">
        <v>881</v>
      </c>
      <c r="F353" s="129" t="s">
        <v>404</v>
      </c>
      <c r="G353" s="129" t="s">
        <v>650</v>
      </c>
      <c r="H353" s="86">
        <v>303</v>
      </c>
      <c r="I353" s="112">
        <f>+H353*$I$5</f>
        <v>9912894.9749999996</v>
      </c>
      <c r="J353" s="112">
        <f>+I353</f>
        <v>9912894.9749999996</v>
      </c>
    </row>
    <row r="354" spans="1:11" s="19" customFormat="1" ht="31.5" customHeight="1" x14ac:dyDescent="0.2">
      <c r="A354" s="323"/>
      <c r="B354" s="313"/>
      <c r="C354" s="313"/>
      <c r="D354" s="21" t="s">
        <v>67</v>
      </c>
      <c r="E354" s="21"/>
      <c r="F354" s="18"/>
      <c r="G354" s="16"/>
      <c r="H354" s="82">
        <v>303</v>
      </c>
      <c r="I354" s="105">
        <f>+H354*$I$5</f>
        <v>9912894.9749999996</v>
      </c>
      <c r="J354" s="105">
        <f>+I354</f>
        <v>9912894.9749999996</v>
      </c>
    </row>
    <row r="355" spans="1:11" ht="124.5" customHeight="1" x14ac:dyDescent="0.2">
      <c r="A355" s="321" t="s">
        <v>746</v>
      </c>
      <c r="B355" s="313" t="s">
        <v>92</v>
      </c>
      <c r="C355" s="313" t="s">
        <v>91</v>
      </c>
      <c r="D355" s="22" t="s">
        <v>914</v>
      </c>
      <c r="E355" s="22" t="s">
        <v>882</v>
      </c>
      <c r="F355" s="129" t="s">
        <v>405</v>
      </c>
      <c r="G355" s="129" t="s">
        <v>15</v>
      </c>
      <c r="H355" s="86">
        <v>2</v>
      </c>
      <c r="I355" s="112">
        <f>+H355*$I$5</f>
        <v>65431.65</v>
      </c>
      <c r="J355" s="112">
        <f>+I355</f>
        <v>65431.65</v>
      </c>
    </row>
    <row r="356" spans="1:11" s="19" customFormat="1" ht="32.25" customHeight="1" thickBot="1" x14ac:dyDescent="0.25">
      <c r="A356" s="324"/>
      <c r="B356" s="331"/>
      <c r="C356" s="331"/>
      <c r="D356" s="67" t="s">
        <v>67</v>
      </c>
      <c r="E356" s="67"/>
      <c r="F356" s="59"/>
      <c r="G356" s="44"/>
      <c r="H356" s="83">
        <v>2</v>
      </c>
      <c r="I356" s="107">
        <f>+H356*$I$5</f>
        <v>65431.65</v>
      </c>
      <c r="J356" s="107">
        <f>+I356</f>
        <v>65431.65</v>
      </c>
    </row>
    <row r="357" spans="1:11" ht="21.75" customHeight="1" x14ac:dyDescent="0.25">
      <c r="A357" s="287" t="s">
        <v>119</v>
      </c>
      <c r="B357" s="288"/>
      <c r="C357" s="288"/>
      <c r="D357" s="288"/>
      <c r="E357" s="288"/>
      <c r="F357" s="288"/>
      <c r="G357" s="288"/>
      <c r="H357" s="288"/>
      <c r="I357" s="288"/>
      <c r="J357" s="289"/>
    </row>
    <row r="358" spans="1:11" ht="13.7" customHeight="1" x14ac:dyDescent="0.2">
      <c r="A358" s="290" t="s">
        <v>118</v>
      </c>
      <c r="B358" s="291"/>
      <c r="C358" s="291"/>
      <c r="D358" s="291"/>
      <c r="E358" s="291"/>
      <c r="F358" s="291"/>
      <c r="G358" s="291"/>
      <c r="H358" s="291"/>
      <c r="I358" s="291"/>
      <c r="J358" s="292"/>
    </row>
    <row r="359" spans="1:11" ht="16.5" customHeight="1" thickBot="1" x14ac:dyDescent="0.25">
      <c r="A359" s="293" t="s">
        <v>0</v>
      </c>
      <c r="B359" s="294"/>
      <c r="C359" s="294"/>
      <c r="D359" s="294"/>
      <c r="E359" s="294"/>
      <c r="F359" s="294"/>
      <c r="G359" s="294"/>
      <c r="H359" s="294"/>
      <c r="I359" s="294"/>
      <c r="J359" s="295"/>
    </row>
    <row r="360" spans="1:11" ht="39.75" customHeight="1" thickBot="1" x14ac:dyDescent="0.25">
      <c r="A360" s="91"/>
      <c r="B360" s="54"/>
      <c r="C360" s="54"/>
      <c r="D360" s="55"/>
      <c r="E360" s="55"/>
      <c r="F360" s="54"/>
      <c r="G360" s="53"/>
      <c r="H360" s="81"/>
      <c r="I360" s="60" t="s">
        <v>139</v>
      </c>
      <c r="J360" s="102"/>
    </row>
    <row r="361" spans="1:11" ht="33" customHeight="1" thickBot="1" x14ac:dyDescent="0.25">
      <c r="A361" s="91"/>
      <c r="B361" s="56"/>
      <c r="C361" s="56"/>
      <c r="D361" s="53"/>
      <c r="E361" s="53"/>
      <c r="F361" s="53"/>
      <c r="G361" s="53"/>
      <c r="H361" s="57"/>
      <c r="I361" s="35">
        <v>32715.825000000001</v>
      </c>
      <c r="J361" s="103"/>
    </row>
    <row r="362" spans="1:11" s="4" customFormat="1" ht="39" customHeight="1" thickBot="1" x14ac:dyDescent="0.25">
      <c r="A362" s="43" t="s">
        <v>27</v>
      </c>
      <c r="B362" s="3" t="s">
        <v>100</v>
      </c>
      <c r="C362" s="3" t="s">
        <v>70</v>
      </c>
      <c r="D362" s="3" t="s">
        <v>1</v>
      </c>
      <c r="E362" s="3"/>
      <c r="F362" s="3" t="s">
        <v>13</v>
      </c>
      <c r="G362" s="3" t="s">
        <v>14</v>
      </c>
      <c r="H362" s="36" t="s">
        <v>120</v>
      </c>
      <c r="I362" s="37" t="s">
        <v>140</v>
      </c>
      <c r="J362" s="73" t="s">
        <v>141</v>
      </c>
    </row>
    <row r="363" spans="1:11" s="13" customFormat="1" ht="72" customHeight="1" x14ac:dyDescent="0.2">
      <c r="A363" s="321" t="s">
        <v>747</v>
      </c>
      <c r="B363" s="332" t="s">
        <v>93</v>
      </c>
      <c r="C363" s="313" t="s">
        <v>91</v>
      </c>
      <c r="D363" s="22"/>
      <c r="E363" s="22" t="s">
        <v>883</v>
      </c>
      <c r="F363" s="129" t="s">
        <v>406</v>
      </c>
      <c r="G363" s="56"/>
      <c r="H363" s="86">
        <v>1</v>
      </c>
      <c r="I363" s="112">
        <f t="shared" ref="I363:I377" si="0">+H363*$I$5</f>
        <v>32715.825000000001</v>
      </c>
      <c r="J363" s="112">
        <f t="shared" ref="J363:J376" si="1">+I363</f>
        <v>32715.825000000001</v>
      </c>
      <c r="K363" s="2"/>
    </row>
    <row r="364" spans="1:11" s="19" customFormat="1" ht="45.75" customHeight="1" thickBot="1" x14ac:dyDescent="0.25">
      <c r="A364" s="324"/>
      <c r="B364" s="333"/>
      <c r="C364" s="313"/>
      <c r="D364" s="21" t="s">
        <v>67</v>
      </c>
      <c r="E364" s="21"/>
      <c r="F364" s="18"/>
      <c r="G364" s="16"/>
      <c r="H364" s="82">
        <v>1</v>
      </c>
      <c r="I364" s="105">
        <f t="shared" si="0"/>
        <v>32715.825000000001</v>
      </c>
      <c r="J364" s="105">
        <f t="shared" si="1"/>
        <v>32715.825000000001</v>
      </c>
    </row>
    <row r="365" spans="1:11" ht="49.7" customHeight="1" x14ac:dyDescent="0.2">
      <c r="A365" s="300" t="s">
        <v>748</v>
      </c>
      <c r="B365" s="313" t="s">
        <v>64</v>
      </c>
      <c r="C365" s="313" t="s">
        <v>94</v>
      </c>
      <c r="D365" s="22"/>
      <c r="E365" s="22" t="s">
        <v>884</v>
      </c>
      <c r="F365" s="125" t="s">
        <v>407</v>
      </c>
      <c r="G365" s="129" t="s">
        <v>651</v>
      </c>
      <c r="H365" s="86">
        <v>129</v>
      </c>
      <c r="I365" s="112">
        <f t="shared" si="0"/>
        <v>4220341.4249999998</v>
      </c>
      <c r="J365" s="112">
        <f t="shared" si="1"/>
        <v>4220341.4249999998</v>
      </c>
    </row>
    <row r="366" spans="1:11" s="19" customFormat="1" ht="46.5" customHeight="1" x14ac:dyDescent="0.2">
      <c r="A366" s="334"/>
      <c r="B366" s="313"/>
      <c r="C366" s="313"/>
      <c r="D366" s="21" t="s">
        <v>67</v>
      </c>
      <c r="E366" s="21"/>
      <c r="F366" s="18"/>
      <c r="G366" s="16"/>
      <c r="H366" s="82">
        <v>129</v>
      </c>
      <c r="I366" s="105">
        <f t="shared" si="0"/>
        <v>4220341.4249999998</v>
      </c>
      <c r="J366" s="105">
        <f t="shared" si="1"/>
        <v>4220341.4249999998</v>
      </c>
    </row>
    <row r="367" spans="1:11" ht="45" customHeight="1" x14ac:dyDescent="0.2">
      <c r="A367" s="321" t="s">
        <v>749</v>
      </c>
      <c r="B367" s="303" t="s">
        <v>121</v>
      </c>
      <c r="C367" s="303" t="s">
        <v>91</v>
      </c>
      <c r="D367" s="141" t="s">
        <v>915</v>
      </c>
      <c r="E367" s="141" t="s">
        <v>885</v>
      </c>
      <c r="F367" s="129" t="s">
        <v>408</v>
      </c>
      <c r="G367" s="129" t="s">
        <v>652</v>
      </c>
      <c r="H367" s="86">
        <v>2</v>
      </c>
      <c r="I367" s="112">
        <f t="shared" si="0"/>
        <v>65431.65</v>
      </c>
      <c r="J367" s="112">
        <f t="shared" si="1"/>
        <v>65431.65</v>
      </c>
    </row>
    <row r="368" spans="1:11" s="19" customFormat="1" ht="51" customHeight="1" x14ac:dyDescent="0.2">
      <c r="A368" s="323"/>
      <c r="B368" s="320"/>
      <c r="C368" s="320"/>
      <c r="D368" s="20" t="s">
        <v>67</v>
      </c>
      <c r="E368" s="20"/>
      <c r="F368" s="18"/>
      <c r="G368" s="16"/>
      <c r="H368" s="82">
        <v>2</v>
      </c>
      <c r="I368" s="105">
        <f t="shared" si="0"/>
        <v>65431.65</v>
      </c>
      <c r="J368" s="105">
        <f t="shared" si="1"/>
        <v>65431.65</v>
      </c>
    </row>
    <row r="369" spans="1:10" ht="56.25" customHeight="1" x14ac:dyDescent="0.2">
      <c r="A369" s="321" t="s">
        <v>750</v>
      </c>
      <c r="B369" s="303" t="s">
        <v>122</v>
      </c>
      <c r="C369" s="303" t="s">
        <v>91</v>
      </c>
      <c r="D369" s="141" t="s">
        <v>916</v>
      </c>
      <c r="E369" s="141" t="s">
        <v>886</v>
      </c>
      <c r="F369" s="129" t="s">
        <v>409</v>
      </c>
      <c r="G369" s="129" t="s">
        <v>653</v>
      </c>
      <c r="H369" s="86">
        <v>2.3048400270512941</v>
      </c>
      <c r="I369" s="112">
        <f t="shared" si="0"/>
        <v>75404.742978005408</v>
      </c>
      <c r="J369" s="112">
        <f t="shared" si="1"/>
        <v>75404.742978005408</v>
      </c>
    </row>
    <row r="370" spans="1:10" s="19" customFormat="1" ht="32.25" customHeight="1" x14ac:dyDescent="0.2">
      <c r="A370" s="323"/>
      <c r="B370" s="320"/>
      <c r="C370" s="320"/>
      <c r="D370" s="20" t="s">
        <v>67</v>
      </c>
      <c r="E370" s="20"/>
      <c r="F370" s="18"/>
      <c r="G370" s="16"/>
      <c r="H370" s="82">
        <v>2.3048400270512941</v>
      </c>
      <c r="I370" s="105">
        <f t="shared" si="0"/>
        <v>75404.742978005408</v>
      </c>
      <c r="J370" s="105">
        <f t="shared" si="1"/>
        <v>75404.742978005408</v>
      </c>
    </row>
    <row r="371" spans="1:10" ht="74.25" customHeight="1" x14ac:dyDescent="0.2">
      <c r="A371" s="300" t="s">
        <v>751</v>
      </c>
      <c r="B371" s="335" t="s">
        <v>111</v>
      </c>
      <c r="C371" s="335" t="s">
        <v>95</v>
      </c>
      <c r="D371" s="14" t="s">
        <v>917</v>
      </c>
      <c r="E371" s="140" t="s">
        <v>887</v>
      </c>
      <c r="F371" s="133" t="s">
        <v>410</v>
      </c>
      <c r="G371" s="132" t="s">
        <v>654</v>
      </c>
      <c r="H371" s="86">
        <v>116</v>
      </c>
      <c r="I371" s="112">
        <f t="shared" si="0"/>
        <v>3795035.7</v>
      </c>
      <c r="J371" s="112">
        <f t="shared" si="1"/>
        <v>3795035.7</v>
      </c>
    </row>
    <row r="372" spans="1:10" s="19" customFormat="1" ht="34.5" customHeight="1" x14ac:dyDescent="0.2">
      <c r="A372" s="300"/>
      <c r="B372" s="336"/>
      <c r="C372" s="336"/>
      <c r="D372" s="20" t="s">
        <v>67</v>
      </c>
      <c r="E372" s="20"/>
      <c r="F372" s="18"/>
      <c r="G372" s="16"/>
      <c r="H372" s="82">
        <v>116</v>
      </c>
      <c r="I372" s="105">
        <f t="shared" si="0"/>
        <v>3795035.7</v>
      </c>
      <c r="J372" s="105">
        <f t="shared" si="1"/>
        <v>3795035.7</v>
      </c>
    </row>
    <row r="373" spans="1:10" ht="78" customHeight="1" x14ac:dyDescent="0.2">
      <c r="A373" s="300" t="s">
        <v>752</v>
      </c>
      <c r="B373" s="335" t="s">
        <v>96</v>
      </c>
      <c r="C373" s="335" t="s">
        <v>95</v>
      </c>
      <c r="D373" s="14" t="s">
        <v>917</v>
      </c>
      <c r="E373" s="140" t="s">
        <v>888</v>
      </c>
      <c r="F373" s="133" t="s">
        <v>411</v>
      </c>
      <c r="G373" s="132" t="s">
        <v>655</v>
      </c>
      <c r="H373" s="86">
        <v>84</v>
      </c>
      <c r="I373" s="112">
        <f t="shared" si="0"/>
        <v>2748129.3000000003</v>
      </c>
      <c r="J373" s="112">
        <f t="shared" si="1"/>
        <v>2748129.3000000003</v>
      </c>
    </row>
    <row r="374" spans="1:10" s="19" customFormat="1" ht="32.25" customHeight="1" x14ac:dyDescent="0.2">
      <c r="A374" s="300"/>
      <c r="B374" s="336"/>
      <c r="C374" s="336"/>
      <c r="D374" s="20" t="s">
        <v>67</v>
      </c>
      <c r="E374" s="20"/>
      <c r="F374" s="18"/>
      <c r="G374" s="16"/>
      <c r="H374" s="82">
        <v>84</v>
      </c>
      <c r="I374" s="105">
        <f t="shared" si="0"/>
        <v>2748129.3000000003</v>
      </c>
      <c r="J374" s="105">
        <f t="shared" si="1"/>
        <v>2748129.3000000003</v>
      </c>
    </row>
    <row r="375" spans="1:10" ht="84" customHeight="1" x14ac:dyDescent="0.2">
      <c r="A375" s="300" t="s">
        <v>753</v>
      </c>
      <c r="B375" s="335" t="s">
        <v>105</v>
      </c>
      <c r="C375" s="335" t="s">
        <v>106</v>
      </c>
      <c r="D375" s="14" t="s">
        <v>917</v>
      </c>
      <c r="E375" s="140" t="s">
        <v>889</v>
      </c>
      <c r="F375" s="134" t="s">
        <v>412</v>
      </c>
      <c r="G375" s="138" t="s">
        <v>656</v>
      </c>
      <c r="H375" s="86">
        <v>179</v>
      </c>
      <c r="I375" s="112">
        <f t="shared" si="0"/>
        <v>5856132.6749999998</v>
      </c>
      <c r="J375" s="112">
        <f t="shared" si="1"/>
        <v>5856132.6749999998</v>
      </c>
    </row>
    <row r="376" spans="1:10" s="19" customFormat="1" ht="18" x14ac:dyDescent="0.2">
      <c r="A376" s="300"/>
      <c r="B376" s="336"/>
      <c r="C376" s="336"/>
      <c r="D376" s="20" t="s">
        <v>67</v>
      </c>
      <c r="E376" s="20"/>
      <c r="F376" s="18"/>
      <c r="G376" s="16"/>
      <c r="H376" s="82">
        <v>179</v>
      </c>
      <c r="I376" s="105">
        <f t="shared" si="0"/>
        <v>5856132.6749999998</v>
      </c>
      <c r="J376" s="105">
        <f t="shared" si="1"/>
        <v>5856132.6749999998</v>
      </c>
    </row>
    <row r="377" spans="1:10" ht="44.25" customHeight="1" x14ac:dyDescent="0.2">
      <c r="A377" s="300" t="s">
        <v>754</v>
      </c>
      <c r="B377" s="337" t="s">
        <v>112</v>
      </c>
      <c r="C377" s="338" t="s">
        <v>97</v>
      </c>
      <c r="D377" s="327" t="s">
        <v>918</v>
      </c>
      <c r="E377" s="303" t="s">
        <v>890</v>
      </c>
      <c r="F377" s="135" t="s">
        <v>413</v>
      </c>
      <c r="G377" s="131" t="s">
        <v>657</v>
      </c>
      <c r="H377" s="309">
        <v>125</v>
      </c>
      <c r="I377" s="311">
        <f t="shared" si="0"/>
        <v>4089478.125</v>
      </c>
      <c r="J377" s="104">
        <f>+I377*0.3</f>
        <v>1226843.4375</v>
      </c>
    </row>
    <row r="378" spans="1:10" ht="80.25" customHeight="1" x14ac:dyDescent="0.2">
      <c r="A378" s="300"/>
      <c r="B378" s="337"/>
      <c r="C378" s="339"/>
      <c r="D378" s="315"/>
      <c r="E378" s="320"/>
      <c r="F378" s="134" t="s">
        <v>414</v>
      </c>
      <c r="G378" s="132" t="s">
        <v>667</v>
      </c>
      <c r="H378" s="310"/>
      <c r="I378" s="312"/>
      <c r="J378" s="104">
        <f>+I377*0.7</f>
        <v>2862634.6875</v>
      </c>
    </row>
    <row r="379" spans="1:10" s="19" customFormat="1" ht="18" x14ac:dyDescent="0.2">
      <c r="A379" s="300"/>
      <c r="B379" s="337"/>
      <c r="C379" s="340"/>
      <c r="D379" s="20" t="s">
        <v>67</v>
      </c>
      <c r="E379" s="20"/>
      <c r="F379" s="18"/>
      <c r="G379" s="16"/>
      <c r="H379" s="82">
        <v>125</v>
      </c>
      <c r="I379" s="105">
        <f>+H379*$I$5</f>
        <v>4089478.125</v>
      </c>
      <c r="J379" s="106">
        <f>+J377+J378</f>
        <v>4089478.125</v>
      </c>
    </row>
    <row r="380" spans="1:10" ht="42" customHeight="1" x14ac:dyDescent="0.2">
      <c r="A380" s="300" t="s">
        <v>755</v>
      </c>
      <c r="B380" s="337" t="s">
        <v>113</v>
      </c>
      <c r="C380" s="338" t="s">
        <v>97</v>
      </c>
      <c r="D380" s="327" t="s">
        <v>918</v>
      </c>
      <c r="E380" s="303" t="s">
        <v>891</v>
      </c>
      <c r="F380" s="135" t="s">
        <v>415</v>
      </c>
      <c r="G380" s="131" t="s">
        <v>668</v>
      </c>
      <c r="H380" s="309">
        <v>236</v>
      </c>
      <c r="I380" s="311">
        <f>+H380*$I$5</f>
        <v>7720934.7000000002</v>
      </c>
      <c r="J380" s="104">
        <f>+I380*0.3</f>
        <v>2316280.41</v>
      </c>
    </row>
    <row r="381" spans="1:10" ht="87" customHeight="1" x14ac:dyDescent="0.2">
      <c r="A381" s="300"/>
      <c r="B381" s="337"/>
      <c r="C381" s="339"/>
      <c r="D381" s="315"/>
      <c r="E381" s="320"/>
      <c r="F381" s="134" t="s">
        <v>416</v>
      </c>
      <c r="G381" s="132" t="s">
        <v>669</v>
      </c>
      <c r="H381" s="310"/>
      <c r="I381" s="312"/>
      <c r="J381" s="104">
        <f>+I380*0.7</f>
        <v>5404654.29</v>
      </c>
    </row>
    <row r="382" spans="1:10" s="19" customFormat="1" ht="18.75" thickBot="1" x14ac:dyDescent="0.25">
      <c r="A382" s="321"/>
      <c r="B382" s="338"/>
      <c r="C382" s="339"/>
      <c r="D382" s="52" t="s">
        <v>67</v>
      </c>
      <c r="E382" s="52"/>
      <c r="F382" s="61"/>
      <c r="G382" s="62"/>
      <c r="H382" s="87">
        <v>236</v>
      </c>
      <c r="I382" s="113">
        <f>+H382*$I$5</f>
        <v>7720934.7000000002</v>
      </c>
      <c r="J382" s="106">
        <f>+J380+J381</f>
        <v>7720934.7000000002</v>
      </c>
    </row>
    <row r="383" spans="1:10" ht="40.5" customHeight="1" x14ac:dyDescent="0.2">
      <c r="A383" s="341" t="s">
        <v>756</v>
      </c>
      <c r="B383" s="342" t="s">
        <v>55</v>
      </c>
      <c r="C383" s="344" t="s">
        <v>97</v>
      </c>
      <c r="D383" s="346" t="s">
        <v>919</v>
      </c>
      <c r="E383" s="347" t="s">
        <v>892</v>
      </c>
      <c r="F383" s="136" t="s">
        <v>417</v>
      </c>
      <c r="G383" s="139" t="s">
        <v>670</v>
      </c>
      <c r="H383" s="348">
        <v>161</v>
      </c>
      <c r="I383" s="349">
        <f>+H383*$I$5</f>
        <v>5267247.8250000002</v>
      </c>
      <c r="J383" s="104">
        <f>+I383*0.3</f>
        <v>1580174.3474999999</v>
      </c>
    </row>
    <row r="384" spans="1:10" ht="64.5" customHeight="1" x14ac:dyDescent="0.2">
      <c r="A384" s="300"/>
      <c r="B384" s="337"/>
      <c r="C384" s="339"/>
      <c r="D384" s="315"/>
      <c r="E384" s="320"/>
      <c r="F384" s="134" t="s">
        <v>418</v>
      </c>
      <c r="G384" s="132" t="s">
        <v>671</v>
      </c>
      <c r="H384" s="310"/>
      <c r="I384" s="312"/>
      <c r="J384" s="104">
        <f>+I383*0.7</f>
        <v>3687073.4775</v>
      </c>
    </row>
    <row r="385" spans="1:10" s="19" customFormat="1" ht="18.75" thickBot="1" x14ac:dyDescent="0.25">
      <c r="A385" s="329"/>
      <c r="B385" s="343"/>
      <c r="C385" s="345"/>
      <c r="D385" s="58" t="s">
        <v>67</v>
      </c>
      <c r="E385" s="58"/>
      <c r="F385" s="59"/>
      <c r="G385" s="44"/>
      <c r="H385" s="83">
        <v>161</v>
      </c>
      <c r="I385" s="107">
        <f>+H385*$I$5</f>
        <v>5267247.8250000002</v>
      </c>
      <c r="J385" s="108">
        <f>+J383+J384</f>
        <v>5267247.8250000002</v>
      </c>
    </row>
    <row r="386" spans="1:10" ht="21.75" customHeight="1" x14ac:dyDescent="0.25">
      <c r="A386" s="287" t="s">
        <v>119</v>
      </c>
      <c r="B386" s="288"/>
      <c r="C386" s="288"/>
      <c r="D386" s="288"/>
      <c r="E386" s="288"/>
      <c r="F386" s="288"/>
      <c r="G386" s="288"/>
      <c r="H386" s="288"/>
      <c r="I386" s="288"/>
      <c r="J386" s="289"/>
    </row>
    <row r="387" spans="1:10" ht="13.7" customHeight="1" x14ac:dyDescent="0.2">
      <c r="A387" s="290" t="s">
        <v>118</v>
      </c>
      <c r="B387" s="291"/>
      <c r="C387" s="291"/>
      <c r="D387" s="291"/>
      <c r="E387" s="291"/>
      <c r="F387" s="291"/>
      <c r="G387" s="291"/>
      <c r="H387" s="291"/>
      <c r="I387" s="291"/>
      <c r="J387" s="292"/>
    </row>
    <row r="388" spans="1:10" ht="16.5" customHeight="1" thickBot="1" x14ac:dyDescent="0.25">
      <c r="A388" s="293" t="s">
        <v>0</v>
      </c>
      <c r="B388" s="294"/>
      <c r="C388" s="294"/>
      <c r="D388" s="294"/>
      <c r="E388" s="294"/>
      <c r="F388" s="294"/>
      <c r="G388" s="294"/>
      <c r="H388" s="294"/>
      <c r="I388" s="294"/>
      <c r="J388" s="295"/>
    </row>
    <row r="389" spans="1:10" ht="39.75" customHeight="1" thickBot="1" x14ac:dyDescent="0.25">
      <c r="A389" s="91"/>
      <c r="B389" s="54"/>
      <c r="C389" s="54"/>
      <c r="D389" s="55"/>
      <c r="E389" s="55"/>
      <c r="F389" s="54"/>
      <c r="G389" s="53"/>
      <c r="H389" s="81"/>
      <c r="I389" s="60" t="s">
        <v>139</v>
      </c>
      <c r="J389" s="102"/>
    </row>
    <row r="390" spans="1:10" ht="33" customHeight="1" thickBot="1" x14ac:dyDescent="0.25">
      <c r="A390" s="91"/>
      <c r="B390" s="56"/>
      <c r="C390" s="56"/>
      <c r="D390" s="53"/>
      <c r="E390" s="53"/>
      <c r="F390" s="53"/>
      <c r="G390" s="53"/>
      <c r="H390" s="57"/>
      <c r="I390" s="35">
        <v>32715.825000000001</v>
      </c>
      <c r="J390" s="103"/>
    </row>
    <row r="391" spans="1:10" s="4" customFormat="1" ht="39.75" customHeight="1" thickBot="1" x14ac:dyDescent="0.25">
      <c r="A391" s="43" t="s">
        <v>27</v>
      </c>
      <c r="B391" s="3" t="s">
        <v>100</v>
      </c>
      <c r="C391" s="3" t="s">
        <v>70</v>
      </c>
      <c r="D391" s="3" t="s">
        <v>1</v>
      </c>
      <c r="E391" s="3"/>
      <c r="F391" s="3" t="s">
        <v>13</v>
      </c>
      <c r="G391" s="3" t="s">
        <v>14</v>
      </c>
      <c r="H391" s="36" t="s">
        <v>120</v>
      </c>
      <c r="I391" s="37" t="s">
        <v>140</v>
      </c>
      <c r="J391" s="73" t="s">
        <v>141</v>
      </c>
    </row>
    <row r="392" spans="1:10" ht="51.75" customHeight="1" x14ac:dyDescent="0.2">
      <c r="A392" s="300" t="s">
        <v>757</v>
      </c>
      <c r="B392" s="337" t="s">
        <v>56</v>
      </c>
      <c r="C392" s="338" t="s">
        <v>97</v>
      </c>
      <c r="D392" s="327" t="s">
        <v>917</v>
      </c>
      <c r="E392" s="303" t="s">
        <v>893</v>
      </c>
      <c r="F392" s="135" t="s">
        <v>420</v>
      </c>
      <c r="G392" s="131" t="s">
        <v>672</v>
      </c>
      <c r="H392" s="309">
        <v>283</v>
      </c>
      <c r="I392" s="311">
        <f>+H392*$I$5</f>
        <v>9258578.4749999996</v>
      </c>
      <c r="J392" s="104">
        <f>+I392*0.3</f>
        <v>2777573.5425</v>
      </c>
    </row>
    <row r="393" spans="1:10" ht="153.75" customHeight="1" x14ac:dyDescent="0.2">
      <c r="A393" s="300"/>
      <c r="B393" s="337"/>
      <c r="C393" s="339"/>
      <c r="D393" s="315"/>
      <c r="E393" s="320"/>
      <c r="F393" s="133" t="s">
        <v>421</v>
      </c>
      <c r="G393" s="132" t="s">
        <v>673</v>
      </c>
      <c r="H393" s="310"/>
      <c r="I393" s="312"/>
      <c r="J393" s="104">
        <f>+I392*0.7</f>
        <v>6481004.9324999992</v>
      </c>
    </row>
    <row r="394" spans="1:10" s="19" customFormat="1" ht="18" x14ac:dyDescent="0.2">
      <c r="A394" s="300"/>
      <c r="B394" s="337"/>
      <c r="C394" s="340"/>
      <c r="D394" s="20" t="s">
        <v>67</v>
      </c>
      <c r="E394" s="20"/>
      <c r="F394" s="18"/>
      <c r="G394" s="16"/>
      <c r="H394" s="82">
        <v>283</v>
      </c>
      <c r="I394" s="105">
        <f>+H394*$I$5</f>
        <v>9258578.4749999996</v>
      </c>
      <c r="J394" s="106">
        <f>+J392+J393</f>
        <v>9258578.4749999996</v>
      </c>
    </row>
    <row r="395" spans="1:10" ht="43.5" customHeight="1" x14ac:dyDescent="0.2">
      <c r="A395" s="300" t="s">
        <v>758</v>
      </c>
      <c r="B395" s="337" t="s">
        <v>60</v>
      </c>
      <c r="C395" s="338" t="s">
        <v>97</v>
      </c>
      <c r="D395" s="327" t="s">
        <v>917</v>
      </c>
      <c r="E395" s="303" t="s">
        <v>894</v>
      </c>
      <c r="F395" s="135" t="s">
        <v>422</v>
      </c>
      <c r="G395" s="131" t="s">
        <v>674</v>
      </c>
      <c r="H395" s="309">
        <v>102</v>
      </c>
      <c r="I395" s="311">
        <f>+H395*$I$5</f>
        <v>3337014.15</v>
      </c>
      <c r="J395" s="104">
        <f>+I395*0.3</f>
        <v>1001104.2449999999</v>
      </c>
    </row>
    <row r="396" spans="1:10" ht="132" customHeight="1" x14ac:dyDescent="0.2">
      <c r="A396" s="300"/>
      <c r="B396" s="337"/>
      <c r="C396" s="339"/>
      <c r="D396" s="315"/>
      <c r="E396" s="320"/>
      <c r="F396" s="133" t="s">
        <v>423</v>
      </c>
      <c r="G396" s="132" t="s">
        <v>675</v>
      </c>
      <c r="H396" s="310"/>
      <c r="I396" s="312"/>
      <c r="J396" s="104">
        <f>+I395*0.7</f>
        <v>2335909.9049999998</v>
      </c>
    </row>
    <row r="397" spans="1:10" s="19" customFormat="1" ht="18" x14ac:dyDescent="0.2">
      <c r="A397" s="300"/>
      <c r="B397" s="337"/>
      <c r="C397" s="340"/>
      <c r="D397" s="20" t="s">
        <v>67</v>
      </c>
      <c r="E397" s="20"/>
      <c r="F397" s="18"/>
      <c r="G397" s="16"/>
      <c r="H397" s="82">
        <v>102</v>
      </c>
      <c r="I397" s="105">
        <f>+H397*$I$5</f>
        <v>3337014.15</v>
      </c>
      <c r="J397" s="106">
        <f>+J395+J396</f>
        <v>3337014.1499999994</v>
      </c>
    </row>
    <row r="398" spans="1:10" ht="54.75" customHeight="1" x14ac:dyDescent="0.2">
      <c r="A398" s="300" t="s">
        <v>759</v>
      </c>
      <c r="B398" s="337" t="s">
        <v>57</v>
      </c>
      <c r="C398" s="338" t="s">
        <v>97</v>
      </c>
      <c r="D398" s="327" t="s">
        <v>917</v>
      </c>
      <c r="E398" s="303" t="s">
        <v>895</v>
      </c>
      <c r="F398" s="135" t="s">
        <v>424</v>
      </c>
      <c r="G398" s="131" t="s">
        <v>676</v>
      </c>
      <c r="H398" s="309">
        <v>471</v>
      </c>
      <c r="I398" s="311">
        <f>+H398*$I$5</f>
        <v>15409153.575000001</v>
      </c>
      <c r="J398" s="104">
        <f>+I398*0.3</f>
        <v>4622746.0724999998</v>
      </c>
    </row>
    <row r="399" spans="1:10" ht="195.75" customHeight="1" x14ac:dyDescent="0.2">
      <c r="A399" s="300"/>
      <c r="B399" s="337"/>
      <c r="C399" s="339"/>
      <c r="D399" s="315"/>
      <c r="E399" s="320"/>
      <c r="F399" s="133" t="s">
        <v>425</v>
      </c>
      <c r="G399" s="132" t="s">
        <v>677</v>
      </c>
      <c r="H399" s="310"/>
      <c r="I399" s="312"/>
      <c r="J399" s="104">
        <f>+I398*0.7</f>
        <v>10786407.502499999</v>
      </c>
    </row>
    <row r="400" spans="1:10" s="19" customFormat="1" ht="18" x14ac:dyDescent="0.2">
      <c r="A400" s="300"/>
      <c r="B400" s="337"/>
      <c r="C400" s="340"/>
      <c r="D400" s="20" t="s">
        <v>67</v>
      </c>
      <c r="E400" s="20"/>
      <c r="F400" s="18"/>
      <c r="G400" s="16"/>
      <c r="H400" s="82">
        <v>471</v>
      </c>
      <c r="I400" s="105">
        <f>+H400*$I$5</f>
        <v>15409153.575000001</v>
      </c>
      <c r="J400" s="106">
        <f>+J398+J399</f>
        <v>15409153.574999999</v>
      </c>
    </row>
    <row r="401" spans="1:10" ht="47.25" customHeight="1" x14ac:dyDescent="0.2">
      <c r="A401" s="300" t="s">
        <v>760</v>
      </c>
      <c r="B401" s="337" t="s">
        <v>61</v>
      </c>
      <c r="C401" s="338" t="s">
        <v>97</v>
      </c>
      <c r="D401" s="327" t="s">
        <v>906</v>
      </c>
      <c r="E401" s="303" t="s">
        <v>896</v>
      </c>
      <c r="F401" s="135" t="s">
        <v>426</v>
      </c>
      <c r="G401" s="131" t="s">
        <v>678</v>
      </c>
      <c r="H401" s="309">
        <v>188</v>
      </c>
      <c r="I401" s="311">
        <f>+H401*$I$5</f>
        <v>6150575.1000000006</v>
      </c>
      <c r="J401" s="104">
        <f>+I401*0.3</f>
        <v>1845172.53</v>
      </c>
    </row>
    <row r="402" spans="1:10" ht="96.75" customHeight="1" x14ac:dyDescent="0.2">
      <c r="A402" s="300"/>
      <c r="B402" s="337"/>
      <c r="C402" s="339"/>
      <c r="D402" s="315"/>
      <c r="E402" s="320"/>
      <c r="F402" s="134" t="s">
        <v>427</v>
      </c>
      <c r="G402" s="132" t="s">
        <v>679</v>
      </c>
      <c r="H402" s="310"/>
      <c r="I402" s="312"/>
      <c r="J402" s="104">
        <f>+I401*0.7</f>
        <v>4305402.57</v>
      </c>
    </row>
    <row r="403" spans="1:10" s="19" customFormat="1" ht="18" x14ac:dyDescent="0.2">
      <c r="A403" s="300"/>
      <c r="B403" s="337"/>
      <c r="C403" s="340"/>
      <c r="D403" s="20" t="s">
        <v>67</v>
      </c>
      <c r="E403" s="20"/>
      <c r="F403" s="18"/>
      <c r="G403" s="16"/>
      <c r="H403" s="82">
        <v>188</v>
      </c>
      <c r="I403" s="105">
        <f>+H403*$I$5</f>
        <v>6150575.1000000006</v>
      </c>
      <c r="J403" s="106">
        <f>+J401+J402</f>
        <v>6150575.1000000006</v>
      </c>
    </row>
    <row r="404" spans="1:10" ht="43.5" customHeight="1" x14ac:dyDescent="0.2">
      <c r="A404" s="300" t="s">
        <v>761</v>
      </c>
      <c r="B404" s="337" t="s">
        <v>62</v>
      </c>
      <c r="C404" s="338" t="s">
        <v>97</v>
      </c>
      <c r="D404" s="327" t="s">
        <v>906</v>
      </c>
      <c r="E404" s="303" t="s">
        <v>897</v>
      </c>
      <c r="F404" s="135" t="s">
        <v>428</v>
      </c>
      <c r="G404" s="131" t="s">
        <v>680</v>
      </c>
      <c r="H404" s="309">
        <v>94</v>
      </c>
      <c r="I404" s="350">
        <f>+H404*$I$5</f>
        <v>3075287.5500000003</v>
      </c>
      <c r="J404" s="104">
        <f>+I404*0.3</f>
        <v>922586.26500000001</v>
      </c>
    </row>
    <row r="405" spans="1:10" ht="79.5" customHeight="1" x14ac:dyDescent="0.2">
      <c r="A405" s="300"/>
      <c r="B405" s="337"/>
      <c r="C405" s="339"/>
      <c r="D405" s="315"/>
      <c r="E405" s="320"/>
      <c r="F405" s="134" t="s">
        <v>429</v>
      </c>
      <c r="G405" s="132" t="s">
        <v>681</v>
      </c>
      <c r="H405" s="310"/>
      <c r="I405" s="351"/>
      <c r="J405" s="104">
        <f>+I404*0.7</f>
        <v>2152701.2850000001</v>
      </c>
    </row>
    <row r="406" spans="1:10" s="19" customFormat="1" ht="18" x14ac:dyDescent="0.2">
      <c r="A406" s="300"/>
      <c r="B406" s="337"/>
      <c r="C406" s="340"/>
      <c r="D406" s="20" t="s">
        <v>67</v>
      </c>
      <c r="E406" s="20"/>
      <c r="F406" s="18"/>
      <c r="G406" s="16"/>
      <c r="H406" s="82">
        <v>94</v>
      </c>
      <c r="I406" s="105">
        <f>+H406*$I$5</f>
        <v>3075287.5500000003</v>
      </c>
      <c r="J406" s="106">
        <f>+J404+J405</f>
        <v>3075287.5500000003</v>
      </c>
    </row>
    <row r="407" spans="1:10" ht="57.75" customHeight="1" x14ac:dyDescent="0.2">
      <c r="A407" s="300" t="s">
        <v>762</v>
      </c>
      <c r="B407" s="337" t="s">
        <v>63</v>
      </c>
      <c r="C407" s="338" t="s">
        <v>97</v>
      </c>
      <c r="D407" s="327" t="s">
        <v>906</v>
      </c>
      <c r="E407" s="303" t="s">
        <v>898</v>
      </c>
      <c r="F407" s="135" t="s">
        <v>430</v>
      </c>
      <c r="G407" s="131" t="s">
        <v>682</v>
      </c>
      <c r="H407" s="309">
        <v>153</v>
      </c>
      <c r="I407" s="311">
        <f>+H407*$I$5</f>
        <v>5005521.2250000006</v>
      </c>
      <c r="J407" s="104">
        <f>+I407*0.3</f>
        <v>1501656.3675000002</v>
      </c>
    </row>
    <row r="408" spans="1:10" ht="84.75" customHeight="1" x14ac:dyDescent="0.2">
      <c r="A408" s="300"/>
      <c r="B408" s="337"/>
      <c r="C408" s="339"/>
      <c r="D408" s="315"/>
      <c r="E408" s="320"/>
      <c r="F408" s="134" t="s">
        <v>431</v>
      </c>
      <c r="G408" s="132" t="s">
        <v>683</v>
      </c>
      <c r="H408" s="310"/>
      <c r="I408" s="312"/>
      <c r="J408" s="104">
        <f>+I407*0.7</f>
        <v>3503864.8575000004</v>
      </c>
    </row>
    <row r="409" spans="1:10" s="19" customFormat="1" ht="18" x14ac:dyDescent="0.2">
      <c r="A409" s="300"/>
      <c r="B409" s="337"/>
      <c r="C409" s="340"/>
      <c r="D409" s="20" t="s">
        <v>67</v>
      </c>
      <c r="E409" s="20"/>
      <c r="F409" s="18"/>
      <c r="G409" s="16"/>
      <c r="H409" s="82">
        <v>153</v>
      </c>
      <c r="I409" s="105">
        <f>+H409*$I$5</f>
        <v>5005521.2250000006</v>
      </c>
      <c r="J409" s="106">
        <f>+J407+J408</f>
        <v>5005521.2250000006</v>
      </c>
    </row>
    <row r="410" spans="1:10" ht="22.5" x14ac:dyDescent="0.2">
      <c r="A410" s="300" t="s">
        <v>763</v>
      </c>
      <c r="B410" s="337" t="s">
        <v>114</v>
      </c>
      <c r="C410" s="338" t="s">
        <v>71</v>
      </c>
      <c r="D410" s="327" t="s">
        <v>906</v>
      </c>
      <c r="E410" s="303" t="s">
        <v>899</v>
      </c>
      <c r="F410" s="135" t="s">
        <v>432</v>
      </c>
      <c r="G410" s="10"/>
      <c r="H410" s="309">
        <v>114</v>
      </c>
      <c r="I410" s="311">
        <f>+H410*$I$5</f>
        <v>3729604.0500000003</v>
      </c>
      <c r="J410" s="104">
        <f>+I410*0.3</f>
        <v>1118881.2150000001</v>
      </c>
    </row>
    <row r="411" spans="1:10" ht="76.5" customHeight="1" x14ac:dyDescent="0.2">
      <c r="A411" s="300"/>
      <c r="B411" s="337"/>
      <c r="C411" s="339"/>
      <c r="D411" s="315"/>
      <c r="E411" s="320"/>
      <c r="F411" s="134" t="s">
        <v>433</v>
      </c>
      <c r="G411" s="132" t="s">
        <v>684</v>
      </c>
      <c r="H411" s="310"/>
      <c r="I411" s="312"/>
      <c r="J411" s="104">
        <f>+I410*0.7</f>
        <v>2610722.835</v>
      </c>
    </row>
    <row r="412" spans="1:10" s="19" customFormat="1" ht="18" x14ac:dyDescent="0.2">
      <c r="A412" s="300"/>
      <c r="B412" s="337"/>
      <c r="C412" s="340"/>
      <c r="D412" s="20" t="s">
        <v>67</v>
      </c>
      <c r="E412" s="20"/>
      <c r="F412" s="18"/>
      <c r="G412" s="16"/>
      <c r="H412" s="82">
        <v>114</v>
      </c>
      <c r="I412" s="114">
        <f>+H412*$I$5</f>
        <v>3729604.0500000003</v>
      </c>
      <c r="J412" s="106">
        <f>+J410+J411</f>
        <v>3729604.05</v>
      </c>
    </row>
    <row r="413" spans="1:10" ht="22.5" x14ac:dyDescent="0.2">
      <c r="A413" s="300" t="s">
        <v>764</v>
      </c>
      <c r="B413" s="337" t="s">
        <v>115</v>
      </c>
      <c r="C413" s="338" t="s">
        <v>71</v>
      </c>
      <c r="D413" s="327" t="s">
        <v>906</v>
      </c>
      <c r="E413" s="303" t="s">
        <v>900</v>
      </c>
      <c r="F413" s="135" t="s">
        <v>434</v>
      </c>
      <c r="G413" s="10"/>
      <c r="H413" s="309">
        <v>95</v>
      </c>
      <c r="I413" s="311">
        <f>+H413*$I$5</f>
        <v>3108003.375</v>
      </c>
      <c r="J413" s="104">
        <f>+I413*0.3</f>
        <v>932401.01249999995</v>
      </c>
    </row>
    <row r="414" spans="1:10" ht="72.75" customHeight="1" x14ac:dyDescent="0.2">
      <c r="A414" s="300"/>
      <c r="B414" s="337"/>
      <c r="C414" s="339"/>
      <c r="D414" s="315"/>
      <c r="E414" s="320"/>
      <c r="F414" s="134" t="s">
        <v>435</v>
      </c>
      <c r="G414" s="132" t="s">
        <v>685</v>
      </c>
      <c r="H414" s="310"/>
      <c r="I414" s="312"/>
      <c r="J414" s="104">
        <f>+I413*0.7</f>
        <v>2175602.3624999998</v>
      </c>
    </row>
    <row r="415" spans="1:10" s="19" customFormat="1" ht="18" x14ac:dyDescent="0.2">
      <c r="A415" s="300"/>
      <c r="B415" s="337"/>
      <c r="C415" s="340"/>
      <c r="D415" s="20" t="s">
        <v>67</v>
      </c>
      <c r="E415" s="20"/>
      <c r="F415" s="18"/>
      <c r="G415" s="16"/>
      <c r="H415" s="82">
        <v>95</v>
      </c>
      <c r="I415" s="114">
        <f>+H415*$I$5</f>
        <v>3108003.375</v>
      </c>
      <c r="J415" s="106">
        <f>+J413+J414</f>
        <v>3108003.375</v>
      </c>
    </row>
    <row r="416" spans="1:10" ht="22.5" x14ac:dyDescent="0.2">
      <c r="A416" s="300" t="s">
        <v>765</v>
      </c>
      <c r="B416" s="337" t="s">
        <v>116</v>
      </c>
      <c r="C416" s="338" t="s">
        <v>71</v>
      </c>
      <c r="D416" s="327" t="s">
        <v>906</v>
      </c>
      <c r="E416" s="303" t="s">
        <v>901</v>
      </c>
      <c r="F416" s="135" t="s">
        <v>436</v>
      </c>
      <c r="G416" s="10"/>
      <c r="H416" s="309">
        <v>76</v>
      </c>
      <c r="I416" s="311">
        <f>+H416*$I$5</f>
        <v>2486402.7000000002</v>
      </c>
      <c r="J416" s="104">
        <f>+I416*0.3</f>
        <v>745920.81</v>
      </c>
    </row>
    <row r="417" spans="1:10" ht="89.25" customHeight="1" x14ac:dyDescent="0.2">
      <c r="A417" s="300"/>
      <c r="B417" s="337"/>
      <c r="C417" s="339"/>
      <c r="D417" s="315"/>
      <c r="E417" s="320"/>
      <c r="F417" s="134" t="s">
        <v>437</v>
      </c>
      <c r="G417" s="132" t="s">
        <v>686</v>
      </c>
      <c r="H417" s="310"/>
      <c r="I417" s="312"/>
      <c r="J417" s="104">
        <f>+I416*0.7</f>
        <v>1740481.8900000001</v>
      </c>
    </row>
    <row r="418" spans="1:10" s="19" customFormat="1" ht="18" x14ac:dyDescent="0.2">
      <c r="A418" s="300"/>
      <c r="B418" s="337"/>
      <c r="C418" s="340"/>
      <c r="D418" s="20" t="s">
        <v>67</v>
      </c>
      <c r="E418" s="20"/>
      <c r="F418" s="18"/>
      <c r="G418" s="16"/>
      <c r="H418" s="82">
        <v>76</v>
      </c>
      <c r="I418" s="105">
        <f>+H418*$I$5</f>
        <v>2486402.7000000002</v>
      </c>
      <c r="J418" s="106">
        <f>+J416+J417</f>
        <v>2486402.7000000002</v>
      </c>
    </row>
    <row r="419" spans="1:10" ht="22.5" x14ac:dyDescent="0.2">
      <c r="A419" s="300" t="s">
        <v>766</v>
      </c>
      <c r="B419" s="337" t="s">
        <v>117</v>
      </c>
      <c r="C419" s="338" t="s">
        <v>71</v>
      </c>
      <c r="D419" s="327" t="s">
        <v>906</v>
      </c>
      <c r="E419" s="303" t="s">
        <v>902</v>
      </c>
      <c r="F419" s="135" t="s">
        <v>438</v>
      </c>
      <c r="G419" s="10"/>
      <c r="H419" s="309">
        <v>63</v>
      </c>
      <c r="I419" s="311">
        <f>+H419*$I$5</f>
        <v>2061096.9750000001</v>
      </c>
      <c r="J419" s="104">
        <f>+I419*0.3</f>
        <v>618329.09250000003</v>
      </c>
    </row>
    <row r="420" spans="1:10" ht="68.25" customHeight="1" x14ac:dyDescent="0.2">
      <c r="A420" s="300"/>
      <c r="B420" s="337"/>
      <c r="C420" s="339"/>
      <c r="D420" s="315"/>
      <c r="E420" s="320"/>
      <c r="F420" s="134" t="s">
        <v>439</v>
      </c>
      <c r="G420" s="132" t="s">
        <v>687</v>
      </c>
      <c r="H420" s="310"/>
      <c r="I420" s="312"/>
      <c r="J420" s="104">
        <f>+I419*0.7</f>
        <v>1442767.8825000001</v>
      </c>
    </row>
    <row r="421" spans="1:10" s="19" customFormat="1" ht="18.75" thickBot="1" x14ac:dyDescent="0.25">
      <c r="A421" s="329"/>
      <c r="B421" s="343"/>
      <c r="C421" s="345"/>
      <c r="D421" s="58" t="s">
        <v>67</v>
      </c>
      <c r="E421" s="58"/>
      <c r="F421" s="59"/>
      <c r="G421" s="44"/>
      <c r="H421" s="83">
        <v>63</v>
      </c>
      <c r="I421" s="107">
        <f>+H421*$I$5</f>
        <v>2061096.9750000001</v>
      </c>
      <c r="J421" s="108">
        <f>+J419+J420</f>
        <v>2061096.9750000001</v>
      </c>
    </row>
    <row r="422" spans="1:10" x14ac:dyDescent="0.2">
      <c r="H422" s="88"/>
    </row>
  </sheetData>
  <mergeCells count="777">
    <mergeCell ref="I419:I420"/>
    <mergeCell ref="A419:A421"/>
    <mergeCell ref="B419:B421"/>
    <mergeCell ref="C419:C421"/>
    <mergeCell ref="D419:D420"/>
    <mergeCell ref="E419:E420"/>
    <mergeCell ref="H419:H420"/>
    <mergeCell ref="I413:I414"/>
    <mergeCell ref="A416:A418"/>
    <mergeCell ref="B416:B418"/>
    <mergeCell ref="C416:C418"/>
    <mergeCell ref="D416:D417"/>
    <mergeCell ref="E416:E417"/>
    <mergeCell ref="H416:H417"/>
    <mergeCell ref="I416:I417"/>
    <mergeCell ref="A413:A415"/>
    <mergeCell ref="B413:B415"/>
    <mergeCell ref="C413:C415"/>
    <mergeCell ref="D413:D414"/>
    <mergeCell ref="E413:E414"/>
    <mergeCell ref="H413:H414"/>
    <mergeCell ref="I407:I408"/>
    <mergeCell ref="A410:A412"/>
    <mergeCell ref="B410:B412"/>
    <mergeCell ref="C410:C412"/>
    <mergeCell ref="D410:D411"/>
    <mergeCell ref="E410:E411"/>
    <mergeCell ref="H410:H411"/>
    <mergeCell ref="I410:I411"/>
    <mergeCell ref="A407:A409"/>
    <mergeCell ref="B407:B409"/>
    <mergeCell ref="C407:C409"/>
    <mergeCell ref="D407:D408"/>
    <mergeCell ref="E407:E408"/>
    <mergeCell ref="H407:H408"/>
    <mergeCell ref="I401:I402"/>
    <mergeCell ref="A404:A406"/>
    <mergeCell ref="B404:B406"/>
    <mergeCell ref="C404:C406"/>
    <mergeCell ref="D404:D405"/>
    <mergeCell ref="E404:E405"/>
    <mergeCell ref="H404:H405"/>
    <mergeCell ref="I404:I405"/>
    <mergeCell ref="A401:A403"/>
    <mergeCell ref="B401:B403"/>
    <mergeCell ref="C401:C403"/>
    <mergeCell ref="D401:D402"/>
    <mergeCell ref="E401:E402"/>
    <mergeCell ref="H401:H402"/>
    <mergeCell ref="I395:I396"/>
    <mergeCell ref="A398:A400"/>
    <mergeCell ref="B398:B400"/>
    <mergeCell ref="C398:C400"/>
    <mergeCell ref="D398:D399"/>
    <mergeCell ref="E398:E399"/>
    <mergeCell ref="H398:H399"/>
    <mergeCell ref="I398:I399"/>
    <mergeCell ref="A395:A397"/>
    <mergeCell ref="B395:B397"/>
    <mergeCell ref="C395:C397"/>
    <mergeCell ref="D395:D396"/>
    <mergeCell ref="E395:E396"/>
    <mergeCell ref="H395:H396"/>
    <mergeCell ref="A386:J386"/>
    <mergeCell ref="A387:J387"/>
    <mergeCell ref="A388:J388"/>
    <mergeCell ref="A392:A394"/>
    <mergeCell ref="B392:B394"/>
    <mergeCell ref="C392:C394"/>
    <mergeCell ref="D392:D393"/>
    <mergeCell ref="E392:E393"/>
    <mergeCell ref="H392:H393"/>
    <mergeCell ref="I392:I393"/>
    <mergeCell ref="I380:I381"/>
    <mergeCell ref="A383:A385"/>
    <mergeCell ref="B383:B385"/>
    <mergeCell ref="C383:C385"/>
    <mergeCell ref="D383:D384"/>
    <mergeCell ref="E383:E384"/>
    <mergeCell ref="H383:H384"/>
    <mergeCell ref="I383:I384"/>
    <mergeCell ref="D377:D378"/>
    <mergeCell ref="E377:E378"/>
    <mergeCell ref="H377:H378"/>
    <mergeCell ref="I377:I378"/>
    <mergeCell ref="A380:A382"/>
    <mergeCell ref="B380:B382"/>
    <mergeCell ref="C380:C382"/>
    <mergeCell ref="D380:D381"/>
    <mergeCell ref="E380:E381"/>
    <mergeCell ref="H380:H381"/>
    <mergeCell ref="A375:A376"/>
    <mergeCell ref="B375:B376"/>
    <mergeCell ref="C375:C376"/>
    <mergeCell ref="A377:A379"/>
    <mergeCell ref="B377:B379"/>
    <mergeCell ref="C377:C379"/>
    <mergeCell ref="A371:A372"/>
    <mergeCell ref="B371:B372"/>
    <mergeCell ref="C371:C372"/>
    <mergeCell ref="A373:A374"/>
    <mergeCell ref="B373:B374"/>
    <mergeCell ref="C373:C374"/>
    <mergeCell ref="A367:A368"/>
    <mergeCell ref="B367:B368"/>
    <mergeCell ref="C367:C368"/>
    <mergeCell ref="A369:A370"/>
    <mergeCell ref="B369:B370"/>
    <mergeCell ref="C369:C370"/>
    <mergeCell ref="A363:A364"/>
    <mergeCell ref="B363:B364"/>
    <mergeCell ref="C363:C364"/>
    <mergeCell ref="A365:A366"/>
    <mergeCell ref="B365:B366"/>
    <mergeCell ref="C365:C366"/>
    <mergeCell ref="A357:J357"/>
    <mergeCell ref="A358:J358"/>
    <mergeCell ref="A359:J359"/>
    <mergeCell ref="A351:A352"/>
    <mergeCell ref="B351:B352"/>
    <mergeCell ref="C351:C352"/>
    <mergeCell ref="A353:A354"/>
    <mergeCell ref="B353:B354"/>
    <mergeCell ref="C353:C354"/>
    <mergeCell ref="A348:A350"/>
    <mergeCell ref="B348:B350"/>
    <mergeCell ref="C348:C350"/>
    <mergeCell ref="D348:D349"/>
    <mergeCell ref="E348:E349"/>
    <mergeCell ref="G348:G349"/>
    <mergeCell ref="H348:H349"/>
    <mergeCell ref="I348:I349"/>
    <mergeCell ref="A355:A356"/>
    <mergeCell ref="B355:B356"/>
    <mergeCell ref="C355:C356"/>
    <mergeCell ref="A342:A344"/>
    <mergeCell ref="B342:B344"/>
    <mergeCell ref="C342:C344"/>
    <mergeCell ref="D342:D343"/>
    <mergeCell ref="E342:E343"/>
    <mergeCell ref="G342:G343"/>
    <mergeCell ref="H342:H343"/>
    <mergeCell ref="I342:I343"/>
    <mergeCell ref="A345:A347"/>
    <mergeCell ref="B345:B347"/>
    <mergeCell ref="C345:C347"/>
    <mergeCell ref="D345:D346"/>
    <mergeCell ref="E345:E346"/>
    <mergeCell ref="G345:G346"/>
    <mergeCell ref="H345:H346"/>
    <mergeCell ref="I345:I346"/>
    <mergeCell ref="A337:A341"/>
    <mergeCell ref="B337:B341"/>
    <mergeCell ref="C337:C341"/>
    <mergeCell ref="D337:D338"/>
    <mergeCell ref="E337:E338"/>
    <mergeCell ref="H337:H338"/>
    <mergeCell ref="I337:I338"/>
    <mergeCell ref="D339:D340"/>
    <mergeCell ref="E339:E340"/>
    <mergeCell ref="H339:H340"/>
    <mergeCell ref="I339:I340"/>
    <mergeCell ref="A326:J326"/>
    <mergeCell ref="A327:J327"/>
    <mergeCell ref="A328:J328"/>
    <mergeCell ref="A332:A336"/>
    <mergeCell ref="B332:B336"/>
    <mergeCell ref="C332:C336"/>
    <mergeCell ref="D332:D333"/>
    <mergeCell ref="E332:E333"/>
    <mergeCell ref="H332:H333"/>
    <mergeCell ref="I332:I333"/>
    <mergeCell ref="D334:D335"/>
    <mergeCell ref="E334:E335"/>
    <mergeCell ref="H334:H335"/>
    <mergeCell ref="I334:I335"/>
    <mergeCell ref="I320:I321"/>
    <mergeCell ref="A323:A325"/>
    <mergeCell ref="B323:B325"/>
    <mergeCell ref="C323:C325"/>
    <mergeCell ref="D323:D324"/>
    <mergeCell ref="E323:E324"/>
    <mergeCell ref="H323:H324"/>
    <mergeCell ref="I323:I324"/>
    <mergeCell ref="A320:A322"/>
    <mergeCell ref="B320:B322"/>
    <mergeCell ref="C320:C322"/>
    <mergeCell ref="D320:D321"/>
    <mergeCell ref="E320:E321"/>
    <mergeCell ref="H320:H321"/>
    <mergeCell ref="I314:I315"/>
    <mergeCell ref="A317:A319"/>
    <mergeCell ref="B317:B319"/>
    <mergeCell ref="C317:C319"/>
    <mergeCell ref="D317:D318"/>
    <mergeCell ref="E317:E318"/>
    <mergeCell ref="H317:H318"/>
    <mergeCell ref="I317:I318"/>
    <mergeCell ref="A314:A316"/>
    <mergeCell ref="B314:B316"/>
    <mergeCell ref="C314:C316"/>
    <mergeCell ref="D314:D315"/>
    <mergeCell ref="E314:E315"/>
    <mergeCell ref="H314:H315"/>
    <mergeCell ref="A308:A310"/>
    <mergeCell ref="B308:B310"/>
    <mergeCell ref="C308:C310"/>
    <mergeCell ref="D308:D309"/>
    <mergeCell ref="E308:E309"/>
    <mergeCell ref="H308:H309"/>
    <mergeCell ref="I308:I309"/>
    <mergeCell ref="A311:A313"/>
    <mergeCell ref="B311:B313"/>
    <mergeCell ref="C311:C313"/>
    <mergeCell ref="D311:D312"/>
    <mergeCell ref="E311:E312"/>
    <mergeCell ref="H311:H312"/>
    <mergeCell ref="I311:I312"/>
    <mergeCell ref="A303:A307"/>
    <mergeCell ref="B303:B307"/>
    <mergeCell ref="C303:C307"/>
    <mergeCell ref="D303:D304"/>
    <mergeCell ref="E303:E304"/>
    <mergeCell ref="H303:H304"/>
    <mergeCell ref="I303:I304"/>
    <mergeCell ref="D305:D306"/>
    <mergeCell ref="E305:E306"/>
    <mergeCell ref="H305:H306"/>
    <mergeCell ref="I305:I306"/>
    <mergeCell ref="A292:J292"/>
    <mergeCell ref="A293:J293"/>
    <mergeCell ref="A294:J294"/>
    <mergeCell ref="A298:A302"/>
    <mergeCell ref="B298:B302"/>
    <mergeCell ref="C298:C302"/>
    <mergeCell ref="D298:D299"/>
    <mergeCell ref="E298:E299"/>
    <mergeCell ref="H298:H299"/>
    <mergeCell ref="I298:I299"/>
    <mergeCell ref="D300:D301"/>
    <mergeCell ref="E300:E301"/>
    <mergeCell ref="H300:H301"/>
    <mergeCell ref="I300:I301"/>
    <mergeCell ref="H287:H288"/>
    <mergeCell ref="I287:I288"/>
    <mergeCell ref="D289:D290"/>
    <mergeCell ref="E289:E290"/>
    <mergeCell ref="H289:H290"/>
    <mergeCell ref="I289:I290"/>
    <mergeCell ref="I282:I283"/>
    <mergeCell ref="D284:D285"/>
    <mergeCell ref="E284:E285"/>
    <mergeCell ref="H284:H285"/>
    <mergeCell ref="I284:I285"/>
    <mergeCell ref="H282:H283"/>
    <mergeCell ref="A287:A291"/>
    <mergeCell ref="B287:B291"/>
    <mergeCell ref="C287:C291"/>
    <mergeCell ref="D287:D288"/>
    <mergeCell ref="E287:E288"/>
    <mergeCell ref="A282:A286"/>
    <mergeCell ref="B282:B286"/>
    <mergeCell ref="C282:C286"/>
    <mergeCell ref="D282:D283"/>
    <mergeCell ref="E282:E283"/>
    <mergeCell ref="H277:H278"/>
    <mergeCell ref="I277:I278"/>
    <mergeCell ref="D279:D280"/>
    <mergeCell ref="E279:E280"/>
    <mergeCell ref="H279:H280"/>
    <mergeCell ref="I279:I280"/>
    <mergeCell ref="I272:I273"/>
    <mergeCell ref="D274:D275"/>
    <mergeCell ref="E274:E275"/>
    <mergeCell ref="H274:H275"/>
    <mergeCell ref="I274:I275"/>
    <mergeCell ref="H272:H273"/>
    <mergeCell ref="A277:A281"/>
    <mergeCell ref="B277:B281"/>
    <mergeCell ref="C277:C281"/>
    <mergeCell ref="D277:D278"/>
    <mergeCell ref="E277:E278"/>
    <mergeCell ref="A272:A276"/>
    <mergeCell ref="B272:B276"/>
    <mergeCell ref="C272:C276"/>
    <mergeCell ref="D272:D273"/>
    <mergeCell ref="E272:E273"/>
    <mergeCell ref="A243:A247"/>
    <mergeCell ref="B243:B247"/>
    <mergeCell ref="C243:C247"/>
    <mergeCell ref="D243:D244"/>
    <mergeCell ref="H267:H268"/>
    <mergeCell ref="I267:I268"/>
    <mergeCell ref="D269:D270"/>
    <mergeCell ref="E269:E270"/>
    <mergeCell ref="H269:H270"/>
    <mergeCell ref="I269:I270"/>
    <mergeCell ref="H258:H259"/>
    <mergeCell ref="I258:I259"/>
    <mergeCell ref="A261:J261"/>
    <mergeCell ref="A262:J262"/>
    <mergeCell ref="A263:J263"/>
    <mergeCell ref="A267:A271"/>
    <mergeCell ref="B267:B271"/>
    <mergeCell ref="C267:C271"/>
    <mergeCell ref="D267:D268"/>
    <mergeCell ref="E267:E268"/>
    <mergeCell ref="A256:A260"/>
    <mergeCell ref="B256:B260"/>
    <mergeCell ref="C256:C260"/>
    <mergeCell ref="D256:D257"/>
    <mergeCell ref="A253:A255"/>
    <mergeCell ref="B253:B255"/>
    <mergeCell ref="C253:C255"/>
    <mergeCell ref="D253:D254"/>
    <mergeCell ref="H253:H254"/>
    <mergeCell ref="A248:A252"/>
    <mergeCell ref="B248:B252"/>
    <mergeCell ref="C248:C252"/>
    <mergeCell ref="D248:D249"/>
    <mergeCell ref="E248:E249"/>
    <mergeCell ref="H248:H249"/>
    <mergeCell ref="E258:E259"/>
    <mergeCell ref="H240:H241"/>
    <mergeCell ref="I240:I241"/>
    <mergeCell ref="I248:I249"/>
    <mergeCell ref="D250:D251"/>
    <mergeCell ref="E250:E251"/>
    <mergeCell ref="H250:H251"/>
    <mergeCell ref="I250:I251"/>
    <mergeCell ref="I253:I254"/>
    <mergeCell ref="E256:E257"/>
    <mergeCell ref="H256:H257"/>
    <mergeCell ref="I256:I257"/>
    <mergeCell ref="D258:D259"/>
    <mergeCell ref="D245:D246"/>
    <mergeCell ref="E245:E246"/>
    <mergeCell ref="H245:H246"/>
    <mergeCell ref="I245:I246"/>
    <mergeCell ref="D240:D241"/>
    <mergeCell ref="E240:E241"/>
    <mergeCell ref="A227:J227"/>
    <mergeCell ref="A228:J228"/>
    <mergeCell ref="A229:J229"/>
    <mergeCell ref="A233:A237"/>
    <mergeCell ref="B233:B237"/>
    <mergeCell ref="C233:C237"/>
    <mergeCell ref="D233:D234"/>
    <mergeCell ref="E233:E234"/>
    <mergeCell ref="H233:H234"/>
    <mergeCell ref="I233:I234"/>
    <mergeCell ref="C238:C242"/>
    <mergeCell ref="D238:D239"/>
    <mergeCell ref="E238:E239"/>
    <mergeCell ref="H238:H239"/>
    <mergeCell ref="I238:I239"/>
    <mergeCell ref="E243:E244"/>
    <mergeCell ref="D235:D236"/>
    <mergeCell ref="E235:E236"/>
    <mergeCell ref="H235:H236"/>
    <mergeCell ref="I235:I236"/>
    <mergeCell ref="H243:H244"/>
    <mergeCell ref="I243:I244"/>
    <mergeCell ref="A238:A242"/>
    <mergeCell ref="B238:B242"/>
    <mergeCell ref="H209:H210"/>
    <mergeCell ref="I209:I210"/>
    <mergeCell ref="A222:A226"/>
    <mergeCell ref="B222:B226"/>
    <mergeCell ref="C222:C226"/>
    <mergeCell ref="D222:D223"/>
    <mergeCell ref="E222:E223"/>
    <mergeCell ref="A217:A221"/>
    <mergeCell ref="B217:B221"/>
    <mergeCell ref="C217:C221"/>
    <mergeCell ref="D217:D218"/>
    <mergeCell ref="E217:E218"/>
    <mergeCell ref="H222:H223"/>
    <mergeCell ref="I222:I223"/>
    <mergeCell ref="D224:D225"/>
    <mergeCell ref="E224:E225"/>
    <mergeCell ref="H224:H225"/>
    <mergeCell ref="I224:I225"/>
    <mergeCell ref="I217:I218"/>
    <mergeCell ref="D219:D220"/>
    <mergeCell ref="E219:E220"/>
    <mergeCell ref="H219:H220"/>
    <mergeCell ref="I219:I220"/>
    <mergeCell ref="H217:H218"/>
    <mergeCell ref="A212:A216"/>
    <mergeCell ref="B212:B216"/>
    <mergeCell ref="C212:C216"/>
    <mergeCell ref="D212:D213"/>
    <mergeCell ref="E212:E213"/>
    <mergeCell ref="H212:H213"/>
    <mergeCell ref="I212:I213"/>
    <mergeCell ref="D214:D215"/>
    <mergeCell ref="E214:E215"/>
    <mergeCell ref="H214:H215"/>
    <mergeCell ref="I214:I215"/>
    <mergeCell ref="A207:A211"/>
    <mergeCell ref="B207:B211"/>
    <mergeCell ref="C207:C211"/>
    <mergeCell ref="D207:D208"/>
    <mergeCell ref="E207:E208"/>
    <mergeCell ref="H207:H208"/>
    <mergeCell ref="I207:I208"/>
    <mergeCell ref="D209:D210"/>
    <mergeCell ref="E209:E210"/>
    <mergeCell ref="A196:J196"/>
    <mergeCell ref="A197:J197"/>
    <mergeCell ref="A198:J198"/>
    <mergeCell ref="A202:A206"/>
    <mergeCell ref="B202:B206"/>
    <mergeCell ref="C202:C206"/>
    <mergeCell ref="D202:D203"/>
    <mergeCell ref="E202:E203"/>
    <mergeCell ref="H202:H203"/>
    <mergeCell ref="I202:I203"/>
    <mergeCell ref="D204:D205"/>
    <mergeCell ref="E204:E205"/>
    <mergeCell ref="H204:H205"/>
    <mergeCell ref="I204:I205"/>
    <mergeCell ref="D193:D194"/>
    <mergeCell ref="E193:E194"/>
    <mergeCell ref="H193:H194"/>
    <mergeCell ref="I193:I194"/>
    <mergeCell ref="I186:I187"/>
    <mergeCell ref="D188:D189"/>
    <mergeCell ref="E188:E189"/>
    <mergeCell ref="H188:H189"/>
    <mergeCell ref="I188:I189"/>
    <mergeCell ref="A181:A185"/>
    <mergeCell ref="B181:B185"/>
    <mergeCell ref="C181:C185"/>
    <mergeCell ref="D181:D182"/>
    <mergeCell ref="E181:E182"/>
    <mergeCell ref="H181:H182"/>
    <mergeCell ref="I181:I182"/>
    <mergeCell ref="A191:A195"/>
    <mergeCell ref="B191:B195"/>
    <mergeCell ref="C191:C195"/>
    <mergeCell ref="D191:D192"/>
    <mergeCell ref="E191:E192"/>
    <mergeCell ref="D183:D184"/>
    <mergeCell ref="E183:E184"/>
    <mergeCell ref="H183:H184"/>
    <mergeCell ref="I183:I184"/>
    <mergeCell ref="A186:A190"/>
    <mergeCell ref="B186:B190"/>
    <mergeCell ref="C186:C190"/>
    <mergeCell ref="D186:D187"/>
    <mergeCell ref="E186:E187"/>
    <mergeCell ref="H186:H187"/>
    <mergeCell ref="H191:H192"/>
    <mergeCell ref="I191:I192"/>
    <mergeCell ref="A176:A180"/>
    <mergeCell ref="B176:B180"/>
    <mergeCell ref="C176:C180"/>
    <mergeCell ref="D176:D177"/>
    <mergeCell ref="E176:E177"/>
    <mergeCell ref="H176:H177"/>
    <mergeCell ref="I176:I177"/>
    <mergeCell ref="D178:D179"/>
    <mergeCell ref="E178:E179"/>
    <mergeCell ref="H178:H179"/>
    <mergeCell ref="I178:I179"/>
    <mergeCell ref="A167:J167"/>
    <mergeCell ref="A171:A175"/>
    <mergeCell ref="B171:B175"/>
    <mergeCell ref="C171:C175"/>
    <mergeCell ref="D171:D172"/>
    <mergeCell ref="E171:E172"/>
    <mergeCell ref="H171:H172"/>
    <mergeCell ref="I171:I172"/>
    <mergeCell ref="D173:D174"/>
    <mergeCell ref="E173:E174"/>
    <mergeCell ref="H173:H174"/>
    <mergeCell ref="I173:I174"/>
    <mergeCell ref="A165:J165"/>
    <mergeCell ref="A166:J166"/>
    <mergeCell ref="E157:E158"/>
    <mergeCell ref="H157:H158"/>
    <mergeCell ref="I157:I158"/>
    <mergeCell ref="A160:A164"/>
    <mergeCell ref="B160:B164"/>
    <mergeCell ref="C160:C164"/>
    <mergeCell ref="D160:D161"/>
    <mergeCell ref="E160:E161"/>
    <mergeCell ref="H160:H161"/>
    <mergeCell ref="I160:I161"/>
    <mergeCell ref="A155:A159"/>
    <mergeCell ref="B155:B159"/>
    <mergeCell ref="C155:C159"/>
    <mergeCell ref="D155:D156"/>
    <mergeCell ref="E155:E156"/>
    <mergeCell ref="H155:H156"/>
    <mergeCell ref="I155:I156"/>
    <mergeCell ref="D157:D158"/>
    <mergeCell ref="D162:D163"/>
    <mergeCell ref="E162:E163"/>
    <mergeCell ref="H162:H163"/>
    <mergeCell ref="I162:I163"/>
    <mergeCell ref="I147:I148"/>
    <mergeCell ref="A150:A154"/>
    <mergeCell ref="B150:B154"/>
    <mergeCell ref="C150:C154"/>
    <mergeCell ref="D150:D151"/>
    <mergeCell ref="E150:E151"/>
    <mergeCell ref="H150:H151"/>
    <mergeCell ref="I150:I151"/>
    <mergeCell ref="D152:D153"/>
    <mergeCell ref="E152:E153"/>
    <mergeCell ref="A147:A149"/>
    <mergeCell ref="B147:B149"/>
    <mergeCell ref="C147:C149"/>
    <mergeCell ref="D147:D148"/>
    <mergeCell ref="E147:E148"/>
    <mergeCell ref="H147:H148"/>
    <mergeCell ref="H152:H153"/>
    <mergeCell ref="I152:I153"/>
    <mergeCell ref="H142:H143"/>
    <mergeCell ref="I142:I143"/>
    <mergeCell ref="D144:D145"/>
    <mergeCell ref="E144:E145"/>
    <mergeCell ref="H144:H145"/>
    <mergeCell ref="I144:I145"/>
    <mergeCell ref="H133:H134"/>
    <mergeCell ref="I133:I134"/>
    <mergeCell ref="A136:J136"/>
    <mergeCell ref="A137:J137"/>
    <mergeCell ref="A138:J138"/>
    <mergeCell ref="A142:A146"/>
    <mergeCell ref="B142:B146"/>
    <mergeCell ref="C142:C146"/>
    <mergeCell ref="D142:D143"/>
    <mergeCell ref="E142:E143"/>
    <mergeCell ref="I128:I129"/>
    <mergeCell ref="D130:D131"/>
    <mergeCell ref="E130:E131"/>
    <mergeCell ref="H130:H131"/>
    <mergeCell ref="I130:I131"/>
    <mergeCell ref="A133:A135"/>
    <mergeCell ref="B133:B135"/>
    <mergeCell ref="C133:C135"/>
    <mergeCell ref="D133:D134"/>
    <mergeCell ref="E133:E134"/>
    <mergeCell ref="A128:A132"/>
    <mergeCell ref="B128:B132"/>
    <mergeCell ref="C128:C132"/>
    <mergeCell ref="D128:D129"/>
    <mergeCell ref="E128:E129"/>
    <mergeCell ref="H128:H129"/>
    <mergeCell ref="D125:D126"/>
    <mergeCell ref="E125:E126"/>
    <mergeCell ref="H125:H126"/>
    <mergeCell ref="I125:I126"/>
    <mergeCell ref="I118:I119"/>
    <mergeCell ref="A121:A127"/>
    <mergeCell ref="B121:B127"/>
    <mergeCell ref="C121:C127"/>
    <mergeCell ref="D121:D122"/>
    <mergeCell ref="E121:E122"/>
    <mergeCell ref="H121:H122"/>
    <mergeCell ref="I121:I122"/>
    <mergeCell ref="D123:D124"/>
    <mergeCell ref="E123:E124"/>
    <mergeCell ref="A118:A120"/>
    <mergeCell ref="B118:B120"/>
    <mergeCell ref="C118:C120"/>
    <mergeCell ref="D118:D119"/>
    <mergeCell ref="E118:E119"/>
    <mergeCell ref="H118:H119"/>
    <mergeCell ref="A115:A117"/>
    <mergeCell ref="B115:B117"/>
    <mergeCell ref="C115:C117"/>
    <mergeCell ref="D115:D116"/>
    <mergeCell ref="E115:E116"/>
    <mergeCell ref="H115:H116"/>
    <mergeCell ref="I115:I116"/>
    <mergeCell ref="H123:H124"/>
    <mergeCell ref="I123:I124"/>
    <mergeCell ref="D106:D107"/>
    <mergeCell ref="E106:E107"/>
    <mergeCell ref="H106:H107"/>
    <mergeCell ref="I106:I107"/>
    <mergeCell ref="A109:J109"/>
    <mergeCell ref="A110:J110"/>
    <mergeCell ref="A111:J111"/>
    <mergeCell ref="A102:A108"/>
    <mergeCell ref="B102:B108"/>
    <mergeCell ref="C102:C108"/>
    <mergeCell ref="D102:D103"/>
    <mergeCell ref="E102:E103"/>
    <mergeCell ref="H102:H103"/>
    <mergeCell ref="A95:A101"/>
    <mergeCell ref="B95:B101"/>
    <mergeCell ref="C95:C101"/>
    <mergeCell ref="D95:D96"/>
    <mergeCell ref="E95:E96"/>
    <mergeCell ref="H95:H96"/>
    <mergeCell ref="I102:I103"/>
    <mergeCell ref="D104:D105"/>
    <mergeCell ref="E104:E105"/>
    <mergeCell ref="I95:I96"/>
    <mergeCell ref="D97:D98"/>
    <mergeCell ref="E97:E98"/>
    <mergeCell ref="H97:H98"/>
    <mergeCell ref="I97:I98"/>
    <mergeCell ref="D99:D100"/>
    <mergeCell ref="E99:E100"/>
    <mergeCell ref="H99:H100"/>
    <mergeCell ref="I99:I100"/>
    <mergeCell ref="H104:H105"/>
    <mergeCell ref="I104:I105"/>
    <mergeCell ref="D92:D93"/>
    <mergeCell ref="E92:E93"/>
    <mergeCell ref="H92:H93"/>
    <mergeCell ref="I92:I93"/>
    <mergeCell ref="A82:J82"/>
    <mergeCell ref="A83:J83"/>
    <mergeCell ref="A84:J84"/>
    <mergeCell ref="A88:A94"/>
    <mergeCell ref="B88:B94"/>
    <mergeCell ref="C88:C94"/>
    <mergeCell ref="D88:D89"/>
    <mergeCell ref="E88:E89"/>
    <mergeCell ref="H88:H89"/>
    <mergeCell ref="I88:I89"/>
    <mergeCell ref="H77:H78"/>
    <mergeCell ref="I77:I78"/>
    <mergeCell ref="D79:D80"/>
    <mergeCell ref="E79:E80"/>
    <mergeCell ref="H79:H80"/>
    <mergeCell ref="I79:I80"/>
    <mergeCell ref="D90:D91"/>
    <mergeCell ref="E90:E91"/>
    <mergeCell ref="H90:H91"/>
    <mergeCell ref="I90:I91"/>
    <mergeCell ref="A75:A81"/>
    <mergeCell ref="B75:B81"/>
    <mergeCell ref="C75:C81"/>
    <mergeCell ref="D75:D76"/>
    <mergeCell ref="E75:E76"/>
    <mergeCell ref="H75:H76"/>
    <mergeCell ref="I68:I69"/>
    <mergeCell ref="D70:D71"/>
    <mergeCell ref="E70:E71"/>
    <mergeCell ref="H70:H71"/>
    <mergeCell ref="I70:I71"/>
    <mergeCell ref="D72:D73"/>
    <mergeCell ref="E72:E73"/>
    <mergeCell ref="H72:H73"/>
    <mergeCell ref="I72:I73"/>
    <mergeCell ref="A68:A74"/>
    <mergeCell ref="B68:B74"/>
    <mergeCell ref="C68:C74"/>
    <mergeCell ref="D68:D69"/>
    <mergeCell ref="E68:E69"/>
    <mergeCell ref="H68:H69"/>
    <mergeCell ref="I75:I76"/>
    <mergeCell ref="D77:D78"/>
    <mergeCell ref="E77:E78"/>
    <mergeCell ref="D65:D66"/>
    <mergeCell ref="E65:E66"/>
    <mergeCell ref="H65:H66"/>
    <mergeCell ref="I65:I66"/>
    <mergeCell ref="A55:J55"/>
    <mergeCell ref="A56:J56"/>
    <mergeCell ref="A57:J57"/>
    <mergeCell ref="A61:A67"/>
    <mergeCell ref="B61:B67"/>
    <mergeCell ref="C61:C67"/>
    <mergeCell ref="D61:D62"/>
    <mergeCell ref="E61:E62"/>
    <mergeCell ref="H61:H62"/>
    <mergeCell ref="I61:I62"/>
    <mergeCell ref="H50:H51"/>
    <mergeCell ref="I50:I51"/>
    <mergeCell ref="D52:D53"/>
    <mergeCell ref="E52:E53"/>
    <mergeCell ref="H52:H53"/>
    <mergeCell ref="I52:I53"/>
    <mergeCell ref="D63:D64"/>
    <mergeCell ref="E63:E64"/>
    <mergeCell ref="H63:H64"/>
    <mergeCell ref="I63:I64"/>
    <mergeCell ref="A48:A54"/>
    <mergeCell ref="B48:B54"/>
    <mergeCell ref="C48:C54"/>
    <mergeCell ref="D48:D49"/>
    <mergeCell ref="E48:E49"/>
    <mergeCell ref="H48:H49"/>
    <mergeCell ref="I41:I42"/>
    <mergeCell ref="D43:D44"/>
    <mergeCell ref="E43:E44"/>
    <mergeCell ref="H43:H44"/>
    <mergeCell ref="I43:I44"/>
    <mergeCell ref="D45:D46"/>
    <mergeCell ref="E45:E46"/>
    <mergeCell ref="H45:H46"/>
    <mergeCell ref="I45:I46"/>
    <mergeCell ref="A41:A47"/>
    <mergeCell ref="B41:B47"/>
    <mergeCell ref="C41:C47"/>
    <mergeCell ref="D41:D42"/>
    <mergeCell ref="E41:E42"/>
    <mergeCell ref="H41:H42"/>
    <mergeCell ref="I48:I49"/>
    <mergeCell ref="D50:D51"/>
    <mergeCell ref="E50:E51"/>
    <mergeCell ref="D38:D39"/>
    <mergeCell ref="E38:E39"/>
    <mergeCell ref="H38:H39"/>
    <mergeCell ref="I38:I39"/>
    <mergeCell ref="A28:J28"/>
    <mergeCell ref="A29:J29"/>
    <mergeCell ref="A30:J30"/>
    <mergeCell ref="A34:A40"/>
    <mergeCell ref="B34:B40"/>
    <mergeCell ref="C34:C40"/>
    <mergeCell ref="D34:D35"/>
    <mergeCell ref="E34:E35"/>
    <mergeCell ref="H34:H35"/>
    <mergeCell ref="I34:I35"/>
    <mergeCell ref="H23:H24"/>
    <mergeCell ref="I23:I24"/>
    <mergeCell ref="D25:D26"/>
    <mergeCell ref="E25:E26"/>
    <mergeCell ref="H25:H26"/>
    <mergeCell ref="I25:I26"/>
    <mergeCell ref="D36:D37"/>
    <mergeCell ref="E36:E37"/>
    <mergeCell ref="H36:H37"/>
    <mergeCell ref="I36:I37"/>
    <mergeCell ref="A21:A27"/>
    <mergeCell ref="B21:B27"/>
    <mergeCell ref="C21:C27"/>
    <mergeCell ref="D21:D22"/>
    <mergeCell ref="E21:E22"/>
    <mergeCell ref="H21:H22"/>
    <mergeCell ref="I14:I15"/>
    <mergeCell ref="D16:D17"/>
    <mergeCell ref="E16:E17"/>
    <mergeCell ref="H16:H17"/>
    <mergeCell ref="I16:I17"/>
    <mergeCell ref="D18:D19"/>
    <mergeCell ref="E18:E19"/>
    <mergeCell ref="H18:H19"/>
    <mergeCell ref="I18:I19"/>
    <mergeCell ref="A14:A20"/>
    <mergeCell ref="B14:B20"/>
    <mergeCell ref="C14:C20"/>
    <mergeCell ref="D14:D15"/>
    <mergeCell ref="E14:E15"/>
    <mergeCell ref="H14:H15"/>
    <mergeCell ref="I21:I22"/>
    <mergeCell ref="D23:D24"/>
    <mergeCell ref="E23:E24"/>
    <mergeCell ref="D9:D10"/>
    <mergeCell ref="E9:E10"/>
    <mergeCell ref="H9:H10"/>
    <mergeCell ref="I9:I10"/>
    <mergeCell ref="D11:D12"/>
    <mergeCell ref="E11:E12"/>
    <mergeCell ref="H11:H12"/>
    <mergeCell ref="I11:I12"/>
    <mergeCell ref="A1:J1"/>
    <mergeCell ref="A2:J2"/>
    <mergeCell ref="A3:J3"/>
    <mergeCell ref="A7:A13"/>
    <mergeCell ref="B7:B13"/>
    <mergeCell ref="C7:C13"/>
    <mergeCell ref="D7:D8"/>
    <mergeCell ref="E7:E8"/>
    <mergeCell ref="H7:H8"/>
    <mergeCell ref="I7:I8"/>
  </mergeCells>
  <printOptions horizontalCentered="1" verticalCentered="1"/>
  <pageMargins left="0.39370078740157483" right="0.39370078740157483" top="0.39370078740157483" bottom="0.39370078740157483" header="0" footer="0.31496062992125984"/>
  <pageSetup scale="37" fitToHeight="0" orientation="portrait" r:id="rId1"/>
  <headerFooter>
    <oddFooter>&amp;R&amp;G</oddFooter>
  </headerFooter>
  <rowBreaks count="13" manualBreakCount="13">
    <brk id="27" max="8" man="1"/>
    <brk id="54" max="8" man="1"/>
    <brk id="81" max="8" man="1"/>
    <brk id="108" max="8" man="1"/>
    <brk id="135" max="8" man="1"/>
    <brk id="164" max="8" man="1"/>
    <brk id="195" max="8" man="1"/>
    <brk id="226" max="8" man="1"/>
    <brk id="260" max="8" man="1"/>
    <brk id="291" max="8" man="1"/>
    <brk id="325" max="8" man="1"/>
    <brk id="356" max="8" man="1"/>
    <brk id="385" max="8"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00B050"/>
  </sheetPr>
  <dimension ref="A1:J227"/>
  <sheetViews>
    <sheetView zoomScale="85" zoomScaleNormal="85" zoomScaleSheetLayoutView="55" zoomScalePageLayoutView="30" workbookViewId="0">
      <selection activeCell="F9" sqref="F9"/>
    </sheetView>
  </sheetViews>
  <sheetFormatPr baseColWidth="10" defaultColWidth="11.42578125" defaultRowHeight="12.75" x14ac:dyDescent="0.2"/>
  <cols>
    <col min="1" max="1" width="13.140625" style="8" customWidth="1"/>
    <col min="2" max="2" width="25.140625" style="6" customWidth="1"/>
    <col min="3" max="3" width="14.7109375" style="6" customWidth="1"/>
    <col min="4" max="5" width="26.7109375" style="5" customWidth="1"/>
    <col min="6" max="6" width="59.5703125" style="5" customWidth="1"/>
    <col min="7" max="7" width="41.85546875" style="5" customWidth="1"/>
    <col min="8" max="8" width="30" style="80" customWidth="1"/>
    <col min="9" max="9" width="30" style="100" customWidth="1"/>
    <col min="10" max="10" width="29" style="101" customWidth="1"/>
    <col min="11" max="16384" width="11.42578125" style="5"/>
  </cols>
  <sheetData>
    <row r="1" spans="1:10" ht="15.75" x14ac:dyDescent="0.25">
      <c r="A1" s="287" t="s">
        <v>996</v>
      </c>
      <c r="B1" s="288"/>
      <c r="C1" s="288"/>
      <c r="D1" s="288"/>
      <c r="E1" s="288"/>
      <c r="F1" s="288"/>
      <c r="G1" s="288"/>
      <c r="H1" s="288"/>
      <c r="I1" s="288"/>
      <c r="J1" s="289"/>
    </row>
    <row r="2" spans="1:10" ht="11.25" x14ac:dyDescent="0.2">
      <c r="A2" s="372"/>
      <c r="B2" s="373"/>
      <c r="C2" s="373"/>
      <c r="D2" s="373"/>
      <c r="E2" s="373"/>
      <c r="F2" s="373"/>
      <c r="G2" s="373"/>
      <c r="H2" s="373"/>
      <c r="I2" s="373"/>
      <c r="J2" s="374"/>
    </row>
    <row r="3" spans="1:10" ht="15.75" customHeight="1" x14ac:dyDescent="0.2">
      <c r="A3" s="49"/>
      <c r="B3" s="291" t="s">
        <v>997</v>
      </c>
      <c r="C3" s="291"/>
      <c r="D3" s="291"/>
      <c r="E3" s="291"/>
      <c r="F3" s="291"/>
      <c r="G3" s="291"/>
      <c r="H3" s="291"/>
      <c r="I3" s="291"/>
      <c r="J3" s="292"/>
    </row>
    <row r="4" spans="1:10" ht="16.5" customHeight="1" thickBot="1" x14ac:dyDescent="0.25">
      <c r="A4" s="51"/>
      <c r="B4" s="291" t="s">
        <v>1482</v>
      </c>
      <c r="C4" s="291"/>
      <c r="D4" s="291"/>
      <c r="E4" s="291"/>
      <c r="F4" s="291"/>
      <c r="G4" s="291"/>
      <c r="H4" s="291"/>
      <c r="I4" s="291"/>
      <c r="J4" s="292"/>
    </row>
    <row r="5" spans="1:10" ht="64.5" customHeight="1" thickBot="1" x14ac:dyDescent="0.25">
      <c r="A5" s="38"/>
      <c r="B5" s="39"/>
      <c r="C5" s="39"/>
      <c r="D5" s="39"/>
      <c r="E5" s="160"/>
      <c r="F5" s="39"/>
      <c r="G5" s="40"/>
      <c r="H5" s="76"/>
      <c r="I5" s="92" t="s">
        <v>1397</v>
      </c>
      <c r="J5" s="93"/>
    </row>
    <row r="6" spans="1:10" ht="41.25" customHeight="1" thickBot="1" x14ac:dyDescent="0.25">
      <c r="A6" s="41"/>
      <c r="B6" s="42"/>
      <c r="C6" s="42"/>
      <c r="D6" s="40"/>
      <c r="E6" s="40"/>
      <c r="F6" s="40"/>
      <c r="G6" s="15"/>
      <c r="H6" s="76"/>
      <c r="I6" s="90">
        <v>32715.825000000001</v>
      </c>
      <c r="J6" s="94"/>
    </row>
    <row r="7" spans="1:10" s="7" customFormat="1" ht="54.75" customHeight="1" thickBot="1" x14ac:dyDescent="0.25">
      <c r="A7" s="43" t="s">
        <v>27</v>
      </c>
      <c r="B7" s="3" t="s">
        <v>100</v>
      </c>
      <c r="C7" s="3" t="s">
        <v>70</v>
      </c>
      <c r="D7" s="3" t="s">
        <v>1</v>
      </c>
      <c r="E7" s="3" t="s">
        <v>767</v>
      </c>
      <c r="F7" s="3" t="s">
        <v>179</v>
      </c>
      <c r="G7" s="3" t="s">
        <v>14</v>
      </c>
      <c r="H7" s="3" t="s">
        <v>1398</v>
      </c>
      <c r="I7" s="75" t="s">
        <v>1399</v>
      </c>
      <c r="J7" s="73" t="s">
        <v>141</v>
      </c>
    </row>
    <row r="8" spans="1:10" s="165" customFormat="1" ht="88.5" customHeight="1" x14ac:dyDescent="0.2">
      <c r="A8" s="375" t="s">
        <v>142</v>
      </c>
      <c r="B8" s="365" t="s">
        <v>1483</v>
      </c>
      <c r="C8" s="359" t="s">
        <v>71</v>
      </c>
      <c r="D8" s="362" t="s">
        <v>1002</v>
      </c>
      <c r="E8" s="359" t="s">
        <v>1596</v>
      </c>
      <c r="F8" s="156" t="s">
        <v>1484</v>
      </c>
      <c r="G8" s="163" t="s">
        <v>1472</v>
      </c>
      <c r="H8" s="283">
        <v>138</v>
      </c>
      <c r="I8" s="285">
        <f>+H8*$I$6</f>
        <v>4514783.8500000006</v>
      </c>
      <c r="J8" s="164">
        <f>+I8*0.3</f>
        <v>1354435.155</v>
      </c>
    </row>
    <row r="9" spans="1:10" s="165" customFormat="1" ht="111" customHeight="1" x14ac:dyDescent="0.2">
      <c r="A9" s="375"/>
      <c r="B9" s="365"/>
      <c r="C9" s="360"/>
      <c r="D9" s="362"/>
      <c r="E9" s="369"/>
      <c r="F9" s="156" t="s">
        <v>1485</v>
      </c>
      <c r="G9" s="163" t="s">
        <v>1486</v>
      </c>
      <c r="H9" s="284"/>
      <c r="I9" s="286"/>
      <c r="J9" s="164">
        <f>+I8*0.7</f>
        <v>3160348.6950000003</v>
      </c>
    </row>
    <row r="10" spans="1:10" s="165" customFormat="1" ht="90" x14ac:dyDescent="0.2">
      <c r="A10" s="375"/>
      <c r="B10" s="365"/>
      <c r="C10" s="360"/>
      <c r="D10" s="362" t="s">
        <v>999</v>
      </c>
      <c r="E10" s="359" t="s">
        <v>1597</v>
      </c>
      <c r="F10" s="156" t="s">
        <v>1487</v>
      </c>
      <c r="G10" s="163" t="s">
        <v>1473</v>
      </c>
      <c r="H10" s="283">
        <v>214</v>
      </c>
      <c r="I10" s="285">
        <f>+H10*$I$6</f>
        <v>7001186.5499999998</v>
      </c>
      <c r="J10" s="164">
        <f>+I10*0.3</f>
        <v>2100355.9649999999</v>
      </c>
    </row>
    <row r="11" spans="1:10" s="165" customFormat="1" ht="180" x14ac:dyDescent="0.2">
      <c r="A11" s="375"/>
      <c r="B11" s="365"/>
      <c r="C11" s="360"/>
      <c r="D11" s="362"/>
      <c r="E11" s="369"/>
      <c r="F11" s="166" t="s">
        <v>1488</v>
      </c>
      <c r="G11" s="167" t="s">
        <v>1489</v>
      </c>
      <c r="H11" s="284"/>
      <c r="I11" s="286"/>
      <c r="J11" s="164">
        <f>+I10*0.7</f>
        <v>4900830.585</v>
      </c>
    </row>
    <row r="12" spans="1:10" s="165" customFormat="1" ht="67.5" x14ac:dyDescent="0.2">
      <c r="A12" s="375"/>
      <c r="B12" s="365"/>
      <c r="C12" s="360"/>
      <c r="D12" s="362" t="s">
        <v>1594</v>
      </c>
      <c r="E12" s="359" t="s">
        <v>1598</v>
      </c>
      <c r="F12" s="157" t="s">
        <v>1490</v>
      </c>
      <c r="G12" s="163" t="s">
        <v>1476</v>
      </c>
      <c r="H12" s="283">
        <v>439</v>
      </c>
      <c r="I12" s="285">
        <f>+H12*$I$6</f>
        <v>14362247.175000001</v>
      </c>
      <c r="J12" s="164">
        <f>+I12*0.3</f>
        <v>4308674.1524999999</v>
      </c>
    </row>
    <row r="13" spans="1:10" s="165" customFormat="1" ht="180" x14ac:dyDescent="0.2">
      <c r="A13" s="375"/>
      <c r="B13" s="365"/>
      <c r="C13" s="360"/>
      <c r="D13" s="362"/>
      <c r="E13" s="369"/>
      <c r="F13" s="168" t="s">
        <v>1491</v>
      </c>
      <c r="G13" s="167" t="s">
        <v>1579</v>
      </c>
      <c r="H13" s="284"/>
      <c r="I13" s="286"/>
      <c r="J13" s="164">
        <f>+I12*0.7</f>
        <v>10053573.022499999</v>
      </c>
    </row>
    <row r="14" spans="1:10" s="175" customFormat="1" ht="54.75" customHeight="1" x14ac:dyDescent="0.2">
      <c r="A14" s="375"/>
      <c r="B14" s="365"/>
      <c r="C14" s="369"/>
      <c r="D14" s="169" t="s">
        <v>3</v>
      </c>
      <c r="E14" s="170"/>
      <c r="F14" s="170"/>
      <c r="G14" s="171"/>
      <c r="H14" s="172">
        <v>791</v>
      </c>
      <c r="I14" s="173">
        <f>+H14*$I$6</f>
        <v>25878217.574999999</v>
      </c>
      <c r="J14" s="174">
        <f>+J13+J12+J11+J10+J9+J8</f>
        <v>25878217.574999999</v>
      </c>
    </row>
    <row r="15" spans="1:10" s="165" customFormat="1" ht="88.5" customHeight="1" x14ac:dyDescent="0.2">
      <c r="A15" s="375" t="s">
        <v>143</v>
      </c>
      <c r="B15" s="365" t="s">
        <v>1492</v>
      </c>
      <c r="C15" s="359" t="s">
        <v>71</v>
      </c>
      <c r="D15" s="362" t="s">
        <v>1002</v>
      </c>
      <c r="E15" s="359" t="s">
        <v>1599</v>
      </c>
      <c r="F15" s="156" t="s">
        <v>1484</v>
      </c>
      <c r="G15" s="163" t="s">
        <v>1472</v>
      </c>
      <c r="H15" s="283">
        <v>166</v>
      </c>
      <c r="I15" s="285">
        <f>+H15*$I$6</f>
        <v>5430826.9500000002</v>
      </c>
      <c r="J15" s="164">
        <f>+I15*0.3</f>
        <v>1629248.085</v>
      </c>
    </row>
    <row r="16" spans="1:10" s="165" customFormat="1" ht="114" customHeight="1" x14ac:dyDescent="0.2">
      <c r="A16" s="375"/>
      <c r="B16" s="365"/>
      <c r="C16" s="360"/>
      <c r="D16" s="362"/>
      <c r="E16" s="369"/>
      <c r="F16" s="156" t="s">
        <v>1485</v>
      </c>
      <c r="G16" s="163" t="s">
        <v>1486</v>
      </c>
      <c r="H16" s="284"/>
      <c r="I16" s="286"/>
      <c r="J16" s="164">
        <f>+I15*0.7</f>
        <v>3801578.8649999998</v>
      </c>
    </row>
    <row r="17" spans="1:10" s="165" customFormat="1" ht="101.25" customHeight="1" x14ac:dyDescent="0.2">
      <c r="A17" s="375"/>
      <c r="B17" s="365"/>
      <c r="C17" s="360"/>
      <c r="D17" s="362" t="s">
        <v>999</v>
      </c>
      <c r="E17" s="359" t="s">
        <v>1600</v>
      </c>
      <c r="F17" s="156" t="s">
        <v>1487</v>
      </c>
      <c r="G17" s="163" t="s">
        <v>1473</v>
      </c>
      <c r="H17" s="283">
        <v>257</v>
      </c>
      <c r="I17" s="285">
        <f>+H17*$I$6</f>
        <v>8407967.0250000004</v>
      </c>
      <c r="J17" s="164">
        <f>+I17*0.3</f>
        <v>2522390.1074999999</v>
      </c>
    </row>
    <row r="18" spans="1:10" s="165" customFormat="1" ht="180" x14ac:dyDescent="0.2">
      <c r="A18" s="375"/>
      <c r="B18" s="365"/>
      <c r="C18" s="360"/>
      <c r="D18" s="362"/>
      <c r="E18" s="369"/>
      <c r="F18" s="166" t="s">
        <v>1493</v>
      </c>
      <c r="G18" s="167" t="s">
        <v>1489</v>
      </c>
      <c r="H18" s="284"/>
      <c r="I18" s="286"/>
      <c r="J18" s="164">
        <f>+I17*0.7</f>
        <v>5885576.9174999995</v>
      </c>
    </row>
    <row r="19" spans="1:10" s="165" customFormat="1" ht="67.5" x14ac:dyDescent="0.2">
      <c r="A19" s="375"/>
      <c r="B19" s="365"/>
      <c r="C19" s="360"/>
      <c r="D19" s="362" t="s">
        <v>1000</v>
      </c>
      <c r="E19" s="359" t="s">
        <v>1601</v>
      </c>
      <c r="F19" s="157" t="s">
        <v>1490</v>
      </c>
      <c r="G19" s="163" t="s">
        <v>1476</v>
      </c>
      <c r="H19" s="283">
        <v>439</v>
      </c>
      <c r="I19" s="285">
        <f>+H19*$I$6</f>
        <v>14362247.175000001</v>
      </c>
      <c r="J19" s="164">
        <f>+I19*0.3</f>
        <v>4308674.1524999999</v>
      </c>
    </row>
    <row r="20" spans="1:10" s="165" customFormat="1" ht="180" x14ac:dyDescent="0.2">
      <c r="A20" s="375"/>
      <c r="B20" s="365"/>
      <c r="C20" s="360"/>
      <c r="D20" s="362"/>
      <c r="E20" s="369"/>
      <c r="F20" s="168" t="s">
        <v>1494</v>
      </c>
      <c r="G20" s="167" t="s">
        <v>1579</v>
      </c>
      <c r="H20" s="284"/>
      <c r="I20" s="286"/>
      <c r="J20" s="164">
        <f>+I19*0.7</f>
        <v>10053573.022499999</v>
      </c>
    </row>
    <row r="21" spans="1:10" s="165" customFormat="1" ht="54.75" customHeight="1" thickBot="1" x14ac:dyDescent="0.25">
      <c r="A21" s="376"/>
      <c r="B21" s="366"/>
      <c r="C21" s="361"/>
      <c r="D21" s="178" t="s">
        <v>4</v>
      </c>
      <c r="E21" s="179"/>
      <c r="F21" s="180"/>
      <c r="G21" s="181"/>
      <c r="H21" s="182">
        <v>862</v>
      </c>
      <c r="I21" s="183">
        <f>+H21*$I$6</f>
        <v>28201041.150000002</v>
      </c>
      <c r="J21" s="184">
        <f>+J20+J19+J18+J17+J16+J15</f>
        <v>28201041.149999995</v>
      </c>
    </row>
    <row r="22" spans="1:10" ht="15.75" x14ac:dyDescent="0.25">
      <c r="A22" s="287" t="s">
        <v>996</v>
      </c>
      <c r="B22" s="288"/>
      <c r="C22" s="288"/>
      <c r="D22" s="288"/>
      <c r="E22" s="288"/>
      <c r="F22" s="288"/>
      <c r="G22" s="288"/>
      <c r="H22" s="288"/>
      <c r="I22" s="288"/>
      <c r="J22" s="289"/>
    </row>
    <row r="23" spans="1:10" x14ac:dyDescent="0.2">
      <c r="A23" s="47"/>
      <c r="B23" s="48"/>
      <c r="C23" s="48"/>
      <c r="D23" s="48"/>
      <c r="E23" s="48"/>
      <c r="F23" s="48"/>
      <c r="G23" s="48"/>
      <c r="H23" s="77"/>
      <c r="I23" s="95"/>
      <c r="J23" s="96"/>
    </row>
    <row r="24" spans="1:10" ht="15.75" customHeight="1" x14ac:dyDescent="0.2">
      <c r="A24" s="49"/>
      <c r="B24" s="291" t="s">
        <v>997</v>
      </c>
      <c r="C24" s="291"/>
      <c r="D24" s="291"/>
      <c r="E24" s="291"/>
      <c r="F24" s="291"/>
      <c r="G24" s="291"/>
      <c r="H24" s="291"/>
      <c r="I24" s="291"/>
      <c r="J24" s="292"/>
    </row>
    <row r="25" spans="1:10" ht="16.5" customHeight="1" thickBot="1" x14ac:dyDescent="0.25">
      <c r="A25" s="51"/>
      <c r="B25" s="291" t="s">
        <v>1482</v>
      </c>
      <c r="C25" s="291"/>
      <c r="D25" s="291"/>
      <c r="E25" s="291"/>
      <c r="F25" s="291"/>
      <c r="G25" s="291"/>
      <c r="H25" s="291"/>
      <c r="I25" s="291"/>
      <c r="J25" s="292"/>
    </row>
    <row r="26" spans="1:10" ht="64.5" customHeight="1" thickBot="1" x14ac:dyDescent="0.25">
      <c r="A26" s="38"/>
      <c r="B26" s="39"/>
      <c r="C26" s="39"/>
      <c r="D26" s="39"/>
      <c r="E26" s="160"/>
      <c r="F26" s="39"/>
      <c r="G26" s="40"/>
      <c r="H26" s="76"/>
      <c r="I26" s="92" t="s">
        <v>1397</v>
      </c>
      <c r="J26" s="93"/>
    </row>
    <row r="27" spans="1:10" ht="41.25" customHeight="1" thickBot="1" x14ac:dyDescent="0.25">
      <c r="A27" s="41"/>
      <c r="B27" s="42"/>
      <c r="C27" s="42"/>
      <c r="D27" s="40"/>
      <c r="E27" s="40"/>
      <c r="F27" s="40"/>
      <c r="G27" s="15"/>
      <c r="H27" s="76"/>
      <c r="I27" s="90">
        <v>32715.825000000001</v>
      </c>
      <c r="J27" s="94"/>
    </row>
    <row r="28" spans="1:10" s="7" customFormat="1" ht="54.75" customHeight="1" thickBot="1" x14ac:dyDescent="0.25">
      <c r="A28" s="43" t="s">
        <v>27</v>
      </c>
      <c r="B28" s="3" t="s">
        <v>100</v>
      </c>
      <c r="C28" s="3" t="s">
        <v>70</v>
      </c>
      <c r="D28" s="3" t="s">
        <v>1</v>
      </c>
      <c r="E28" s="3"/>
      <c r="F28" s="3" t="s">
        <v>13</v>
      </c>
      <c r="G28" s="3" t="s">
        <v>14</v>
      </c>
      <c r="H28" s="3" t="s">
        <v>1398</v>
      </c>
      <c r="I28" s="75" t="s">
        <v>1399</v>
      </c>
      <c r="J28" s="73" t="s">
        <v>141</v>
      </c>
    </row>
    <row r="29" spans="1:10" s="165" customFormat="1" ht="67.5" x14ac:dyDescent="0.2">
      <c r="A29" s="375" t="s">
        <v>144</v>
      </c>
      <c r="B29" s="367" t="s">
        <v>1495</v>
      </c>
      <c r="C29" s="368" t="s">
        <v>71</v>
      </c>
      <c r="D29" s="370" t="s">
        <v>1002</v>
      </c>
      <c r="E29" s="368" t="s">
        <v>1602</v>
      </c>
      <c r="F29" s="158" t="s">
        <v>1484</v>
      </c>
      <c r="G29" s="185" t="s">
        <v>1472</v>
      </c>
      <c r="H29" s="371">
        <v>182</v>
      </c>
      <c r="I29" s="363">
        <f>+H29*$I$6</f>
        <v>5954280.1500000004</v>
      </c>
      <c r="J29" s="164">
        <f>+I29*0.3</f>
        <v>1786284.0450000002</v>
      </c>
    </row>
    <row r="30" spans="1:10" s="165" customFormat="1" ht="78.75" x14ac:dyDescent="0.2">
      <c r="A30" s="375"/>
      <c r="B30" s="365"/>
      <c r="C30" s="360"/>
      <c r="D30" s="362"/>
      <c r="E30" s="369"/>
      <c r="F30" s="156" t="s">
        <v>1485</v>
      </c>
      <c r="G30" s="163" t="s">
        <v>1486</v>
      </c>
      <c r="H30" s="284"/>
      <c r="I30" s="286"/>
      <c r="J30" s="164">
        <f>+I29*0.7</f>
        <v>4167996.105</v>
      </c>
    </row>
    <row r="31" spans="1:10" s="165" customFormat="1" ht="90" x14ac:dyDescent="0.2">
      <c r="A31" s="375"/>
      <c r="B31" s="365"/>
      <c r="C31" s="360"/>
      <c r="D31" s="362" t="s">
        <v>999</v>
      </c>
      <c r="E31" s="359" t="s">
        <v>1603</v>
      </c>
      <c r="F31" s="156" t="s">
        <v>1487</v>
      </c>
      <c r="G31" s="163" t="s">
        <v>1473</v>
      </c>
      <c r="H31" s="283">
        <v>282</v>
      </c>
      <c r="I31" s="285">
        <f>+H31*$I$6</f>
        <v>9225862.6500000004</v>
      </c>
      <c r="J31" s="164">
        <f>+I31*0.3</f>
        <v>2767758.7949999999</v>
      </c>
    </row>
    <row r="32" spans="1:10" s="165" customFormat="1" ht="180" x14ac:dyDescent="0.2">
      <c r="A32" s="375"/>
      <c r="B32" s="365"/>
      <c r="C32" s="360"/>
      <c r="D32" s="362"/>
      <c r="E32" s="369"/>
      <c r="F32" s="166" t="s">
        <v>1493</v>
      </c>
      <c r="G32" s="167" t="s">
        <v>1489</v>
      </c>
      <c r="H32" s="284"/>
      <c r="I32" s="286"/>
      <c r="J32" s="164">
        <f>+I31*0.7</f>
        <v>6458103.8549999995</v>
      </c>
    </row>
    <row r="33" spans="1:10" s="165" customFormat="1" ht="67.5" x14ac:dyDescent="0.2">
      <c r="A33" s="375"/>
      <c r="B33" s="365"/>
      <c r="C33" s="360"/>
      <c r="D33" s="362" t="s">
        <v>1000</v>
      </c>
      <c r="E33" s="359" t="s">
        <v>1604</v>
      </c>
      <c r="F33" s="157" t="s">
        <v>1490</v>
      </c>
      <c r="G33" s="163" t="s">
        <v>1476</v>
      </c>
      <c r="H33" s="283">
        <v>439</v>
      </c>
      <c r="I33" s="285">
        <f>+H33*$I$6</f>
        <v>14362247.175000001</v>
      </c>
      <c r="J33" s="164">
        <f>+I33*0.3</f>
        <v>4308674.1524999999</v>
      </c>
    </row>
    <row r="34" spans="1:10" s="165" customFormat="1" ht="180" x14ac:dyDescent="0.2">
      <c r="A34" s="375"/>
      <c r="B34" s="365"/>
      <c r="C34" s="360"/>
      <c r="D34" s="362"/>
      <c r="E34" s="369"/>
      <c r="F34" s="168" t="s">
        <v>1494</v>
      </c>
      <c r="G34" s="167" t="s">
        <v>1579</v>
      </c>
      <c r="H34" s="284"/>
      <c r="I34" s="286"/>
      <c r="J34" s="164">
        <f>+I33*0.7</f>
        <v>10053573.022499999</v>
      </c>
    </row>
    <row r="35" spans="1:10" s="165" customFormat="1" ht="54.75" customHeight="1" x14ac:dyDescent="0.2">
      <c r="A35" s="375"/>
      <c r="B35" s="365"/>
      <c r="C35" s="369"/>
      <c r="D35" s="169" t="s">
        <v>66</v>
      </c>
      <c r="E35" s="170"/>
      <c r="F35" s="186"/>
      <c r="G35" s="187"/>
      <c r="H35" s="172">
        <v>903</v>
      </c>
      <c r="I35" s="173">
        <f>+H35*$I$6</f>
        <v>29542389.975000001</v>
      </c>
      <c r="J35" s="174">
        <f>+J34+J33+J32+J31+J30+J29</f>
        <v>29542389.974999998</v>
      </c>
    </row>
    <row r="36" spans="1:10" s="165" customFormat="1" ht="67.5" x14ac:dyDescent="0.2">
      <c r="A36" s="375" t="s">
        <v>145</v>
      </c>
      <c r="B36" s="377" t="s">
        <v>1496</v>
      </c>
      <c r="C36" s="359" t="s">
        <v>71</v>
      </c>
      <c r="D36" s="362" t="s">
        <v>1002</v>
      </c>
      <c r="E36" s="359" t="s">
        <v>1605</v>
      </c>
      <c r="F36" s="156" t="s">
        <v>1484</v>
      </c>
      <c r="G36" s="163" t="s">
        <v>1472</v>
      </c>
      <c r="H36" s="283">
        <v>219</v>
      </c>
      <c r="I36" s="285">
        <f>+H36*$I$6</f>
        <v>7164765.6749999998</v>
      </c>
      <c r="J36" s="164">
        <f>+I36*0.3</f>
        <v>2149429.7024999997</v>
      </c>
    </row>
    <row r="37" spans="1:10" s="165" customFormat="1" ht="78.75" x14ac:dyDescent="0.2">
      <c r="A37" s="375"/>
      <c r="B37" s="377"/>
      <c r="C37" s="360"/>
      <c r="D37" s="362"/>
      <c r="E37" s="369"/>
      <c r="F37" s="156" t="s">
        <v>1497</v>
      </c>
      <c r="G37" s="163" t="s">
        <v>1486</v>
      </c>
      <c r="H37" s="284"/>
      <c r="I37" s="286"/>
      <c r="J37" s="164">
        <f>+I36*0.7</f>
        <v>5015335.9724999992</v>
      </c>
    </row>
    <row r="38" spans="1:10" s="165" customFormat="1" ht="90" x14ac:dyDescent="0.2">
      <c r="A38" s="375"/>
      <c r="B38" s="377"/>
      <c r="C38" s="360"/>
      <c r="D38" s="362" t="s">
        <v>999</v>
      </c>
      <c r="E38" s="359" t="s">
        <v>1606</v>
      </c>
      <c r="F38" s="156" t="s">
        <v>1487</v>
      </c>
      <c r="G38" s="163" t="s">
        <v>1473</v>
      </c>
      <c r="H38" s="283">
        <v>339</v>
      </c>
      <c r="I38" s="285">
        <f>+H38*$I$6</f>
        <v>11090664.675000001</v>
      </c>
      <c r="J38" s="164">
        <f>+I38*0.3</f>
        <v>3327199.4025000003</v>
      </c>
    </row>
    <row r="39" spans="1:10" s="165" customFormat="1" ht="180" x14ac:dyDescent="0.2">
      <c r="A39" s="375"/>
      <c r="B39" s="377"/>
      <c r="C39" s="360"/>
      <c r="D39" s="362"/>
      <c r="E39" s="369"/>
      <c r="F39" s="166" t="s">
        <v>1493</v>
      </c>
      <c r="G39" s="167" t="s">
        <v>1489</v>
      </c>
      <c r="H39" s="284"/>
      <c r="I39" s="286"/>
      <c r="J39" s="164">
        <f>+I38*0.7</f>
        <v>7763465.2725</v>
      </c>
    </row>
    <row r="40" spans="1:10" s="165" customFormat="1" ht="67.5" x14ac:dyDescent="0.2">
      <c r="A40" s="375"/>
      <c r="B40" s="377"/>
      <c r="C40" s="360"/>
      <c r="D40" s="362" t="s">
        <v>1000</v>
      </c>
      <c r="E40" s="359" t="s">
        <v>1607</v>
      </c>
      <c r="F40" s="157" t="s">
        <v>1490</v>
      </c>
      <c r="G40" s="163" t="s">
        <v>1476</v>
      </c>
      <c r="H40" s="283">
        <v>527</v>
      </c>
      <c r="I40" s="285">
        <f>+H40*$I$6</f>
        <v>17241239.775000002</v>
      </c>
      <c r="J40" s="164">
        <f>+I40*0.3</f>
        <v>5172371.9325000001</v>
      </c>
    </row>
    <row r="41" spans="1:10" s="165" customFormat="1" ht="180" x14ac:dyDescent="0.2">
      <c r="A41" s="375"/>
      <c r="B41" s="377"/>
      <c r="C41" s="360"/>
      <c r="D41" s="362"/>
      <c r="E41" s="369"/>
      <c r="F41" s="168" t="s">
        <v>1494</v>
      </c>
      <c r="G41" s="167" t="s">
        <v>1579</v>
      </c>
      <c r="H41" s="284"/>
      <c r="I41" s="286"/>
      <c r="J41" s="164">
        <f>+I40*0.7</f>
        <v>12068867.842500001</v>
      </c>
    </row>
    <row r="42" spans="1:10" s="165" customFormat="1" ht="54.75" customHeight="1" thickBot="1" x14ac:dyDescent="0.25">
      <c r="A42" s="376"/>
      <c r="B42" s="378"/>
      <c r="C42" s="361"/>
      <c r="D42" s="188" t="s">
        <v>66</v>
      </c>
      <c r="E42" s="188"/>
      <c r="F42" s="162"/>
      <c r="G42" s="154"/>
      <c r="H42" s="182">
        <v>1085</v>
      </c>
      <c r="I42" s="183">
        <f>+H42*$I$6</f>
        <v>35496670.125</v>
      </c>
      <c r="J42" s="184">
        <f>+J41+J40+J39+J38+J37+J36</f>
        <v>35496670.125</v>
      </c>
    </row>
    <row r="43" spans="1:10" ht="15.75" x14ac:dyDescent="0.25">
      <c r="A43" s="287" t="s">
        <v>996</v>
      </c>
      <c r="B43" s="288"/>
      <c r="C43" s="288"/>
      <c r="D43" s="288"/>
      <c r="E43" s="288"/>
      <c r="F43" s="288"/>
      <c r="G43" s="288"/>
      <c r="H43" s="288"/>
      <c r="I43" s="288"/>
      <c r="J43" s="289"/>
    </row>
    <row r="44" spans="1:10" x14ac:dyDescent="0.2">
      <c r="A44" s="47"/>
      <c r="B44" s="48"/>
      <c r="C44" s="48"/>
      <c r="D44" s="48"/>
      <c r="E44" s="48"/>
      <c r="F44" s="48"/>
      <c r="G44" s="48"/>
      <c r="H44" s="77"/>
      <c r="I44" s="95"/>
      <c r="J44" s="96"/>
    </row>
    <row r="45" spans="1:10" ht="15.75" customHeight="1" x14ac:dyDescent="0.2">
      <c r="A45" s="49"/>
      <c r="B45" s="291" t="s">
        <v>997</v>
      </c>
      <c r="C45" s="291"/>
      <c r="D45" s="291"/>
      <c r="E45" s="291"/>
      <c r="F45" s="291"/>
      <c r="G45" s="291"/>
      <c r="H45" s="291"/>
      <c r="I45" s="291"/>
      <c r="J45" s="292"/>
    </row>
    <row r="46" spans="1:10" ht="16.5" customHeight="1" thickBot="1" x14ac:dyDescent="0.25">
      <c r="A46" s="51"/>
      <c r="B46" s="291" t="s">
        <v>1482</v>
      </c>
      <c r="C46" s="291"/>
      <c r="D46" s="291"/>
      <c r="E46" s="291"/>
      <c r="F46" s="291"/>
      <c r="G46" s="291"/>
      <c r="H46" s="291"/>
      <c r="I46" s="291"/>
      <c r="J46" s="292"/>
    </row>
    <row r="47" spans="1:10" ht="64.5" customHeight="1" thickBot="1" x14ac:dyDescent="0.25">
      <c r="A47" s="38"/>
      <c r="B47" s="39"/>
      <c r="C47" s="39"/>
      <c r="D47" s="39"/>
      <c r="E47" s="160"/>
      <c r="F47" s="39"/>
      <c r="G47" s="40"/>
      <c r="H47" s="76"/>
      <c r="I47" s="92" t="s">
        <v>1397</v>
      </c>
      <c r="J47" s="93"/>
    </row>
    <row r="48" spans="1:10" ht="41.25" customHeight="1" thickBot="1" x14ac:dyDescent="0.25">
      <c r="A48" s="41"/>
      <c r="B48" s="42"/>
      <c r="C48" s="42"/>
      <c r="D48" s="40"/>
      <c r="E48" s="40"/>
      <c r="F48" s="40"/>
      <c r="G48" s="15"/>
      <c r="H48" s="76"/>
      <c r="I48" s="90">
        <v>32715.825000000001</v>
      </c>
      <c r="J48" s="94"/>
    </row>
    <row r="49" spans="1:10" s="7" customFormat="1" ht="54.75" customHeight="1" thickBot="1" x14ac:dyDescent="0.25">
      <c r="A49" s="43" t="s">
        <v>27</v>
      </c>
      <c r="B49" s="3" t="s">
        <v>100</v>
      </c>
      <c r="C49" s="3" t="s">
        <v>70</v>
      </c>
      <c r="D49" s="3" t="s">
        <v>1</v>
      </c>
      <c r="E49" s="3"/>
      <c r="F49" s="3" t="s">
        <v>13</v>
      </c>
      <c r="G49" s="3" t="s">
        <v>14</v>
      </c>
      <c r="H49" s="3" t="s">
        <v>1398</v>
      </c>
      <c r="I49" s="75" t="s">
        <v>1399</v>
      </c>
      <c r="J49" s="73" t="s">
        <v>141</v>
      </c>
    </row>
    <row r="50" spans="1:10" s="165" customFormat="1" ht="67.5" x14ac:dyDescent="0.2">
      <c r="A50" s="375" t="s">
        <v>146</v>
      </c>
      <c r="B50" s="367" t="s">
        <v>1498</v>
      </c>
      <c r="C50" s="368" t="s">
        <v>71</v>
      </c>
      <c r="D50" s="370" t="s">
        <v>1002</v>
      </c>
      <c r="E50" s="368" t="s">
        <v>1608</v>
      </c>
      <c r="F50" s="158" t="s">
        <v>1484</v>
      </c>
      <c r="G50" s="185" t="s">
        <v>1472</v>
      </c>
      <c r="H50" s="371">
        <v>191</v>
      </c>
      <c r="I50" s="363">
        <f>+H50*$I$6</f>
        <v>6248722.5750000002</v>
      </c>
      <c r="J50" s="164">
        <f>+I50*0.3</f>
        <v>1874616.7725</v>
      </c>
    </row>
    <row r="51" spans="1:10" s="165" customFormat="1" ht="78.75" x14ac:dyDescent="0.2">
      <c r="A51" s="375"/>
      <c r="B51" s="365"/>
      <c r="C51" s="360"/>
      <c r="D51" s="362"/>
      <c r="E51" s="369"/>
      <c r="F51" s="156" t="s">
        <v>1485</v>
      </c>
      <c r="G51" s="163" t="s">
        <v>1486</v>
      </c>
      <c r="H51" s="284"/>
      <c r="I51" s="286"/>
      <c r="J51" s="164">
        <f>+I50*0.7</f>
        <v>4374105.8025000002</v>
      </c>
    </row>
    <row r="52" spans="1:10" s="165" customFormat="1" ht="90" x14ac:dyDescent="0.2">
      <c r="A52" s="375"/>
      <c r="B52" s="365"/>
      <c r="C52" s="360"/>
      <c r="D52" s="362" t="s">
        <v>999</v>
      </c>
      <c r="E52" s="359" t="s">
        <v>1609</v>
      </c>
      <c r="F52" s="156" t="s">
        <v>1487</v>
      </c>
      <c r="G52" s="163" t="s">
        <v>1473</v>
      </c>
      <c r="H52" s="283">
        <v>295</v>
      </c>
      <c r="I52" s="285">
        <f>+H52*$I$6</f>
        <v>9651168.375</v>
      </c>
      <c r="J52" s="164">
        <f>+I52*0.3</f>
        <v>2895350.5124999997</v>
      </c>
    </row>
    <row r="53" spans="1:10" s="165" customFormat="1" ht="180" x14ac:dyDescent="0.2">
      <c r="A53" s="375"/>
      <c r="B53" s="365"/>
      <c r="C53" s="360"/>
      <c r="D53" s="362"/>
      <c r="E53" s="369"/>
      <c r="F53" s="166" t="s">
        <v>1493</v>
      </c>
      <c r="G53" s="167" t="s">
        <v>1489</v>
      </c>
      <c r="H53" s="284"/>
      <c r="I53" s="286"/>
      <c r="J53" s="164">
        <f>+I52*0.7</f>
        <v>6755817.8624999998</v>
      </c>
    </row>
    <row r="54" spans="1:10" s="165" customFormat="1" ht="67.5" x14ac:dyDescent="0.2">
      <c r="A54" s="375"/>
      <c r="B54" s="365"/>
      <c r="C54" s="360"/>
      <c r="D54" s="362" t="s">
        <v>1000</v>
      </c>
      <c r="E54" s="359" t="s">
        <v>1610</v>
      </c>
      <c r="F54" s="157" t="s">
        <v>1490</v>
      </c>
      <c r="G54" s="163" t="s">
        <v>1476</v>
      </c>
      <c r="H54" s="283">
        <v>505</v>
      </c>
      <c r="I54" s="285">
        <f>+H54*$I$6</f>
        <v>16521491.625</v>
      </c>
      <c r="J54" s="164">
        <f>+I54*0.3</f>
        <v>4956447.4874999998</v>
      </c>
    </row>
    <row r="55" spans="1:10" s="165" customFormat="1" ht="180" x14ac:dyDescent="0.2">
      <c r="A55" s="375"/>
      <c r="B55" s="365"/>
      <c r="C55" s="360"/>
      <c r="D55" s="362"/>
      <c r="E55" s="369"/>
      <c r="F55" s="168" t="s">
        <v>1499</v>
      </c>
      <c r="G55" s="167" t="s">
        <v>1579</v>
      </c>
      <c r="H55" s="284"/>
      <c r="I55" s="286"/>
      <c r="J55" s="164">
        <f>+I54*0.7</f>
        <v>11565044.137499999</v>
      </c>
    </row>
    <row r="56" spans="1:10" s="165" customFormat="1" ht="54.75" customHeight="1" x14ac:dyDescent="0.2">
      <c r="A56" s="375"/>
      <c r="B56" s="365"/>
      <c r="C56" s="369"/>
      <c r="D56" s="189" t="s">
        <v>66</v>
      </c>
      <c r="E56" s="186"/>
      <c r="F56" s="186"/>
      <c r="G56" s="187"/>
      <c r="H56" s="172">
        <v>991</v>
      </c>
      <c r="I56" s="173">
        <f>+H56*$I$6</f>
        <v>32421382.574999999</v>
      </c>
      <c r="J56" s="190">
        <f>+J55+J54+J53+J52+J51+J50</f>
        <v>32421382.575000003</v>
      </c>
    </row>
    <row r="57" spans="1:10" s="165" customFormat="1" ht="67.5" x14ac:dyDescent="0.2">
      <c r="A57" s="375" t="s">
        <v>147</v>
      </c>
      <c r="B57" s="365" t="s">
        <v>1500</v>
      </c>
      <c r="C57" s="359" t="s">
        <v>71</v>
      </c>
      <c r="D57" s="362" t="s">
        <v>1002</v>
      </c>
      <c r="E57" s="359" t="s">
        <v>1611</v>
      </c>
      <c r="F57" s="156" t="s">
        <v>1484</v>
      </c>
      <c r="G57" s="163" t="s">
        <v>1472</v>
      </c>
      <c r="H57" s="283">
        <v>159</v>
      </c>
      <c r="I57" s="285">
        <f>+H57*$I$6</f>
        <v>5201816.1749999998</v>
      </c>
      <c r="J57" s="164">
        <f>+I57*0.3</f>
        <v>1560544.8524999998</v>
      </c>
    </row>
    <row r="58" spans="1:10" s="165" customFormat="1" ht="78.75" x14ac:dyDescent="0.2">
      <c r="A58" s="375"/>
      <c r="B58" s="365"/>
      <c r="C58" s="360"/>
      <c r="D58" s="362"/>
      <c r="E58" s="369"/>
      <c r="F58" s="156" t="s">
        <v>1485</v>
      </c>
      <c r="G58" s="163" t="s">
        <v>1486</v>
      </c>
      <c r="H58" s="284"/>
      <c r="I58" s="286"/>
      <c r="J58" s="164">
        <f>+I57*0.7</f>
        <v>3641271.3224999998</v>
      </c>
    </row>
    <row r="59" spans="1:10" s="165" customFormat="1" ht="90" x14ac:dyDescent="0.2">
      <c r="A59" s="375"/>
      <c r="B59" s="365"/>
      <c r="C59" s="360"/>
      <c r="D59" s="362" t="s">
        <v>999</v>
      </c>
      <c r="E59" s="359" t="s">
        <v>1612</v>
      </c>
      <c r="F59" s="156" t="s">
        <v>1487</v>
      </c>
      <c r="G59" s="163" t="s">
        <v>1473</v>
      </c>
      <c r="H59" s="283">
        <v>246</v>
      </c>
      <c r="I59" s="285">
        <f>+H59*$I$6</f>
        <v>8048092.9500000002</v>
      </c>
      <c r="J59" s="164">
        <f>+I59*0.3</f>
        <v>2414427.8849999998</v>
      </c>
    </row>
    <row r="60" spans="1:10" s="165" customFormat="1" ht="180" x14ac:dyDescent="0.2">
      <c r="A60" s="375"/>
      <c r="B60" s="365"/>
      <c r="C60" s="360"/>
      <c r="D60" s="362"/>
      <c r="E60" s="369"/>
      <c r="F60" s="166" t="s">
        <v>1580</v>
      </c>
      <c r="G60" s="167" t="s">
        <v>1489</v>
      </c>
      <c r="H60" s="284"/>
      <c r="I60" s="286"/>
      <c r="J60" s="164">
        <f>+I59*0.7</f>
        <v>5633665.0649999995</v>
      </c>
    </row>
    <row r="61" spans="1:10" s="165" customFormat="1" ht="67.5" x14ac:dyDescent="0.2">
      <c r="A61" s="375"/>
      <c r="B61" s="365"/>
      <c r="C61" s="360"/>
      <c r="D61" s="362" t="s">
        <v>1000</v>
      </c>
      <c r="E61" s="359" t="s">
        <v>1613</v>
      </c>
      <c r="F61" s="157" t="s">
        <v>1490</v>
      </c>
      <c r="G61" s="163" t="s">
        <v>1476</v>
      </c>
      <c r="H61" s="283">
        <v>505</v>
      </c>
      <c r="I61" s="285">
        <f>+H61*$I$6</f>
        <v>16521491.625</v>
      </c>
      <c r="J61" s="164">
        <f>+I61*0.3</f>
        <v>4956447.4874999998</v>
      </c>
    </row>
    <row r="62" spans="1:10" s="165" customFormat="1" ht="180" x14ac:dyDescent="0.2">
      <c r="A62" s="375"/>
      <c r="B62" s="365"/>
      <c r="C62" s="360"/>
      <c r="D62" s="362"/>
      <c r="E62" s="369"/>
      <c r="F62" s="168" t="s">
        <v>1501</v>
      </c>
      <c r="G62" s="167" t="s">
        <v>1579</v>
      </c>
      <c r="H62" s="284"/>
      <c r="I62" s="286"/>
      <c r="J62" s="164">
        <f>+I61*0.7</f>
        <v>11565044.137499999</v>
      </c>
    </row>
    <row r="63" spans="1:10" s="165" customFormat="1" ht="54.75" customHeight="1" thickBot="1" x14ac:dyDescent="0.25">
      <c r="A63" s="376"/>
      <c r="B63" s="366"/>
      <c r="C63" s="361"/>
      <c r="D63" s="191" t="s">
        <v>67</v>
      </c>
      <c r="E63" s="180"/>
      <c r="F63" s="180"/>
      <c r="G63" s="181"/>
      <c r="H63" s="182">
        <v>910</v>
      </c>
      <c r="I63" s="183">
        <f>+H63*$I$6</f>
        <v>29771400.75</v>
      </c>
      <c r="J63" s="184">
        <f>+J62+J61+J60+J59+J58+J57</f>
        <v>29771400.749999993</v>
      </c>
    </row>
    <row r="64" spans="1:10" ht="15.75" x14ac:dyDescent="0.25">
      <c r="A64" s="287" t="s">
        <v>996</v>
      </c>
      <c r="B64" s="288"/>
      <c r="C64" s="288"/>
      <c r="D64" s="288"/>
      <c r="E64" s="288"/>
      <c r="F64" s="288"/>
      <c r="G64" s="288"/>
      <c r="H64" s="288"/>
      <c r="I64" s="288"/>
      <c r="J64" s="289"/>
    </row>
    <row r="65" spans="1:10" x14ac:dyDescent="0.2">
      <c r="A65" s="47"/>
      <c r="B65" s="48"/>
      <c r="C65" s="48"/>
      <c r="D65" s="48"/>
      <c r="E65" s="48"/>
      <c r="F65" s="48"/>
      <c r="G65" s="48"/>
      <c r="H65" s="77"/>
      <c r="I65" s="95"/>
      <c r="J65" s="96"/>
    </row>
    <row r="66" spans="1:10" ht="15.75" customHeight="1" x14ac:dyDescent="0.2">
      <c r="A66" s="49"/>
      <c r="B66" s="291" t="s">
        <v>997</v>
      </c>
      <c r="C66" s="291"/>
      <c r="D66" s="291"/>
      <c r="E66" s="291"/>
      <c r="F66" s="291"/>
      <c r="G66" s="291"/>
      <c r="H66" s="291"/>
      <c r="I66" s="291"/>
      <c r="J66" s="292"/>
    </row>
    <row r="67" spans="1:10" ht="16.5" customHeight="1" thickBot="1" x14ac:dyDescent="0.25">
      <c r="A67" s="51"/>
      <c r="B67" s="291" t="s">
        <v>1482</v>
      </c>
      <c r="C67" s="291"/>
      <c r="D67" s="291"/>
      <c r="E67" s="291"/>
      <c r="F67" s="291"/>
      <c r="G67" s="291"/>
      <c r="H67" s="291"/>
      <c r="I67" s="291"/>
      <c r="J67" s="292"/>
    </row>
    <row r="68" spans="1:10" ht="64.5" customHeight="1" thickBot="1" x14ac:dyDescent="0.25">
      <c r="A68" s="38"/>
      <c r="B68" s="39"/>
      <c r="C68" s="39"/>
      <c r="D68" s="39"/>
      <c r="E68" s="160"/>
      <c r="F68" s="39"/>
      <c r="G68" s="40"/>
      <c r="H68" s="76"/>
      <c r="I68" s="92" t="s">
        <v>1397</v>
      </c>
      <c r="J68" s="93"/>
    </row>
    <row r="69" spans="1:10" ht="41.25" customHeight="1" thickBot="1" x14ac:dyDescent="0.25">
      <c r="A69" s="41"/>
      <c r="B69" s="42"/>
      <c r="C69" s="42"/>
      <c r="D69" s="40"/>
      <c r="E69" s="40"/>
      <c r="F69" s="40"/>
      <c r="G69" s="15"/>
      <c r="H69" s="76"/>
      <c r="I69" s="90">
        <v>32715.825000000001</v>
      </c>
      <c r="J69" s="94"/>
    </row>
    <row r="70" spans="1:10" s="7" customFormat="1" ht="54.75" customHeight="1" thickBot="1" x14ac:dyDescent="0.25">
      <c r="A70" s="43" t="s">
        <v>27</v>
      </c>
      <c r="B70" s="3" t="s">
        <v>100</v>
      </c>
      <c r="C70" s="3" t="s">
        <v>70</v>
      </c>
      <c r="D70" s="3" t="s">
        <v>1</v>
      </c>
      <c r="E70" s="3"/>
      <c r="F70" s="3" t="s">
        <v>13</v>
      </c>
      <c r="G70" s="3" t="s">
        <v>14</v>
      </c>
      <c r="H70" s="3" t="s">
        <v>1398</v>
      </c>
      <c r="I70" s="75" t="s">
        <v>1399</v>
      </c>
      <c r="J70" s="73" t="s">
        <v>141</v>
      </c>
    </row>
    <row r="71" spans="1:10" s="165" customFormat="1" ht="67.5" x14ac:dyDescent="0.2">
      <c r="A71" s="375" t="s">
        <v>148</v>
      </c>
      <c r="B71" s="367" t="s">
        <v>1502</v>
      </c>
      <c r="C71" s="368" t="s">
        <v>71</v>
      </c>
      <c r="D71" s="370" t="s">
        <v>1002</v>
      </c>
      <c r="E71" s="368" t="s">
        <v>1614</v>
      </c>
      <c r="F71" s="158" t="s">
        <v>1484</v>
      </c>
      <c r="G71" s="185" t="s">
        <v>1472</v>
      </c>
      <c r="H71" s="371">
        <v>210</v>
      </c>
      <c r="I71" s="363">
        <f>+H71*$I$6</f>
        <v>6870323.25</v>
      </c>
      <c r="J71" s="164">
        <f>+I71*0.3</f>
        <v>2061096.9749999999</v>
      </c>
    </row>
    <row r="72" spans="1:10" s="165" customFormat="1" ht="78.75" x14ac:dyDescent="0.2">
      <c r="A72" s="375"/>
      <c r="B72" s="365"/>
      <c r="C72" s="360"/>
      <c r="D72" s="362"/>
      <c r="E72" s="369"/>
      <c r="F72" s="156" t="s">
        <v>1485</v>
      </c>
      <c r="G72" s="163" t="s">
        <v>1486</v>
      </c>
      <c r="H72" s="284"/>
      <c r="I72" s="286"/>
      <c r="J72" s="164">
        <f>+I71*0.7</f>
        <v>4809226.2749999994</v>
      </c>
    </row>
    <row r="73" spans="1:10" s="165" customFormat="1" ht="90" x14ac:dyDescent="0.2">
      <c r="A73" s="375"/>
      <c r="B73" s="365"/>
      <c r="C73" s="360"/>
      <c r="D73" s="362" t="s">
        <v>999</v>
      </c>
      <c r="E73" s="359" t="s">
        <v>1615</v>
      </c>
      <c r="F73" s="156" t="s">
        <v>1487</v>
      </c>
      <c r="G73" s="163" t="s">
        <v>1473</v>
      </c>
      <c r="H73" s="283">
        <v>325</v>
      </c>
      <c r="I73" s="285">
        <f>+H73*$I$6</f>
        <v>10632643.125</v>
      </c>
      <c r="J73" s="164">
        <f>+I73*0.3</f>
        <v>3189792.9375</v>
      </c>
    </row>
    <row r="74" spans="1:10" s="165" customFormat="1" ht="180" x14ac:dyDescent="0.2">
      <c r="A74" s="375"/>
      <c r="B74" s="365"/>
      <c r="C74" s="360"/>
      <c r="D74" s="362"/>
      <c r="E74" s="369"/>
      <c r="F74" s="166" t="s">
        <v>1493</v>
      </c>
      <c r="G74" s="167" t="s">
        <v>1489</v>
      </c>
      <c r="H74" s="284"/>
      <c r="I74" s="286"/>
      <c r="J74" s="164">
        <f>+I73*0.7</f>
        <v>7442850.1874999991</v>
      </c>
    </row>
    <row r="75" spans="1:10" s="165" customFormat="1" ht="67.5" x14ac:dyDescent="0.2">
      <c r="A75" s="375"/>
      <c r="B75" s="365"/>
      <c r="C75" s="360"/>
      <c r="D75" s="362" t="s">
        <v>1000</v>
      </c>
      <c r="E75" s="359" t="s">
        <v>1616</v>
      </c>
      <c r="F75" s="157" t="s">
        <v>1490</v>
      </c>
      <c r="G75" s="163" t="s">
        <v>1476</v>
      </c>
      <c r="H75" s="283">
        <v>505</v>
      </c>
      <c r="I75" s="285">
        <f>+H75*$I$6</f>
        <v>16521491.625</v>
      </c>
      <c r="J75" s="164">
        <f>+I75*0.3</f>
        <v>4956447.4874999998</v>
      </c>
    </row>
    <row r="76" spans="1:10" s="165" customFormat="1" ht="180" x14ac:dyDescent="0.2">
      <c r="A76" s="375"/>
      <c r="B76" s="365"/>
      <c r="C76" s="360"/>
      <c r="D76" s="362"/>
      <c r="E76" s="369"/>
      <c r="F76" s="168" t="s">
        <v>1501</v>
      </c>
      <c r="G76" s="167" t="s">
        <v>1579</v>
      </c>
      <c r="H76" s="284"/>
      <c r="I76" s="286"/>
      <c r="J76" s="164">
        <f>+I75*0.7</f>
        <v>11565044.137499999</v>
      </c>
    </row>
    <row r="77" spans="1:10" s="165" customFormat="1" ht="54.75" customHeight="1" x14ac:dyDescent="0.2">
      <c r="A77" s="375"/>
      <c r="B77" s="365"/>
      <c r="C77" s="369"/>
      <c r="D77" s="189" t="s">
        <v>66</v>
      </c>
      <c r="E77" s="186"/>
      <c r="F77" s="186"/>
      <c r="G77" s="187"/>
      <c r="H77" s="172">
        <v>1040</v>
      </c>
      <c r="I77" s="173">
        <f>+H77*$I$6</f>
        <v>34024458</v>
      </c>
      <c r="J77" s="190">
        <f>+J76+J75+J74+J73+J72+J71</f>
        <v>34024458</v>
      </c>
    </row>
    <row r="78" spans="1:10" s="165" customFormat="1" ht="56.25" x14ac:dyDescent="0.2">
      <c r="A78" s="375" t="s">
        <v>149</v>
      </c>
      <c r="B78" s="365" t="s">
        <v>1503</v>
      </c>
      <c r="C78" s="359" t="s">
        <v>71</v>
      </c>
      <c r="D78" s="362" t="s">
        <v>1002</v>
      </c>
      <c r="E78" s="359" t="s">
        <v>1617</v>
      </c>
      <c r="F78" s="156" t="s">
        <v>1504</v>
      </c>
      <c r="G78" s="163" t="s">
        <v>1472</v>
      </c>
      <c r="H78" s="283">
        <v>159</v>
      </c>
      <c r="I78" s="285">
        <f>+H78*$I$6</f>
        <v>5201816.1749999998</v>
      </c>
      <c r="J78" s="164">
        <f>+I78*0.3</f>
        <v>1560544.8524999998</v>
      </c>
    </row>
    <row r="79" spans="1:10" s="165" customFormat="1" ht="78.75" x14ac:dyDescent="0.2">
      <c r="A79" s="375"/>
      <c r="B79" s="365"/>
      <c r="C79" s="360"/>
      <c r="D79" s="362"/>
      <c r="E79" s="369"/>
      <c r="F79" s="156" t="s">
        <v>1505</v>
      </c>
      <c r="G79" s="163" t="s">
        <v>1486</v>
      </c>
      <c r="H79" s="284"/>
      <c r="I79" s="286"/>
      <c r="J79" s="164">
        <f>+I78*0.7</f>
        <v>3641271.3224999998</v>
      </c>
    </row>
    <row r="80" spans="1:10" s="165" customFormat="1" ht="90" x14ac:dyDescent="0.2">
      <c r="A80" s="375"/>
      <c r="B80" s="365"/>
      <c r="C80" s="360"/>
      <c r="D80" s="362" t="s">
        <v>999</v>
      </c>
      <c r="E80" s="359" t="s">
        <v>1618</v>
      </c>
      <c r="F80" s="156" t="s">
        <v>1487</v>
      </c>
      <c r="G80" s="163" t="s">
        <v>1473</v>
      </c>
      <c r="H80" s="283">
        <v>246</v>
      </c>
      <c r="I80" s="285">
        <f>+H80*$I$6</f>
        <v>8048092.9500000002</v>
      </c>
      <c r="J80" s="164">
        <f>+I80*0.3</f>
        <v>2414427.8849999998</v>
      </c>
    </row>
    <row r="81" spans="1:10" s="165" customFormat="1" ht="180" x14ac:dyDescent="0.2">
      <c r="A81" s="375"/>
      <c r="B81" s="365"/>
      <c r="C81" s="360"/>
      <c r="D81" s="362"/>
      <c r="E81" s="369"/>
      <c r="F81" s="166" t="s">
        <v>1493</v>
      </c>
      <c r="G81" s="167" t="s">
        <v>1489</v>
      </c>
      <c r="H81" s="284"/>
      <c r="I81" s="286"/>
      <c r="J81" s="164">
        <f>+I80*0.7</f>
        <v>5633665.0649999995</v>
      </c>
    </row>
    <row r="82" spans="1:10" s="165" customFormat="1" ht="67.5" customHeight="1" x14ac:dyDescent="0.2">
      <c r="A82" s="375"/>
      <c r="B82" s="365"/>
      <c r="C82" s="360"/>
      <c r="D82" s="362" t="s">
        <v>1000</v>
      </c>
      <c r="E82" s="359" t="s">
        <v>1619</v>
      </c>
      <c r="F82" s="157" t="s">
        <v>1490</v>
      </c>
      <c r="G82" s="163" t="s">
        <v>1476</v>
      </c>
      <c r="H82" s="283">
        <v>470</v>
      </c>
      <c r="I82" s="285">
        <f>+H82*$I$6</f>
        <v>15376437.75</v>
      </c>
      <c r="J82" s="164">
        <f>+I82*0.3</f>
        <v>4612931.3250000002</v>
      </c>
    </row>
    <row r="83" spans="1:10" s="165" customFormat="1" ht="180" x14ac:dyDescent="0.2">
      <c r="A83" s="375"/>
      <c r="B83" s="365"/>
      <c r="C83" s="360"/>
      <c r="D83" s="362"/>
      <c r="E83" s="369"/>
      <c r="F83" s="168" t="s">
        <v>1506</v>
      </c>
      <c r="G83" s="167" t="s">
        <v>1579</v>
      </c>
      <c r="H83" s="284"/>
      <c r="I83" s="286"/>
      <c r="J83" s="164">
        <f>+I82*0.7</f>
        <v>10763506.424999999</v>
      </c>
    </row>
    <row r="84" spans="1:10" s="165" customFormat="1" ht="54.75" customHeight="1" thickBot="1" x14ac:dyDescent="0.25">
      <c r="A84" s="376"/>
      <c r="B84" s="366"/>
      <c r="C84" s="361"/>
      <c r="D84" s="191" t="s">
        <v>66</v>
      </c>
      <c r="E84" s="180"/>
      <c r="F84" s="180"/>
      <c r="G84" s="181"/>
      <c r="H84" s="182">
        <v>875</v>
      </c>
      <c r="I84" s="183">
        <f>+H84*$I$6</f>
        <v>28626346.875</v>
      </c>
      <c r="J84" s="184">
        <f>+J83+J82+J81+J80+J79+J78</f>
        <v>28626346.874999993</v>
      </c>
    </row>
    <row r="85" spans="1:10" ht="15.75" x14ac:dyDescent="0.25">
      <c r="A85" s="45" t="s">
        <v>996</v>
      </c>
      <c r="B85" s="46"/>
      <c r="C85" s="46"/>
      <c r="D85" s="46"/>
      <c r="E85" s="46"/>
      <c r="F85" s="46"/>
      <c r="G85" s="46"/>
      <c r="H85" s="78"/>
      <c r="I85" s="97"/>
      <c r="J85" s="98"/>
    </row>
    <row r="86" spans="1:10" x14ac:dyDescent="0.2">
      <c r="A86" s="47"/>
      <c r="B86" s="48"/>
      <c r="C86" s="48"/>
      <c r="D86" s="48"/>
      <c r="E86" s="48"/>
      <c r="F86" s="48"/>
      <c r="G86" s="48"/>
      <c r="H86" s="77"/>
      <c r="I86" s="99"/>
      <c r="J86" s="96"/>
    </row>
    <row r="87" spans="1:10" ht="15.75" customHeight="1" x14ac:dyDescent="0.2">
      <c r="A87" s="49"/>
      <c r="B87" s="291" t="s">
        <v>997</v>
      </c>
      <c r="C87" s="291"/>
      <c r="D87" s="291"/>
      <c r="E87" s="159"/>
      <c r="F87" s="50"/>
      <c r="G87" s="50"/>
      <c r="H87" s="77"/>
      <c r="I87" s="99"/>
      <c r="J87" s="96"/>
    </row>
    <row r="88" spans="1:10" ht="16.5" customHeight="1" thickBot="1" x14ac:dyDescent="0.25">
      <c r="A88" s="51"/>
      <c r="B88" s="291" t="s">
        <v>1482</v>
      </c>
      <c r="C88" s="291"/>
      <c r="D88" s="291"/>
      <c r="E88" s="159"/>
      <c r="F88" s="50"/>
      <c r="G88" s="50"/>
      <c r="H88" s="77"/>
      <c r="I88" s="99"/>
      <c r="J88" s="96"/>
    </row>
    <row r="89" spans="1:10" ht="64.5" customHeight="1" thickBot="1" x14ac:dyDescent="0.25">
      <c r="A89" s="38"/>
      <c r="B89" s="39"/>
      <c r="C89" s="39"/>
      <c r="D89" s="39"/>
      <c r="E89" s="160"/>
      <c r="F89" s="39"/>
      <c r="G89" s="40"/>
      <c r="H89" s="76"/>
      <c r="I89" s="92" t="s">
        <v>1397</v>
      </c>
      <c r="J89" s="93"/>
    </row>
    <row r="90" spans="1:10" ht="41.25" customHeight="1" thickBot="1" x14ac:dyDescent="0.25">
      <c r="A90" s="41"/>
      <c r="B90" s="42"/>
      <c r="C90" s="42"/>
      <c r="D90" s="40"/>
      <c r="E90" s="40"/>
      <c r="F90" s="40"/>
      <c r="G90" s="15"/>
      <c r="H90" s="76"/>
      <c r="I90" s="90">
        <v>32715.825000000001</v>
      </c>
      <c r="J90" s="94"/>
    </row>
    <row r="91" spans="1:10" s="7" customFormat="1" ht="54.75" customHeight="1" thickBot="1" x14ac:dyDescent="0.25">
      <c r="A91" s="43" t="s">
        <v>27</v>
      </c>
      <c r="B91" s="3" t="s">
        <v>100</v>
      </c>
      <c r="C91" s="3" t="s">
        <v>70</v>
      </c>
      <c r="D91" s="3" t="s">
        <v>1</v>
      </c>
      <c r="E91" s="3"/>
      <c r="F91" s="3" t="s">
        <v>13</v>
      </c>
      <c r="G91" s="3" t="s">
        <v>14</v>
      </c>
      <c r="H91" s="3" t="s">
        <v>1398</v>
      </c>
      <c r="I91" s="75" t="s">
        <v>1399</v>
      </c>
      <c r="J91" s="73" t="s">
        <v>141</v>
      </c>
    </row>
    <row r="92" spans="1:10" s="165" customFormat="1" ht="33.75" x14ac:dyDescent="0.2">
      <c r="A92" s="375" t="s">
        <v>150</v>
      </c>
      <c r="B92" s="367" t="s">
        <v>1507</v>
      </c>
      <c r="C92" s="368" t="s">
        <v>1508</v>
      </c>
      <c r="D92" s="370" t="s">
        <v>1002</v>
      </c>
      <c r="E92" s="368" t="s">
        <v>1620</v>
      </c>
      <c r="F92" s="158" t="s">
        <v>1509</v>
      </c>
      <c r="G92" s="192" t="s">
        <v>1474</v>
      </c>
      <c r="H92" s="371">
        <v>264</v>
      </c>
      <c r="I92" s="363">
        <f>+H92*$I$6</f>
        <v>8636977.8000000007</v>
      </c>
      <c r="J92" s="164">
        <f>+I92*0.3</f>
        <v>2591093.3400000003</v>
      </c>
    </row>
    <row r="93" spans="1:10" s="165" customFormat="1" ht="56.25" x14ac:dyDescent="0.2">
      <c r="A93" s="375"/>
      <c r="B93" s="365"/>
      <c r="C93" s="360"/>
      <c r="D93" s="362"/>
      <c r="E93" s="369"/>
      <c r="F93" s="166" t="s">
        <v>1510</v>
      </c>
      <c r="G93" s="167" t="s">
        <v>1511</v>
      </c>
      <c r="H93" s="284"/>
      <c r="I93" s="286"/>
      <c r="J93" s="164">
        <f>+I92*0.7</f>
        <v>6045884.46</v>
      </c>
    </row>
    <row r="94" spans="1:10" s="165" customFormat="1" ht="56.25" x14ac:dyDescent="0.2">
      <c r="A94" s="375"/>
      <c r="B94" s="365"/>
      <c r="C94" s="360"/>
      <c r="D94" s="362" t="s">
        <v>999</v>
      </c>
      <c r="E94" s="359" t="s">
        <v>1621</v>
      </c>
      <c r="F94" s="156" t="s">
        <v>1512</v>
      </c>
      <c r="G94" s="193" t="s">
        <v>28</v>
      </c>
      <c r="H94" s="283">
        <v>252</v>
      </c>
      <c r="I94" s="285">
        <f>+H94*$I$6</f>
        <v>8244387.9000000004</v>
      </c>
      <c r="J94" s="164">
        <f>+I94*0.3</f>
        <v>2473316.37</v>
      </c>
    </row>
    <row r="95" spans="1:10" s="165" customFormat="1" ht="101.25" customHeight="1" x14ac:dyDescent="0.2">
      <c r="A95" s="375"/>
      <c r="B95" s="365"/>
      <c r="C95" s="360"/>
      <c r="D95" s="362"/>
      <c r="E95" s="369"/>
      <c r="F95" s="166" t="s">
        <v>1513</v>
      </c>
      <c r="G95" s="194" t="s">
        <v>1514</v>
      </c>
      <c r="H95" s="284"/>
      <c r="I95" s="286"/>
      <c r="J95" s="164">
        <f>+I94*0.7</f>
        <v>5771071.5300000003</v>
      </c>
    </row>
    <row r="96" spans="1:10" s="165" customFormat="1" ht="54.75" customHeight="1" x14ac:dyDescent="0.2">
      <c r="A96" s="375"/>
      <c r="B96" s="365"/>
      <c r="C96" s="369"/>
      <c r="D96" s="189" t="s">
        <v>66</v>
      </c>
      <c r="E96" s="186"/>
      <c r="F96" s="186"/>
      <c r="G96" s="187"/>
      <c r="H96" s="172">
        <v>516</v>
      </c>
      <c r="I96" s="173">
        <f>+H96*$I$6</f>
        <v>16881365.699999999</v>
      </c>
      <c r="J96" s="174">
        <f>+J92+J93+J94+J95</f>
        <v>16881365.700000003</v>
      </c>
    </row>
    <row r="97" spans="1:10" s="165" customFormat="1" ht="45" x14ac:dyDescent="0.2">
      <c r="A97" s="355" t="s">
        <v>151</v>
      </c>
      <c r="B97" s="365" t="s">
        <v>1478</v>
      </c>
      <c r="C97" s="359" t="s">
        <v>71</v>
      </c>
      <c r="D97" s="362" t="s">
        <v>1002</v>
      </c>
      <c r="E97" s="359" t="s">
        <v>1622</v>
      </c>
      <c r="F97" s="195" t="s">
        <v>1515</v>
      </c>
      <c r="G97" s="161" t="s">
        <v>1475</v>
      </c>
      <c r="H97" s="283">
        <v>324</v>
      </c>
      <c r="I97" s="285">
        <f>+H97*$I$6</f>
        <v>10599927.300000001</v>
      </c>
      <c r="J97" s="164">
        <f>+I97*0.3</f>
        <v>3179978.19</v>
      </c>
    </row>
    <row r="98" spans="1:10" s="165" customFormat="1" ht="135" x14ac:dyDescent="0.2">
      <c r="A98" s="356"/>
      <c r="B98" s="365"/>
      <c r="C98" s="360"/>
      <c r="D98" s="362"/>
      <c r="E98" s="369"/>
      <c r="F98" s="195" t="s">
        <v>1516</v>
      </c>
      <c r="G98" s="161" t="s">
        <v>1511</v>
      </c>
      <c r="H98" s="284"/>
      <c r="I98" s="286"/>
      <c r="J98" s="164">
        <f>+I97*0.7</f>
        <v>7419949.1100000003</v>
      </c>
    </row>
    <row r="99" spans="1:10" s="165" customFormat="1" ht="33.75" x14ac:dyDescent="0.2">
      <c r="A99" s="356"/>
      <c r="B99" s="365"/>
      <c r="C99" s="360"/>
      <c r="D99" s="362" t="s">
        <v>999</v>
      </c>
      <c r="E99" s="359" t="s">
        <v>1623</v>
      </c>
      <c r="F99" s="195" t="s">
        <v>1517</v>
      </c>
      <c r="G99" s="161" t="s">
        <v>29</v>
      </c>
      <c r="H99" s="283">
        <v>144</v>
      </c>
      <c r="I99" s="285">
        <f>+H99*$I$6</f>
        <v>4711078.8</v>
      </c>
      <c r="J99" s="164">
        <f>+I99*0.3</f>
        <v>1413323.64</v>
      </c>
    </row>
    <row r="100" spans="1:10" s="165" customFormat="1" ht="157.5" x14ac:dyDescent="0.2">
      <c r="A100" s="356"/>
      <c r="B100" s="365"/>
      <c r="C100" s="360"/>
      <c r="D100" s="362"/>
      <c r="E100" s="369"/>
      <c r="F100" s="195" t="s">
        <v>1518</v>
      </c>
      <c r="G100" s="161" t="s">
        <v>1519</v>
      </c>
      <c r="H100" s="284"/>
      <c r="I100" s="286"/>
      <c r="J100" s="164">
        <f>+I99*0.7</f>
        <v>3297755.1599999997</v>
      </c>
    </row>
    <row r="101" spans="1:10" s="165" customFormat="1" ht="56.25" x14ac:dyDescent="0.2">
      <c r="A101" s="356"/>
      <c r="B101" s="365"/>
      <c r="C101" s="360"/>
      <c r="D101" s="362" t="s">
        <v>1000</v>
      </c>
      <c r="E101" s="359" t="s">
        <v>1624</v>
      </c>
      <c r="F101" s="196" t="s">
        <v>1520</v>
      </c>
      <c r="G101" s="161" t="s">
        <v>1477</v>
      </c>
      <c r="H101" s="283">
        <v>123</v>
      </c>
      <c r="I101" s="285">
        <f>+H101*$I$6</f>
        <v>4024046.4750000001</v>
      </c>
      <c r="J101" s="164">
        <f>+I101*0.3</f>
        <v>1207213.9424999999</v>
      </c>
    </row>
    <row r="102" spans="1:10" s="165" customFormat="1" ht="90" x14ac:dyDescent="0.2">
      <c r="A102" s="356"/>
      <c r="B102" s="365"/>
      <c r="C102" s="360"/>
      <c r="D102" s="362"/>
      <c r="E102" s="369"/>
      <c r="F102" s="196" t="s">
        <v>1581</v>
      </c>
      <c r="G102" s="161" t="s">
        <v>1582</v>
      </c>
      <c r="H102" s="284"/>
      <c r="I102" s="286"/>
      <c r="J102" s="164">
        <f>+I101*0.7</f>
        <v>2816832.5324999997</v>
      </c>
    </row>
    <row r="103" spans="1:10" s="165" customFormat="1" ht="54.75" customHeight="1" x14ac:dyDescent="0.2">
      <c r="A103" s="357"/>
      <c r="B103" s="365"/>
      <c r="C103" s="369"/>
      <c r="D103" s="189" t="s">
        <v>66</v>
      </c>
      <c r="E103" s="186"/>
      <c r="F103" s="186"/>
      <c r="G103" s="187"/>
      <c r="H103" s="172">
        <v>591</v>
      </c>
      <c r="I103" s="173">
        <f>+H103*$I$6</f>
        <v>19335052.574999999</v>
      </c>
      <c r="J103" s="174">
        <f>+J97+J99+J98+J100+J101+J102</f>
        <v>19335052.574999999</v>
      </c>
    </row>
    <row r="104" spans="1:10" s="165" customFormat="1" ht="59.25" customHeight="1" x14ac:dyDescent="0.2">
      <c r="A104" s="355" t="s">
        <v>152</v>
      </c>
      <c r="B104" s="365" t="s">
        <v>1479</v>
      </c>
      <c r="C104" s="359" t="s">
        <v>98</v>
      </c>
      <c r="D104" s="362" t="s">
        <v>1002</v>
      </c>
      <c r="E104" s="359" t="s">
        <v>1625</v>
      </c>
      <c r="F104" s="195" t="s">
        <v>1521</v>
      </c>
      <c r="G104" s="161" t="s">
        <v>1472</v>
      </c>
      <c r="H104" s="283">
        <v>447</v>
      </c>
      <c r="I104" s="285">
        <f>+H104*$I$6</f>
        <v>14623973.775</v>
      </c>
      <c r="J104" s="164">
        <f>+I104*0.3</f>
        <v>4387192.1325000003</v>
      </c>
    </row>
    <row r="105" spans="1:10" s="165" customFormat="1" ht="135" x14ac:dyDescent="0.2">
      <c r="A105" s="356"/>
      <c r="B105" s="365"/>
      <c r="C105" s="360"/>
      <c r="D105" s="362"/>
      <c r="E105" s="369"/>
      <c r="F105" s="195" t="s">
        <v>1522</v>
      </c>
      <c r="G105" s="161" t="s">
        <v>1511</v>
      </c>
      <c r="H105" s="284"/>
      <c r="I105" s="286"/>
      <c r="J105" s="164">
        <f>+I104*0.7</f>
        <v>10236781.6425</v>
      </c>
    </row>
    <row r="106" spans="1:10" s="165" customFormat="1" ht="33.75" x14ac:dyDescent="0.2">
      <c r="A106" s="356"/>
      <c r="B106" s="365"/>
      <c r="C106" s="360"/>
      <c r="D106" s="362" t="s">
        <v>999</v>
      </c>
      <c r="E106" s="359" t="s">
        <v>1626</v>
      </c>
      <c r="F106" s="195" t="s">
        <v>1523</v>
      </c>
      <c r="G106" s="161" t="s">
        <v>29</v>
      </c>
      <c r="H106" s="283">
        <v>188</v>
      </c>
      <c r="I106" s="285">
        <f>+H106*$I$6</f>
        <v>6150575.1000000006</v>
      </c>
      <c r="J106" s="164">
        <f>+I106*0.3</f>
        <v>1845172.53</v>
      </c>
    </row>
    <row r="107" spans="1:10" s="165" customFormat="1" ht="157.5" customHeight="1" x14ac:dyDescent="0.2">
      <c r="A107" s="356"/>
      <c r="B107" s="365"/>
      <c r="C107" s="360"/>
      <c r="D107" s="362"/>
      <c r="E107" s="369"/>
      <c r="F107" s="195" t="s">
        <v>1524</v>
      </c>
      <c r="G107" s="161" t="s">
        <v>1525</v>
      </c>
      <c r="H107" s="284"/>
      <c r="I107" s="286"/>
      <c r="J107" s="164">
        <f>+I106*0.7</f>
        <v>4305402.57</v>
      </c>
    </row>
    <row r="108" spans="1:10" s="165" customFormat="1" ht="56.25" x14ac:dyDescent="0.2">
      <c r="A108" s="356"/>
      <c r="B108" s="365"/>
      <c r="C108" s="360"/>
      <c r="D108" s="362" t="s">
        <v>1000</v>
      </c>
      <c r="E108" s="359" t="s">
        <v>1627</v>
      </c>
      <c r="F108" s="196" t="s">
        <v>1526</v>
      </c>
      <c r="G108" s="161" t="s">
        <v>1477</v>
      </c>
      <c r="H108" s="283">
        <v>222</v>
      </c>
      <c r="I108" s="285">
        <f>+H108*$I$6</f>
        <v>7262913.1500000004</v>
      </c>
      <c r="J108" s="164">
        <f>+I108*0.3</f>
        <v>2178873.9449999998</v>
      </c>
    </row>
    <row r="109" spans="1:10" s="165" customFormat="1" ht="90" x14ac:dyDescent="0.2">
      <c r="A109" s="356"/>
      <c r="B109" s="365"/>
      <c r="C109" s="360"/>
      <c r="D109" s="362"/>
      <c r="E109" s="369"/>
      <c r="F109" s="196" t="s">
        <v>1583</v>
      </c>
      <c r="G109" s="161" t="s">
        <v>1659</v>
      </c>
      <c r="H109" s="284"/>
      <c r="I109" s="286"/>
      <c r="J109" s="164">
        <f>+I108*0.7</f>
        <v>5084039.2050000001</v>
      </c>
    </row>
    <row r="110" spans="1:10" s="165" customFormat="1" ht="54.75" customHeight="1" thickBot="1" x14ac:dyDescent="0.25">
      <c r="A110" s="364"/>
      <c r="B110" s="366"/>
      <c r="C110" s="361"/>
      <c r="D110" s="191" t="s">
        <v>20</v>
      </c>
      <c r="E110" s="180"/>
      <c r="F110" s="180"/>
      <c r="G110" s="197"/>
      <c r="H110" s="182">
        <v>857</v>
      </c>
      <c r="I110" s="183">
        <f>+H110*$I$6</f>
        <v>28037462.025000002</v>
      </c>
      <c r="J110" s="184">
        <f>+J104+J106+J105+J107+J108+J109</f>
        <v>28037462.024999999</v>
      </c>
    </row>
    <row r="111" spans="1:10" ht="15.75" x14ac:dyDescent="0.25">
      <c r="A111" s="287" t="s">
        <v>996</v>
      </c>
      <c r="B111" s="288"/>
      <c r="C111" s="288"/>
      <c r="D111" s="288"/>
      <c r="E111" s="288"/>
      <c r="F111" s="288"/>
      <c r="G111" s="288"/>
      <c r="H111" s="288"/>
      <c r="I111" s="288"/>
      <c r="J111" s="289"/>
    </row>
    <row r="112" spans="1:10" x14ac:dyDescent="0.2">
      <c r="A112" s="47"/>
      <c r="B112" s="48"/>
      <c r="C112" s="48"/>
      <c r="D112" s="48"/>
      <c r="E112" s="48"/>
      <c r="F112" s="48"/>
      <c r="G112" s="48"/>
      <c r="H112" s="77"/>
      <c r="I112" s="95"/>
      <c r="J112" s="96"/>
    </row>
    <row r="113" spans="1:10" ht="15.75" customHeight="1" x14ac:dyDescent="0.2">
      <c r="A113" s="290" t="s">
        <v>997</v>
      </c>
      <c r="B113" s="291"/>
      <c r="C113" s="291"/>
      <c r="D113" s="291"/>
      <c r="E113" s="291"/>
      <c r="F113" s="291"/>
      <c r="G113" s="291"/>
      <c r="H113" s="291"/>
      <c r="I113" s="291"/>
      <c r="J113" s="292"/>
    </row>
    <row r="114" spans="1:10" ht="16.5" customHeight="1" thickBot="1" x14ac:dyDescent="0.25">
      <c r="A114" s="51"/>
      <c r="B114" s="291" t="s">
        <v>1482</v>
      </c>
      <c r="C114" s="291"/>
      <c r="D114" s="291"/>
      <c r="E114" s="291"/>
      <c r="F114" s="291"/>
      <c r="G114" s="291"/>
      <c r="H114" s="291"/>
      <c r="I114" s="291"/>
      <c r="J114" s="292"/>
    </row>
    <row r="115" spans="1:10" ht="64.5" customHeight="1" thickBot="1" x14ac:dyDescent="0.25">
      <c r="A115" s="38"/>
      <c r="B115" s="39"/>
      <c r="C115" s="39"/>
      <c r="D115" s="39"/>
      <c r="E115" s="160"/>
      <c r="F115" s="39"/>
      <c r="G115" s="40"/>
      <c r="H115" s="76"/>
      <c r="I115" s="92" t="s">
        <v>1397</v>
      </c>
      <c r="J115" s="93"/>
    </row>
    <row r="116" spans="1:10" ht="41.25" customHeight="1" thickBot="1" x14ac:dyDescent="0.25">
      <c r="A116" s="41"/>
      <c r="B116" s="42"/>
      <c r="C116" s="42"/>
      <c r="D116" s="40"/>
      <c r="E116" s="40"/>
      <c r="F116" s="40"/>
      <c r="G116" s="15"/>
      <c r="H116" s="76"/>
      <c r="I116" s="90">
        <v>32715.825000000001</v>
      </c>
      <c r="J116" s="94"/>
    </row>
    <row r="117" spans="1:10" s="7" customFormat="1" ht="54.75" customHeight="1" thickBot="1" x14ac:dyDescent="0.25">
      <c r="A117" s="43" t="s">
        <v>27</v>
      </c>
      <c r="B117" s="3" t="s">
        <v>100</v>
      </c>
      <c r="C117" s="3" t="s">
        <v>70</v>
      </c>
      <c r="D117" s="3" t="s">
        <v>1</v>
      </c>
      <c r="E117" s="3"/>
      <c r="F117" s="3" t="s">
        <v>13</v>
      </c>
      <c r="G117" s="3" t="s">
        <v>14</v>
      </c>
      <c r="H117" s="3" t="s">
        <v>1398</v>
      </c>
      <c r="I117" s="75" t="s">
        <v>1399</v>
      </c>
      <c r="J117" s="73" t="s">
        <v>141</v>
      </c>
    </row>
    <row r="118" spans="1:10" s="165" customFormat="1" ht="33.75" x14ac:dyDescent="0.2">
      <c r="A118" s="355" t="s">
        <v>153</v>
      </c>
      <c r="B118" s="367" t="s">
        <v>1480</v>
      </c>
      <c r="C118" s="368" t="s">
        <v>71</v>
      </c>
      <c r="D118" s="370" t="s">
        <v>1002</v>
      </c>
      <c r="E118" s="368" t="s">
        <v>1628</v>
      </c>
      <c r="F118" s="198" t="s">
        <v>1527</v>
      </c>
      <c r="G118" s="199" t="s">
        <v>1472</v>
      </c>
      <c r="H118" s="371">
        <v>373</v>
      </c>
      <c r="I118" s="363">
        <f>+H118*$I$6</f>
        <v>12203002.725</v>
      </c>
      <c r="J118" s="164">
        <f>+I118*0.3</f>
        <v>3660900.8174999999</v>
      </c>
    </row>
    <row r="119" spans="1:10" s="165" customFormat="1" ht="112.5" x14ac:dyDescent="0.2">
      <c r="A119" s="356"/>
      <c r="B119" s="365"/>
      <c r="C119" s="360"/>
      <c r="D119" s="362"/>
      <c r="E119" s="369"/>
      <c r="F119" s="195" t="s">
        <v>1528</v>
      </c>
      <c r="G119" s="177" t="s">
        <v>1511</v>
      </c>
      <c r="H119" s="284"/>
      <c r="I119" s="286"/>
      <c r="J119" s="164">
        <f>+I118*0.7</f>
        <v>8542101.9074999988</v>
      </c>
    </row>
    <row r="120" spans="1:10" s="165" customFormat="1" ht="33.75" x14ac:dyDescent="0.2">
      <c r="A120" s="356"/>
      <c r="B120" s="365"/>
      <c r="C120" s="360"/>
      <c r="D120" s="362" t="s">
        <v>999</v>
      </c>
      <c r="E120" s="359" t="s">
        <v>1629</v>
      </c>
      <c r="F120" s="195" t="s">
        <v>1529</v>
      </c>
      <c r="G120" s="177" t="s">
        <v>29</v>
      </c>
      <c r="H120" s="283">
        <v>144</v>
      </c>
      <c r="I120" s="285">
        <f>+H120*$I$6</f>
        <v>4711078.8</v>
      </c>
      <c r="J120" s="164">
        <f>+I120*0.3</f>
        <v>1413323.64</v>
      </c>
    </row>
    <row r="121" spans="1:10" s="165" customFormat="1" ht="157.5" customHeight="1" x14ac:dyDescent="0.2">
      <c r="A121" s="356"/>
      <c r="B121" s="365"/>
      <c r="C121" s="360"/>
      <c r="D121" s="362"/>
      <c r="E121" s="369"/>
      <c r="F121" s="195" t="s">
        <v>1530</v>
      </c>
      <c r="G121" s="177" t="s">
        <v>1525</v>
      </c>
      <c r="H121" s="284"/>
      <c r="I121" s="286"/>
      <c r="J121" s="164">
        <f>+I120*0.7</f>
        <v>3297755.1599999997</v>
      </c>
    </row>
    <row r="122" spans="1:10" s="165" customFormat="1" ht="56.25" x14ac:dyDescent="0.2">
      <c r="A122" s="356"/>
      <c r="B122" s="365"/>
      <c r="C122" s="360"/>
      <c r="D122" s="362" t="s">
        <v>1000</v>
      </c>
      <c r="E122" s="359" t="s">
        <v>1630</v>
      </c>
      <c r="F122" s="196" t="s">
        <v>1531</v>
      </c>
      <c r="G122" s="177" t="s">
        <v>1477</v>
      </c>
      <c r="H122" s="283">
        <v>185</v>
      </c>
      <c r="I122" s="285">
        <f>+H122*$I$6</f>
        <v>6052427.625</v>
      </c>
      <c r="J122" s="164">
        <f>+I122*0.3</f>
        <v>1815728.2874999999</v>
      </c>
    </row>
    <row r="123" spans="1:10" s="165" customFormat="1" ht="111.75" customHeight="1" x14ac:dyDescent="0.2">
      <c r="A123" s="356"/>
      <c r="B123" s="365"/>
      <c r="C123" s="360"/>
      <c r="D123" s="362"/>
      <c r="E123" s="369"/>
      <c r="F123" s="196" t="s">
        <v>1584</v>
      </c>
      <c r="G123" s="177" t="s">
        <v>1582</v>
      </c>
      <c r="H123" s="284"/>
      <c r="I123" s="286"/>
      <c r="J123" s="164">
        <f>+I122*0.7</f>
        <v>4236699.3374999994</v>
      </c>
    </row>
    <row r="124" spans="1:10" s="165" customFormat="1" ht="54.75" customHeight="1" x14ac:dyDescent="0.2">
      <c r="A124" s="357"/>
      <c r="B124" s="365"/>
      <c r="C124" s="369"/>
      <c r="D124" s="189" t="s">
        <v>20</v>
      </c>
      <c r="E124" s="186"/>
      <c r="F124" s="186"/>
      <c r="G124" s="200"/>
      <c r="H124" s="172">
        <v>702</v>
      </c>
      <c r="I124" s="173">
        <f>+H124*$I$6</f>
        <v>22966509.150000002</v>
      </c>
      <c r="J124" s="174">
        <f>+J118+J120+J119+J121+J122+J123</f>
        <v>22966509.149999999</v>
      </c>
    </row>
    <row r="125" spans="1:10" s="165" customFormat="1" ht="45" x14ac:dyDescent="0.2">
      <c r="A125" s="355" t="s">
        <v>154</v>
      </c>
      <c r="B125" s="365" t="s">
        <v>1481</v>
      </c>
      <c r="C125" s="359" t="s">
        <v>99</v>
      </c>
      <c r="D125" s="362" t="s">
        <v>1002</v>
      </c>
      <c r="E125" s="359" t="s">
        <v>1631</v>
      </c>
      <c r="F125" s="195" t="s">
        <v>1521</v>
      </c>
      <c r="G125" s="177" t="s">
        <v>1472</v>
      </c>
      <c r="H125" s="283">
        <v>514</v>
      </c>
      <c r="I125" s="285">
        <f>+H125*$I$6</f>
        <v>16815934.050000001</v>
      </c>
      <c r="J125" s="164">
        <f>+I125*0.3</f>
        <v>5044780.2149999999</v>
      </c>
    </row>
    <row r="126" spans="1:10" s="165" customFormat="1" ht="168.75" x14ac:dyDescent="0.2">
      <c r="A126" s="356"/>
      <c r="B126" s="365"/>
      <c r="C126" s="360"/>
      <c r="D126" s="362"/>
      <c r="E126" s="369"/>
      <c r="F126" s="195" t="s">
        <v>1532</v>
      </c>
      <c r="G126" s="177" t="s">
        <v>1511</v>
      </c>
      <c r="H126" s="284"/>
      <c r="I126" s="286"/>
      <c r="J126" s="164">
        <f>+I125*0.7</f>
        <v>11771153.834999999</v>
      </c>
    </row>
    <row r="127" spans="1:10" s="165" customFormat="1" ht="33.75" x14ac:dyDescent="0.2">
      <c r="A127" s="356"/>
      <c r="B127" s="365"/>
      <c r="C127" s="360"/>
      <c r="D127" s="362" t="s">
        <v>999</v>
      </c>
      <c r="E127" s="359" t="s">
        <v>1632</v>
      </c>
      <c r="F127" s="195" t="s">
        <v>1523</v>
      </c>
      <c r="G127" s="177" t="s">
        <v>29</v>
      </c>
      <c r="H127" s="283">
        <v>282</v>
      </c>
      <c r="I127" s="285">
        <f>+H127*$I$6</f>
        <v>9225862.6500000004</v>
      </c>
      <c r="J127" s="164">
        <f>+I127*0.3</f>
        <v>2767758.7949999999</v>
      </c>
    </row>
    <row r="128" spans="1:10" s="165" customFormat="1" ht="157.5" customHeight="1" x14ac:dyDescent="0.2">
      <c r="A128" s="356"/>
      <c r="B128" s="365"/>
      <c r="C128" s="360"/>
      <c r="D128" s="362"/>
      <c r="E128" s="369"/>
      <c r="F128" s="195" t="s">
        <v>1533</v>
      </c>
      <c r="G128" s="177" t="s">
        <v>1525</v>
      </c>
      <c r="H128" s="284"/>
      <c r="I128" s="286"/>
      <c r="J128" s="164">
        <f>+I127*0.7</f>
        <v>6458103.8549999995</v>
      </c>
    </row>
    <row r="129" spans="1:10" s="165" customFormat="1" ht="56.25" x14ac:dyDescent="0.2">
      <c r="A129" s="356"/>
      <c r="B129" s="365"/>
      <c r="C129" s="360"/>
      <c r="D129" s="362" t="s">
        <v>1000</v>
      </c>
      <c r="E129" s="359" t="s">
        <v>1633</v>
      </c>
      <c r="F129" s="196" t="s">
        <v>1526</v>
      </c>
      <c r="G129" s="177" t="s">
        <v>1477</v>
      </c>
      <c r="H129" s="283">
        <v>333</v>
      </c>
      <c r="I129" s="285">
        <f>+H129*$I$6</f>
        <v>10894369.725</v>
      </c>
      <c r="J129" s="164">
        <f>+I129*0.3</f>
        <v>3268310.9175</v>
      </c>
    </row>
    <row r="130" spans="1:10" s="165" customFormat="1" ht="112.5" x14ac:dyDescent="0.2">
      <c r="A130" s="356"/>
      <c r="B130" s="365"/>
      <c r="C130" s="360"/>
      <c r="D130" s="362"/>
      <c r="E130" s="369"/>
      <c r="F130" s="196" t="s">
        <v>1585</v>
      </c>
      <c r="G130" s="177" t="s">
        <v>1586</v>
      </c>
      <c r="H130" s="284"/>
      <c r="I130" s="286"/>
      <c r="J130" s="164">
        <f>+I129*0.7</f>
        <v>7626058.8074999992</v>
      </c>
    </row>
    <row r="131" spans="1:10" s="165" customFormat="1" ht="54.75" customHeight="1" thickBot="1" x14ac:dyDescent="0.25">
      <c r="A131" s="364"/>
      <c r="B131" s="366"/>
      <c r="C131" s="361"/>
      <c r="D131" s="191" t="s">
        <v>66</v>
      </c>
      <c r="E131" s="180"/>
      <c r="F131" s="180"/>
      <c r="G131" s="197"/>
      <c r="H131" s="182">
        <v>1129</v>
      </c>
      <c r="I131" s="183">
        <f>+H131*$I$6</f>
        <v>36936166.425000004</v>
      </c>
      <c r="J131" s="184">
        <f>+J125+J127+J126+J128+J129+J130</f>
        <v>36936166.424999997</v>
      </c>
    </row>
    <row r="132" spans="1:10" ht="15.75" x14ac:dyDescent="0.25">
      <c r="A132" s="287" t="s">
        <v>996</v>
      </c>
      <c r="B132" s="288"/>
      <c r="C132" s="288"/>
      <c r="D132" s="288"/>
      <c r="E132" s="288"/>
      <c r="F132" s="288"/>
      <c r="G132" s="288"/>
      <c r="H132" s="288"/>
      <c r="I132" s="288"/>
      <c r="J132" s="289"/>
    </row>
    <row r="133" spans="1:10" x14ac:dyDescent="0.2">
      <c r="A133" s="47"/>
      <c r="B133" s="48"/>
      <c r="C133" s="48"/>
      <c r="D133" s="48"/>
      <c r="E133" s="48"/>
      <c r="F133" s="48"/>
      <c r="G133" s="48"/>
      <c r="H133" s="77"/>
      <c r="I133" s="95"/>
      <c r="J133" s="96"/>
    </row>
    <row r="134" spans="1:10" ht="15.75" customHeight="1" x14ac:dyDescent="0.2">
      <c r="A134" s="290" t="s">
        <v>997</v>
      </c>
      <c r="B134" s="291"/>
      <c r="C134" s="291"/>
      <c r="D134" s="291"/>
      <c r="E134" s="291"/>
      <c r="F134" s="291"/>
      <c r="G134" s="291"/>
      <c r="H134" s="291"/>
      <c r="I134" s="291"/>
      <c r="J134" s="292"/>
    </row>
    <row r="135" spans="1:10" ht="16.5" customHeight="1" thickBot="1" x14ac:dyDescent="0.25">
      <c r="A135" s="51"/>
      <c r="B135" s="291" t="s">
        <v>1482</v>
      </c>
      <c r="C135" s="291"/>
      <c r="D135" s="291"/>
      <c r="E135" s="291"/>
      <c r="F135" s="291"/>
      <c r="G135" s="291"/>
      <c r="H135" s="291"/>
      <c r="I135" s="291"/>
      <c r="J135" s="292"/>
    </row>
    <row r="136" spans="1:10" ht="64.5" customHeight="1" thickBot="1" x14ac:dyDescent="0.25">
      <c r="A136" s="38"/>
      <c r="B136" s="39"/>
      <c r="C136" s="39"/>
      <c r="D136" s="39"/>
      <c r="E136" s="160"/>
      <c r="F136" s="39"/>
      <c r="G136" s="40"/>
      <c r="H136" s="76"/>
      <c r="I136" s="92" t="s">
        <v>1397</v>
      </c>
      <c r="J136" s="93"/>
    </row>
    <row r="137" spans="1:10" ht="41.25" customHeight="1" thickBot="1" x14ac:dyDescent="0.25">
      <c r="A137" s="41"/>
      <c r="B137" s="42"/>
      <c r="C137" s="42"/>
      <c r="D137" s="40"/>
      <c r="E137" s="40"/>
      <c r="F137" s="40"/>
      <c r="G137" s="15"/>
      <c r="H137" s="76"/>
      <c r="I137" s="90">
        <v>32715.825000000001</v>
      </c>
      <c r="J137" s="94"/>
    </row>
    <row r="138" spans="1:10" s="7" customFormat="1" ht="54.75" customHeight="1" thickBot="1" x14ac:dyDescent="0.25">
      <c r="A138" s="43" t="s">
        <v>27</v>
      </c>
      <c r="B138" s="3" t="s">
        <v>100</v>
      </c>
      <c r="C138" s="3" t="s">
        <v>70</v>
      </c>
      <c r="D138" s="3" t="s">
        <v>1</v>
      </c>
      <c r="E138" s="3"/>
      <c r="F138" s="3" t="s">
        <v>13</v>
      </c>
      <c r="G138" s="3" t="s">
        <v>14</v>
      </c>
      <c r="H138" s="3" t="s">
        <v>1398</v>
      </c>
      <c r="I138" s="75" t="s">
        <v>1399</v>
      </c>
      <c r="J138" s="73" t="s">
        <v>141</v>
      </c>
    </row>
    <row r="139" spans="1:10" s="165" customFormat="1" ht="45" x14ac:dyDescent="0.2">
      <c r="A139" s="355" t="s">
        <v>155</v>
      </c>
      <c r="B139" s="281" t="s">
        <v>1534</v>
      </c>
      <c r="C139" s="359" t="s">
        <v>71</v>
      </c>
      <c r="D139" s="362" t="s">
        <v>1002</v>
      </c>
      <c r="E139" s="359" t="s">
        <v>1634</v>
      </c>
      <c r="F139" s="195" t="s">
        <v>1535</v>
      </c>
      <c r="G139" s="177" t="s">
        <v>1472</v>
      </c>
      <c r="H139" s="283">
        <v>194</v>
      </c>
      <c r="I139" s="285">
        <f>+H139*$I$6</f>
        <v>6346870.0499999998</v>
      </c>
      <c r="J139" s="164">
        <f>+I139*0.3</f>
        <v>1904061.0149999999</v>
      </c>
    </row>
    <row r="140" spans="1:10" s="165" customFormat="1" ht="101.25" x14ac:dyDescent="0.2">
      <c r="A140" s="356"/>
      <c r="B140" s="298"/>
      <c r="C140" s="360"/>
      <c r="D140" s="362"/>
      <c r="E140" s="369"/>
      <c r="F140" s="195" t="s">
        <v>1536</v>
      </c>
      <c r="G140" s="177" t="s">
        <v>1511</v>
      </c>
      <c r="H140" s="284"/>
      <c r="I140" s="286"/>
      <c r="J140" s="164">
        <f>+I139*0.7</f>
        <v>4442809.0349999992</v>
      </c>
    </row>
    <row r="141" spans="1:10" s="165" customFormat="1" ht="33.75" x14ac:dyDescent="0.2">
      <c r="A141" s="356"/>
      <c r="B141" s="298"/>
      <c r="C141" s="360"/>
      <c r="D141" s="362" t="s">
        <v>999</v>
      </c>
      <c r="E141" s="359" t="s">
        <v>1635</v>
      </c>
      <c r="F141" s="195" t="s">
        <v>1517</v>
      </c>
      <c r="G141" s="177" t="s">
        <v>29</v>
      </c>
      <c r="H141" s="283">
        <v>116</v>
      </c>
      <c r="I141" s="285">
        <f>+H141*$I$6</f>
        <v>3795035.7</v>
      </c>
      <c r="J141" s="164">
        <f>+I141*0.3</f>
        <v>1138510.71</v>
      </c>
    </row>
    <row r="142" spans="1:10" s="165" customFormat="1" ht="157.5" x14ac:dyDescent="0.2">
      <c r="A142" s="356"/>
      <c r="B142" s="298"/>
      <c r="C142" s="360"/>
      <c r="D142" s="362"/>
      <c r="E142" s="369"/>
      <c r="F142" s="195" t="s">
        <v>1537</v>
      </c>
      <c r="G142" s="177" t="s">
        <v>1519</v>
      </c>
      <c r="H142" s="284"/>
      <c r="I142" s="286"/>
      <c r="J142" s="164">
        <f>+I141*0.7</f>
        <v>2656524.9899999998</v>
      </c>
    </row>
    <row r="143" spans="1:10" s="165" customFormat="1" ht="33.75" x14ac:dyDescent="0.2">
      <c r="A143" s="356"/>
      <c r="B143" s="298"/>
      <c r="C143" s="360"/>
      <c r="D143" s="362" t="s">
        <v>1000</v>
      </c>
      <c r="E143" s="359" t="s">
        <v>1636</v>
      </c>
      <c r="F143" s="196" t="s">
        <v>1538</v>
      </c>
      <c r="G143" s="177" t="s">
        <v>1477</v>
      </c>
      <c r="H143" s="283">
        <v>74</v>
      </c>
      <c r="I143" s="285">
        <f>+H143*$I$6</f>
        <v>2420971.0500000003</v>
      </c>
      <c r="J143" s="164">
        <f>+I143*0.3</f>
        <v>726291.31500000006</v>
      </c>
    </row>
    <row r="144" spans="1:10" s="165" customFormat="1" ht="101.25" x14ac:dyDescent="0.2">
      <c r="A144" s="356"/>
      <c r="B144" s="298"/>
      <c r="C144" s="360"/>
      <c r="D144" s="362"/>
      <c r="E144" s="369"/>
      <c r="F144" s="196" t="s">
        <v>1539</v>
      </c>
      <c r="G144" s="177" t="s">
        <v>1587</v>
      </c>
      <c r="H144" s="284"/>
      <c r="I144" s="286"/>
      <c r="J144" s="164">
        <f>+I143*0.7</f>
        <v>1694679.7350000001</v>
      </c>
    </row>
    <row r="145" spans="1:10" s="165" customFormat="1" ht="54.75" customHeight="1" thickBot="1" x14ac:dyDescent="0.25">
      <c r="A145" s="357"/>
      <c r="B145" s="358"/>
      <c r="C145" s="361"/>
      <c r="D145" s="188" t="s">
        <v>67</v>
      </c>
      <c r="E145" s="188"/>
      <c r="F145" s="176"/>
      <c r="G145" s="154"/>
      <c r="H145" s="182">
        <v>384</v>
      </c>
      <c r="I145" s="183">
        <f>+H145*$I$6</f>
        <v>12562876.800000001</v>
      </c>
      <c r="J145" s="174">
        <f>+J139+J141+J140+J142+J143+J144</f>
        <v>12562876.799999997</v>
      </c>
    </row>
    <row r="146" spans="1:10" s="165" customFormat="1" ht="67.5" x14ac:dyDescent="0.2">
      <c r="A146" s="355" t="s">
        <v>156</v>
      </c>
      <c r="B146" s="380" t="s">
        <v>1540</v>
      </c>
      <c r="C146" s="368" t="s">
        <v>71</v>
      </c>
      <c r="D146" s="381" t="s">
        <v>1595</v>
      </c>
      <c r="E146" s="379" t="s">
        <v>1637</v>
      </c>
      <c r="F146" s="201" t="s">
        <v>1541</v>
      </c>
      <c r="G146" s="185" t="s">
        <v>1472</v>
      </c>
      <c r="H146" s="371">
        <v>191</v>
      </c>
      <c r="I146" s="363">
        <f>+H146*$I$6</f>
        <v>6248722.5750000002</v>
      </c>
      <c r="J146" s="164">
        <f>+I146*0.3</f>
        <v>1874616.7725</v>
      </c>
    </row>
    <row r="147" spans="1:10" s="165" customFormat="1" ht="78.75" x14ac:dyDescent="0.2">
      <c r="A147" s="356"/>
      <c r="B147" s="377"/>
      <c r="C147" s="360"/>
      <c r="D147" s="382"/>
      <c r="E147" s="282"/>
      <c r="F147" s="155" t="s">
        <v>1542</v>
      </c>
      <c r="G147" s="163" t="s">
        <v>1486</v>
      </c>
      <c r="H147" s="284"/>
      <c r="I147" s="286"/>
      <c r="J147" s="164">
        <f>+I146*0.7</f>
        <v>4374105.8025000002</v>
      </c>
    </row>
    <row r="148" spans="1:10" s="165" customFormat="1" ht="90" x14ac:dyDescent="0.2">
      <c r="A148" s="356"/>
      <c r="B148" s="377"/>
      <c r="C148" s="360"/>
      <c r="D148" s="362" t="s">
        <v>999</v>
      </c>
      <c r="E148" s="359" t="s">
        <v>1638</v>
      </c>
      <c r="F148" s="156" t="s">
        <v>1487</v>
      </c>
      <c r="G148" s="163" t="s">
        <v>1473</v>
      </c>
      <c r="H148" s="283">
        <v>295</v>
      </c>
      <c r="I148" s="285">
        <f>+H148*$I$6</f>
        <v>9651168.375</v>
      </c>
      <c r="J148" s="164">
        <f>+I148*0.3</f>
        <v>2895350.5124999997</v>
      </c>
    </row>
    <row r="149" spans="1:10" s="165" customFormat="1" ht="191.25" x14ac:dyDescent="0.2">
      <c r="A149" s="356"/>
      <c r="B149" s="377"/>
      <c r="C149" s="360"/>
      <c r="D149" s="362"/>
      <c r="E149" s="369"/>
      <c r="F149" s="166" t="s">
        <v>1543</v>
      </c>
      <c r="G149" s="167" t="s">
        <v>1544</v>
      </c>
      <c r="H149" s="284"/>
      <c r="I149" s="286"/>
      <c r="J149" s="164">
        <f>+I148*0.7</f>
        <v>6755817.8624999998</v>
      </c>
    </row>
    <row r="150" spans="1:10" s="165" customFormat="1" ht="67.5" customHeight="1" x14ac:dyDescent="0.2">
      <c r="A150" s="356"/>
      <c r="B150" s="377"/>
      <c r="C150" s="360"/>
      <c r="D150" s="362" t="s">
        <v>1000</v>
      </c>
      <c r="E150" s="359" t="s">
        <v>1639</v>
      </c>
      <c r="F150" s="157" t="s">
        <v>1545</v>
      </c>
      <c r="G150" s="163" t="s">
        <v>1476</v>
      </c>
      <c r="H150" s="283">
        <v>606</v>
      </c>
      <c r="I150" s="285">
        <f>+H150*$I$6</f>
        <v>19825789.949999999</v>
      </c>
      <c r="J150" s="164">
        <f>+I150*0.3</f>
        <v>5947736.9849999994</v>
      </c>
    </row>
    <row r="151" spans="1:10" s="165" customFormat="1" ht="180" x14ac:dyDescent="0.2">
      <c r="A151" s="356"/>
      <c r="B151" s="377"/>
      <c r="C151" s="360"/>
      <c r="D151" s="362"/>
      <c r="E151" s="369"/>
      <c r="F151" s="168" t="s">
        <v>1546</v>
      </c>
      <c r="G151" s="167" t="s">
        <v>1579</v>
      </c>
      <c r="H151" s="284"/>
      <c r="I151" s="286"/>
      <c r="J151" s="164">
        <f>+I150*0.7</f>
        <v>13878052.964999998</v>
      </c>
    </row>
    <row r="152" spans="1:10" s="165" customFormat="1" ht="54.75" customHeight="1" thickBot="1" x14ac:dyDescent="0.25">
      <c r="A152" s="364"/>
      <c r="B152" s="378"/>
      <c r="C152" s="361"/>
      <c r="D152" s="188" t="s">
        <v>21</v>
      </c>
      <c r="E152" s="188"/>
      <c r="F152" s="176"/>
      <c r="G152" s="154"/>
      <c r="H152" s="182">
        <v>1092</v>
      </c>
      <c r="I152" s="183">
        <f>+H152*$I$6</f>
        <v>35725680.899999999</v>
      </c>
      <c r="J152" s="184">
        <f>+J146+J148+J147+J149+J150+J151</f>
        <v>35725680.899999999</v>
      </c>
    </row>
    <row r="153" spans="1:10" ht="15.75" x14ac:dyDescent="0.25">
      <c r="A153" s="287" t="s">
        <v>996</v>
      </c>
      <c r="B153" s="288"/>
      <c r="C153" s="288"/>
      <c r="D153" s="288"/>
      <c r="E153" s="288"/>
      <c r="F153" s="288"/>
      <c r="G153" s="288"/>
      <c r="H153" s="288"/>
      <c r="I153" s="288"/>
      <c r="J153" s="289"/>
    </row>
    <row r="154" spans="1:10" x14ac:dyDescent="0.2">
      <c r="A154" s="47"/>
      <c r="B154" s="48"/>
      <c r="C154" s="48"/>
      <c r="D154" s="48"/>
      <c r="E154" s="48"/>
      <c r="F154" s="48"/>
      <c r="G154" s="48"/>
      <c r="H154" s="77"/>
      <c r="I154" s="95"/>
      <c r="J154" s="96"/>
    </row>
    <row r="155" spans="1:10" ht="15.75" customHeight="1" x14ac:dyDescent="0.2">
      <c r="A155" s="290" t="s">
        <v>997</v>
      </c>
      <c r="B155" s="291"/>
      <c r="C155" s="291"/>
      <c r="D155" s="291"/>
      <c r="E155" s="291"/>
      <c r="F155" s="291"/>
      <c r="G155" s="291"/>
      <c r="H155" s="291"/>
      <c r="I155" s="291"/>
      <c r="J155" s="292"/>
    </row>
    <row r="156" spans="1:10" ht="16.5" customHeight="1" thickBot="1" x14ac:dyDescent="0.25">
      <c r="A156" s="51"/>
      <c r="B156" s="291" t="s">
        <v>1482</v>
      </c>
      <c r="C156" s="291"/>
      <c r="D156" s="291"/>
      <c r="E156" s="291"/>
      <c r="F156" s="291"/>
      <c r="G156" s="291"/>
      <c r="H156" s="291"/>
      <c r="I156" s="291"/>
      <c r="J156" s="292"/>
    </row>
    <row r="157" spans="1:10" ht="64.5" customHeight="1" thickBot="1" x14ac:dyDescent="0.25">
      <c r="A157" s="38"/>
      <c r="B157" s="39"/>
      <c r="C157" s="39"/>
      <c r="D157" s="39"/>
      <c r="E157" s="160"/>
      <c r="F157" s="39"/>
      <c r="G157" s="40"/>
      <c r="H157" s="76"/>
      <c r="I157" s="92" t="s">
        <v>1397</v>
      </c>
      <c r="J157" s="93"/>
    </row>
    <row r="158" spans="1:10" ht="41.25" customHeight="1" thickBot="1" x14ac:dyDescent="0.25">
      <c r="A158" s="41"/>
      <c r="B158" s="42"/>
      <c r="C158" s="42"/>
      <c r="D158" s="40"/>
      <c r="E158" s="40"/>
      <c r="F158" s="40"/>
      <c r="G158" s="15"/>
      <c r="H158" s="76"/>
      <c r="I158" s="90">
        <v>32715.825000000001</v>
      </c>
      <c r="J158" s="94"/>
    </row>
    <row r="159" spans="1:10" s="7" customFormat="1" ht="54.75" customHeight="1" thickBot="1" x14ac:dyDescent="0.25">
      <c r="A159" s="43" t="s">
        <v>27</v>
      </c>
      <c r="B159" s="3" t="s">
        <v>100</v>
      </c>
      <c r="C159" s="3" t="s">
        <v>70</v>
      </c>
      <c r="D159" s="3" t="s">
        <v>1</v>
      </c>
      <c r="E159" s="3"/>
      <c r="F159" s="3" t="s">
        <v>13</v>
      </c>
      <c r="G159" s="3" t="s">
        <v>14</v>
      </c>
      <c r="H159" s="3" t="s">
        <v>1398</v>
      </c>
      <c r="I159" s="75" t="s">
        <v>1399</v>
      </c>
      <c r="J159" s="73" t="s">
        <v>141</v>
      </c>
    </row>
    <row r="160" spans="1:10" s="165" customFormat="1" ht="67.5" x14ac:dyDescent="0.2">
      <c r="A160" s="355" t="s">
        <v>157</v>
      </c>
      <c r="B160" s="377" t="s">
        <v>1547</v>
      </c>
      <c r="C160" s="359" t="s">
        <v>71</v>
      </c>
      <c r="D160" s="395" t="s">
        <v>1595</v>
      </c>
      <c r="E160" s="281" t="s">
        <v>1640</v>
      </c>
      <c r="F160" s="155" t="s">
        <v>1541</v>
      </c>
      <c r="G160" s="163" t="s">
        <v>1472</v>
      </c>
      <c r="H160" s="283">
        <v>229</v>
      </c>
      <c r="I160" s="285">
        <f>+H160*$I$6</f>
        <v>7491923.9249999998</v>
      </c>
      <c r="J160" s="164">
        <f>+I160*0.3</f>
        <v>2247577.1774999998</v>
      </c>
    </row>
    <row r="161" spans="1:10" s="165" customFormat="1" ht="90" x14ac:dyDescent="0.2">
      <c r="A161" s="356"/>
      <c r="B161" s="377"/>
      <c r="C161" s="360"/>
      <c r="D161" s="382"/>
      <c r="E161" s="282"/>
      <c r="F161" s="155" t="s">
        <v>1548</v>
      </c>
      <c r="G161" s="163" t="s">
        <v>1486</v>
      </c>
      <c r="H161" s="284"/>
      <c r="I161" s="286"/>
      <c r="J161" s="164">
        <f>+I160*0.7</f>
        <v>5244346.7474999996</v>
      </c>
    </row>
    <row r="162" spans="1:10" s="165" customFormat="1" ht="90" x14ac:dyDescent="0.2">
      <c r="A162" s="356"/>
      <c r="B162" s="377"/>
      <c r="C162" s="360"/>
      <c r="D162" s="362" t="s">
        <v>999</v>
      </c>
      <c r="E162" s="359" t="s">
        <v>1641</v>
      </c>
      <c r="F162" s="156" t="s">
        <v>1487</v>
      </c>
      <c r="G162" s="163" t="s">
        <v>1473</v>
      </c>
      <c r="H162" s="283">
        <v>354</v>
      </c>
      <c r="I162" s="285">
        <f>+H162*$I$6</f>
        <v>11581402.050000001</v>
      </c>
      <c r="J162" s="164">
        <f>+I162*0.3</f>
        <v>3474420.6150000002</v>
      </c>
    </row>
    <row r="163" spans="1:10" s="165" customFormat="1" ht="191.25" x14ac:dyDescent="0.2">
      <c r="A163" s="356"/>
      <c r="B163" s="377"/>
      <c r="C163" s="360"/>
      <c r="D163" s="362"/>
      <c r="E163" s="369"/>
      <c r="F163" s="166" t="s">
        <v>1493</v>
      </c>
      <c r="G163" s="167" t="s">
        <v>1544</v>
      </c>
      <c r="H163" s="284"/>
      <c r="I163" s="286"/>
      <c r="J163" s="164">
        <f>+I162*0.7</f>
        <v>8106981.4349999996</v>
      </c>
    </row>
    <row r="164" spans="1:10" s="165" customFormat="1" ht="67.5" customHeight="1" x14ac:dyDescent="0.2">
      <c r="A164" s="356"/>
      <c r="B164" s="377"/>
      <c r="C164" s="360"/>
      <c r="D164" s="362" t="s">
        <v>1000</v>
      </c>
      <c r="E164" s="359" t="s">
        <v>1642</v>
      </c>
      <c r="F164" s="157" t="s">
        <v>1545</v>
      </c>
      <c r="G164" s="163" t="s">
        <v>1476</v>
      </c>
      <c r="H164" s="283">
        <v>606</v>
      </c>
      <c r="I164" s="285">
        <f>+H164*$I$6</f>
        <v>19825789.949999999</v>
      </c>
      <c r="J164" s="164">
        <f>+I164*0.3</f>
        <v>5947736.9849999994</v>
      </c>
    </row>
    <row r="165" spans="1:10" s="165" customFormat="1" ht="180" x14ac:dyDescent="0.2">
      <c r="A165" s="356"/>
      <c r="B165" s="377"/>
      <c r="C165" s="360"/>
      <c r="D165" s="362"/>
      <c r="E165" s="369"/>
      <c r="F165" s="168" t="s">
        <v>1546</v>
      </c>
      <c r="G165" s="167" t="s">
        <v>1579</v>
      </c>
      <c r="H165" s="284"/>
      <c r="I165" s="286"/>
      <c r="J165" s="164">
        <f>+I164*0.7</f>
        <v>13878052.964999998</v>
      </c>
    </row>
    <row r="166" spans="1:10" s="165" customFormat="1" ht="54.75" customHeight="1" thickBot="1" x14ac:dyDescent="0.25">
      <c r="A166" s="357"/>
      <c r="B166" s="378"/>
      <c r="C166" s="361"/>
      <c r="D166" s="188" t="s">
        <v>67</v>
      </c>
      <c r="E166" s="188"/>
      <c r="F166" s="176"/>
      <c r="G166" s="154"/>
      <c r="H166" s="182">
        <v>1189</v>
      </c>
      <c r="I166" s="183">
        <f>+H166*$I$6</f>
        <v>38899115.925000004</v>
      </c>
      <c r="J166" s="174">
        <f>+J160+J162+J161+J163+J164+J165</f>
        <v>38899115.924999997</v>
      </c>
    </row>
    <row r="167" spans="1:10" s="165" customFormat="1" ht="78.75" x14ac:dyDescent="0.2">
      <c r="A167" s="355" t="s">
        <v>158</v>
      </c>
      <c r="B167" s="367" t="s">
        <v>1549</v>
      </c>
      <c r="C167" s="368" t="s">
        <v>71</v>
      </c>
      <c r="D167" s="370" t="s">
        <v>1002</v>
      </c>
      <c r="E167" s="368" t="s">
        <v>1643</v>
      </c>
      <c r="F167" s="158" t="s">
        <v>1550</v>
      </c>
      <c r="G167" s="185" t="s">
        <v>1472</v>
      </c>
      <c r="H167" s="371">
        <v>122</v>
      </c>
      <c r="I167" s="363">
        <f>+H167*$I$6</f>
        <v>3991330.65</v>
      </c>
      <c r="J167" s="164">
        <f>+I167*0.3</f>
        <v>1197399.1949999998</v>
      </c>
    </row>
    <row r="168" spans="1:10" s="165" customFormat="1" ht="101.25" x14ac:dyDescent="0.2">
      <c r="A168" s="356"/>
      <c r="B168" s="365"/>
      <c r="C168" s="360"/>
      <c r="D168" s="362"/>
      <c r="E168" s="369"/>
      <c r="F168" s="166" t="s">
        <v>1588</v>
      </c>
      <c r="G168" s="163" t="s">
        <v>1551</v>
      </c>
      <c r="H168" s="284"/>
      <c r="I168" s="286"/>
      <c r="J168" s="164">
        <f>+I167*0.7</f>
        <v>2793931.4549999996</v>
      </c>
    </row>
    <row r="169" spans="1:10" s="165" customFormat="1" ht="78.75" x14ac:dyDescent="0.2">
      <c r="A169" s="356"/>
      <c r="B169" s="365"/>
      <c r="C169" s="360"/>
      <c r="D169" s="362" t="s">
        <v>999</v>
      </c>
      <c r="E169" s="359" t="s">
        <v>1644</v>
      </c>
      <c r="F169" s="156" t="s">
        <v>1552</v>
      </c>
      <c r="G169" s="163" t="s">
        <v>1473</v>
      </c>
      <c r="H169" s="283">
        <v>173</v>
      </c>
      <c r="I169" s="285">
        <f>+H169*$I$6</f>
        <v>5659837.7250000006</v>
      </c>
      <c r="J169" s="164">
        <f>+I169*0.3</f>
        <v>1697951.3175000001</v>
      </c>
    </row>
    <row r="170" spans="1:10" s="165" customFormat="1" ht="157.5" x14ac:dyDescent="0.2">
      <c r="A170" s="356"/>
      <c r="B170" s="365"/>
      <c r="C170" s="360"/>
      <c r="D170" s="362"/>
      <c r="E170" s="369"/>
      <c r="F170" s="166" t="s">
        <v>1553</v>
      </c>
      <c r="G170" s="167" t="s">
        <v>1554</v>
      </c>
      <c r="H170" s="284"/>
      <c r="I170" s="286"/>
      <c r="J170" s="164">
        <f>+I169*0.7</f>
        <v>3961886.4075000002</v>
      </c>
    </row>
    <row r="171" spans="1:10" s="165" customFormat="1" ht="67.5" x14ac:dyDescent="0.2">
      <c r="A171" s="356"/>
      <c r="B171" s="365"/>
      <c r="C171" s="360"/>
      <c r="D171" s="362" t="s">
        <v>1000</v>
      </c>
      <c r="E171" s="359" t="s">
        <v>1645</v>
      </c>
      <c r="F171" s="157" t="s">
        <v>1555</v>
      </c>
      <c r="G171" s="163" t="s">
        <v>1476</v>
      </c>
      <c r="H171" s="283">
        <v>274</v>
      </c>
      <c r="I171" s="285">
        <f>+H171*$I$6</f>
        <v>8964136.0500000007</v>
      </c>
      <c r="J171" s="164">
        <f>+I171*0.3</f>
        <v>2689240.8149999999</v>
      </c>
    </row>
    <row r="172" spans="1:10" s="165" customFormat="1" ht="180" x14ac:dyDescent="0.2">
      <c r="A172" s="356"/>
      <c r="B172" s="365"/>
      <c r="C172" s="360"/>
      <c r="D172" s="362"/>
      <c r="E172" s="369"/>
      <c r="F172" s="168" t="s">
        <v>1556</v>
      </c>
      <c r="G172" s="167" t="s">
        <v>1579</v>
      </c>
      <c r="H172" s="284"/>
      <c r="I172" s="286"/>
      <c r="J172" s="164">
        <f>+I171*0.7</f>
        <v>6274895.2350000003</v>
      </c>
    </row>
    <row r="173" spans="1:10" s="165" customFormat="1" ht="54.75" customHeight="1" thickBot="1" x14ac:dyDescent="0.25">
      <c r="A173" s="364"/>
      <c r="B173" s="366"/>
      <c r="C173" s="361"/>
      <c r="D173" s="191" t="s">
        <v>67</v>
      </c>
      <c r="E173" s="180"/>
      <c r="F173" s="180"/>
      <c r="G173" s="181"/>
      <c r="H173" s="182">
        <v>569</v>
      </c>
      <c r="I173" s="183">
        <f>+H173*$I$6</f>
        <v>18615304.425000001</v>
      </c>
      <c r="J173" s="184">
        <f>+J167+J169+J168+J170+J171+J172</f>
        <v>18615304.425000001</v>
      </c>
    </row>
    <row r="174" spans="1:10" ht="15.75" x14ac:dyDescent="0.25">
      <c r="A174" s="287" t="s">
        <v>996</v>
      </c>
      <c r="B174" s="288"/>
      <c r="C174" s="288"/>
      <c r="D174" s="288"/>
      <c r="E174" s="288"/>
      <c r="F174" s="288"/>
      <c r="G174" s="288"/>
      <c r="H174" s="288"/>
      <c r="I174" s="288"/>
      <c r="J174" s="289"/>
    </row>
    <row r="175" spans="1:10" x14ac:dyDescent="0.2">
      <c r="A175" s="47"/>
      <c r="B175" s="48"/>
      <c r="C175" s="48"/>
      <c r="D175" s="48"/>
      <c r="E175" s="48"/>
      <c r="F175" s="48"/>
      <c r="G175" s="48"/>
      <c r="H175" s="77"/>
      <c r="I175" s="95"/>
      <c r="J175" s="96"/>
    </row>
    <row r="176" spans="1:10" ht="15.75" customHeight="1" x14ac:dyDescent="0.2">
      <c r="A176" s="290" t="s">
        <v>997</v>
      </c>
      <c r="B176" s="291"/>
      <c r="C176" s="291"/>
      <c r="D176" s="291"/>
      <c r="E176" s="291"/>
      <c r="F176" s="291"/>
      <c r="G176" s="291"/>
      <c r="H176" s="291"/>
      <c r="I176" s="291"/>
      <c r="J176" s="292"/>
    </row>
    <row r="177" spans="1:10" ht="16.5" customHeight="1" thickBot="1" x14ac:dyDescent="0.25">
      <c r="A177" s="51"/>
      <c r="B177" s="291" t="s">
        <v>1482</v>
      </c>
      <c r="C177" s="291"/>
      <c r="D177" s="291"/>
      <c r="E177" s="291"/>
      <c r="F177" s="291"/>
      <c r="G177" s="291"/>
      <c r="H177" s="291"/>
      <c r="I177" s="291"/>
      <c r="J177" s="292"/>
    </row>
    <row r="178" spans="1:10" ht="64.5" customHeight="1" thickBot="1" x14ac:dyDescent="0.25">
      <c r="A178" s="38"/>
      <c r="B178" s="39"/>
      <c r="C178" s="39"/>
      <c r="D178" s="39"/>
      <c r="E178" s="160"/>
      <c r="F178" s="39"/>
      <c r="G178" s="40"/>
      <c r="H178" s="76"/>
      <c r="I178" s="92" t="s">
        <v>1397</v>
      </c>
      <c r="J178" s="93"/>
    </row>
    <row r="179" spans="1:10" ht="41.25" customHeight="1" thickBot="1" x14ac:dyDescent="0.25">
      <c r="A179" s="41"/>
      <c r="B179" s="42"/>
      <c r="C179" s="42"/>
      <c r="D179" s="40"/>
      <c r="E179" s="40"/>
      <c r="F179" s="40"/>
      <c r="G179" s="15"/>
      <c r="H179" s="76"/>
      <c r="I179" s="90">
        <v>32715.825000000001</v>
      </c>
      <c r="J179" s="94"/>
    </row>
    <row r="180" spans="1:10" s="7" customFormat="1" ht="54.75" customHeight="1" thickBot="1" x14ac:dyDescent="0.25">
      <c r="A180" s="43" t="s">
        <v>27</v>
      </c>
      <c r="B180" s="3" t="s">
        <v>100</v>
      </c>
      <c r="C180" s="3" t="s">
        <v>70</v>
      </c>
      <c r="D180" s="3" t="s">
        <v>1</v>
      </c>
      <c r="E180" s="3"/>
      <c r="F180" s="3" t="s">
        <v>13</v>
      </c>
      <c r="G180" s="3" t="s">
        <v>14</v>
      </c>
      <c r="H180" s="3" t="s">
        <v>1398</v>
      </c>
      <c r="I180" s="75" t="s">
        <v>1399</v>
      </c>
      <c r="J180" s="73" t="s">
        <v>141</v>
      </c>
    </row>
    <row r="181" spans="1:10" s="204" customFormat="1" ht="175.5" customHeight="1" x14ac:dyDescent="0.2">
      <c r="A181" s="383" t="s">
        <v>159</v>
      </c>
      <c r="B181" s="385" t="s">
        <v>1557</v>
      </c>
      <c r="C181" s="352" t="s">
        <v>71</v>
      </c>
      <c r="D181" s="387" t="s">
        <v>1006</v>
      </c>
      <c r="E181" s="352" t="s">
        <v>1646</v>
      </c>
      <c r="F181" s="202" t="s">
        <v>1558</v>
      </c>
      <c r="G181" s="389" t="s">
        <v>1559</v>
      </c>
      <c r="H181" s="391">
        <v>173</v>
      </c>
      <c r="I181" s="393">
        <f>+H181*$I$6</f>
        <v>5659837.7250000006</v>
      </c>
      <c r="J181" s="203">
        <f>+I181*0.3</f>
        <v>1697951.3175000001</v>
      </c>
    </row>
    <row r="182" spans="1:10" s="204" customFormat="1" ht="180" customHeight="1" x14ac:dyDescent="0.2">
      <c r="A182" s="384"/>
      <c r="B182" s="385"/>
      <c r="C182" s="386"/>
      <c r="D182" s="388"/>
      <c r="E182" s="353"/>
      <c r="F182" s="205" t="s">
        <v>1560</v>
      </c>
      <c r="G182" s="390"/>
      <c r="H182" s="392"/>
      <c r="I182" s="394"/>
      <c r="J182" s="203">
        <f>+I181*0.7</f>
        <v>3961886.4075000002</v>
      </c>
    </row>
    <row r="183" spans="1:10" s="204" customFormat="1" ht="56.25" x14ac:dyDescent="0.2">
      <c r="A183" s="384"/>
      <c r="B183" s="385"/>
      <c r="C183" s="386"/>
      <c r="D183" s="398" t="s">
        <v>1000</v>
      </c>
      <c r="E183" s="352" t="s">
        <v>1647</v>
      </c>
      <c r="F183" s="206" t="s">
        <v>1561</v>
      </c>
      <c r="G183" s="207" t="s">
        <v>1476</v>
      </c>
      <c r="H183" s="391">
        <v>191</v>
      </c>
      <c r="I183" s="393">
        <f>+H183*$I$6</f>
        <v>6248722.5750000002</v>
      </c>
      <c r="J183" s="203">
        <f>+I183*0.3</f>
        <v>1874616.7725</v>
      </c>
    </row>
    <row r="184" spans="1:10" s="204" customFormat="1" ht="180" x14ac:dyDescent="0.2">
      <c r="A184" s="384"/>
      <c r="B184" s="385"/>
      <c r="C184" s="386"/>
      <c r="D184" s="398"/>
      <c r="E184" s="353"/>
      <c r="F184" s="208" t="s">
        <v>1562</v>
      </c>
      <c r="G184" s="209" t="s">
        <v>1579</v>
      </c>
      <c r="H184" s="392"/>
      <c r="I184" s="394"/>
      <c r="J184" s="203">
        <f>+I183*0.7</f>
        <v>4374105.8025000002</v>
      </c>
    </row>
    <row r="185" spans="1:10" s="204" customFormat="1" ht="54.75" customHeight="1" x14ac:dyDescent="0.2">
      <c r="A185" s="384"/>
      <c r="B185" s="385"/>
      <c r="C185" s="353"/>
      <c r="D185" s="210" t="s">
        <v>5</v>
      </c>
      <c r="E185" s="211"/>
      <c r="F185" s="211"/>
      <c r="G185" s="212"/>
      <c r="H185" s="213">
        <v>364</v>
      </c>
      <c r="I185" s="214">
        <v>364</v>
      </c>
      <c r="J185" s="215">
        <f>+J181+J182+J183+J184</f>
        <v>11908560.300000001</v>
      </c>
    </row>
    <row r="186" spans="1:10" s="204" customFormat="1" ht="33.75" x14ac:dyDescent="0.2">
      <c r="A186" s="383" t="s">
        <v>160</v>
      </c>
      <c r="B186" s="385" t="s">
        <v>1563</v>
      </c>
      <c r="C186" s="352" t="s">
        <v>1508</v>
      </c>
      <c r="D186" s="398" t="s">
        <v>1002</v>
      </c>
      <c r="E186" s="352" t="s">
        <v>1648</v>
      </c>
      <c r="F186" s="202" t="s">
        <v>1509</v>
      </c>
      <c r="G186" s="216" t="s">
        <v>1474</v>
      </c>
      <c r="H186" s="391">
        <v>132</v>
      </c>
      <c r="I186" s="393">
        <f>+H186*$I$6</f>
        <v>4318488.9000000004</v>
      </c>
      <c r="J186" s="203">
        <f>+I186*0.3</f>
        <v>1295546.6700000002</v>
      </c>
    </row>
    <row r="187" spans="1:10" s="204" customFormat="1" ht="56.25" x14ac:dyDescent="0.2">
      <c r="A187" s="384"/>
      <c r="B187" s="385"/>
      <c r="C187" s="386"/>
      <c r="D187" s="398"/>
      <c r="E187" s="353"/>
      <c r="F187" s="205" t="s">
        <v>1510</v>
      </c>
      <c r="G187" s="209" t="s">
        <v>1511</v>
      </c>
      <c r="H187" s="392"/>
      <c r="I187" s="394"/>
      <c r="J187" s="203">
        <f>+I186*0.7</f>
        <v>3022942.23</v>
      </c>
    </row>
    <row r="188" spans="1:10" s="204" customFormat="1" ht="56.25" x14ac:dyDescent="0.2">
      <c r="A188" s="384"/>
      <c r="B188" s="385"/>
      <c r="C188" s="386"/>
      <c r="D188" s="398" t="s">
        <v>999</v>
      </c>
      <c r="E188" s="352" t="s">
        <v>1649</v>
      </c>
      <c r="F188" s="202" t="s">
        <v>1512</v>
      </c>
      <c r="G188" s="217" t="s">
        <v>28</v>
      </c>
      <c r="H188" s="391">
        <v>126</v>
      </c>
      <c r="I188" s="393">
        <f>+H188*$I$6</f>
        <v>4122193.95</v>
      </c>
      <c r="J188" s="203">
        <f>+I188*0.3</f>
        <v>1236658.1850000001</v>
      </c>
    </row>
    <row r="189" spans="1:10" s="204" customFormat="1" ht="101.25" customHeight="1" x14ac:dyDescent="0.2">
      <c r="A189" s="384"/>
      <c r="B189" s="385"/>
      <c r="C189" s="386"/>
      <c r="D189" s="398"/>
      <c r="E189" s="353"/>
      <c r="F189" s="205" t="s">
        <v>1564</v>
      </c>
      <c r="G189" s="218" t="s">
        <v>1514</v>
      </c>
      <c r="H189" s="392"/>
      <c r="I189" s="394"/>
      <c r="J189" s="203">
        <f>+I188*0.7</f>
        <v>2885535.7650000001</v>
      </c>
    </row>
    <row r="190" spans="1:10" s="204" customFormat="1" ht="54.75" customHeight="1" thickBot="1" x14ac:dyDescent="0.25">
      <c r="A190" s="399"/>
      <c r="B190" s="400"/>
      <c r="C190" s="397"/>
      <c r="D190" s="219" t="s">
        <v>66</v>
      </c>
      <c r="E190" s="220"/>
      <c r="F190" s="220"/>
      <c r="G190" s="221"/>
      <c r="H190" s="222">
        <v>258</v>
      </c>
      <c r="I190" s="223">
        <f>+H190*$I$6</f>
        <v>8440682.8499999996</v>
      </c>
      <c r="J190" s="224">
        <f>+J186+J187+J188+J189</f>
        <v>8440682.8500000015</v>
      </c>
    </row>
    <row r="191" spans="1:10" ht="15.75" x14ac:dyDescent="0.25">
      <c r="A191" s="287" t="s">
        <v>996</v>
      </c>
      <c r="B191" s="288"/>
      <c r="C191" s="288"/>
      <c r="D191" s="288"/>
      <c r="E191" s="288"/>
      <c r="F191" s="288"/>
      <c r="G191" s="288"/>
      <c r="H191" s="288"/>
      <c r="I191" s="288"/>
      <c r="J191" s="289"/>
    </row>
    <row r="192" spans="1:10" x14ac:dyDescent="0.2">
      <c r="A192" s="47"/>
      <c r="B192" s="48"/>
      <c r="C192" s="48"/>
      <c r="D192" s="48"/>
      <c r="E192" s="48"/>
      <c r="F192" s="48"/>
      <c r="G192" s="48"/>
      <c r="H192" s="77"/>
      <c r="I192" s="95"/>
      <c r="J192" s="96"/>
    </row>
    <row r="193" spans="1:10" ht="15.75" customHeight="1" x14ac:dyDescent="0.2">
      <c r="A193" s="290" t="s">
        <v>997</v>
      </c>
      <c r="B193" s="291"/>
      <c r="C193" s="291"/>
      <c r="D193" s="291"/>
      <c r="E193" s="291"/>
      <c r="F193" s="291"/>
      <c r="G193" s="291"/>
      <c r="H193" s="291"/>
      <c r="I193" s="291"/>
      <c r="J193" s="292"/>
    </row>
    <row r="194" spans="1:10" ht="16.5" customHeight="1" thickBot="1" x14ac:dyDescent="0.25">
      <c r="A194" s="51"/>
      <c r="B194" s="291" t="s">
        <v>1482</v>
      </c>
      <c r="C194" s="291"/>
      <c r="D194" s="291"/>
      <c r="E194" s="291"/>
      <c r="F194" s="291"/>
      <c r="G194" s="291"/>
      <c r="H194" s="291"/>
      <c r="I194" s="291"/>
      <c r="J194" s="292"/>
    </row>
    <row r="195" spans="1:10" ht="64.5" customHeight="1" thickBot="1" x14ac:dyDescent="0.25">
      <c r="A195" s="38"/>
      <c r="B195" s="39"/>
      <c r="C195" s="39"/>
      <c r="D195" s="39"/>
      <c r="E195" s="160"/>
      <c r="F195" s="39"/>
      <c r="G195" s="40"/>
      <c r="H195" s="76"/>
      <c r="I195" s="92" t="s">
        <v>1397</v>
      </c>
      <c r="J195" s="93"/>
    </row>
    <row r="196" spans="1:10" ht="41.25" customHeight="1" thickBot="1" x14ac:dyDescent="0.25">
      <c r="A196" s="41"/>
      <c r="B196" s="42"/>
      <c r="C196" s="42"/>
      <c r="D196" s="40"/>
      <c r="E196" s="40"/>
      <c r="F196" s="40"/>
      <c r="G196" s="15"/>
      <c r="H196" s="76"/>
      <c r="I196" s="90">
        <v>32715.825000000001</v>
      </c>
      <c r="J196" s="94"/>
    </row>
    <row r="197" spans="1:10" s="7" customFormat="1" ht="54.75" customHeight="1" thickBot="1" x14ac:dyDescent="0.25">
      <c r="A197" s="43" t="s">
        <v>27</v>
      </c>
      <c r="B197" s="3" t="s">
        <v>100</v>
      </c>
      <c r="C197" s="3" t="s">
        <v>70</v>
      </c>
      <c r="D197" s="3" t="s">
        <v>1</v>
      </c>
      <c r="E197" s="3"/>
      <c r="F197" s="3" t="s">
        <v>13</v>
      </c>
      <c r="G197" s="3" t="s">
        <v>14</v>
      </c>
      <c r="H197" s="3" t="s">
        <v>1398</v>
      </c>
      <c r="I197" s="75" t="s">
        <v>1399</v>
      </c>
      <c r="J197" s="73" t="s">
        <v>141</v>
      </c>
    </row>
    <row r="198" spans="1:10" s="204" customFormat="1" ht="56.25" x14ac:dyDescent="0.2">
      <c r="A198" s="383" t="s">
        <v>161</v>
      </c>
      <c r="B198" s="403" t="s">
        <v>1565</v>
      </c>
      <c r="C198" s="354" t="s">
        <v>71</v>
      </c>
      <c r="D198" s="401" t="s">
        <v>1002</v>
      </c>
      <c r="E198" s="354" t="s">
        <v>1650</v>
      </c>
      <c r="F198" s="225" t="s">
        <v>1566</v>
      </c>
      <c r="G198" s="226" t="s">
        <v>1472</v>
      </c>
      <c r="H198" s="404">
        <v>122</v>
      </c>
      <c r="I198" s="396">
        <f>+H198*$I$6</f>
        <v>3991330.65</v>
      </c>
      <c r="J198" s="203">
        <f>+I198*0.3</f>
        <v>1197399.1949999998</v>
      </c>
    </row>
    <row r="199" spans="1:10" s="204" customFormat="1" ht="67.5" x14ac:dyDescent="0.2">
      <c r="A199" s="384"/>
      <c r="B199" s="385"/>
      <c r="C199" s="386"/>
      <c r="D199" s="398"/>
      <c r="E199" s="353"/>
      <c r="F199" s="205" t="s">
        <v>1567</v>
      </c>
      <c r="G199" s="207" t="s">
        <v>1551</v>
      </c>
      <c r="H199" s="392"/>
      <c r="I199" s="394"/>
      <c r="J199" s="203">
        <f>+I198*0.7</f>
        <v>2793931.4549999996</v>
      </c>
    </row>
    <row r="200" spans="1:10" s="204" customFormat="1" ht="78.75" x14ac:dyDescent="0.2">
      <c r="A200" s="384"/>
      <c r="B200" s="385"/>
      <c r="C200" s="386"/>
      <c r="D200" s="398" t="s">
        <v>999</v>
      </c>
      <c r="E200" s="352" t="s">
        <v>1651</v>
      </c>
      <c r="F200" s="202" t="s">
        <v>1552</v>
      </c>
      <c r="G200" s="207" t="s">
        <v>1473</v>
      </c>
      <c r="H200" s="391">
        <v>191</v>
      </c>
      <c r="I200" s="393">
        <f>+H200*$I$6</f>
        <v>6248722.5750000002</v>
      </c>
      <c r="J200" s="203">
        <f>+I200*0.3</f>
        <v>1874616.7725</v>
      </c>
    </row>
    <row r="201" spans="1:10" s="204" customFormat="1" ht="157.5" x14ac:dyDescent="0.2">
      <c r="A201" s="384"/>
      <c r="B201" s="385"/>
      <c r="C201" s="386"/>
      <c r="D201" s="398"/>
      <c r="E201" s="353"/>
      <c r="F201" s="205" t="s">
        <v>1589</v>
      </c>
      <c r="G201" s="209" t="s">
        <v>1554</v>
      </c>
      <c r="H201" s="392"/>
      <c r="I201" s="394"/>
      <c r="J201" s="203">
        <f>+I200*0.7</f>
        <v>4374105.8025000002</v>
      </c>
    </row>
    <row r="202" spans="1:10" s="204" customFormat="1" ht="67.5" x14ac:dyDescent="0.2">
      <c r="A202" s="384"/>
      <c r="B202" s="385"/>
      <c r="C202" s="386"/>
      <c r="D202" s="398" t="s">
        <v>1000</v>
      </c>
      <c r="E202" s="352" t="s">
        <v>1652</v>
      </c>
      <c r="F202" s="206" t="s">
        <v>1555</v>
      </c>
      <c r="G202" s="207" t="s">
        <v>1476</v>
      </c>
      <c r="H202" s="391">
        <v>274</v>
      </c>
      <c r="I202" s="393">
        <f>+H202*$I$6</f>
        <v>8964136.0500000007</v>
      </c>
      <c r="J202" s="203">
        <f>+I202*0.3</f>
        <v>2689240.8149999999</v>
      </c>
    </row>
    <row r="203" spans="1:10" s="204" customFormat="1" ht="180" x14ac:dyDescent="0.2">
      <c r="A203" s="384"/>
      <c r="B203" s="385"/>
      <c r="C203" s="386"/>
      <c r="D203" s="398"/>
      <c r="E203" s="353"/>
      <c r="F203" s="208" t="s">
        <v>1568</v>
      </c>
      <c r="G203" s="209" t="s">
        <v>1579</v>
      </c>
      <c r="H203" s="392"/>
      <c r="I203" s="394"/>
      <c r="J203" s="203">
        <f>+I202*0.7</f>
        <v>6274895.2350000003</v>
      </c>
    </row>
    <row r="204" spans="1:10" s="204" customFormat="1" ht="54.75" customHeight="1" x14ac:dyDescent="0.2">
      <c r="A204" s="402"/>
      <c r="B204" s="385"/>
      <c r="C204" s="353"/>
      <c r="D204" s="210" t="s">
        <v>66</v>
      </c>
      <c r="E204" s="211"/>
      <c r="F204" s="211"/>
      <c r="G204" s="227"/>
      <c r="H204" s="213">
        <v>587</v>
      </c>
      <c r="I204" s="214">
        <f>+H204*$I$6</f>
        <v>19204189.275000002</v>
      </c>
      <c r="J204" s="215">
        <f>+J198+J200+J199+J201+J202+J203</f>
        <v>19204189.274999999</v>
      </c>
    </row>
    <row r="205" spans="1:10" s="204" customFormat="1" ht="112.5" x14ac:dyDescent="0.2">
      <c r="A205" s="383" t="s">
        <v>162</v>
      </c>
      <c r="B205" s="385" t="s">
        <v>1592</v>
      </c>
      <c r="C205" s="352" t="s">
        <v>1569</v>
      </c>
      <c r="D205" s="352" t="s">
        <v>1006</v>
      </c>
      <c r="E205" s="352" t="s">
        <v>1653</v>
      </c>
      <c r="F205" s="228" t="s">
        <v>1570</v>
      </c>
      <c r="G205" s="229" t="s">
        <v>65</v>
      </c>
      <c r="H205" s="391">
        <v>303</v>
      </c>
      <c r="I205" s="393">
        <f>+H205*$I$6</f>
        <v>9912894.9749999996</v>
      </c>
      <c r="J205" s="203">
        <f>+I205*0.3</f>
        <v>2973868.4924999997</v>
      </c>
    </row>
    <row r="206" spans="1:10" s="204" customFormat="1" ht="225" x14ac:dyDescent="0.2">
      <c r="A206" s="384"/>
      <c r="B206" s="385"/>
      <c r="C206" s="386"/>
      <c r="D206" s="386"/>
      <c r="E206" s="353"/>
      <c r="F206" s="228" t="s">
        <v>1577</v>
      </c>
      <c r="G206" s="229" t="s">
        <v>1571</v>
      </c>
      <c r="H206" s="392"/>
      <c r="I206" s="394"/>
      <c r="J206" s="203">
        <f>+I205*0.7</f>
        <v>6939026.482499999</v>
      </c>
    </row>
    <row r="207" spans="1:10" s="204" customFormat="1" ht="90" x14ac:dyDescent="0.2">
      <c r="A207" s="384"/>
      <c r="B207" s="385"/>
      <c r="C207" s="386"/>
      <c r="D207" s="398" t="s">
        <v>1000</v>
      </c>
      <c r="E207" s="352" t="s">
        <v>1654</v>
      </c>
      <c r="F207" s="230" t="s">
        <v>1572</v>
      </c>
      <c r="G207" s="229" t="s">
        <v>1476</v>
      </c>
      <c r="H207" s="391">
        <v>121</v>
      </c>
      <c r="I207" s="393">
        <f>+H207*$I$6</f>
        <v>3958614.8250000002</v>
      </c>
      <c r="J207" s="203">
        <f>+I207*0.3</f>
        <v>1187584.4475</v>
      </c>
    </row>
    <row r="208" spans="1:10" s="204" customFormat="1" ht="180" x14ac:dyDescent="0.2">
      <c r="A208" s="384"/>
      <c r="B208" s="385"/>
      <c r="C208" s="386"/>
      <c r="D208" s="398"/>
      <c r="E208" s="353"/>
      <c r="F208" s="230" t="s">
        <v>1590</v>
      </c>
      <c r="G208" s="209" t="s">
        <v>1579</v>
      </c>
      <c r="H208" s="392"/>
      <c r="I208" s="394"/>
      <c r="J208" s="203">
        <f>+I207*0.7</f>
        <v>2771030.3774999999</v>
      </c>
    </row>
    <row r="209" spans="1:10" s="204" customFormat="1" ht="54.75" customHeight="1" thickBot="1" x14ac:dyDescent="0.25">
      <c r="A209" s="399"/>
      <c r="B209" s="400"/>
      <c r="C209" s="397"/>
      <c r="D209" s="219" t="s">
        <v>17</v>
      </c>
      <c r="E209" s="220"/>
      <c r="F209" s="220"/>
      <c r="G209" s="221"/>
      <c r="H209" s="222">
        <v>424</v>
      </c>
      <c r="I209" s="223">
        <f>+H209*$I$6</f>
        <v>13871509.800000001</v>
      </c>
      <c r="J209" s="224">
        <f>+J205+J206+J207+J208</f>
        <v>13871509.799999997</v>
      </c>
    </row>
    <row r="210" spans="1:10" ht="15.75" x14ac:dyDescent="0.25">
      <c r="A210" s="287" t="s">
        <v>996</v>
      </c>
      <c r="B210" s="288"/>
      <c r="C210" s="288"/>
      <c r="D210" s="288"/>
      <c r="E210" s="288"/>
      <c r="F210" s="288"/>
      <c r="G210" s="288"/>
      <c r="H210" s="288"/>
      <c r="I210" s="288"/>
      <c r="J210" s="289"/>
    </row>
    <row r="211" spans="1:10" x14ac:dyDescent="0.2">
      <c r="A211" s="47"/>
      <c r="B211" s="48"/>
      <c r="C211" s="48"/>
      <c r="D211" s="48"/>
      <c r="E211" s="48"/>
      <c r="F211" s="48"/>
      <c r="G211" s="48"/>
      <c r="H211" s="77"/>
      <c r="I211" s="95"/>
      <c r="J211" s="96"/>
    </row>
    <row r="212" spans="1:10" ht="15.75" customHeight="1" x14ac:dyDescent="0.2">
      <c r="A212" s="290" t="s">
        <v>997</v>
      </c>
      <c r="B212" s="291"/>
      <c r="C212" s="291"/>
      <c r="D212" s="291"/>
      <c r="E212" s="291"/>
      <c r="F212" s="291"/>
      <c r="G212" s="291"/>
      <c r="H212" s="291"/>
      <c r="I212" s="291"/>
      <c r="J212" s="292"/>
    </row>
    <row r="213" spans="1:10" ht="16.5" customHeight="1" thickBot="1" x14ac:dyDescent="0.25">
      <c r="A213" s="51"/>
      <c r="B213" s="291" t="s">
        <v>1482</v>
      </c>
      <c r="C213" s="291"/>
      <c r="D213" s="291"/>
      <c r="E213" s="291"/>
      <c r="F213" s="291"/>
      <c r="G213" s="291"/>
      <c r="H213" s="291"/>
      <c r="I213" s="291"/>
      <c r="J213" s="292"/>
    </row>
    <row r="214" spans="1:10" ht="64.5" customHeight="1" thickBot="1" x14ac:dyDescent="0.25">
      <c r="A214" s="38"/>
      <c r="B214" s="39"/>
      <c r="C214" s="39"/>
      <c r="D214" s="39"/>
      <c r="E214" s="160"/>
      <c r="F214" s="39"/>
      <c r="G214" s="40"/>
      <c r="H214" s="76"/>
      <c r="I214" s="92" t="s">
        <v>1397</v>
      </c>
      <c r="J214" s="93"/>
    </row>
    <row r="215" spans="1:10" ht="41.25" customHeight="1" thickBot="1" x14ac:dyDescent="0.25">
      <c r="A215" s="41"/>
      <c r="B215" s="42"/>
      <c r="C215" s="42"/>
      <c r="D215" s="40"/>
      <c r="E215" s="40"/>
      <c r="F215" s="40"/>
      <c r="G215" s="15"/>
      <c r="H215" s="76"/>
      <c r="I215" s="90">
        <v>32715.825000000001</v>
      </c>
      <c r="J215" s="94"/>
    </row>
    <row r="216" spans="1:10" s="7" customFormat="1" ht="54.75" customHeight="1" thickBot="1" x14ac:dyDescent="0.25">
      <c r="A216" s="43" t="s">
        <v>27</v>
      </c>
      <c r="B216" s="3" t="s">
        <v>100</v>
      </c>
      <c r="C216" s="3" t="s">
        <v>70</v>
      </c>
      <c r="D216" s="3" t="s">
        <v>1</v>
      </c>
      <c r="E216" s="3"/>
      <c r="F216" s="3" t="s">
        <v>13</v>
      </c>
      <c r="G216" s="3" t="s">
        <v>14</v>
      </c>
      <c r="H216" s="3" t="s">
        <v>1398</v>
      </c>
      <c r="I216" s="75" t="s">
        <v>1399</v>
      </c>
      <c r="J216" s="73" t="s">
        <v>141</v>
      </c>
    </row>
    <row r="217" spans="1:10" s="204" customFormat="1" ht="112.5" x14ac:dyDescent="0.2">
      <c r="A217" s="383" t="s">
        <v>163</v>
      </c>
      <c r="B217" s="403" t="s">
        <v>1593</v>
      </c>
      <c r="C217" s="354" t="s">
        <v>1573</v>
      </c>
      <c r="D217" s="354" t="s">
        <v>1006</v>
      </c>
      <c r="E217" s="354" t="s">
        <v>1655</v>
      </c>
      <c r="F217" s="231" t="s">
        <v>1570</v>
      </c>
      <c r="G217" s="232" t="s">
        <v>58</v>
      </c>
      <c r="H217" s="404">
        <v>383</v>
      </c>
      <c r="I217" s="396">
        <f>+H217*$I$6</f>
        <v>12530160.975</v>
      </c>
      <c r="J217" s="203">
        <f>+I217*0.3</f>
        <v>3759048.2925</v>
      </c>
    </row>
    <row r="218" spans="1:10" s="204" customFormat="1" ht="225" x14ac:dyDescent="0.2">
      <c r="A218" s="384"/>
      <c r="B218" s="385"/>
      <c r="C218" s="386"/>
      <c r="D218" s="386"/>
      <c r="E218" s="353"/>
      <c r="F218" s="228" t="s">
        <v>1578</v>
      </c>
      <c r="G218" s="229" t="s">
        <v>1571</v>
      </c>
      <c r="H218" s="392"/>
      <c r="I218" s="394"/>
      <c r="J218" s="203">
        <f>+I217*0.7</f>
        <v>8771112.6824999992</v>
      </c>
    </row>
    <row r="219" spans="1:10" s="204" customFormat="1" ht="90" x14ac:dyDescent="0.2">
      <c r="A219" s="384"/>
      <c r="B219" s="385"/>
      <c r="C219" s="386"/>
      <c r="D219" s="398" t="s">
        <v>1000</v>
      </c>
      <c r="E219" s="352" t="s">
        <v>1656</v>
      </c>
      <c r="F219" s="230" t="s">
        <v>1572</v>
      </c>
      <c r="G219" s="229" t="s">
        <v>1476</v>
      </c>
      <c r="H219" s="391">
        <v>145</v>
      </c>
      <c r="I219" s="393">
        <f>+H219*$I$6</f>
        <v>4743794.625</v>
      </c>
      <c r="J219" s="203">
        <f>+I219*0.3</f>
        <v>1423138.3875</v>
      </c>
    </row>
    <row r="220" spans="1:10" s="204" customFormat="1" ht="180" x14ac:dyDescent="0.2">
      <c r="A220" s="384"/>
      <c r="B220" s="385"/>
      <c r="C220" s="386"/>
      <c r="D220" s="398"/>
      <c r="E220" s="353"/>
      <c r="F220" s="230" t="s">
        <v>1590</v>
      </c>
      <c r="G220" s="209" t="s">
        <v>1579</v>
      </c>
      <c r="H220" s="392"/>
      <c r="I220" s="394"/>
      <c r="J220" s="203">
        <f>+I219*0.7</f>
        <v>3320656.2374999998</v>
      </c>
    </row>
    <row r="221" spans="1:10" s="204" customFormat="1" ht="54.75" customHeight="1" x14ac:dyDescent="0.2">
      <c r="A221" s="384"/>
      <c r="B221" s="385"/>
      <c r="C221" s="353"/>
      <c r="D221" s="210" t="s">
        <v>19</v>
      </c>
      <c r="E221" s="211"/>
      <c r="F221" s="211"/>
      <c r="G221" s="227"/>
      <c r="H221" s="213">
        <v>528</v>
      </c>
      <c r="I221" s="214">
        <f>+H221*$I$6</f>
        <v>17273955.600000001</v>
      </c>
      <c r="J221" s="215">
        <f>+J217+J218+J219+J220</f>
        <v>17273955.599999998</v>
      </c>
    </row>
    <row r="222" spans="1:10" s="204" customFormat="1" ht="123.75" x14ac:dyDescent="0.2">
      <c r="A222" s="383" t="s">
        <v>164</v>
      </c>
      <c r="B222" s="385" t="s">
        <v>1574</v>
      </c>
      <c r="C222" s="352" t="s">
        <v>71</v>
      </c>
      <c r="D222" s="387" t="s">
        <v>1006</v>
      </c>
      <c r="E222" s="352" t="s">
        <v>1657</v>
      </c>
      <c r="F222" s="202" t="s">
        <v>1558</v>
      </c>
      <c r="G222" s="389" t="s">
        <v>1575</v>
      </c>
      <c r="H222" s="391">
        <v>121</v>
      </c>
      <c r="I222" s="393">
        <f>+H222*$I$6</f>
        <v>3958614.8250000002</v>
      </c>
      <c r="J222" s="203">
        <f>+I222*0.3</f>
        <v>1187584.4475</v>
      </c>
    </row>
    <row r="223" spans="1:10" s="204" customFormat="1" ht="191.25" customHeight="1" x14ac:dyDescent="0.2">
      <c r="A223" s="384"/>
      <c r="B223" s="385"/>
      <c r="C223" s="386"/>
      <c r="D223" s="388"/>
      <c r="E223" s="353"/>
      <c r="F223" s="205" t="s">
        <v>1591</v>
      </c>
      <c r="G223" s="390"/>
      <c r="H223" s="392"/>
      <c r="I223" s="394"/>
      <c r="J223" s="203">
        <f>+I222*0.7</f>
        <v>2771030.3774999999</v>
      </c>
    </row>
    <row r="224" spans="1:10" s="204" customFormat="1" ht="45" x14ac:dyDescent="0.2">
      <c r="A224" s="384"/>
      <c r="B224" s="385"/>
      <c r="C224" s="386"/>
      <c r="D224" s="398" t="s">
        <v>1000</v>
      </c>
      <c r="E224" s="352" t="s">
        <v>1658</v>
      </c>
      <c r="F224" s="206" t="s">
        <v>1576</v>
      </c>
      <c r="G224" s="207" t="s">
        <v>1476</v>
      </c>
      <c r="H224" s="391">
        <v>153</v>
      </c>
      <c r="I224" s="393">
        <f>+H224*$I$6</f>
        <v>5005521.2250000006</v>
      </c>
      <c r="J224" s="203">
        <f>+I224*0.3</f>
        <v>1501656.3675000002</v>
      </c>
    </row>
    <row r="225" spans="1:10" s="204" customFormat="1" ht="180" x14ac:dyDescent="0.2">
      <c r="A225" s="384"/>
      <c r="B225" s="385"/>
      <c r="C225" s="386"/>
      <c r="D225" s="398"/>
      <c r="E225" s="353"/>
      <c r="F225" s="208" t="s">
        <v>1562</v>
      </c>
      <c r="G225" s="209" t="s">
        <v>1579</v>
      </c>
      <c r="H225" s="392"/>
      <c r="I225" s="394"/>
      <c r="J225" s="203">
        <f>+I224*0.7</f>
        <v>3503864.8575000004</v>
      </c>
    </row>
    <row r="226" spans="1:10" s="204" customFormat="1" ht="54.75" customHeight="1" thickBot="1" x14ac:dyDescent="0.25">
      <c r="A226" s="399"/>
      <c r="B226" s="400"/>
      <c r="C226" s="397"/>
      <c r="D226" s="219" t="s">
        <v>67</v>
      </c>
      <c r="E226" s="220"/>
      <c r="F226" s="220"/>
      <c r="G226" s="233"/>
      <c r="H226" s="222">
        <v>274</v>
      </c>
      <c r="I226" s="223">
        <f>+H226*$I$6</f>
        <v>8964136.0500000007</v>
      </c>
      <c r="J226" s="224">
        <f>+J222+J223+J224+J225</f>
        <v>8964136.0500000007</v>
      </c>
    </row>
    <row r="227" spans="1:10" ht="54.75" customHeight="1" x14ac:dyDescent="0.2">
      <c r="H227" s="79"/>
    </row>
  </sheetData>
  <mergeCells count="356">
    <mergeCell ref="I222:I223"/>
    <mergeCell ref="I224:I225"/>
    <mergeCell ref="B217:B221"/>
    <mergeCell ref="C217:C221"/>
    <mergeCell ref="H217:H218"/>
    <mergeCell ref="I217:I218"/>
    <mergeCell ref="I219:I220"/>
    <mergeCell ref="A210:J210"/>
    <mergeCell ref="A212:J212"/>
    <mergeCell ref="B213:J213"/>
    <mergeCell ref="D219:D220"/>
    <mergeCell ref="H219:H220"/>
    <mergeCell ref="D217:D218"/>
    <mergeCell ref="A217:A221"/>
    <mergeCell ref="D224:D225"/>
    <mergeCell ref="H224:H225"/>
    <mergeCell ref="A222:A226"/>
    <mergeCell ref="B222:B226"/>
    <mergeCell ref="C222:C226"/>
    <mergeCell ref="D222:D223"/>
    <mergeCell ref="G222:G223"/>
    <mergeCell ref="H222:H223"/>
    <mergeCell ref="E217:E218"/>
    <mergeCell ref="E219:E220"/>
    <mergeCell ref="A155:J155"/>
    <mergeCell ref="B156:J156"/>
    <mergeCell ref="A174:J174"/>
    <mergeCell ref="A176:J176"/>
    <mergeCell ref="B177:J177"/>
    <mergeCell ref="A191:J191"/>
    <mergeCell ref="A193:J193"/>
    <mergeCell ref="B194:J194"/>
    <mergeCell ref="A198:A204"/>
    <mergeCell ref="B198:B204"/>
    <mergeCell ref="H198:H199"/>
    <mergeCell ref="D200:D201"/>
    <mergeCell ref="H200:H201"/>
    <mergeCell ref="D202:D203"/>
    <mergeCell ref="H202:H203"/>
    <mergeCell ref="I169:I170"/>
    <mergeCell ref="I171:I172"/>
    <mergeCell ref="D167:D168"/>
    <mergeCell ref="H167:H168"/>
    <mergeCell ref="I202:I203"/>
    <mergeCell ref="A186:A190"/>
    <mergeCell ref="B186:B190"/>
    <mergeCell ref="I186:I187"/>
    <mergeCell ref="I188:I189"/>
    <mergeCell ref="A205:A209"/>
    <mergeCell ref="B205:B209"/>
    <mergeCell ref="C205:C209"/>
    <mergeCell ref="D205:D206"/>
    <mergeCell ref="H205:H206"/>
    <mergeCell ref="D207:D208"/>
    <mergeCell ref="H207:H208"/>
    <mergeCell ref="C198:C204"/>
    <mergeCell ref="D198:D199"/>
    <mergeCell ref="I198:I199"/>
    <mergeCell ref="I200:I201"/>
    <mergeCell ref="I205:I206"/>
    <mergeCell ref="I207:I208"/>
    <mergeCell ref="E169:E170"/>
    <mergeCell ref="E171:E172"/>
    <mergeCell ref="C186:C190"/>
    <mergeCell ref="D186:D187"/>
    <mergeCell ref="D183:D184"/>
    <mergeCell ref="H183:H184"/>
    <mergeCell ref="H186:H187"/>
    <mergeCell ref="D188:D189"/>
    <mergeCell ref="H188:H189"/>
    <mergeCell ref="D150:D151"/>
    <mergeCell ref="H150:H151"/>
    <mergeCell ref="A181:A185"/>
    <mergeCell ref="B181:B185"/>
    <mergeCell ref="C181:C185"/>
    <mergeCell ref="D181:D182"/>
    <mergeCell ref="G181:G182"/>
    <mergeCell ref="H181:H182"/>
    <mergeCell ref="I181:I182"/>
    <mergeCell ref="I183:I184"/>
    <mergeCell ref="A160:A166"/>
    <mergeCell ref="B160:B166"/>
    <mergeCell ref="C160:C166"/>
    <mergeCell ref="D160:D161"/>
    <mergeCell ref="H160:H161"/>
    <mergeCell ref="D162:D163"/>
    <mergeCell ref="H162:H163"/>
    <mergeCell ref="D171:D172"/>
    <mergeCell ref="H171:H172"/>
    <mergeCell ref="A167:A173"/>
    <mergeCell ref="B167:B173"/>
    <mergeCell ref="C167:C173"/>
    <mergeCell ref="D169:D170"/>
    <mergeCell ref="H169:H170"/>
    <mergeCell ref="I160:I161"/>
    <mergeCell ref="I162:I163"/>
    <mergeCell ref="I164:I165"/>
    <mergeCell ref="I167:I168"/>
    <mergeCell ref="I146:I147"/>
    <mergeCell ref="I148:I149"/>
    <mergeCell ref="I150:I151"/>
    <mergeCell ref="D164:D165"/>
    <mergeCell ref="H164:H165"/>
    <mergeCell ref="E162:E163"/>
    <mergeCell ref="E164:E165"/>
    <mergeCell ref="E167:E168"/>
    <mergeCell ref="E146:E147"/>
    <mergeCell ref="E148:E149"/>
    <mergeCell ref="E150:E151"/>
    <mergeCell ref="E160:E161"/>
    <mergeCell ref="A153:J153"/>
    <mergeCell ref="A146:A152"/>
    <mergeCell ref="B146:B152"/>
    <mergeCell ref="C146:C152"/>
    <mergeCell ref="D146:D147"/>
    <mergeCell ref="H146:H147"/>
    <mergeCell ref="D148:D149"/>
    <mergeCell ref="H148:H149"/>
    <mergeCell ref="E125:E126"/>
    <mergeCell ref="E127:E128"/>
    <mergeCell ref="E129:E130"/>
    <mergeCell ref="E139:E140"/>
    <mergeCell ref="E141:E142"/>
    <mergeCell ref="E143:E144"/>
    <mergeCell ref="A132:J132"/>
    <mergeCell ref="A134:J134"/>
    <mergeCell ref="B135:J135"/>
    <mergeCell ref="I139:I140"/>
    <mergeCell ref="I141:I142"/>
    <mergeCell ref="I143:I144"/>
    <mergeCell ref="A125:A131"/>
    <mergeCell ref="B125:B131"/>
    <mergeCell ref="C125:C131"/>
    <mergeCell ref="D125:D126"/>
    <mergeCell ref="H125:H126"/>
    <mergeCell ref="D127:D128"/>
    <mergeCell ref="H127:H128"/>
    <mergeCell ref="D129:D130"/>
    <mergeCell ref="H129:H130"/>
    <mergeCell ref="I125:I126"/>
    <mergeCell ref="I127:I128"/>
    <mergeCell ref="I129:I130"/>
    <mergeCell ref="D122:D123"/>
    <mergeCell ref="H122:H123"/>
    <mergeCell ref="E104:E105"/>
    <mergeCell ref="E106:E107"/>
    <mergeCell ref="E108:E109"/>
    <mergeCell ref="E118:E119"/>
    <mergeCell ref="E120:E121"/>
    <mergeCell ref="E122:E123"/>
    <mergeCell ref="A111:J111"/>
    <mergeCell ref="A113:J113"/>
    <mergeCell ref="B114:J114"/>
    <mergeCell ref="A92:A96"/>
    <mergeCell ref="B92:B96"/>
    <mergeCell ref="C92:C96"/>
    <mergeCell ref="D92:D93"/>
    <mergeCell ref="D82:D83"/>
    <mergeCell ref="H82:H83"/>
    <mergeCell ref="A78:A84"/>
    <mergeCell ref="B78:B84"/>
    <mergeCell ref="C78:C84"/>
    <mergeCell ref="H92:H93"/>
    <mergeCell ref="D94:D95"/>
    <mergeCell ref="H94:H95"/>
    <mergeCell ref="B87:D87"/>
    <mergeCell ref="E82:E83"/>
    <mergeCell ref="E92:E93"/>
    <mergeCell ref="E94:E95"/>
    <mergeCell ref="E97:E98"/>
    <mergeCell ref="I99:I100"/>
    <mergeCell ref="B88:D88"/>
    <mergeCell ref="I82:I83"/>
    <mergeCell ref="I92:I93"/>
    <mergeCell ref="I80:I81"/>
    <mergeCell ref="I94:I95"/>
    <mergeCell ref="B97:B103"/>
    <mergeCell ref="C97:C103"/>
    <mergeCell ref="D97:D98"/>
    <mergeCell ref="H97:H98"/>
    <mergeCell ref="D99:D100"/>
    <mergeCell ref="H99:H100"/>
    <mergeCell ref="D101:D102"/>
    <mergeCell ref="H101:H102"/>
    <mergeCell ref="E99:E100"/>
    <mergeCell ref="E101:E102"/>
    <mergeCell ref="I101:I102"/>
    <mergeCell ref="E75:E76"/>
    <mergeCell ref="D50:D51"/>
    <mergeCell ref="H78:H79"/>
    <mergeCell ref="D80:D81"/>
    <mergeCell ref="H80:H81"/>
    <mergeCell ref="D78:D79"/>
    <mergeCell ref="D59:D60"/>
    <mergeCell ref="H59:H60"/>
    <mergeCell ref="D57:D58"/>
    <mergeCell ref="E78:E79"/>
    <mergeCell ref="E80:E81"/>
    <mergeCell ref="A50:A56"/>
    <mergeCell ref="B50:B56"/>
    <mergeCell ref="C50:C56"/>
    <mergeCell ref="A71:A77"/>
    <mergeCell ref="B71:B77"/>
    <mergeCell ref="C71:C77"/>
    <mergeCell ref="D71:D72"/>
    <mergeCell ref="D61:D62"/>
    <mergeCell ref="H61:H62"/>
    <mergeCell ref="A57:A63"/>
    <mergeCell ref="B57:B63"/>
    <mergeCell ref="C57:C63"/>
    <mergeCell ref="D75:D76"/>
    <mergeCell ref="H75:H76"/>
    <mergeCell ref="H71:H72"/>
    <mergeCell ref="D73:D74"/>
    <mergeCell ref="H73:H74"/>
    <mergeCell ref="H57:H58"/>
    <mergeCell ref="A64:J64"/>
    <mergeCell ref="B66:J66"/>
    <mergeCell ref="B67:J67"/>
    <mergeCell ref="I57:I58"/>
    <mergeCell ref="E71:E72"/>
    <mergeCell ref="E73:E74"/>
    <mergeCell ref="D31:D32"/>
    <mergeCell ref="H31:H32"/>
    <mergeCell ref="H15:H16"/>
    <mergeCell ref="D40:D41"/>
    <mergeCell ref="H40:H41"/>
    <mergeCell ref="A36:A42"/>
    <mergeCell ref="B36:B42"/>
    <mergeCell ref="C36:C42"/>
    <mergeCell ref="D54:D55"/>
    <mergeCell ref="H54:H55"/>
    <mergeCell ref="H50:H51"/>
    <mergeCell ref="D52:D53"/>
    <mergeCell ref="H52:H53"/>
    <mergeCell ref="B46:J46"/>
    <mergeCell ref="I54:I55"/>
    <mergeCell ref="H36:H37"/>
    <mergeCell ref="D38:D39"/>
    <mergeCell ref="H38:H39"/>
    <mergeCell ref="D36:D37"/>
    <mergeCell ref="I36:I37"/>
    <mergeCell ref="I38:I39"/>
    <mergeCell ref="I40:I41"/>
    <mergeCell ref="I50:I51"/>
    <mergeCell ref="I52:I53"/>
    <mergeCell ref="I59:I60"/>
    <mergeCell ref="I61:I62"/>
    <mergeCell ref="I71:I72"/>
    <mergeCell ref="I73:I74"/>
    <mergeCell ref="I75:I76"/>
    <mergeCell ref="I78:I79"/>
    <mergeCell ref="A8:A14"/>
    <mergeCell ref="B8:B14"/>
    <mergeCell ref="C8:C14"/>
    <mergeCell ref="D8:D9"/>
    <mergeCell ref="H17:H18"/>
    <mergeCell ref="D15:D16"/>
    <mergeCell ref="I8:I9"/>
    <mergeCell ref="I10:I11"/>
    <mergeCell ref="I12:I13"/>
    <mergeCell ref="I15:I16"/>
    <mergeCell ref="I17:I18"/>
    <mergeCell ref="I19:I20"/>
    <mergeCell ref="I29:I30"/>
    <mergeCell ref="D12:D13"/>
    <mergeCell ref="H12:H13"/>
    <mergeCell ref="H8:H9"/>
    <mergeCell ref="D10:D11"/>
    <mergeCell ref="H10:H11"/>
    <mergeCell ref="A1:J1"/>
    <mergeCell ref="A2:J2"/>
    <mergeCell ref="B3:J3"/>
    <mergeCell ref="B4:J4"/>
    <mergeCell ref="A22:J22"/>
    <mergeCell ref="B24:J24"/>
    <mergeCell ref="B25:J25"/>
    <mergeCell ref="A43:J43"/>
    <mergeCell ref="B45:J45"/>
    <mergeCell ref="I31:I32"/>
    <mergeCell ref="I33:I34"/>
    <mergeCell ref="D17:D18"/>
    <mergeCell ref="A29:A35"/>
    <mergeCell ref="B29:B35"/>
    <mergeCell ref="C29:C35"/>
    <mergeCell ref="D29:D30"/>
    <mergeCell ref="D19:D20"/>
    <mergeCell ref="H19:H20"/>
    <mergeCell ref="A15:A21"/>
    <mergeCell ref="B15:B21"/>
    <mergeCell ref="C15:C21"/>
    <mergeCell ref="D33:D34"/>
    <mergeCell ref="H33:H34"/>
    <mergeCell ref="H29:H30"/>
    <mergeCell ref="E8:E9"/>
    <mergeCell ref="E10:E11"/>
    <mergeCell ref="E12:E13"/>
    <mergeCell ref="E15:E16"/>
    <mergeCell ref="E17:E18"/>
    <mergeCell ref="E19:E20"/>
    <mergeCell ref="E29:E30"/>
    <mergeCell ref="E31:E32"/>
    <mergeCell ref="E33:E34"/>
    <mergeCell ref="E36:E37"/>
    <mergeCell ref="E38:E39"/>
    <mergeCell ref="E40:E41"/>
    <mergeCell ref="E50:E51"/>
    <mergeCell ref="E52:E53"/>
    <mergeCell ref="E54:E55"/>
    <mergeCell ref="E57:E58"/>
    <mergeCell ref="E59:E60"/>
    <mergeCell ref="E61:E62"/>
    <mergeCell ref="A97:A103"/>
    <mergeCell ref="I118:I119"/>
    <mergeCell ref="I120:I121"/>
    <mergeCell ref="I122:I123"/>
    <mergeCell ref="A104:A110"/>
    <mergeCell ref="B104:B110"/>
    <mergeCell ref="C104:C110"/>
    <mergeCell ref="D104:D105"/>
    <mergeCell ref="H104:H105"/>
    <mergeCell ref="D106:D107"/>
    <mergeCell ref="H106:H107"/>
    <mergeCell ref="I97:I98"/>
    <mergeCell ref="D108:D109"/>
    <mergeCell ref="H108:H109"/>
    <mergeCell ref="I104:I105"/>
    <mergeCell ref="I106:I107"/>
    <mergeCell ref="I108:I109"/>
    <mergeCell ref="A118:A124"/>
    <mergeCell ref="B118:B124"/>
    <mergeCell ref="C118:C124"/>
    <mergeCell ref="D118:D119"/>
    <mergeCell ref="H118:H119"/>
    <mergeCell ref="D120:D121"/>
    <mergeCell ref="H120:H121"/>
    <mergeCell ref="A139:A145"/>
    <mergeCell ref="B139:B145"/>
    <mergeCell ref="C139:C145"/>
    <mergeCell ref="D139:D140"/>
    <mergeCell ref="H139:H140"/>
    <mergeCell ref="D141:D142"/>
    <mergeCell ref="H141:H142"/>
    <mergeCell ref="D143:D144"/>
    <mergeCell ref="H143:H144"/>
    <mergeCell ref="E222:E223"/>
    <mergeCell ref="E224:E225"/>
    <mergeCell ref="E181:E182"/>
    <mergeCell ref="E183:E184"/>
    <mergeCell ref="E186:E187"/>
    <mergeCell ref="E188:E189"/>
    <mergeCell ref="E198:E199"/>
    <mergeCell ref="E200:E201"/>
    <mergeCell ref="E202:E203"/>
    <mergeCell ref="E205:E206"/>
    <mergeCell ref="E207:E208"/>
  </mergeCells>
  <printOptions horizontalCentered="1" verticalCentered="1"/>
  <pageMargins left="0.39370078740157483" right="0.39370078740157483" top="0.39370078740157483" bottom="0.39370078740157483" header="0" footer="0.31496062992125984"/>
  <pageSetup scale="36" fitToHeight="0" orientation="portrait" r:id="rId1"/>
  <headerFooter>
    <oddFooter>&amp;R&amp;G</oddFooter>
  </headerFooter>
  <rowBreaks count="10" manualBreakCount="10">
    <brk id="21" max="8" man="1"/>
    <brk id="42" max="8" man="1"/>
    <brk id="63" max="8" man="1"/>
    <brk id="84" max="8" man="1"/>
    <brk id="110" max="8" man="1"/>
    <brk id="131" max="8" man="1"/>
    <brk id="152" max="8" man="1"/>
    <brk id="173" max="8" man="1"/>
    <brk id="190" max="8" man="1"/>
    <brk id="209" max="8" man="1"/>
  </rowBreaks>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50"/>
  </sheetPr>
  <dimension ref="A1:M422"/>
  <sheetViews>
    <sheetView topLeftCell="A7" zoomScale="70" zoomScaleNormal="70" zoomScalePageLayoutView="70" workbookViewId="0">
      <selection activeCell="B7" sqref="B7:B13"/>
    </sheetView>
  </sheetViews>
  <sheetFormatPr baseColWidth="10" defaultColWidth="11.42578125" defaultRowHeight="12.75" x14ac:dyDescent="0.2"/>
  <cols>
    <col min="1" max="1" width="7.5703125" style="89" customWidth="1"/>
    <col min="2" max="2" width="24.85546875" style="2" customWidth="1"/>
    <col min="3" max="3" width="11.28515625" style="2" customWidth="1"/>
    <col min="4" max="4" width="14" style="1" customWidth="1"/>
    <col min="5" max="5" width="16.7109375" style="1" customWidth="1"/>
    <col min="6" max="6" width="84.28515625" style="1" customWidth="1"/>
    <col min="7" max="7" width="41" style="1" customWidth="1"/>
    <col min="8" max="8" width="31.42578125" style="89" customWidth="1"/>
    <col min="9" max="9" width="31.42578125" style="115" customWidth="1"/>
    <col min="10" max="10" width="28.85546875" style="116" customWidth="1"/>
    <col min="11" max="11" width="11.42578125" style="1"/>
    <col min="12" max="12" width="18.140625" style="1" customWidth="1"/>
    <col min="13" max="13" width="18.28515625" style="1" customWidth="1"/>
    <col min="14" max="16384" width="11.42578125" style="1"/>
  </cols>
  <sheetData>
    <row r="1" spans="1:13" ht="21.75" customHeight="1" x14ac:dyDescent="0.25">
      <c r="A1" s="287" t="s">
        <v>996</v>
      </c>
      <c r="B1" s="288"/>
      <c r="C1" s="288"/>
      <c r="D1" s="288"/>
      <c r="E1" s="288"/>
      <c r="F1" s="288"/>
      <c r="G1" s="288"/>
      <c r="H1" s="288"/>
      <c r="I1" s="288"/>
      <c r="J1" s="289"/>
    </row>
    <row r="2" spans="1:13" ht="13.7" customHeight="1" x14ac:dyDescent="0.2">
      <c r="A2" s="290" t="s">
        <v>997</v>
      </c>
      <c r="B2" s="291"/>
      <c r="C2" s="291"/>
      <c r="D2" s="291"/>
      <c r="E2" s="291"/>
      <c r="F2" s="291"/>
      <c r="G2" s="291"/>
      <c r="H2" s="291"/>
      <c r="I2" s="291"/>
      <c r="J2" s="292"/>
    </row>
    <row r="3" spans="1:13" ht="16.5" customHeight="1" thickBot="1" x14ac:dyDescent="0.25">
      <c r="A3" s="293" t="s">
        <v>0</v>
      </c>
      <c r="B3" s="294"/>
      <c r="C3" s="294"/>
      <c r="D3" s="294"/>
      <c r="E3" s="294"/>
      <c r="F3" s="294"/>
      <c r="G3" s="294"/>
      <c r="H3" s="294"/>
      <c r="I3" s="294"/>
      <c r="J3" s="295"/>
    </row>
    <row r="4" spans="1:13" ht="39.75" customHeight="1" thickBot="1" x14ac:dyDescent="0.25">
      <c r="A4" s="91"/>
      <c r="B4" s="54"/>
      <c r="C4" s="54"/>
      <c r="D4" s="55"/>
      <c r="E4" s="55"/>
      <c r="F4" s="54"/>
      <c r="G4" s="53"/>
      <c r="H4" s="81"/>
      <c r="I4" s="60" t="s">
        <v>1397</v>
      </c>
      <c r="J4" s="102"/>
    </row>
    <row r="5" spans="1:13" ht="33" customHeight="1" thickBot="1" x14ac:dyDescent="0.25">
      <c r="A5" s="91"/>
      <c r="B5" s="56"/>
      <c r="C5" s="56"/>
      <c r="D5" s="53"/>
      <c r="E5" s="53"/>
      <c r="F5" s="53"/>
      <c r="G5" s="53"/>
      <c r="H5" s="57"/>
      <c r="I5" s="35">
        <v>32715.825000000001</v>
      </c>
      <c r="J5" s="103"/>
    </row>
    <row r="6" spans="1:13" s="4" customFormat="1" ht="36" customHeight="1" thickBot="1" x14ac:dyDescent="0.25">
      <c r="A6" s="43" t="s">
        <v>27</v>
      </c>
      <c r="B6" s="3" t="s">
        <v>100</v>
      </c>
      <c r="C6" s="3" t="s">
        <v>70</v>
      </c>
      <c r="D6" s="3" t="s">
        <v>1</v>
      </c>
      <c r="E6" s="3" t="s">
        <v>767</v>
      </c>
      <c r="F6" s="3" t="s">
        <v>181</v>
      </c>
      <c r="G6" s="3" t="s">
        <v>14</v>
      </c>
      <c r="H6" s="36" t="s">
        <v>1398</v>
      </c>
      <c r="I6" s="37" t="s">
        <v>1399</v>
      </c>
      <c r="J6" s="73" t="s">
        <v>141</v>
      </c>
    </row>
    <row r="7" spans="1:13" s="237" customFormat="1" ht="97.5" customHeight="1" x14ac:dyDescent="0.2">
      <c r="A7" s="420" t="s">
        <v>688</v>
      </c>
      <c r="B7" s="412" t="s">
        <v>998</v>
      </c>
      <c r="C7" s="412" t="s">
        <v>71</v>
      </c>
      <c r="D7" s="412" t="s">
        <v>1400</v>
      </c>
      <c r="E7" s="412" t="s">
        <v>1685</v>
      </c>
      <c r="F7" s="280" t="s">
        <v>1025</v>
      </c>
      <c r="G7" s="235" t="s">
        <v>920</v>
      </c>
      <c r="H7" s="391">
        <v>227</v>
      </c>
      <c r="I7" s="419">
        <f>+H7*$I$5</f>
        <v>7426492.2750000004</v>
      </c>
      <c r="J7" s="236">
        <f>+I7*0.3</f>
        <v>2227947.6825000001</v>
      </c>
      <c r="L7" s="238"/>
      <c r="M7" s="238"/>
    </row>
    <row r="8" spans="1:13" s="237" customFormat="1" ht="88.5" customHeight="1" x14ac:dyDescent="0.2">
      <c r="A8" s="431"/>
      <c r="B8" s="418"/>
      <c r="C8" s="418"/>
      <c r="D8" s="413"/>
      <c r="E8" s="413"/>
      <c r="F8" s="280" t="s">
        <v>1026</v>
      </c>
      <c r="G8" s="229" t="s">
        <v>1401</v>
      </c>
      <c r="H8" s="392"/>
      <c r="I8" s="394"/>
      <c r="J8" s="236">
        <f>+I7*0.7</f>
        <v>5198544.5925000003</v>
      </c>
    </row>
    <row r="9" spans="1:13" s="237" customFormat="1" ht="90.75" customHeight="1" x14ac:dyDescent="0.2">
      <c r="A9" s="431"/>
      <c r="B9" s="418"/>
      <c r="C9" s="418"/>
      <c r="D9" s="412" t="s">
        <v>999</v>
      </c>
      <c r="E9" s="412" t="s">
        <v>1686</v>
      </c>
      <c r="F9" s="280" t="s">
        <v>1379</v>
      </c>
      <c r="G9" s="235" t="s">
        <v>921</v>
      </c>
      <c r="H9" s="391">
        <v>144</v>
      </c>
      <c r="I9" s="393">
        <f>+H9*$I$5</f>
        <v>4711078.8</v>
      </c>
      <c r="J9" s="236">
        <f>+I9*0.3</f>
        <v>1413323.64</v>
      </c>
    </row>
    <row r="10" spans="1:13" s="237" customFormat="1" ht="120" customHeight="1" x14ac:dyDescent="0.2">
      <c r="A10" s="431"/>
      <c r="B10" s="418"/>
      <c r="C10" s="418"/>
      <c r="D10" s="413"/>
      <c r="E10" s="413"/>
      <c r="F10" s="280" t="s">
        <v>1027</v>
      </c>
      <c r="G10" s="229" t="s">
        <v>1028</v>
      </c>
      <c r="H10" s="392"/>
      <c r="I10" s="394"/>
      <c r="J10" s="236">
        <f>+I9*0.7</f>
        <v>3297755.1599999997</v>
      </c>
    </row>
    <row r="11" spans="1:13" s="237" customFormat="1" ht="60" customHeight="1" x14ac:dyDescent="0.2">
      <c r="A11" s="431"/>
      <c r="B11" s="418"/>
      <c r="C11" s="418"/>
      <c r="D11" s="412" t="s">
        <v>1000</v>
      </c>
      <c r="E11" s="412" t="s">
        <v>1687</v>
      </c>
      <c r="F11" s="280" t="s">
        <v>1402</v>
      </c>
      <c r="G11" s="229" t="s">
        <v>950</v>
      </c>
      <c r="H11" s="391">
        <v>123</v>
      </c>
      <c r="I11" s="393">
        <f>+H11*$I$5</f>
        <v>4024046.4750000001</v>
      </c>
      <c r="J11" s="236">
        <f>+I11*0.3</f>
        <v>1207213.9424999999</v>
      </c>
    </row>
    <row r="12" spans="1:13" s="237" customFormat="1" ht="114" customHeight="1" x14ac:dyDescent="0.2">
      <c r="A12" s="431"/>
      <c r="B12" s="418"/>
      <c r="C12" s="418"/>
      <c r="D12" s="413"/>
      <c r="E12" s="413"/>
      <c r="F12" s="280" t="s">
        <v>1766</v>
      </c>
      <c r="G12" s="229" t="s">
        <v>1029</v>
      </c>
      <c r="H12" s="392"/>
      <c r="I12" s="394"/>
      <c r="J12" s="236">
        <f>+I11*0.7</f>
        <v>2816832.5324999997</v>
      </c>
    </row>
    <row r="13" spans="1:13" s="237" customFormat="1" ht="22.5" x14ac:dyDescent="0.2">
      <c r="A13" s="431"/>
      <c r="B13" s="413"/>
      <c r="C13" s="413"/>
      <c r="D13" s="235" t="s">
        <v>67</v>
      </c>
      <c r="E13" s="235"/>
      <c r="F13" s="239"/>
      <c r="G13" s="240"/>
      <c r="H13" s="241">
        <v>494</v>
      </c>
      <c r="I13" s="242">
        <f>+H13*$I$5</f>
        <v>16161617.550000001</v>
      </c>
      <c r="J13" s="243">
        <f>+J7+J8+J9+J10+J11+J12</f>
        <v>16161617.550000001</v>
      </c>
    </row>
    <row r="14" spans="1:13" s="237" customFormat="1" ht="76.5" customHeight="1" x14ac:dyDescent="0.2">
      <c r="A14" s="420" t="s">
        <v>689</v>
      </c>
      <c r="B14" s="405" t="s">
        <v>1001</v>
      </c>
      <c r="C14" s="412" t="s">
        <v>71</v>
      </c>
      <c r="D14" s="412" t="s">
        <v>1002</v>
      </c>
      <c r="E14" s="412" t="s">
        <v>1688</v>
      </c>
      <c r="F14" s="277" t="s">
        <v>1030</v>
      </c>
      <c r="G14" s="276" t="s">
        <v>922</v>
      </c>
      <c r="H14" s="391">
        <v>227</v>
      </c>
      <c r="I14" s="393">
        <f>+H14*$I$5</f>
        <v>7426492.2750000004</v>
      </c>
      <c r="J14" s="236">
        <f>+I14*0.3</f>
        <v>2227947.6825000001</v>
      </c>
    </row>
    <row r="15" spans="1:13" s="237" customFormat="1" ht="71.25" customHeight="1" x14ac:dyDescent="0.2">
      <c r="A15" s="431"/>
      <c r="B15" s="411"/>
      <c r="C15" s="418"/>
      <c r="D15" s="413"/>
      <c r="E15" s="413"/>
      <c r="F15" s="277" t="s">
        <v>1031</v>
      </c>
      <c r="G15" s="277" t="s">
        <v>1403</v>
      </c>
      <c r="H15" s="392"/>
      <c r="I15" s="394"/>
      <c r="J15" s="236">
        <f>+I14*0.7</f>
        <v>5198544.5925000003</v>
      </c>
    </row>
    <row r="16" spans="1:13" s="237" customFormat="1" ht="76.5" customHeight="1" x14ac:dyDescent="0.2">
      <c r="A16" s="431"/>
      <c r="B16" s="411"/>
      <c r="C16" s="418"/>
      <c r="D16" s="412" t="s">
        <v>999</v>
      </c>
      <c r="E16" s="412" t="s">
        <v>1689</v>
      </c>
      <c r="F16" s="278" t="s">
        <v>1380</v>
      </c>
      <c r="G16" s="277" t="s">
        <v>923</v>
      </c>
      <c r="H16" s="391">
        <v>144</v>
      </c>
      <c r="I16" s="393">
        <f>+H16*$I$5</f>
        <v>4711078.8</v>
      </c>
      <c r="J16" s="236">
        <f>+I16*0.3</f>
        <v>1413323.64</v>
      </c>
    </row>
    <row r="17" spans="1:10" s="237" customFormat="1" ht="102" customHeight="1" x14ac:dyDescent="0.2">
      <c r="A17" s="431"/>
      <c r="B17" s="411"/>
      <c r="C17" s="418"/>
      <c r="D17" s="413"/>
      <c r="E17" s="413"/>
      <c r="F17" s="278" t="s">
        <v>1032</v>
      </c>
      <c r="G17" s="277" t="s">
        <v>1033</v>
      </c>
      <c r="H17" s="392"/>
      <c r="I17" s="394"/>
      <c r="J17" s="236">
        <f>+I16*0.7</f>
        <v>3297755.1599999997</v>
      </c>
    </row>
    <row r="18" spans="1:10" s="237" customFormat="1" ht="65.25" customHeight="1" x14ac:dyDescent="0.2">
      <c r="A18" s="431"/>
      <c r="B18" s="411"/>
      <c r="C18" s="418"/>
      <c r="D18" s="412" t="s">
        <v>1000</v>
      </c>
      <c r="E18" s="412" t="s">
        <v>1690</v>
      </c>
      <c r="F18" s="278" t="s">
        <v>1404</v>
      </c>
      <c r="G18" s="277" t="s">
        <v>951</v>
      </c>
      <c r="H18" s="391">
        <v>123</v>
      </c>
      <c r="I18" s="393">
        <f>+H18*$I$5</f>
        <v>4024046.4750000001</v>
      </c>
      <c r="J18" s="236">
        <f>+I18*0.3</f>
        <v>1207213.9424999999</v>
      </c>
    </row>
    <row r="19" spans="1:10" s="237" customFormat="1" ht="122.25" customHeight="1" x14ac:dyDescent="0.2">
      <c r="A19" s="431"/>
      <c r="B19" s="411"/>
      <c r="C19" s="418"/>
      <c r="D19" s="413"/>
      <c r="E19" s="413"/>
      <c r="F19" s="278" t="s">
        <v>1405</v>
      </c>
      <c r="G19" s="276" t="s">
        <v>1034</v>
      </c>
      <c r="H19" s="392"/>
      <c r="I19" s="394"/>
      <c r="J19" s="236">
        <f>+I18*0.7</f>
        <v>2816832.5324999997</v>
      </c>
    </row>
    <row r="20" spans="1:10" s="237" customFormat="1" ht="22.5" x14ac:dyDescent="0.2">
      <c r="A20" s="431"/>
      <c r="B20" s="411"/>
      <c r="C20" s="413"/>
      <c r="D20" s="276" t="s">
        <v>66</v>
      </c>
      <c r="E20" s="276"/>
      <c r="F20" s="239"/>
      <c r="G20" s="240"/>
      <c r="H20" s="241">
        <v>494</v>
      </c>
      <c r="I20" s="242">
        <f>+H20*$I$5</f>
        <v>16161617.550000001</v>
      </c>
      <c r="J20" s="243">
        <f>+J14+J15+J16+J17+J18+J19</f>
        <v>16161617.550000001</v>
      </c>
    </row>
    <row r="21" spans="1:10" s="237" customFormat="1" ht="81" customHeight="1" x14ac:dyDescent="0.2">
      <c r="A21" s="420" t="s">
        <v>690</v>
      </c>
      <c r="B21" s="412" t="s">
        <v>1003</v>
      </c>
      <c r="C21" s="412" t="s">
        <v>71</v>
      </c>
      <c r="D21" s="412" t="s">
        <v>1002</v>
      </c>
      <c r="E21" s="412" t="s">
        <v>1691</v>
      </c>
      <c r="F21" s="229" t="s">
        <v>1035</v>
      </c>
      <c r="G21" s="235" t="s">
        <v>924</v>
      </c>
      <c r="H21" s="391">
        <v>117</v>
      </c>
      <c r="I21" s="393">
        <f>+H21*$I$5</f>
        <v>3827751.5249999999</v>
      </c>
      <c r="J21" s="236">
        <f>+I21*0.3</f>
        <v>1148325.4575</v>
      </c>
    </row>
    <row r="22" spans="1:10" s="237" customFormat="1" ht="76.5" customHeight="1" x14ac:dyDescent="0.2">
      <c r="A22" s="431"/>
      <c r="B22" s="418"/>
      <c r="C22" s="418"/>
      <c r="D22" s="413"/>
      <c r="E22" s="413"/>
      <c r="F22" s="229" t="s">
        <v>1036</v>
      </c>
      <c r="G22" s="229" t="s">
        <v>1406</v>
      </c>
      <c r="H22" s="392"/>
      <c r="I22" s="394"/>
      <c r="J22" s="236">
        <f>+I21*0.7</f>
        <v>2679426.0674999999</v>
      </c>
    </row>
    <row r="23" spans="1:10" s="237" customFormat="1" ht="68.25" customHeight="1" x14ac:dyDescent="0.2">
      <c r="A23" s="431"/>
      <c r="B23" s="418"/>
      <c r="C23" s="418"/>
      <c r="D23" s="412" t="s">
        <v>999</v>
      </c>
      <c r="E23" s="412" t="s">
        <v>1692</v>
      </c>
      <c r="F23" s="279" t="s">
        <v>1381</v>
      </c>
      <c r="G23" s="235" t="s">
        <v>925</v>
      </c>
      <c r="H23" s="391">
        <v>116</v>
      </c>
      <c r="I23" s="393">
        <f>+H23*$I$5</f>
        <v>3795035.7</v>
      </c>
      <c r="J23" s="236">
        <f>+I23*0.3</f>
        <v>1138510.71</v>
      </c>
    </row>
    <row r="24" spans="1:10" s="237" customFormat="1" ht="117.75" customHeight="1" x14ac:dyDescent="0.2">
      <c r="A24" s="431"/>
      <c r="B24" s="418"/>
      <c r="C24" s="418"/>
      <c r="D24" s="413"/>
      <c r="E24" s="413"/>
      <c r="F24" s="279" t="s">
        <v>1037</v>
      </c>
      <c r="G24" s="229" t="s">
        <v>1038</v>
      </c>
      <c r="H24" s="392"/>
      <c r="I24" s="394"/>
      <c r="J24" s="236">
        <f>+I23*0.7</f>
        <v>2656524.9899999998</v>
      </c>
    </row>
    <row r="25" spans="1:10" s="237" customFormat="1" ht="63.75" customHeight="1" x14ac:dyDescent="0.2">
      <c r="A25" s="431"/>
      <c r="B25" s="418"/>
      <c r="C25" s="418"/>
      <c r="D25" s="412" t="s">
        <v>1000</v>
      </c>
      <c r="E25" s="412" t="s">
        <v>1693</v>
      </c>
      <c r="F25" s="279" t="s">
        <v>1407</v>
      </c>
      <c r="G25" s="229" t="s">
        <v>952</v>
      </c>
      <c r="H25" s="391">
        <v>74</v>
      </c>
      <c r="I25" s="393">
        <f>+H25*$I$5</f>
        <v>2420971.0500000003</v>
      </c>
      <c r="J25" s="236">
        <f>+I25*0.3</f>
        <v>726291.31500000006</v>
      </c>
    </row>
    <row r="26" spans="1:10" s="237" customFormat="1" ht="121.5" customHeight="1" x14ac:dyDescent="0.2">
      <c r="A26" s="431"/>
      <c r="B26" s="418"/>
      <c r="C26" s="418"/>
      <c r="D26" s="413"/>
      <c r="E26" s="413"/>
      <c r="F26" s="279" t="s">
        <v>1408</v>
      </c>
      <c r="G26" s="229" t="s">
        <v>1039</v>
      </c>
      <c r="H26" s="392"/>
      <c r="I26" s="394"/>
      <c r="J26" s="236">
        <f>+I25*0.7</f>
        <v>1694679.7350000001</v>
      </c>
    </row>
    <row r="27" spans="1:10" s="237" customFormat="1" ht="18.75" thickBot="1" x14ac:dyDescent="0.25">
      <c r="A27" s="432"/>
      <c r="B27" s="430"/>
      <c r="C27" s="430"/>
      <c r="D27" s="245" t="s">
        <v>66</v>
      </c>
      <c r="E27" s="245"/>
      <c r="F27" s="246"/>
      <c r="G27" s="247"/>
      <c r="H27" s="248">
        <v>307</v>
      </c>
      <c r="I27" s="249">
        <f>+H27*$I$5</f>
        <v>10043758.275</v>
      </c>
      <c r="J27" s="250">
        <f>+J21+J22+J23+J24+J25+J26</f>
        <v>10043758.275</v>
      </c>
    </row>
    <row r="28" spans="1:10" ht="21.75" customHeight="1" x14ac:dyDescent="0.25">
      <c r="A28" s="287" t="s">
        <v>996</v>
      </c>
      <c r="B28" s="288"/>
      <c r="C28" s="288"/>
      <c r="D28" s="288"/>
      <c r="E28" s="288"/>
      <c r="F28" s="288"/>
      <c r="G28" s="288"/>
      <c r="H28" s="288"/>
      <c r="I28" s="288"/>
      <c r="J28" s="289"/>
    </row>
    <row r="29" spans="1:10" ht="13.7" customHeight="1" x14ac:dyDescent="0.2">
      <c r="A29" s="290" t="s">
        <v>997</v>
      </c>
      <c r="B29" s="291"/>
      <c r="C29" s="291"/>
      <c r="D29" s="291"/>
      <c r="E29" s="291"/>
      <c r="F29" s="291"/>
      <c r="G29" s="291"/>
      <c r="H29" s="291"/>
      <c r="I29" s="291"/>
      <c r="J29" s="292"/>
    </row>
    <row r="30" spans="1:10" ht="16.5" customHeight="1" thickBot="1" x14ac:dyDescent="0.25">
      <c r="A30" s="293" t="s">
        <v>0</v>
      </c>
      <c r="B30" s="294"/>
      <c r="C30" s="294"/>
      <c r="D30" s="294"/>
      <c r="E30" s="294"/>
      <c r="F30" s="294"/>
      <c r="G30" s="294"/>
      <c r="H30" s="294"/>
      <c r="I30" s="294"/>
      <c r="J30" s="295"/>
    </row>
    <row r="31" spans="1:10" ht="39.75" customHeight="1" thickBot="1" x14ac:dyDescent="0.25">
      <c r="A31" s="91"/>
      <c r="B31" s="54"/>
      <c r="C31" s="54"/>
      <c r="D31" s="55"/>
      <c r="E31" s="55"/>
      <c r="F31" s="54"/>
      <c r="G31" s="53"/>
      <c r="H31" s="81"/>
      <c r="I31" s="60" t="s">
        <v>1397</v>
      </c>
      <c r="J31" s="102"/>
    </row>
    <row r="32" spans="1:10" ht="33" customHeight="1" thickBot="1" x14ac:dyDescent="0.25">
      <c r="A32" s="91"/>
      <c r="B32" s="56"/>
      <c r="C32" s="56"/>
      <c r="D32" s="53"/>
      <c r="E32" s="53"/>
      <c r="F32" s="53"/>
      <c r="G32" s="53"/>
      <c r="H32" s="57"/>
      <c r="I32" s="35">
        <v>32715.825000000001</v>
      </c>
      <c r="J32" s="103"/>
    </row>
    <row r="33" spans="1:10" s="4" customFormat="1" ht="26.25" thickBot="1" x14ac:dyDescent="0.25">
      <c r="A33" s="43" t="s">
        <v>27</v>
      </c>
      <c r="B33" s="3" t="s">
        <v>100</v>
      </c>
      <c r="C33" s="3" t="s">
        <v>70</v>
      </c>
      <c r="D33" s="3" t="s">
        <v>1</v>
      </c>
      <c r="E33" s="3"/>
      <c r="F33" s="3" t="s">
        <v>13</v>
      </c>
      <c r="G33" s="3" t="s">
        <v>14</v>
      </c>
      <c r="H33" s="36" t="s">
        <v>1398</v>
      </c>
      <c r="I33" s="37" t="s">
        <v>1399</v>
      </c>
      <c r="J33" s="73" t="s">
        <v>141</v>
      </c>
    </row>
    <row r="34" spans="1:10" s="237" customFormat="1" ht="93" customHeight="1" x14ac:dyDescent="0.2">
      <c r="A34" s="420" t="s">
        <v>691</v>
      </c>
      <c r="B34" s="405" t="s">
        <v>1040</v>
      </c>
      <c r="C34" s="412" t="s">
        <v>71</v>
      </c>
      <c r="D34" s="412" t="s">
        <v>1002</v>
      </c>
      <c r="E34" s="412" t="s">
        <v>1694</v>
      </c>
      <c r="F34" s="251" t="s">
        <v>1041</v>
      </c>
      <c r="G34" s="251" t="s">
        <v>458</v>
      </c>
      <c r="H34" s="391">
        <v>54</v>
      </c>
      <c r="I34" s="393">
        <f>+H34*$I$5</f>
        <v>1766654.55</v>
      </c>
      <c r="J34" s="236">
        <f>+I34*0.3</f>
        <v>529996.36499999999</v>
      </c>
    </row>
    <row r="35" spans="1:10" s="237" customFormat="1" ht="80.25" customHeight="1" x14ac:dyDescent="0.2">
      <c r="A35" s="431"/>
      <c r="B35" s="411"/>
      <c r="C35" s="418"/>
      <c r="D35" s="413"/>
      <c r="E35" s="413"/>
      <c r="F35" s="251" t="s">
        <v>1042</v>
      </c>
      <c r="G35" s="252" t="s">
        <v>1409</v>
      </c>
      <c r="H35" s="392"/>
      <c r="I35" s="394"/>
      <c r="J35" s="236">
        <f>+I34*0.7</f>
        <v>1236658.1850000001</v>
      </c>
    </row>
    <row r="36" spans="1:10" s="237" customFormat="1" ht="85.5" customHeight="1" x14ac:dyDescent="0.2">
      <c r="A36" s="431"/>
      <c r="B36" s="411"/>
      <c r="C36" s="418"/>
      <c r="D36" s="412" t="s">
        <v>999</v>
      </c>
      <c r="E36" s="412" t="s">
        <v>1695</v>
      </c>
      <c r="F36" s="251" t="s">
        <v>1043</v>
      </c>
      <c r="G36" s="229" t="s">
        <v>926</v>
      </c>
      <c r="H36" s="391">
        <v>53</v>
      </c>
      <c r="I36" s="393">
        <f>+H36*$I$5</f>
        <v>1733938.7250000001</v>
      </c>
      <c r="J36" s="236">
        <f>+I36*0.3</f>
        <v>520181.61749999999</v>
      </c>
    </row>
    <row r="37" spans="1:10" s="237" customFormat="1" ht="116.25" customHeight="1" x14ac:dyDescent="0.2">
      <c r="A37" s="431"/>
      <c r="B37" s="411"/>
      <c r="C37" s="418"/>
      <c r="D37" s="413"/>
      <c r="E37" s="413"/>
      <c r="F37" s="251" t="s">
        <v>1410</v>
      </c>
      <c r="G37" s="229" t="s">
        <v>1044</v>
      </c>
      <c r="H37" s="392"/>
      <c r="I37" s="394"/>
      <c r="J37" s="236">
        <f>+I36*0.7</f>
        <v>1213757.1074999999</v>
      </c>
    </row>
    <row r="38" spans="1:10" s="237" customFormat="1" ht="61.5" customHeight="1" x14ac:dyDescent="0.2">
      <c r="A38" s="431"/>
      <c r="B38" s="411"/>
      <c r="C38" s="418"/>
      <c r="D38" s="412" t="s">
        <v>1000</v>
      </c>
      <c r="E38" s="412" t="s">
        <v>1696</v>
      </c>
      <c r="F38" s="251" t="s">
        <v>1045</v>
      </c>
      <c r="G38" s="235" t="s">
        <v>953</v>
      </c>
      <c r="H38" s="391">
        <v>210</v>
      </c>
      <c r="I38" s="393">
        <f>+H38*$I$5</f>
        <v>6870323.25</v>
      </c>
      <c r="J38" s="236">
        <f>+I38*0.3</f>
        <v>2061096.9749999999</v>
      </c>
    </row>
    <row r="39" spans="1:10" s="237" customFormat="1" ht="122.25" customHeight="1" x14ac:dyDescent="0.2">
      <c r="A39" s="431"/>
      <c r="B39" s="411"/>
      <c r="C39" s="418"/>
      <c r="D39" s="413"/>
      <c r="E39" s="413"/>
      <c r="F39" s="251" t="s">
        <v>1382</v>
      </c>
      <c r="G39" s="229" t="s">
        <v>1046</v>
      </c>
      <c r="H39" s="392"/>
      <c r="I39" s="394"/>
      <c r="J39" s="236">
        <f>+I38*0.7</f>
        <v>4809226.2749999994</v>
      </c>
    </row>
    <row r="40" spans="1:10" s="237" customFormat="1" ht="18" x14ac:dyDescent="0.2">
      <c r="A40" s="431"/>
      <c r="B40" s="411"/>
      <c r="C40" s="413"/>
      <c r="D40" s="253" t="s">
        <v>67</v>
      </c>
      <c r="E40" s="253"/>
      <c r="F40" s="239"/>
      <c r="G40" s="240"/>
      <c r="H40" s="241">
        <v>317</v>
      </c>
      <c r="I40" s="242">
        <f>+H40*$I$5</f>
        <v>10370916.525</v>
      </c>
      <c r="J40" s="243">
        <f>+J34+J35+J36+J37+J38+J39</f>
        <v>10370916.524999999</v>
      </c>
    </row>
    <row r="41" spans="1:10" s="237" customFormat="1" ht="99" customHeight="1" x14ac:dyDescent="0.2">
      <c r="A41" s="420" t="s">
        <v>692</v>
      </c>
      <c r="B41" s="405" t="s">
        <v>1004</v>
      </c>
      <c r="C41" s="412" t="s">
        <v>72</v>
      </c>
      <c r="D41" s="412" t="s">
        <v>1002</v>
      </c>
      <c r="E41" s="412" t="s">
        <v>1697</v>
      </c>
      <c r="F41" s="251" t="s">
        <v>1047</v>
      </c>
      <c r="G41" s="251" t="s">
        <v>464</v>
      </c>
      <c r="H41" s="391">
        <v>65</v>
      </c>
      <c r="I41" s="393">
        <f>+H41*$I$5</f>
        <v>2126528.625</v>
      </c>
      <c r="J41" s="236">
        <f>+I41*0.3</f>
        <v>637958.58750000002</v>
      </c>
    </row>
    <row r="42" spans="1:10" s="237" customFormat="1" ht="81" customHeight="1" x14ac:dyDescent="0.2">
      <c r="A42" s="431"/>
      <c r="B42" s="411"/>
      <c r="C42" s="418"/>
      <c r="D42" s="413"/>
      <c r="E42" s="413"/>
      <c r="F42" s="251" t="s">
        <v>1048</v>
      </c>
      <c r="G42" s="252" t="s">
        <v>1411</v>
      </c>
      <c r="H42" s="392"/>
      <c r="I42" s="394"/>
      <c r="J42" s="236">
        <f>+I41*0.7</f>
        <v>1488570.0374999999</v>
      </c>
    </row>
    <row r="43" spans="1:10" s="237" customFormat="1" ht="82.5" customHeight="1" x14ac:dyDescent="0.2">
      <c r="A43" s="431"/>
      <c r="B43" s="411"/>
      <c r="C43" s="418"/>
      <c r="D43" s="412" t="s">
        <v>999</v>
      </c>
      <c r="E43" s="412" t="s">
        <v>1698</v>
      </c>
      <c r="F43" s="251" t="s">
        <v>1049</v>
      </c>
      <c r="G43" s="229" t="s">
        <v>927</v>
      </c>
      <c r="H43" s="391">
        <v>53</v>
      </c>
      <c r="I43" s="393">
        <f>+H43*$I$5</f>
        <v>1733938.7250000001</v>
      </c>
      <c r="J43" s="236">
        <f>+I43*0.3</f>
        <v>520181.61749999999</v>
      </c>
    </row>
    <row r="44" spans="1:10" s="237" customFormat="1" ht="112.5" customHeight="1" x14ac:dyDescent="0.2">
      <c r="A44" s="431"/>
      <c r="B44" s="411"/>
      <c r="C44" s="418"/>
      <c r="D44" s="413"/>
      <c r="E44" s="413"/>
      <c r="F44" s="251" t="s">
        <v>1412</v>
      </c>
      <c r="G44" s="229" t="s">
        <v>1050</v>
      </c>
      <c r="H44" s="392"/>
      <c r="I44" s="394"/>
      <c r="J44" s="236">
        <f>+I43*0.7</f>
        <v>1213757.1074999999</v>
      </c>
    </row>
    <row r="45" spans="1:10" s="237" customFormat="1" ht="50.25" customHeight="1" x14ac:dyDescent="0.2">
      <c r="A45" s="431"/>
      <c r="B45" s="411"/>
      <c r="C45" s="418"/>
      <c r="D45" s="412" t="s">
        <v>1000</v>
      </c>
      <c r="E45" s="412" t="s">
        <v>1699</v>
      </c>
      <c r="F45" s="251" t="s">
        <v>1051</v>
      </c>
      <c r="G45" s="235" t="s">
        <v>954</v>
      </c>
      <c r="H45" s="391">
        <v>252</v>
      </c>
      <c r="I45" s="393">
        <f>+H45*$I$5</f>
        <v>8244387.9000000004</v>
      </c>
      <c r="J45" s="236">
        <f>+I45*0.3</f>
        <v>2473316.37</v>
      </c>
    </row>
    <row r="46" spans="1:10" s="237" customFormat="1" ht="116.25" customHeight="1" x14ac:dyDescent="0.2">
      <c r="A46" s="431"/>
      <c r="B46" s="411"/>
      <c r="C46" s="418"/>
      <c r="D46" s="413"/>
      <c r="E46" s="413"/>
      <c r="F46" s="251" t="s">
        <v>1383</v>
      </c>
      <c r="G46" s="229" t="s">
        <v>1052</v>
      </c>
      <c r="H46" s="392"/>
      <c r="I46" s="394"/>
      <c r="J46" s="236">
        <f>+I45*0.7</f>
        <v>5771071.5300000003</v>
      </c>
    </row>
    <row r="47" spans="1:10" s="237" customFormat="1" ht="18" x14ac:dyDescent="0.2">
      <c r="A47" s="431"/>
      <c r="B47" s="411"/>
      <c r="C47" s="413"/>
      <c r="D47" s="253" t="s">
        <v>67</v>
      </c>
      <c r="E47" s="253"/>
      <c r="F47" s="239"/>
      <c r="G47" s="240"/>
      <c r="H47" s="241">
        <v>370</v>
      </c>
      <c r="I47" s="242">
        <f>+H47*$I$5</f>
        <v>12104855.25</v>
      </c>
      <c r="J47" s="243">
        <f>+J41+J42+J43+J44+J45+J46</f>
        <v>12104855.25</v>
      </c>
    </row>
    <row r="48" spans="1:10" s="237" customFormat="1" ht="78.75" x14ac:dyDescent="0.2">
      <c r="A48" s="420" t="s">
        <v>693</v>
      </c>
      <c r="B48" s="405" t="s">
        <v>1005</v>
      </c>
      <c r="C48" s="412" t="s">
        <v>71</v>
      </c>
      <c r="D48" s="412" t="s">
        <v>1002</v>
      </c>
      <c r="E48" s="412" t="s">
        <v>1700</v>
      </c>
      <c r="F48" s="251" t="s">
        <v>1413</v>
      </c>
      <c r="G48" s="251" t="s">
        <v>470</v>
      </c>
      <c r="H48" s="391">
        <v>38</v>
      </c>
      <c r="I48" s="393">
        <f>+H48*$I$5</f>
        <v>1243201.3500000001</v>
      </c>
      <c r="J48" s="236">
        <f>+I48*0.3</f>
        <v>372960.40500000003</v>
      </c>
    </row>
    <row r="49" spans="1:10" s="237" customFormat="1" ht="70.5" customHeight="1" x14ac:dyDescent="0.2">
      <c r="A49" s="431"/>
      <c r="B49" s="411"/>
      <c r="C49" s="418"/>
      <c r="D49" s="413"/>
      <c r="E49" s="413"/>
      <c r="F49" s="251" t="s">
        <v>1053</v>
      </c>
      <c r="G49" s="252" t="s">
        <v>1414</v>
      </c>
      <c r="H49" s="392"/>
      <c r="I49" s="394"/>
      <c r="J49" s="236">
        <f>+I48*0.7</f>
        <v>870240.94500000007</v>
      </c>
    </row>
    <row r="50" spans="1:10" s="237" customFormat="1" ht="72" customHeight="1" x14ac:dyDescent="0.2">
      <c r="A50" s="431"/>
      <c r="B50" s="411"/>
      <c r="C50" s="418"/>
      <c r="D50" s="412" t="s">
        <v>999</v>
      </c>
      <c r="E50" s="412" t="s">
        <v>1701</v>
      </c>
      <c r="F50" s="251" t="s">
        <v>1054</v>
      </c>
      <c r="G50" s="229" t="s">
        <v>928</v>
      </c>
      <c r="H50" s="391">
        <v>53</v>
      </c>
      <c r="I50" s="393">
        <f>+H50*$I$5</f>
        <v>1733938.7250000001</v>
      </c>
      <c r="J50" s="236">
        <f>+I50*0.3</f>
        <v>520181.61749999999</v>
      </c>
    </row>
    <row r="51" spans="1:10" s="237" customFormat="1" ht="104.25" customHeight="1" x14ac:dyDescent="0.2">
      <c r="A51" s="431"/>
      <c r="B51" s="411"/>
      <c r="C51" s="418"/>
      <c r="D51" s="413"/>
      <c r="E51" s="413"/>
      <c r="F51" s="251" t="s">
        <v>1055</v>
      </c>
      <c r="G51" s="229" t="s">
        <v>1056</v>
      </c>
      <c r="H51" s="392"/>
      <c r="I51" s="394"/>
      <c r="J51" s="236">
        <f>+I50*0.7</f>
        <v>1213757.1074999999</v>
      </c>
    </row>
    <row r="52" spans="1:10" s="237" customFormat="1" ht="58.5" customHeight="1" x14ac:dyDescent="0.2">
      <c r="A52" s="431"/>
      <c r="B52" s="411"/>
      <c r="C52" s="418"/>
      <c r="D52" s="412" t="s">
        <v>1000</v>
      </c>
      <c r="E52" s="412" t="s">
        <v>1702</v>
      </c>
      <c r="F52" s="251" t="s">
        <v>1057</v>
      </c>
      <c r="G52" s="235" t="s">
        <v>955</v>
      </c>
      <c r="H52" s="391">
        <v>147</v>
      </c>
      <c r="I52" s="393">
        <f>+H52*$I$5</f>
        <v>4809226.2750000004</v>
      </c>
      <c r="J52" s="236">
        <f>+I52*0.3</f>
        <v>1442767.8825000001</v>
      </c>
    </row>
    <row r="53" spans="1:10" s="237" customFormat="1" ht="109.5" customHeight="1" x14ac:dyDescent="0.2">
      <c r="A53" s="431"/>
      <c r="B53" s="411"/>
      <c r="C53" s="418"/>
      <c r="D53" s="413"/>
      <c r="E53" s="413"/>
      <c r="F53" s="251" t="s">
        <v>1384</v>
      </c>
      <c r="G53" s="229" t="s">
        <v>1058</v>
      </c>
      <c r="H53" s="392"/>
      <c r="I53" s="394"/>
      <c r="J53" s="236">
        <f>+I52*0.7</f>
        <v>3366458.3925000001</v>
      </c>
    </row>
    <row r="54" spans="1:10" s="237" customFormat="1" ht="18.75" thickBot="1" x14ac:dyDescent="0.25">
      <c r="A54" s="432"/>
      <c r="B54" s="429"/>
      <c r="C54" s="430"/>
      <c r="D54" s="245" t="s">
        <v>67</v>
      </c>
      <c r="E54" s="245"/>
      <c r="F54" s="246"/>
      <c r="G54" s="247"/>
      <c r="H54" s="248">
        <v>238</v>
      </c>
      <c r="I54" s="249">
        <f>+H54*$I$5</f>
        <v>7786366.3500000006</v>
      </c>
      <c r="J54" s="250">
        <f>+J48+J49+J50+J51+J52+J53</f>
        <v>7786366.3500000006</v>
      </c>
    </row>
    <row r="55" spans="1:10" ht="21.75" customHeight="1" x14ac:dyDescent="0.25">
      <c r="A55" s="287" t="s">
        <v>996</v>
      </c>
      <c r="B55" s="288"/>
      <c r="C55" s="288"/>
      <c r="D55" s="288"/>
      <c r="E55" s="288"/>
      <c r="F55" s="288"/>
      <c r="G55" s="288"/>
      <c r="H55" s="288"/>
      <c r="I55" s="288"/>
      <c r="J55" s="289"/>
    </row>
    <row r="56" spans="1:10" ht="13.7" customHeight="1" x14ac:dyDescent="0.2">
      <c r="A56" s="290" t="s">
        <v>997</v>
      </c>
      <c r="B56" s="291"/>
      <c r="C56" s="291"/>
      <c r="D56" s="291"/>
      <c r="E56" s="291"/>
      <c r="F56" s="291"/>
      <c r="G56" s="291"/>
      <c r="H56" s="291"/>
      <c r="I56" s="291"/>
      <c r="J56" s="292"/>
    </row>
    <row r="57" spans="1:10" ht="16.5" customHeight="1" thickBot="1" x14ac:dyDescent="0.25">
      <c r="A57" s="293" t="s">
        <v>0</v>
      </c>
      <c r="B57" s="294"/>
      <c r="C57" s="294"/>
      <c r="D57" s="294"/>
      <c r="E57" s="294"/>
      <c r="F57" s="294"/>
      <c r="G57" s="294"/>
      <c r="H57" s="294"/>
      <c r="I57" s="294"/>
      <c r="J57" s="295"/>
    </row>
    <row r="58" spans="1:10" ht="39.75" customHeight="1" thickBot="1" x14ac:dyDescent="0.25">
      <c r="A58" s="91"/>
      <c r="B58" s="54"/>
      <c r="C58" s="54"/>
      <c r="D58" s="55"/>
      <c r="E58" s="55"/>
      <c r="F58" s="54"/>
      <c r="G58" s="53"/>
      <c r="H58" s="81"/>
      <c r="I58" s="60" t="s">
        <v>1397</v>
      </c>
      <c r="J58" s="102"/>
    </row>
    <row r="59" spans="1:10" ht="33" customHeight="1" thickBot="1" x14ac:dyDescent="0.25">
      <c r="A59" s="91"/>
      <c r="B59" s="56"/>
      <c r="C59" s="56"/>
      <c r="D59" s="53"/>
      <c r="E59" s="53"/>
      <c r="F59" s="53"/>
      <c r="G59" s="53"/>
      <c r="H59" s="57"/>
      <c r="I59" s="35">
        <v>32715.825000000001</v>
      </c>
      <c r="J59" s="103"/>
    </row>
    <row r="60" spans="1:10" s="4" customFormat="1" ht="39.75" customHeight="1" thickBot="1" x14ac:dyDescent="0.25">
      <c r="A60" s="43" t="s">
        <v>27</v>
      </c>
      <c r="B60" s="3" t="s">
        <v>100</v>
      </c>
      <c r="C60" s="3" t="s">
        <v>70</v>
      </c>
      <c r="D60" s="3" t="s">
        <v>1</v>
      </c>
      <c r="E60" s="3"/>
      <c r="F60" s="3" t="s">
        <v>13</v>
      </c>
      <c r="G60" s="3" t="s">
        <v>14</v>
      </c>
      <c r="H60" s="36" t="s">
        <v>1398</v>
      </c>
      <c r="I60" s="37" t="s">
        <v>1399</v>
      </c>
      <c r="J60" s="73" t="s">
        <v>141</v>
      </c>
    </row>
    <row r="61" spans="1:10" s="237" customFormat="1" ht="72" customHeight="1" x14ac:dyDescent="0.2">
      <c r="A61" s="420" t="s">
        <v>694</v>
      </c>
      <c r="B61" s="405" t="s">
        <v>1059</v>
      </c>
      <c r="C61" s="412" t="s">
        <v>72</v>
      </c>
      <c r="D61" s="412" t="s">
        <v>1002</v>
      </c>
      <c r="E61" s="412" t="s">
        <v>1703</v>
      </c>
      <c r="F61" s="251" t="s">
        <v>1385</v>
      </c>
      <c r="G61" s="229" t="s">
        <v>476</v>
      </c>
      <c r="H61" s="391">
        <v>33</v>
      </c>
      <c r="I61" s="393">
        <f>+H61*$I$5</f>
        <v>1079622.2250000001</v>
      </c>
      <c r="J61" s="236">
        <f>+I61*0.3</f>
        <v>323886.66750000004</v>
      </c>
    </row>
    <row r="62" spans="1:10" s="237" customFormat="1" ht="90.75" customHeight="1" x14ac:dyDescent="0.2">
      <c r="A62" s="431"/>
      <c r="B62" s="411"/>
      <c r="C62" s="418"/>
      <c r="D62" s="413"/>
      <c r="E62" s="413"/>
      <c r="F62" s="251" t="s">
        <v>1415</v>
      </c>
      <c r="G62" s="229" t="s">
        <v>1416</v>
      </c>
      <c r="H62" s="392"/>
      <c r="I62" s="394"/>
      <c r="J62" s="236">
        <f>+I61*0.7</f>
        <v>755735.5575</v>
      </c>
    </row>
    <row r="63" spans="1:10" s="237" customFormat="1" ht="86.25" customHeight="1" x14ac:dyDescent="0.2">
      <c r="A63" s="431"/>
      <c r="B63" s="411"/>
      <c r="C63" s="418"/>
      <c r="D63" s="412" t="s">
        <v>999</v>
      </c>
      <c r="E63" s="412" t="s">
        <v>1704</v>
      </c>
      <c r="F63" s="251" t="s">
        <v>1060</v>
      </c>
      <c r="G63" s="229" t="s">
        <v>929</v>
      </c>
      <c r="H63" s="391">
        <v>76</v>
      </c>
      <c r="I63" s="393">
        <f>+H63*$I$5</f>
        <v>2486402.7000000002</v>
      </c>
      <c r="J63" s="236">
        <f>+I63*0.3</f>
        <v>745920.81</v>
      </c>
    </row>
    <row r="64" spans="1:10" s="237" customFormat="1" ht="135" customHeight="1" x14ac:dyDescent="0.2">
      <c r="A64" s="431"/>
      <c r="B64" s="411"/>
      <c r="C64" s="418"/>
      <c r="D64" s="413"/>
      <c r="E64" s="413"/>
      <c r="F64" s="251" t="s">
        <v>1061</v>
      </c>
      <c r="G64" s="235" t="s">
        <v>1062</v>
      </c>
      <c r="H64" s="392"/>
      <c r="I64" s="394"/>
      <c r="J64" s="236">
        <f>+I63*0.7</f>
        <v>1740481.8900000001</v>
      </c>
    </row>
    <row r="65" spans="1:10" s="237" customFormat="1" ht="96.75" customHeight="1" x14ac:dyDescent="0.2">
      <c r="A65" s="431"/>
      <c r="B65" s="411"/>
      <c r="C65" s="418"/>
      <c r="D65" s="412" t="s">
        <v>1000</v>
      </c>
      <c r="E65" s="412" t="s">
        <v>1705</v>
      </c>
      <c r="F65" s="229" t="s">
        <v>1461</v>
      </c>
      <c r="G65" s="229" t="s">
        <v>956</v>
      </c>
      <c r="H65" s="391">
        <v>92</v>
      </c>
      <c r="I65" s="393">
        <f>+H65*$I$5</f>
        <v>3009855.9</v>
      </c>
      <c r="J65" s="236">
        <f>+I65*0.3</f>
        <v>902956.7699999999</v>
      </c>
    </row>
    <row r="66" spans="1:10" s="237" customFormat="1" ht="123" customHeight="1" x14ac:dyDescent="0.2">
      <c r="A66" s="431"/>
      <c r="B66" s="411"/>
      <c r="C66" s="418"/>
      <c r="D66" s="413"/>
      <c r="E66" s="413"/>
      <c r="F66" s="229" t="s">
        <v>1063</v>
      </c>
      <c r="G66" s="229" t="s">
        <v>1064</v>
      </c>
      <c r="H66" s="392"/>
      <c r="I66" s="394"/>
      <c r="J66" s="236">
        <f>+I65*0.7</f>
        <v>2106899.13</v>
      </c>
    </row>
    <row r="67" spans="1:10" s="237" customFormat="1" ht="18" x14ac:dyDescent="0.2">
      <c r="A67" s="431"/>
      <c r="B67" s="411"/>
      <c r="C67" s="413"/>
      <c r="D67" s="253" t="s">
        <v>67</v>
      </c>
      <c r="E67" s="253"/>
      <c r="F67" s="239"/>
      <c r="G67" s="240"/>
      <c r="H67" s="241">
        <v>201</v>
      </c>
      <c r="I67" s="242">
        <f>+H67*$I$5</f>
        <v>6575880.8250000002</v>
      </c>
      <c r="J67" s="243">
        <f>+J61+J62+J63+J64+J65+J66</f>
        <v>6575880.8250000002</v>
      </c>
    </row>
    <row r="68" spans="1:10" s="237" customFormat="1" ht="64.5" customHeight="1" x14ac:dyDescent="0.2">
      <c r="A68" s="420" t="s">
        <v>695</v>
      </c>
      <c r="B68" s="405" t="s">
        <v>1065</v>
      </c>
      <c r="C68" s="412" t="s">
        <v>72</v>
      </c>
      <c r="D68" s="412" t="s">
        <v>1002</v>
      </c>
      <c r="E68" s="412" t="s">
        <v>1706</v>
      </c>
      <c r="F68" s="251" t="s">
        <v>1386</v>
      </c>
      <c r="G68" s="229" t="s">
        <v>482</v>
      </c>
      <c r="H68" s="391">
        <v>23</v>
      </c>
      <c r="I68" s="393">
        <f>+H68*$I$5</f>
        <v>752463.97499999998</v>
      </c>
      <c r="J68" s="236">
        <f>+I68*0.3</f>
        <v>225739.19249999998</v>
      </c>
    </row>
    <row r="69" spans="1:10" s="237" customFormat="1" ht="87.75" customHeight="1" x14ac:dyDescent="0.2">
      <c r="A69" s="431"/>
      <c r="B69" s="411"/>
      <c r="C69" s="418"/>
      <c r="D69" s="413"/>
      <c r="E69" s="413"/>
      <c r="F69" s="251" t="s">
        <v>1417</v>
      </c>
      <c r="G69" s="229" t="s">
        <v>1418</v>
      </c>
      <c r="H69" s="392"/>
      <c r="I69" s="394"/>
      <c r="J69" s="236">
        <f>+I68*0.7</f>
        <v>526724.78249999997</v>
      </c>
    </row>
    <row r="70" spans="1:10" s="237" customFormat="1" ht="96" customHeight="1" x14ac:dyDescent="0.2">
      <c r="A70" s="431"/>
      <c r="B70" s="411"/>
      <c r="C70" s="418"/>
      <c r="D70" s="412" t="s">
        <v>999</v>
      </c>
      <c r="E70" s="412" t="s">
        <v>1707</v>
      </c>
      <c r="F70" s="251" t="s">
        <v>1066</v>
      </c>
      <c r="G70" s="229" t="s">
        <v>930</v>
      </c>
      <c r="H70" s="391">
        <v>76</v>
      </c>
      <c r="I70" s="393">
        <f>+H70*$I$5</f>
        <v>2486402.7000000002</v>
      </c>
      <c r="J70" s="236">
        <f>+I70*0.3</f>
        <v>745920.81</v>
      </c>
    </row>
    <row r="71" spans="1:10" s="237" customFormat="1" ht="105" customHeight="1" x14ac:dyDescent="0.2">
      <c r="A71" s="431"/>
      <c r="B71" s="411"/>
      <c r="C71" s="418"/>
      <c r="D71" s="413"/>
      <c r="E71" s="413"/>
      <c r="F71" s="251" t="s">
        <v>1067</v>
      </c>
      <c r="G71" s="235" t="s">
        <v>1068</v>
      </c>
      <c r="H71" s="392"/>
      <c r="I71" s="394"/>
      <c r="J71" s="236">
        <f>+I70*0.7</f>
        <v>1740481.8900000001</v>
      </c>
    </row>
    <row r="72" spans="1:10" s="237" customFormat="1" ht="102.75" customHeight="1" x14ac:dyDescent="0.2">
      <c r="A72" s="431"/>
      <c r="B72" s="411"/>
      <c r="C72" s="418"/>
      <c r="D72" s="412" t="s">
        <v>1000</v>
      </c>
      <c r="E72" s="412" t="s">
        <v>1708</v>
      </c>
      <c r="F72" s="229" t="s">
        <v>1462</v>
      </c>
      <c r="G72" s="229" t="s">
        <v>957</v>
      </c>
      <c r="H72" s="391">
        <v>64</v>
      </c>
      <c r="I72" s="393">
        <f>+H72*$I$5</f>
        <v>2093812.8</v>
      </c>
      <c r="J72" s="236">
        <f>+I72*0.3</f>
        <v>628143.84</v>
      </c>
    </row>
    <row r="73" spans="1:10" s="237" customFormat="1" ht="128.25" customHeight="1" x14ac:dyDescent="0.2">
      <c r="A73" s="431"/>
      <c r="B73" s="411"/>
      <c r="C73" s="418"/>
      <c r="D73" s="413"/>
      <c r="E73" s="413"/>
      <c r="F73" s="229" t="s">
        <v>1069</v>
      </c>
      <c r="G73" s="229" t="s">
        <v>1070</v>
      </c>
      <c r="H73" s="392"/>
      <c r="I73" s="394"/>
      <c r="J73" s="236">
        <f>+I72*0.7</f>
        <v>1465668.96</v>
      </c>
    </row>
    <row r="74" spans="1:10" s="237" customFormat="1" ht="18" x14ac:dyDescent="0.2">
      <c r="A74" s="431"/>
      <c r="B74" s="411"/>
      <c r="C74" s="413"/>
      <c r="D74" s="253" t="s">
        <v>66</v>
      </c>
      <c r="E74" s="253"/>
      <c r="F74" s="239"/>
      <c r="G74" s="240"/>
      <c r="H74" s="241">
        <v>163</v>
      </c>
      <c r="I74" s="242">
        <f>+H74*$I$5</f>
        <v>5332679.4750000006</v>
      </c>
      <c r="J74" s="243">
        <f>+J68+J69+J70+J71+J72+J73</f>
        <v>5332679.4749999996</v>
      </c>
    </row>
    <row r="75" spans="1:10" s="237" customFormat="1" ht="75.75" customHeight="1" x14ac:dyDescent="0.2">
      <c r="A75" s="420" t="s">
        <v>696</v>
      </c>
      <c r="B75" s="405" t="s">
        <v>1071</v>
      </c>
      <c r="C75" s="412" t="s">
        <v>72</v>
      </c>
      <c r="D75" s="412" t="s">
        <v>1002</v>
      </c>
      <c r="E75" s="412" t="s">
        <v>1709</v>
      </c>
      <c r="F75" s="251" t="s">
        <v>1387</v>
      </c>
      <c r="G75" s="229" t="s">
        <v>488</v>
      </c>
      <c r="H75" s="391">
        <v>33</v>
      </c>
      <c r="I75" s="393">
        <f>+H75*$I$5</f>
        <v>1079622.2250000001</v>
      </c>
      <c r="J75" s="236">
        <f>+I75*0.3</f>
        <v>323886.66750000004</v>
      </c>
    </row>
    <row r="76" spans="1:10" s="237" customFormat="1" ht="76.5" customHeight="1" x14ac:dyDescent="0.2">
      <c r="A76" s="431"/>
      <c r="B76" s="411"/>
      <c r="C76" s="418"/>
      <c r="D76" s="413"/>
      <c r="E76" s="413"/>
      <c r="F76" s="251" t="s">
        <v>1419</v>
      </c>
      <c r="G76" s="229" t="s">
        <v>1420</v>
      </c>
      <c r="H76" s="392"/>
      <c r="I76" s="394"/>
      <c r="J76" s="236">
        <f>+I75*0.7</f>
        <v>755735.5575</v>
      </c>
    </row>
    <row r="77" spans="1:10" s="237" customFormat="1" ht="95.25" customHeight="1" x14ac:dyDescent="0.2">
      <c r="A77" s="431"/>
      <c r="B77" s="411"/>
      <c r="C77" s="418"/>
      <c r="D77" s="412" t="s">
        <v>999</v>
      </c>
      <c r="E77" s="412" t="s">
        <v>1710</v>
      </c>
      <c r="F77" s="251" t="s">
        <v>1072</v>
      </c>
      <c r="G77" s="229" t="s">
        <v>931</v>
      </c>
      <c r="H77" s="391">
        <v>76</v>
      </c>
      <c r="I77" s="393">
        <f>+H77*$I$5</f>
        <v>2486402.7000000002</v>
      </c>
      <c r="J77" s="236">
        <f>+I77*0.3</f>
        <v>745920.81</v>
      </c>
    </row>
    <row r="78" spans="1:10" s="237" customFormat="1" ht="129.75" customHeight="1" x14ac:dyDescent="0.2">
      <c r="A78" s="431"/>
      <c r="B78" s="411"/>
      <c r="C78" s="418"/>
      <c r="D78" s="413"/>
      <c r="E78" s="413"/>
      <c r="F78" s="251" t="s">
        <v>1073</v>
      </c>
      <c r="G78" s="235" t="s">
        <v>1074</v>
      </c>
      <c r="H78" s="392"/>
      <c r="I78" s="394"/>
      <c r="J78" s="236">
        <f>+I77*0.7</f>
        <v>1740481.8900000001</v>
      </c>
    </row>
    <row r="79" spans="1:10" s="237" customFormat="1" ht="97.5" customHeight="1" x14ac:dyDescent="0.2">
      <c r="A79" s="431"/>
      <c r="B79" s="411"/>
      <c r="C79" s="418"/>
      <c r="D79" s="412" t="s">
        <v>1000</v>
      </c>
      <c r="E79" s="412" t="s">
        <v>1711</v>
      </c>
      <c r="F79" s="229" t="s">
        <v>1463</v>
      </c>
      <c r="G79" s="229" t="s">
        <v>958</v>
      </c>
      <c r="H79" s="391">
        <v>73</v>
      </c>
      <c r="I79" s="393">
        <f>+H79*$I$5</f>
        <v>2388255.2250000001</v>
      </c>
      <c r="J79" s="236">
        <f>+I79*0.3</f>
        <v>716476.5675</v>
      </c>
    </row>
    <row r="80" spans="1:10" s="237" customFormat="1" ht="132" customHeight="1" x14ac:dyDescent="0.2">
      <c r="A80" s="431"/>
      <c r="B80" s="411"/>
      <c r="C80" s="418"/>
      <c r="D80" s="413"/>
      <c r="E80" s="413"/>
      <c r="F80" s="229" t="s">
        <v>1075</v>
      </c>
      <c r="G80" s="229" t="s">
        <v>1076</v>
      </c>
      <c r="H80" s="392"/>
      <c r="I80" s="394"/>
      <c r="J80" s="236">
        <f>+I79*0.7</f>
        <v>1671778.6575</v>
      </c>
    </row>
    <row r="81" spans="1:10" s="237" customFormat="1" ht="18.75" thickBot="1" x14ac:dyDescent="0.25">
      <c r="A81" s="432"/>
      <c r="B81" s="429"/>
      <c r="C81" s="430"/>
      <c r="D81" s="245" t="s">
        <v>67</v>
      </c>
      <c r="E81" s="245"/>
      <c r="F81" s="246"/>
      <c r="G81" s="247"/>
      <c r="H81" s="248">
        <v>182</v>
      </c>
      <c r="I81" s="249">
        <f>+H81*$I$5</f>
        <v>5954280.1500000004</v>
      </c>
      <c r="J81" s="250">
        <f>+J75+J76+J77+J78+J79+J80</f>
        <v>5954280.1500000004</v>
      </c>
    </row>
    <row r="82" spans="1:10" ht="21.75" customHeight="1" x14ac:dyDescent="0.25">
      <c r="A82" s="287" t="s">
        <v>996</v>
      </c>
      <c r="B82" s="288"/>
      <c r="C82" s="288"/>
      <c r="D82" s="288"/>
      <c r="E82" s="288"/>
      <c r="F82" s="288"/>
      <c r="G82" s="288"/>
      <c r="H82" s="288"/>
      <c r="I82" s="288"/>
      <c r="J82" s="289"/>
    </row>
    <row r="83" spans="1:10" ht="13.7" customHeight="1" x14ac:dyDescent="0.2">
      <c r="A83" s="290" t="s">
        <v>997</v>
      </c>
      <c r="B83" s="291"/>
      <c r="C83" s="291"/>
      <c r="D83" s="291"/>
      <c r="E83" s="291"/>
      <c r="F83" s="291"/>
      <c r="G83" s="291"/>
      <c r="H83" s="291"/>
      <c r="I83" s="291"/>
      <c r="J83" s="292"/>
    </row>
    <row r="84" spans="1:10" ht="16.5" customHeight="1" thickBot="1" x14ac:dyDescent="0.25">
      <c r="A84" s="293" t="s">
        <v>0</v>
      </c>
      <c r="B84" s="294"/>
      <c r="C84" s="294"/>
      <c r="D84" s="294"/>
      <c r="E84" s="294"/>
      <c r="F84" s="294"/>
      <c r="G84" s="294"/>
      <c r="H84" s="294"/>
      <c r="I84" s="294"/>
      <c r="J84" s="295"/>
    </row>
    <row r="85" spans="1:10" ht="39.75" customHeight="1" thickBot="1" x14ac:dyDescent="0.25">
      <c r="A85" s="91"/>
      <c r="B85" s="54"/>
      <c r="C85" s="54"/>
      <c r="D85" s="55"/>
      <c r="E85" s="55"/>
      <c r="F85" s="54"/>
      <c r="G85" s="53"/>
      <c r="H85" s="81"/>
      <c r="I85" s="60" t="s">
        <v>1397</v>
      </c>
      <c r="J85" s="102"/>
    </row>
    <row r="86" spans="1:10" ht="33" customHeight="1" thickBot="1" x14ac:dyDescent="0.25">
      <c r="A86" s="91"/>
      <c r="B86" s="56"/>
      <c r="C86" s="56"/>
      <c r="D86" s="53"/>
      <c r="E86" s="53"/>
      <c r="F86" s="53"/>
      <c r="G86" s="53"/>
      <c r="H86" s="57"/>
      <c r="I86" s="35">
        <v>32715.825000000001</v>
      </c>
      <c r="J86" s="103"/>
    </row>
    <row r="87" spans="1:10" s="4" customFormat="1" ht="37.5" customHeight="1" thickBot="1" x14ac:dyDescent="0.25">
      <c r="A87" s="43" t="s">
        <v>27</v>
      </c>
      <c r="B87" s="3" t="s">
        <v>100</v>
      </c>
      <c r="C87" s="3" t="s">
        <v>70</v>
      </c>
      <c r="D87" s="3" t="s">
        <v>1</v>
      </c>
      <c r="E87" s="3"/>
      <c r="F87" s="3" t="s">
        <v>13</v>
      </c>
      <c r="G87" s="3" t="s">
        <v>14</v>
      </c>
      <c r="H87" s="36" t="s">
        <v>1398</v>
      </c>
      <c r="I87" s="37" t="s">
        <v>1399</v>
      </c>
      <c r="J87" s="73" t="s">
        <v>141</v>
      </c>
    </row>
    <row r="88" spans="1:10" s="237" customFormat="1" ht="96.75" customHeight="1" x14ac:dyDescent="0.2">
      <c r="A88" s="420" t="s">
        <v>697</v>
      </c>
      <c r="B88" s="405" t="s">
        <v>1077</v>
      </c>
      <c r="C88" s="412" t="s">
        <v>72</v>
      </c>
      <c r="D88" s="412" t="s">
        <v>1002</v>
      </c>
      <c r="E88" s="412" t="s">
        <v>1712</v>
      </c>
      <c r="F88" s="251" t="s">
        <v>1078</v>
      </c>
      <c r="G88" s="229" t="s">
        <v>494</v>
      </c>
      <c r="H88" s="391">
        <v>23</v>
      </c>
      <c r="I88" s="393">
        <f>+H88*$I$5</f>
        <v>752463.97499999998</v>
      </c>
      <c r="J88" s="236">
        <f>+I88*0.3</f>
        <v>225739.19249999998</v>
      </c>
    </row>
    <row r="89" spans="1:10" s="237" customFormat="1" ht="82.5" customHeight="1" x14ac:dyDescent="0.2">
      <c r="A89" s="431"/>
      <c r="B89" s="411"/>
      <c r="C89" s="418"/>
      <c r="D89" s="413"/>
      <c r="E89" s="413"/>
      <c r="F89" s="251" t="s">
        <v>1421</v>
      </c>
      <c r="G89" s="229" t="s">
        <v>1422</v>
      </c>
      <c r="H89" s="392"/>
      <c r="I89" s="394"/>
      <c r="J89" s="236">
        <f>+I88*0.7</f>
        <v>526724.78249999997</v>
      </c>
    </row>
    <row r="90" spans="1:10" s="237" customFormat="1" ht="114.75" customHeight="1" x14ac:dyDescent="0.2">
      <c r="A90" s="431"/>
      <c r="B90" s="411"/>
      <c r="C90" s="418"/>
      <c r="D90" s="412" t="s">
        <v>999</v>
      </c>
      <c r="E90" s="412" t="s">
        <v>1713</v>
      </c>
      <c r="F90" s="251" t="s">
        <v>1079</v>
      </c>
      <c r="G90" s="229" t="s">
        <v>932</v>
      </c>
      <c r="H90" s="391">
        <v>76</v>
      </c>
      <c r="I90" s="393">
        <f>+H90*$I$5</f>
        <v>2486402.7000000002</v>
      </c>
      <c r="J90" s="236">
        <f>+I90*0.3</f>
        <v>745920.81</v>
      </c>
    </row>
    <row r="91" spans="1:10" s="237" customFormat="1" ht="128.25" customHeight="1" x14ac:dyDescent="0.2">
      <c r="A91" s="431"/>
      <c r="B91" s="411"/>
      <c r="C91" s="418"/>
      <c r="D91" s="413"/>
      <c r="E91" s="413"/>
      <c r="F91" s="251" t="s">
        <v>1080</v>
      </c>
      <c r="G91" s="235" t="s">
        <v>1081</v>
      </c>
      <c r="H91" s="392"/>
      <c r="I91" s="394"/>
      <c r="J91" s="236">
        <f>+I90*0.7</f>
        <v>1740481.8900000001</v>
      </c>
    </row>
    <row r="92" spans="1:10" s="237" customFormat="1" ht="102.75" customHeight="1" x14ac:dyDescent="0.2">
      <c r="A92" s="431"/>
      <c r="B92" s="411"/>
      <c r="C92" s="418"/>
      <c r="D92" s="412" t="s">
        <v>1000</v>
      </c>
      <c r="E92" s="412" t="s">
        <v>1714</v>
      </c>
      <c r="F92" s="229" t="s">
        <v>1464</v>
      </c>
      <c r="G92" s="229" t="s">
        <v>959</v>
      </c>
      <c r="H92" s="391">
        <v>51</v>
      </c>
      <c r="I92" s="393">
        <f>+H92*$I$5</f>
        <v>1668507.075</v>
      </c>
      <c r="J92" s="236">
        <f>+I92*0.3</f>
        <v>500552.12249999994</v>
      </c>
    </row>
    <row r="93" spans="1:10" s="237" customFormat="1" ht="123" customHeight="1" x14ac:dyDescent="0.2">
      <c r="A93" s="431"/>
      <c r="B93" s="411"/>
      <c r="C93" s="418"/>
      <c r="D93" s="413"/>
      <c r="E93" s="413"/>
      <c r="F93" s="229" t="s">
        <v>1082</v>
      </c>
      <c r="G93" s="229" t="s">
        <v>1083</v>
      </c>
      <c r="H93" s="392"/>
      <c r="I93" s="394"/>
      <c r="J93" s="236">
        <f>+I92*0.7</f>
        <v>1167954.9524999999</v>
      </c>
    </row>
    <row r="94" spans="1:10" s="237" customFormat="1" ht="18" x14ac:dyDescent="0.2">
      <c r="A94" s="431"/>
      <c r="B94" s="411"/>
      <c r="C94" s="413"/>
      <c r="D94" s="253" t="s">
        <v>67</v>
      </c>
      <c r="E94" s="253"/>
      <c r="F94" s="239"/>
      <c r="G94" s="240"/>
      <c r="H94" s="241">
        <v>150</v>
      </c>
      <c r="I94" s="242">
        <f>+H94*$I$5</f>
        <v>4907373.75</v>
      </c>
      <c r="J94" s="243">
        <f>+J88+J89+J90+J91+J92+J93</f>
        <v>4907373.75</v>
      </c>
    </row>
    <row r="95" spans="1:10" s="237" customFormat="1" ht="75.75" customHeight="1" x14ac:dyDescent="0.2">
      <c r="A95" s="420" t="s">
        <v>698</v>
      </c>
      <c r="B95" s="405" t="s">
        <v>1084</v>
      </c>
      <c r="C95" s="412" t="s">
        <v>71</v>
      </c>
      <c r="D95" s="412" t="s">
        <v>1002</v>
      </c>
      <c r="E95" s="412" t="s">
        <v>1715</v>
      </c>
      <c r="F95" s="251" t="s">
        <v>1085</v>
      </c>
      <c r="G95" s="235" t="s">
        <v>500</v>
      </c>
      <c r="H95" s="391">
        <v>43</v>
      </c>
      <c r="I95" s="393">
        <f>+H95*$I$5</f>
        <v>1406780.4750000001</v>
      </c>
      <c r="J95" s="236">
        <f>+I95*0.3</f>
        <v>422034.14250000002</v>
      </c>
    </row>
    <row r="96" spans="1:10" s="237" customFormat="1" ht="97.5" customHeight="1" x14ac:dyDescent="0.2">
      <c r="A96" s="431"/>
      <c r="B96" s="411"/>
      <c r="C96" s="418"/>
      <c r="D96" s="413"/>
      <c r="E96" s="413"/>
      <c r="F96" s="251" t="s">
        <v>1423</v>
      </c>
      <c r="G96" s="254" t="s">
        <v>1086</v>
      </c>
      <c r="H96" s="392"/>
      <c r="I96" s="394"/>
      <c r="J96" s="236">
        <f>+I95*0.7</f>
        <v>984746.33250000002</v>
      </c>
    </row>
    <row r="97" spans="1:10" s="237" customFormat="1" ht="110.25" customHeight="1" x14ac:dyDescent="0.2">
      <c r="A97" s="431"/>
      <c r="B97" s="411"/>
      <c r="C97" s="418"/>
      <c r="D97" s="412" t="s">
        <v>999</v>
      </c>
      <c r="E97" s="412" t="s">
        <v>1716</v>
      </c>
      <c r="F97" s="251" t="s">
        <v>1087</v>
      </c>
      <c r="G97" s="235" t="s">
        <v>933</v>
      </c>
      <c r="H97" s="391">
        <v>90</v>
      </c>
      <c r="I97" s="393">
        <f>+H97*$I$5</f>
        <v>2944424.25</v>
      </c>
      <c r="J97" s="236">
        <f>+I97*0.3</f>
        <v>883327.27500000002</v>
      </c>
    </row>
    <row r="98" spans="1:10" s="237" customFormat="1" ht="132" customHeight="1" x14ac:dyDescent="0.2">
      <c r="A98" s="431"/>
      <c r="B98" s="411"/>
      <c r="C98" s="418"/>
      <c r="D98" s="413"/>
      <c r="E98" s="413"/>
      <c r="F98" s="251" t="s">
        <v>1424</v>
      </c>
      <c r="G98" s="254" t="s">
        <v>1088</v>
      </c>
      <c r="H98" s="392"/>
      <c r="I98" s="394"/>
      <c r="J98" s="236">
        <f>+I97*0.7</f>
        <v>2061096.9749999999</v>
      </c>
    </row>
    <row r="99" spans="1:10" s="237" customFormat="1" ht="54" customHeight="1" x14ac:dyDescent="0.2">
      <c r="A99" s="431"/>
      <c r="B99" s="411"/>
      <c r="C99" s="418"/>
      <c r="D99" s="412" t="s">
        <v>1000</v>
      </c>
      <c r="E99" s="412" t="s">
        <v>1717</v>
      </c>
      <c r="F99" s="229" t="s">
        <v>1089</v>
      </c>
      <c r="G99" s="235" t="s">
        <v>960</v>
      </c>
      <c r="H99" s="391">
        <v>115</v>
      </c>
      <c r="I99" s="393">
        <f>+H99*$I$5</f>
        <v>3762319.875</v>
      </c>
      <c r="J99" s="236">
        <f>+I99*0.3</f>
        <v>1128695.9624999999</v>
      </c>
    </row>
    <row r="100" spans="1:10" s="237" customFormat="1" ht="109.5" customHeight="1" x14ac:dyDescent="0.2">
      <c r="A100" s="431"/>
      <c r="B100" s="411"/>
      <c r="C100" s="418"/>
      <c r="D100" s="413"/>
      <c r="E100" s="413"/>
      <c r="F100" s="229" t="s">
        <v>1090</v>
      </c>
      <c r="G100" s="229" t="s">
        <v>1091</v>
      </c>
      <c r="H100" s="392"/>
      <c r="I100" s="394"/>
      <c r="J100" s="236">
        <f>+I99*0.7</f>
        <v>2633623.9124999996</v>
      </c>
    </row>
    <row r="101" spans="1:10" s="237" customFormat="1" ht="18" x14ac:dyDescent="0.2">
      <c r="A101" s="431"/>
      <c r="B101" s="411"/>
      <c r="C101" s="413"/>
      <c r="D101" s="253" t="s">
        <v>67</v>
      </c>
      <c r="E101" s="253"/>
      <c r="F101" s="239"/>
      <c r="G101" s="240"/>
      <c r="H101" s="241">
        <v>248</v>
      </c>
      <c r="I101" s="242">
        <f>+H101*$I$5</f>
        <v>8113524.6000000006</v>
      </c>
      <c r="J101" s="243">
        <f>+J95+J96+J97+J98+J99+J100</f>
        <v>8113524.5999999996</v>
      </c>
    </row>
    <row r="102" spans="1:10" s="237" customFormat="1" ht="84" customHeight="1" x14ac:dyDescent="0.2">
      <c r="A102" s="420" t="s">
        <v>699</v>
      </c>
      <c r="B102" s="405" t="s">
        <v>1092</v>
      </c>
      <c r="C102" s="412" t="s">
        <v>71</v>
      </c>
      <c r="D102" s="412" t="s">
        <v>1002</v>
      </c>
      <c r="E102" s="412" t="s">
        <v>1718</v>
      </c>
      <c r="F102" s="251" t="s">
        <v>1093</v>
      </c>
      <c r="G102" s="235" t="s">
        <v>506</v>
      </c>
      <c r="H102" s="391">
        <v>30</v>
      </c>
      <c r="I102" s="393">
        <f>+H102*$I$5</f>
        <v>981474.75</v>
      </c>
      <c r="J102" s="236">
        <f>+I102*0.3</f>
        <v>294442.42499999999</v>
      </c>
    </row>
    <row r="103" spans="1:10" s="237" customFormat="1" ht="100.5" customHeight="1" x14ac:dyDescent="0.2">
      <c r="A103" s="431"/>
      <c r="B103" s="411"/>
      <c r="C103" s="418"/>
      <c r="D103" s="413"/>
      <c r="E103" s="413"/>
      <c r="F103" s="251" t="s">
        <v>1425</v>
      </c>
      <c r="G103" s="254" t="s">
        <v>1094</v>
      </c>
      <c r="H103" s="392"/>
      <c r="I103" s="394"/>
      <c r="J103" s="236">
        <f>+I102*0.7</f>
        <v>687032.32499999995</v>
      </c>
    </row>
    <row r="104" spans="1:10" s="237" customFormat="1" ht="95.25" customHeight="1" x14ac:dyDescent="0.2">
      <c r="A104" s="431"/>
      <c r="B104" s="411"/>
      <c r="C104" s="418"/>
      <c r="D104" s="412" t="s">
        <v>999</v>
      </c>
      <c r="E104" s="412" t="s">
        <v>1719</v>
      </c>
      <c r="F104" s="251" t="s">
        <v>1095</v>
      </c>
      <c r="G104" s="235" t="s">
        <v>934</v>
      </c>
      <c r="H104" s="391">
        <v>63</v>
      </c>
      <c r="I104" s="393">
        <f>+H104*$I$5</f>
        <v>2061096.9750000001</v>
      </c>
      <c r="J104" s="236">
        <f>+I104*0.3</f>
        <v>618329.09250000003</v>
      </c>
    </row>
    <row r="105" spans="1:10" s="237" customFormat="1" ht="119.25" customHeight="1" x14ac:dyDescent="0.2">
      <c r="A105" s="431"/>
      <c r="B105" s="411"/>
      <c r="C105" s="418"/>
      <c r="D105" s="413"/>
      <c r="E105" s="413"/>
      <c r="F105" s="251" t="s">
        <v>1426</v>
      </c>
      <c r="G105" s="254" t="s">
        <v>1096</v>
      </c>
      <c r="H105" s="392"/>
      <c r="I105" s="394"/>
      <c r="J105" s="236">
        <f>+I104*0.7</f>
        <v>1442767.8825000001</v>
      </c>
    </row>
    <row r="106" spans="1:10" s="237" customFormat="1" ht="45.75" customHeight="1" x14ac:dyDescent="0.2">
      <c r="A106" s="431"/>
      <c r="B106" s="411"/>
      <c r="C106" s="418"/>
      <c r="D106" s="412" t="s">
        <v>1000</v>
      </c>
      <c r="E106" s="412" t="s">
        <v>1720</v>
      </c>
      <c r="F106" s="229" t="s">
        <v>1097</v>
      </c>
      <c r="G106" s="235" t="s">
        <v>961</v>
      </c>
      <c r="H106" s="391">
        <v>80</v>
      </c>
      <c r="I106" s="393">
        <f>+H106*$I$5</f>
        <v>2617266</v>
      </c>
      <c r="J106" s="236">
        <f>+I106*0.3</f>
        <v>785179.79999999993</v>
      </c>
    </row>
    <row r="107" spans="1:10" s="237" customFormat="1" ht="99" customHeight="1" x14ac:dyDescent="0.2">
      <c r="A107" s="431"/>
      <c r="B107" s="411"/>
      <c r="C107" s="418"/>
      <c r="D107" s="413"/>
      <c r="E107" s="413"/>
      <c r="F107" s="229" t="s">
        <v>1098</v>
      </c>
      <c r="G107" s="229" t="s">
        <v>1099</v>
      </c>
      <c r="H107" s="392"/>
      <c r="I107" s="394"/>
      <c r="J107" s="236">
        <f>+I106*0.7</f>
        <v>1832086.2</v>
      </c>
    </row>
    <row r="108" spans="1:10" s="237" customFormat="1" ht="18.75" thickBot="1" x14ac:dyDescent="0.25">
      <c r="A108" s="432"/>
      <c r="B108" s="429"/>
      <c r="C108" s="430"/>
      <c r="D108" s="245" t="s">
        <v>67</v>
      </c>
      <c r="E108" s="245"/>
      <c r="F108" s="246"/>
      <c r="G108" s="247"/>
      <c r="H108" s="248">
        <v>173</v>
      </c>
      <c r="I108" s="249">
        <f>+H108*$I$5</f>
        <v>5659837.7250000006</v>
      </c>
      <c r="J108" s="250">
        <f>+J102+J103+J104+J105+J106+J107</f>
        <v>5659837.7249999996</v>
      </c>
    </row>
    <row r="109" spans="1:10" ht="21.75" customHeight="1" x14ac:dyDescent="0.25">
      <c r="A109" s="287" t="s">
        <v>996</v>
      </c>
      <c r="B109" s="288"/>
      <c r="C109" s="288"/>
      <c r="D109" s="288"/>
      <c r="E109" s="288"/>
      <c r="F109" s="288"/>
      <c r="G109" s="288"/>
      <c r="H109" s="288"/>
      <c r="I109" s="288"/>
      <c r="J109" s="289"/>
    </row>
    <row r="110" spans="1:10" ht="13.7" customHeight="1" x14ac:dyDescent="0.2">
      <c r="A110" s="290" t="s">
        <v>997</v>
      </c>
      <c r="B110" s="291"/>
      <c r="C110" s="291"/>
      <c r="D110" s="291"/>
      <c r="E110" s="291"/>
      <c r="F110" s="291"/>
      <c r="G110" s="291"/>
      <c r="H110" s="291"/>
      <c r="I110" s="291"/>
      <c r="J110" s="292"/>
    </row>
    <row r="111" spans="1:10" ht="16.5" customHeight="1" thickBot="1" x14ac:dyDescent="0.25">
      <c r="A111" s="293" t="s">
        <v>0</v>
      </c>
      <c r="B111" s="294"/>
      <c r="C111" s="294"/>
      <c r="D111" s="294"/>
      <c r="E111" s="294"/>
      <c r="F111" s="294"/>
      <c r="G111" s="294"/>
      <c r="H111" s="294"/>
      <c r="I111" s="294"/>
      <c r="J111" s="295"/>
    </row>
    <row r="112" spans="1:10" ht="39.75" customHeight="1" thickBot="1" x14ac:dyDescent="0.25">
      <c r="A112" s="91"/>
      <c r="B112" s="54"/>
      <c r="C112" s="54"/>
      <c r="D112" s="55"/>
      <c r="E112" s="55"/>
      <c r="F112" s="54"/>
      <c r="G112" s="53"/>
      <c r="H112" s="81"/>
      <c r="I112" s="60" t="s">
        <v>1397</v>
      </c>
      <c r="J112" s="102"/>
    </row>
    <row r="113" spans="1:10" ht="33" customHeight="1" thickBot="1" x14ac:dyDescent="0.25">
      <c r="A113" s="91"/>
      <c r="B113" s="56"/>
      <c r="C113" s="56"/>
      <c r="D113" s="53"/>
      <c r="E113" s="53"/>
      <c r="F113" s="53"/>
      <c r="G113" s="53"/>
      <c r="H113" s="57"/>
      <c r="I113" s="35">
        <v>32715.825000000001</v>
      </c>
      <c r="J113" s="103"/>
    </row>
    <row r="114" spans="1:10" s="4" customFormat="1" ht="39.75" customHeight="1" thickBot="1" x14ac:dyDescent="0.25">
      <c r="A114" s="43" t="s">
        <v>27</v>
      </c>
      <c r="B114" s="3" t="s">
        <v>100</v>
      </c>
      <c r="C114" s="3" t="s">
        <v>70</v>
      </c>
      <c r="D114" s="3" t="s">
        <v>1</v>
      </c>
      <c r="E114" s="3"/>
      <c r="F114" s="3" t="s">
        <v>13</v>
      </c>
      <c r="G114" s="3" t="s">
        <v>14</v>
      </c>
      <c r="H114" s="36" t="s">
        <v>1398</v>
      </c>
      <c r="I114" s="37" t="s">
        <v>1399</v>
      </c>
      <c r="J114" s="73" t="s">
        <v>141</v>
      </c>
    </row>
    <row r="115" spans="1:10" s="237" customFormat="1" ht="96.75" customHeight="1" x14ac:dyDescent="0.2">
      <c r="A115" s="420" t="s">
        <v>700</v>
      </c>
      <c r="B115" s="405" t="s">
        <v>1100</v>
      </c>
      <c r="C115" s="412" t="s">
        <v>72</v>
      </c>
      <c r="D115" s="412" t="s">
        <v>1006</v>
      </c>
      <c r="E115" s="412" t="s">
        <v>1721</v>
      </c>
      <c r="F115" s="251" t="s">
        <v>1101</v>
      </c>
      <c r="G115" s="229" t="s">
        <v>935</v>
      </c>
      <c r="H115" s="391">
        <v>66</v>
      </c>
      <c r="I115" s="393">
        <f>+H115*$I$5</f>
        <v>2159244.4500000002</v>
      </c>
      <c r="J115" s="236">
        <f>+I115*0.3</f>
        <v>647773.33500000008</v>
      </c>
    </row>
    <row r="116" spans="1:10" s="237" customFormat="1" ht="181.5" customHeight="1" x14ac:dyDescent="0.2">
      <c r="A116" s="431"/>
      <c r="B116" s="411"/>
      <c r="C116" s="418"/>
      <c r="D116" s="418"/>
      <c r="E116" s="413"/>
      <c r="F116" s="251" t="s">
        <v>1102</v>
      </c>
      <c r="G116" s="229" t="s">
        <v>1103</v>
      </c>
      <c r="H116" s="392"/>
      <c r="I116" s="394"/>
      <c r="J116" s="236">
        <f>+I115*0.7</f>
        <v>1511471.115</v>
      </c>
    </row>
    <row r="117" spans="1:10" s="237" customFormat="1" ht="18" x14ac:dyDescent="0.2">
      <c r="A117" s="431"/>
      <c r="B117" s="411"/>
      <c r="C117" s="413"/>
      <c r="D117" s="253" t="s">
        <v>66</v>
      </c>
      <c r="E117" s="253"/>
      <c r="F117" s="239"/>
      <c r="G117" s="240"/>
      <c r="H117" s="241">
        <v>66</v>
      </c>
      <c r="I117" s="242">
        <f>+H117*$I$5</f>
        <v>2159244.4500000002</v>
      </c>
      <c r="J117" s="243">
        <f>+J115+J116</f>
        <v>2159244.4500000002</v>
      </c>
    </row>
    <row r="118" spans="1:10" s="237" customFormat="1" ht="56.25" customHeight="1" x14ac:dyDescent="0.2">
      <c r="A118" s="420" t="s">
        <v>701</v>
      </c>
      <c r="B118" s="405" t="s">
        <v>1104</v>
      </c>
      <c r="C118" s="412" t="s">
        <v>72</v>
      </c>
      <c r="D118" s="412" t="s">
        <v>1006</v>
      </c>
      <c r="E118" s="412" t="s">
        <v>1722</v>
      </c>
      <c r="F118" s="251" t="s">
        <v>1105</v>
      </c>
      <c r="G118" s="229" t="s">
        <v>936</v>
      </c>
      <c r="H118" s="391">
        <v>33</v>
      </c>
      <c r="I118" s="393">
        <f>+H118*$I$5</f>
        <v>1079622.2250000001</v>
      </c>
      <c r="J118" s="236">
        <f>+I118*0.3</f>
        <v>323886.66750000004</v>
      </c>
    </row>
    <row r="119" spans="1:10" s="237" customFormat="1" ht="173.25" customHeight="1" x14ac:dyDescent="0.2">
      <c r="A119" s="431"/>
      <c r="B119" s="411"/>
      <c r="C119" s="418"/>
      <c r="D119" s="418"/>
      <c r="E119" s="413"/>
      <c r="F119" s="251" t="s">
        <v>1106</v>
      </c>
      <c r="G119" s="229" t="s">
        <v>1107</v>
      </c>
      <c r="H119" s="392"/>
      <c r="I119" s="394"/>
      <c r="J119" s="236">
        <f>+I118*0.7</f>
        <v>755735.5575</v>
      </c>
    </row>
    <row r="120" spans="1:10" s="237" customFormat="1" ht="36" x14ac:dyDescent="0.2">
      <c r="A120" s="431"/>
      <c r="B120" s="411"/>
      <c r="C120" s="413"/>
      <c r="D120" s="253" t="s">
        <v>17</v>
      </c>
      <c r="E120" s="253"/>
      <c r="F120" s="239"/>
      <c r="G120" s="240"/>
      <c r="H120" s="241">
        <v>33</v>
      </c>
      <c r="I120" s="242">
        <f>+H120*$I$5</f>
        <v>1079622.2250000001</v>
      </c>
      <c r="J120" s="243">
        <f>+J118+J119</f>
        <v>1079622.2250000001</v>
      </c>
    </row>
    <row r="121" spans="1:10" s="237" customFormat="1" ht="49.5" customHeight="1" x14ac:dyDescent="0.2">
      <c r="A121" s="407" t="s">
        <v>702</v>
      </c>
      <c r="B121" s="405" t="s">
        <v>1108</v>
      </c>
      <c r="C121" s="412" t="s">
        <v>71</v>
      </c>
      <c r="D121" s="412" t="s">
        <v>1002</v>
      </c>
      <c r="E121" s="412" t="s">
        <v>1723</v>
      </c>
      <c r="F121" s="251" t="s">
        <v>1109</v>
      </c>
      <c r="G121" s="229" t="s">
        <v>516</v>
      </c>
      <c r="H121" s="391">
        <v>72</v>
      </c>
      <c r="I121" s="393">
        <f>+H121*$I$5</f>
        <v>2355539.4</v>
      </c>
      <c r="J121" s="236">
        <f>+I121*0.3</f>
        <v>706661.82</v>
      </c>
    </row>
    <row r="122" spans="1:10" s="237" customFormat="1" ht="79.5" customHeight="1" x14ac:dyDescent="0.2">
      <c r="A122" s="408"/>
      <c r="B122" s="411"/>
      <c r="C122" s="418"/>
      <c r="D122" s="413"/>
      <c r="E122" s="413"/>
      <c r="F122" s="252" t="s">
        <v>1110</v>
      </c>
      <c r="G122" s="254" t="s">
        <v>1111</v>
      </c>
      <c r="H122" s="392"/>
      <c r="I122" s="394"/>
      <c r="J122" s="236">
        <f>+I121*0.7</f>
        <v>1648877.5799999998</v>
      </c>
    </row>
    <row r="123" spans="1:10" s="237" customFormat="1" ht="61.5" customHeight="1" x14ac:dyDescent="0.2">
      <c r="A123" s="408"/>
      <c r="B123" s="411"/>
      <c r="C123" s="418"/>
      <c r="D123" s="412" t="s">
        <v>999</v>
      </c>
      <c r="E123" s="412" t="s">
        <v>1724</v>
      </c>
      <c r="F123" s="251" t="s">
        <v>1112</v>
      </c>
      <c r="G123" s="251" t="s">
        <v>937</v>
      </c>
      <c r="H123" s="391">
        <v>35</v>
      </c>
      <c r="I123" s="393">
        <f>+H123*$I$5</f>
        <v>1145053.875</v>
      </c>
      <c r="J123" s="236">
        <f>+I123*0.3</f>
        <v>343516.16249999998</v>
      </c>
    </row>
    <row r="124" spans="1:10" s="237" customFormat="1" ht="126" customHeight="1" x14ac:dyDescent="0.2">
      <c r="A124" s="408"/>
      <c r="B124" s="411"/>
      <c r="C124" s="418"/>
      <c r="D124" s="413"/>
      <c r="E124" s="413"/>
      <c r="F124" s="252" t="s">
        <v>1113</v>
      </c>
      <c r="G124" s="252" t="s">
        <v>1114</v>
      </c>
      <c r="H124" s="392"/>
      <c r="I124" s="394"/>
      <c r="J124" s="236">
        <f>+I123*0.7</f>
        <v>801537.71249999991</v>
      </c>
    </row>
    <row r="125" spans="1:10" s="237" customFormat="1" ht="59.25" customHeight="1" x14ac:dyDescent="0.2">
      <c r="A125" s="408"/>
      <c r="B125" s="411"/>
      <c r="C125" s="418"/>
      <c r="D125" s="412" t="s">
        <v>1000</v>
      </c>
      <c r="E125" s="412" t="s">
        <v>1725</v>
      </c>
      <c r="F125" s="229" t="s">
        <v>1115</v>
      </c>
      <c r="G125" s="235" t="s">
        <v>962</v>
      </c>
      <c r="H125" s="391">
        <v>100</v>
      </c>
      <c r="I125" s="393">
        <f>+H125*$I$5</f>
        <v>3271582.5</v>
      </c>
      <c r="J125" s="236">
        <f>+I125*0.3</f>
        <v>981474.75</v>
      </c>
    </row>
    <row r="126" spans="1:10" s="237" customFormat="1" ht="109.5" customHeight="1" x14ac:dyDescent="0.2">
      <c r="A126" s="408"/>
      <c r="B126" s="411"/>
      <c r="C126" s="418"/>
      <c r="D126" s="413"/>
      <c r="E126" s="413"/>
      <c r="F126" s="254" t="s">
        <v>1116</v>
      </c>
      <c r="G126" s="254" t="s">
        <v>1117</v>
      </c>
      <c r="H126" s="392"/>
      <c r="I126" s="394"/>
      <c r="J126" s="236">
        <f>+I125*0.7</f>
        <v>2290107.75</v>
      </c>
    </row>
    <row r="127" spans="1:10" s="237" customFormat="1" ht="18" x14ac:dyDescent="0.2">
      <c r="A127" s="409"/>
      <c r="B127" s="411"/>
      <c r="C127" s="413"/>
      <c r="D127" s="253" t="s">
        <v>66</v>
      </c>
      <c r="E127" s="253"/>
      <c r="F127" s="239"/>
      <c r="G127" s="240"/>
      <c r="H127" s="241">
        <v>207</v>
      </c>
      <c r="I127" s="242">
        <f>+H127*$I$5</f>
        <v>6772175.7750000004</v>
      </c>
      <c r="J127" s="243">
        <f>+J121+J122+J123+J124+J125+J126</f>
        <v>6772175.7750000004</v>
      </c>
    </row>
    <row r="128" spans="1:10" s="237" customFormat="1" ht="85.5" customHeight="1" x14ac:dyDescent="0.2">
      <c r="A128" s="407" t="s">
        <v>703</v>
      </c>
      <c r="B128" s="405" t="s">
        <v>1118</v>
      </c>
      <c r="C128" s="412" t="s">
        <v>71</v>
      </c>
      <c r="D128" s="412" t="s">
        <v>1006</v>
      </c>
      <c r="E128" s="412" t="s">
        <v>1726</v>
      </c>
      <c r="F128" s="255" t="s">
        <v>1119</v>
      </c>
      <c r="G128" s="229" t="s">
        <v>938</v>
      </c>
      <c r="H128" s="391">
        <v>23</v>
      </c>
      <c r="I128" s="393">
        <f>+H128*$I$5</f>
        <v>752463.97499999998</v>
      </c>
      <c r="J128" s="236">
        <f>+I128*0.3</f>
        <v>225739.19249999998</v>
      </c>
    </row>
    <row r="129" spans="1:10" s="237" customFormat="1" ht="158.25" customHeight="1" x14ac:dyDescent="0.2">
      <c r="A129" s="408"/>
      <c r="B129" s="411"/>
      <c r="C129" s="418"/>
      <c r="D129" s="418"/>
      <c r="E129" s="413"/>
      <c r="F129" s="255" t="s">
        <v>1120</v>
      </c>
      <c r="G129" s="229" t="s">
        <v>1427</v>
      </c>
      <c r="H129" s="392"/>
      <c r="I129" s="394"/>
      <c r="J129" s="236">
        <f>+I128*0.7</f>
        <v>526724.78249999997</v>
      </c>
    </row>
    <row r="130" spans="1:10" s="237" customFormat="1" ht="54" customHeight="1" x14ac:dyDescent="0.2">
      <c r="A130" s="408"/>
      <c r="B130" s="411"/>
      <c r="C130" s="418"/>
      <c r="D130" s="412" t="s">
        <v>1000</v>
      </c>
      <c r="E130" s="412" t="s">
        <v>1727</v>
      </c>
      <c r="F130" s="251" t="s">
        <v>1121</v>
      </c>
      <c r="G130" s="235" t="s">
        <v>963</v>
      </c>
      <c r="H130" s="391">
        <v>86</v>
      </c>
      <c r="I130" s="393">
        <f>+H130*$I$5</f>
        <v>2813560.95</v>
      </c>
      <c r="J130" s="236">
        <f>+I130*0.3</f>
        <v>844068.28500000003</v>
      </c>
    </row>
    <row r="131" spans="1:10" s="237" customFormat="1" ht="113.25" customHeight="1" x14ac:dyDescent="0.2">
      <c r="A131" s="408"/>
      <c r="B131" s="411"/>
      <c r="C131" s="418"/>
      <c r="D131" s="413"/>
      <c r="E131" s="413"/>
      <c r="F131" s="251" t="s">
        <v>1122</v>
      </c>
      <c r="G131" s="229" t="s">
        <v>1123</v>
      </c>
      <c r="H131" s="392"/>
      <c r="I131" s="394"/>
      <c r="J131" s="236">
        <f>+I130*0.7</f>
        <v>1969492.665</v>
      </c>
    </row>
    <row r="132" spans="1:10" s="237" customFormat="1" ht="18" x14ac:dyDescent="0.2">
      <c r="A132" s="408"/>
      <c r="B132" s="411"/>
      <c r="C132" s="413"/>
      <c r="D132" s="253" t="s">
        <v>67</v>
      </c>
      <c r="E132" s="253"/>
      <c r="F132" s="239"/>
      <c r="G132" s="240"/>
      <c r="H132" s="241">
        <v>109</v>
      </c>
      <c r="I132" s="242">
        <f>+H132*$I$5</f>
        <v>3566024.9250000003</v>
      </c>
      <c r="J132" s="243">
        <f>+J128+J129+J130+J131</f>
        <v>3566024.9249999998</v>
      </c>
    </row>
    <row r="133" spans="1:10" s="237" customFormat="1" ht="66" customHeight="1" x14ac:dyDescent="0.2">
      <c r="A133" s="407" t="s">
        <v>704</v>
      </c>
      <c r="B133" s="405" t="s">
        <v>1124</v>
      </c>
      <c r="C133" s="412" t="s">
        <v>71</v>
      </c>
      <c r="D133" s="412" t="s">
        <v>1006</v>
      </c>
      <c r="E133" s="412" t="s">
        <v>1728</v>
      </c>
      <c r="F133" s="251" t="s">
        <v>1125</v>
      </c>
      <c r="G133" s="229" t="s">
        <v>526</v>
      </c>
      <c r="H133" s="391">
        <v>70</v>
      </c>
      <c r="I133" s="393">
        <f>+H133*$I$5</f>
        <v>2290107.75</v>
      </c>
      <c r="J133" s="236">
        <f>+I133*0.3</f>
        <v>687032.32499999995</v>
      </c>
    </row>
    <row r="134" spans="1:10" s="237" customFormat="1" ht="113.25" customHeight="1" x14ac:dyDescent="0.2">
      <c r="A134" s="408"/>
      <c r="B134" s="411"/>
      <c r="C134" s="418"/>
      <c r="D134" s="418"/>
      <c r="E134" s="413"/>
      <c r="F134" s="251" t="s">
        <v>1388</v>
      </c>
      <c r="G134" s="229" t="s">
        <v>1126</v>
      </c>
      <c r="H134" s="392"/>
      <c r="I134" s="394"/>
      <c r="J134" s="236">
        <f>+I133*0.7</f>
        <v>1603075.4249999998</v>
      </c>
    </row>
    <row r="135" spans="1:10" s="237" customFormat="1" ht="18.75" thickBot="1" x14ac:dyDescent="0.25">
      <c r="A135" s="416"/>
      <c r="B135" s="429"/>
      <c r="C135" s="430"/>
      <c r="D135" s="245" t="s">
        <v>66</v>
      </c>
      <c r="E135" s="245"/>
      <c r="F135" s="246"/>
      <c r="G135" s="247"/>
      <c r="H135" s="248">
        <v>70</v>
      </c>
      <c r="I135" s="249">
        <f>+H135*$I$5</f>
        <v>2290107.75</v>
      </c>
      <c r="J135" s="250">
        <f>+J133+J134</f>
        <v>2290107.75</v>
      </c>
    </row>
    <row r="136" spans="1:10" ht="21.75" customHeight="1" x14ac:dyDescent="0.25">
      <c r="A136" s="287" t="s">
        <v>996</v>
      </c>
      <c r="B136" s="288"/>
      <c r="C136" s="288"/>
      <c r="D136" s="288"/>
      <c r="E136" s="288"/>
      <c r="F136" s="288"/>
      <c r="G136" s="288"/>
      <c r="H136" s="288"/>
      <c r="I136" s="288"/>
      <c r="J136" s="289"/>
    </row>
    <row r="137" spans="1:10" ht="13.7" customHeight="1" x14ac:dyDescent="0.2">
      <c r="A137" s="290" t="s">
        <v>997</v>
      </c>
      <c r="B137" s="291"/>
      <c r="C137" s="291"/>
      <c r="D137" s="291"/>
      <c r="E137" s="291"/>
      <c r="F137" s="291"/>
      <c r="G137" s="291"/>
      <c r="H137" s="291"/>
      <c r="I137" s="291"/>
      <c r="J137" s="292"/>
    </row>
    <row r="138" spans="1:10" ht="16.5" customHeight="1" thickBot="1" x14ac:dyDescent="0.25">
      <c r="A138" s="293" t="s">
        <v>0</v>
      </c>
      <c r="B138" s="294"/>
      <c r="C138" s="294"/>
      <c r="D138" s="294"/>
      <c r="E138" s="294"/>
      <c r="F138" s="294"/>
      <c r="G138" s="294"/>
      <c r="H138" s="294"/>
      <c r="I138" s="294"/>
      <c r="J138" s="295"/>
    </row>
    <row r="139" spans="1:10" ht="39.75" customHeight="1" thickBot="1" x14ac:dyDescent="0.25">
      <c r="A139" s="91"/>
      <c r="B139" s="54"/>
      <c r="C139" s="54"/>
      <c r="D139" s="55"/>
      <c r="E139" s="55"/>
      <c r="F139" s="54"/>
      <c r="G139" s="53"/>
      <c r="H139" s="81"/>
      <c r="I139" s="60" t="s">
        <v>1397</v>
      </c>
      <c r="J139" s="102"/>
    </row>
    <row r="140" spans="1:10" ht="33" customHeight="1" thickBot="1" x14ac:dyDescent="0.25">
      <c r="A140" s="91"/>
      <c r="B140" s="56"/>
      <c r="C140" s="56"/>
      <c r="D140" s="53"/>
      <c r="E140" s="53"/>
      <c r="F140" s="53"/>
      <c r="G140" s="53"/>
      <c r="H140" s="57"/>
      <c r="I140" s="35">
        <v>32715.825000000001</v>
      </c>
      <c r="J140" s="103"/>
    </row>
    <row r="141" spans="1:10" s="4" customFormat="1" ht="42.75" customHeight="1" thickBot="1" x14ac:dyDescent="0.25">
      <c r="A141" s="43" t="s">
        <v>27</v>
      </c>
      <c r="B141" s="3" t="s">
        <v>100</v>
      </c>
      <c r="C141" s="3" t="s">
        <v>70</v>
      </c>
      <c r="D141" s="3" t="s">
        <v>1</v>
      </c>
      <c r="E141" s="3"/>
      <c r="F141" s="3" t="s">
        <v>13</v>
      </c>
      <c r="G141" s="3" t="s">
        <v>14</v>
      </c>
      <c r="H141" s="36" t="s">
        <v>1398</v>
      </c>
      <c r="I141" s="37" t="s">
        <v>1399</v>
      </c>
      <c r="J141" s="73" t="s">
        <v>141</v>
      </c>
    </row>
    <row r="142" spans="1:10" s="237" customFormat="1" ht="60" customHeight="1" x14ac:dyDescent="0.2">
      <c r="A142" s="407" t="s">
        <v>705</v>
      </c>
      <c r="B142" s="405" t="s">
        <v>1007</v>
      </c>
      <c r="C142" s="412" t="s">
        <v>71</v>
      </c>
      <c r="D142" s="410" t="s">
        <v>1006</v>
      </c>
      <c r="E142" s="412" t="s">
        <v>1729</v>
      </c>
      <c r="F142" s="251" t="s">
        <v>1127</v>
      </c>
      <c r="G142" s="229" t="s">
        <v>528</v>
      </c>
      <c r="H142" s="391">
        <v>27</v>
      </c>
      <c r="I142" s="393">
        <f>+H142*$I$5</f>
        <v>883327.27500000002</v>
      </c>
      <c r="J142" s="236">
        <f>+I142*0.3</f>
        <v>264998.1825</v>
      </c>
    </row>
    <row r="143" spans="1:10" s="237" customFormat="1" ht="86.25" customHeight="1" x14ac:dyDescent="0.2">
      <c r="A143" s="408"/>
      <c r="B143" s="411"/>
      <c r="C143" s="418"/>
      <c r="D143" s="411"/>
      <c r="E143" s="413"/>
      <c r="F143" s="251" t="s">
        <v>1428</v>
      </c>
      <c r="G143" s="229" t="s">
        <v>1128</v>
      </c>
      <c r="H143" s="392"/>
      <c r="I143" s="394"/>
      <c r="J143" s="236">
        <f>+I142*0.7</f>
        <v>618329.09250000003</v>
      </c>
    </row>
    <row r="144" spans="1:10" s="237" customFormat="1" ht="58.5" customHeight="1" x14ac:dyDescent="0.2">
      <c r="A144" s="408"/>
      <c r="B144" s="411"/>
      <c r="C144" s="418"/>
      <c r="D144" s="410" t="s">
        <v>1000</v>
      </c>
      <c r="E144" s="412" t="s">
        <v>1730</v>
      </c>
      <c r="F144" s="229" t="s">
        <v>1129</v>
      </c>
      <c r="G144" s="235" t="s">
        <v>964</v>
      </c>
      <c r="H144" s="391">
        <v>83</v>
      </c>
      <c r="I144" s="393">
        <f>+H144*$I$5</f>
        <v>2715413.4750000001</v>
      </c>
      <c r="J144" s="236">
        <f>+I144*0.3</f>
        <v>814624.04249999998</v>
      </c>
    </row>
    <row r="145" spans="1:10" s="237" customFormat="1" ht="139.5" customHeight="1" x14ac:dyDescent="0.2">
      <c r="A145" s="408"/>
      <c r="B145" s="411"/>
      <c r="C145" s="418"/>
      <c r="D145" s="410"/>
      <c r="E145" s="413"/>
      <c r="F145" s="229" t="s">
        <v>1429</v>
      </c>
      <c r="G145" s="229" t="s">
        <v>1430</v>
      </c>
      <c r="H145" s="392"/>
      <c r="I145" s="394"/>
      <c r="J145" s="236">
        <f>+I144*0.7</f>
        <v>1900789.4324999999</v>
      </c>
    </row>
    <row r="146" spans="1:10" s="237" customFormat="1" ht="18" x14ac:dyDescent="0.2">
      <c r="A146" s="409"/>
      <c r="B146" s="411"/>
      <c r="C146" s="413"/>
      <c r="D146" s="253" t="s">
        <v>66</v>
      </c>
      <c r="E146" s="253"/>
      <c r="F146" s="239"/>
      <c r="G146" s="240"/>
      <c r="H146" s="241">
        <v>110</v>
      </c>
      <c r="I146" s="242">
        <f>+H146*$I$5</f>
        <v>3598740.75</v>
      </c>
      <c r="J146" s="243">
        <f>+J142+J143+J144+J145</f>
        <v>3598740.75</v>
      </c>
    </row>
    <row r="147" spans="1:10" s="237" customFormat="1" ht="51.75" customHeight="1" x14ac:dyDescent="0.2">
      <c r="A147" s="407" t="s">
        <v>706</v>
      </c>
      <c r="B147" s="405" t="s">
        <v>1130</v>
      </c>
      <c r="C147" s="412" t="s">
        <v>71</v>
      </c>
      <c r="D147" s="410" t="s">
        <v>1008</v>
      </c>
      <c r="E147" s="412" t="s">
        <v>1731</v>
      </c>
      <c r="F147" s="251" t="s">
        <v>1131</v>
      </c>
      <c r="G147" s="229" t="s">
        <v>532</v>
      </c>
      <c r="H147" s="391">
        <v>53</v>
      </c>
      <c r="I147" s="393">
        <f>+H147*$I$5</f>
        <v>1733938.7250000001</v>
      </c>
      <c r="J147" s="236">
        <f>+I147*0.3</f>
        <v>520181.61749999999</v>
      </c>
    </row>
    <row r="148" spans="1:10" s="237" customFormat="1" ht="134.25" customHeight="1" x14ac:dyDescent="0.2">
      <c r="A148" s="408"/>
      <c r="B148" s="411"/>
      <c r="C148" s="418"/>
      <c r="D148" s="411"/>
      <c r="E148" s="413"/>
      <c r="F148" s="251" t="s">
        <v>1431</v>
      </c>
      <c r="G148" s="229" t="s">
        <v>1432</v>
      </c>
      <c r="H148" s="392"/>
      <c r="I148" s="394"/>
      <c r="J148" s="236">
        <f>+I147*0.7</f>
        <v>1213757.1074999999</v>
      </c>
    </row>
    <row r="149" spans="1:10" s="237" customFormat="1" ht="18" x14ac:dyDescent="0.2">
      <c r="A149" s="408"/>
      <c r="B149" s="411"/>
      <c r="C149" s="413"/>
      <c r="D149" s="253" t="s">
        <v>66</v>
      </c>
      <c r="E149" s="253"/>
      <c r="F149" s="239"/>
      <c r="G149" s="240"/>
      <c r="H149" s="241">
        <v>53</v>
      </c>
      <c r="I149" s="242">
        <f>+H149*$I$5</f>
        <v>1733938.7250000001</v>
      </c>
      <c r="J149" s="243">
        <f>+J147+J148</f>
        <v>1733938.7249999999</v>
      </c>
    </row>
    <row r="150" spans="1:10" s="237" customFormat="1" ht="47.25" customHeight="1" x14ac:dyDescent="0.2">
      <c r="A150" s="407" t="s">
        <v>707</v>
      </c>
      <c r="B150" s="405" t="s">
        <v>1009</v>
      </c>
      <c r="C150" s="412" t="s">
        <v>71</v>
      </c>
      <c r="D150" s="410" t="s">
        <v>1006</v>
      </c>
      <c r="E150" s="412" t="s">
        <v>1732</v>
      </c>
      <c r="F150" s="251" t="s">
        <v>1132</v>
      </c>
      <c r="G150" s="229" t="s">
        <v>534</v>
      </c>
      <c r="H150" s="391">
        <v>27</v>
      </c>
      <c r="I150" s="393">
        <f>+H150*$I$5</f>
        <v>883327.27500000002</v>
      </c>
      <c r="J150" s="236">
        <f>+I150*0.3</f>
        <v>264998.1825</v>
      </c>
    </row>
    <row r="151" spans="1:10" s="237" customFormat="1" ht="75.75" customHeight="1" x14ac:dyDescent="0.2">
      <c r="A151" s="408"/>
      <c r="B151" s="411"/>
      <c r="C151" s="418"/>
      <c r="D151" s="411"/>
      <c r="E151" s="413"/>
      <c r="F151" s="251" t="s">
        <v>1133</v>
      </c>
      <c r="G151" s="229" t="s">
        <v>1134</v>
      </c>
      <c r="H151" s="392"/>
      <c r="I151" s="394"/>
      <c r="J151" s="236">
        <f>+I150*0.7</f>
        <v>618329.09250000003</v>
      </c>
    </row>
    <row r="152" spans="1:10" s="237" customFormat="1" ht="63" customHeight="1" x14ac:dyDescent="0.2">
      <c r="A152" s="408"/>
      <c r="B152" s="411"/>
      <c r="C152" s="418"/>
      <c r="D152" s="410" t="s">
        <v>1000</v>
      </c>
      <c r="E152" s="412" t="s">
        <v>1733</v>
      </c>
      <c r="F152" s="229" t="s">
        <v>1135</v>
      </c>
      <c r="G152" s="235" t="s">
        <v>965</v>
      </c>
      <c r="H152" s="391">
        <v>149</v>
      </c>
      <c r="I152" s="393">
        <f>+H152*$I$5</f>
        <v>4874657.9249999998</v>
      </c>
      <c r="J152" s="236">
        <f>+I152*0.3</f>
        <v>1462397.3774999999</v>
      </c>
    </row>
    <row r="153" spans="1:10" s="237" customFormat="1" ht="134.25" customHeight="1" x14ac:dyDescent="0.2">
      <c r="A153" s="408"/>
      <c r="B153" s="411"/>
      <c r="C153" s="418"/>
      <c r="D153" s="410"/>
      <c r="E153" s="413"/>
      <c r="F153" s="229" t="s">
        <v>1433</v>
      </c>
      <c r="G153" s="229" t="s">
        <v>1434</v>
      </c>
      <c r="H153" s="392"/>
      <c r="I153" s="394"/>
      <c r="J153" s="236">
        <f>+I152*0.7</f>
        <v>3412260.5474999999</v>
      </c>
    </row>
    <row r="154" spans="1:10" s="237" customFormat="1" ht="18" x14ac:dyDescent="0.2">
      <c r="A154" s="409"/>
      <c r="B154" s="411"/>
      <c r="C154" s="413"/>
      <c r="D154" s="253" t="s">
        <v>66</v>
      </c>
      <c r="E154" s="253"/>
      <c r="F154" s="239"/>
      <c r="G154" s="240"/>
      <c r="H154" s="241">
        <v>176</v>
      </c>
      <c r="I154" s="242">
        <f>+H154*$I$5</f>
        <v>5757985.2000000002</v>
      </c>
      <c r="J154" s="243">
        <f>+J150+J151+J152+J153</f>
        <v>5757985.1999999993</v>
      </c>
    </row>
    <row r="155" spans="1:10" s="237" customFormat="1" ht="48.75" customHeight="1" x14ac:dyDescent="0.2">
      <c r="A155" s="407" t="s">
        <v>708</v>
      </c>
      <c r="B155" s="405" t="s">
        <v>1136</v>
      </c>
      <c r="C155" s="412" t="s">
        <v>76</v>
      </c>
      <c r="D155" s="410" t="s">
        <v>1010</v>
      </c>
      <c r="E155" s="412" t="s">
        <v>1734</v>
      </c>
      <c r="F155" s="251" t="s">
        <v>1137</v>
      </c>
      <c r="G155" s="229" t="s">
        <v>538</v>
      </c>
      <c r="H155" s="391">
        <v>9</v>
      </c>
      <c r="I155" s="393">
        <f>+H155*$I$5</f>
        <v>294442.42499999999</v>
      </c>
      <c r="J155" s="236">
        <f>+I155*0.3</f>
        <v>88332.727499999994</v>
      </c>
    </row>
    <row r="156" spans="1:10" s="237" customFormat="1" ht="69.75" customHeight="1" x14ac:dyDescent="0.2">
      <c r="A156" s="408"/>
      <c r="B156" s="411"/>
      <c r="C156" s="418"/>
      <c r="D156" s="411"/>
      <c r="E156" s="413"/>
      <c r="F156" s="240" t="s">
        <v>1138</v>
      </c>
      <c r="G156" s="229" t="s">
        <v>1139</v>
      </c>
      <c r="H156" s="392"/>
      <c r="I156" s="394"/>
      <c r="J156" s="236">
        <f>+I155*0.7</f>
        <v>206109.69749999998</v>
      </c>
    </row>
    <row r="157" spans="1:10" s="237" customFormat="1" ht="69" customHeight="1" x14ac:dyDescent="0.2">
      <c r="A157" s="408"/>
      <c r="B157" s="411"/>
      <c r="C157" s="418"/>
      <c r="D157" s="410" t="s">
        <v>1000</v>
      </c>
      <c r="E157" s="412" t="s">
        <v>1735</v>
      </c>
      <c r="F157" s="229" t="s">
        <v>1435</v>
      </c>
      <c r="G157" s="235" t="s">
        <v>966</v>
      </c>
      <c r="H157" s="391">
        <v>46</v>
      </c>
      <c r="I157" s="393">
        <f>+H157*$I$5</f>
        <v>1504927.95</v>
      </c>
      <c r="J157" s="236">
        <f>+I157*0.3</f>
        <v>451478.38499999995</v>
      </c>
    </row>
    <row r="158" spans="1:10" s="237" customFormat="1" ht="120.75" customHeight="1" x14ac:dyDescent="0.2">
      <c r="A158" s="408"/>
      <c r="B158" s="411"/>
      <c r="C158" s="418"/>
      <c r="D158" s="410"/>
      <c r="E158" s="413"/>
      <c r="F158" s="229" t="s">
        <v>1436</v>
      </c>
      <c r="G158" s="229" t="s">
        <v>1437</v>
      </c>
      <c r="H158" s="392"/>
      <c r="I158" s="394"/>
      <c r="J158" s="236">
        <f>+I157*0.7</f>
        <v>1053449.5649999999</v>
      </c>
    </row>
    <row r="159" spans="1:10" s="237" customFormat="1" ht="24" customHeight="1" x14ac:dyDescent="0.2">
      <c r="A159" s="409"/>
      <c r="B159" s="411"/>
      <c r="C159" s="413"/>
      <c r="D159" s="253" t="s">
        <v>20</v>
      </c>
      <c r="E159" s="253"/>
      <c r="F159" s="239"/>
      <c r="G159" s="240"/>
      <c r="H159" s="241">
        <v>55</v>
      </c>
      <c r="I159" s="242">
        <f>+H159*$I$5</f>
        <v>1799370.375</v>
      </c>
      <c r="J159" s="256">
        <f>+J155+J156+J157+J158</f>
        <v>1799370.375</v>
      </c>
    </row>
    <row r="160" spans="1:10" s="237" customFormat="1" ht="52.5" customHeight="1" x14ac:dyDescent="0.2">
      <c r="A160" s="407" t="s">
        <v>709</v>
      </c>
      <c r="B160" s="405" t="s">
        <v>1140</v>
      </c>
      <c r="C160" s="412" t="s">
        <v>71</v>
      </c>
      <c r="D160" s="410" t="s">
        <v>999</v>
      </c>
      <c r="E160" s="412" t="s">
        <v>1736</v>
      </c>
      <c r="F160" s="251" t="s">
        <v>1141</v>
      </c>
      <c r="G160" s="229" t="s">
        <v>542</v>
      </c>
      <c r="H160" s="391">
        <v>48</v>
      </c>
      <c r="I160" s="393">
        <f>+H160*$I$5</f>
        <v>1570359.6</v>
      </c>
      <c r="J160" s="236">
        <f>+I160*0.3</f>
        <v>471107.88</v>
      </c>
    </row>
    <row r="161" spans="1:10" s="237" customFormat="1" ht="54" customHeight="1" x14ac:dyDescent="0.2">
      <c r="A161" s="408"/>
      <c r="B161" s="411"/>
      <c r="C161" s="418"/>
      <c r="D161" s="410"/>
      <c r="E161" s="413"/>
      <c r="F161" s="251" t="s">
        <v>1011</v>
      </c>
      <c r="G161" s="229" t="s">
        <v>1142</v>
      </c>
      <c r="H161" s="392"/>
      <c r="I161" s="394"/>
      <c r="J161" s="236">
        <f>+I160*0.7</f>
        <v>1099251.72</v>
      </c>
    </row>
    <row r="162" spans="1:10" s="237" customFormat="1" ht="39.75" customHeight="1" x14ac:dyDescent="0.2">
      <c r="A162" s="408"/>
      <c r="B162" s="411"/>
      <c r="C162" s="418"/>
      <c r="D162" s="410" t="s">
        <v>1000</v>
      </c>
      <c r="E162" s="412" t="s">
        <v>1737</v>
      </c>
      <c r="F162" s="229" t="s">
        <v>1143</v>
      </c>
      <c r="G162" s="229" t="s">
        <v>967</v>
      </c>
      <c r="H162" s="391">
        <v>179</v>
      </c>
      <c r="I162" s="393">
        <f>+H162*$I$5</f>
        <v>5856132.6749999998</v>
      </c>
      <c r="J162" s="236">
        <f>+I162*0.3</f>
        <v>1756839.8025</v>
      </c>
    </row>
    <row r="163" spans="1:10" s="237" customFormat="1" ht="130.5" customHeight="1" x14ac:dyDescent="0.2">
      <c r="A163" s="408"/>
      <c r="B163" s="411"/>
      <c r="C163" s="418"/>
      <c r="D163" s="410"/>
      <c r="E163" s="413"/>
      <c r="F163" s="229" t="s">
        <v>1389</v>
      </c>
      <c r="G163" s="229" t="s">
        <v>1144</v>
      </c>
      <c r="H163" s="392"/>
      <c r="I163" s="394"/>
      <c r="J163" s="236">
        <f>+I162*0.7</f>
        <v>4099292.8724999996</v>
      </c>
    </row>
    <row r="164" spans="1:10" s="237" customFormat="1" ht="18.75" thickBot="1" x14ac:dyDescent="0.25">
      <c r="A164" s="416"/>
      <c r="B164" s="429"/>
      <c r="C164" s="430"/>
      <c r="D164" s="245" t="s">
        <v>66</v>
      </c>
      <c r="E164" s="245"/>
      <c r="F164" s="246"/>
      <c r="G164" s="247"/>
      <c r="H164" s="248">
        <v>227</v>
      </c>
      <c r="I164" s="249">
        <f>+H164*$I$5</f>
        <v>7426492.2750000004</v>
      </c>
      <c r="J164" s="250">
        <f>+J160+J161+J162+J163</f>
        <v>7426492.2749999994</v>
      </c>
    </row>
    <row r="165" spans="1:10" ht="21.75" customHeight="1" x14ac:dyDescent="0.25">
      <c r="A165" s="287" t="s">
        <v>996</v>
      </c>
      <c r="B165" s="288"/>
      <c r="C165" s="288"/>
      <c r="D165" s="288"/>
      <c r="E165" s="288"/>
      <c r="F165" s="288"/>
      <c r="G165" s="288"/>
      <c r="H165" s="288"/>
      <c r="I165" s="288"/>
      <c r="J165" s="289"/>
    </row>
    <row r="166" spans="1:10" ht="13.7" customHeight="1" x14ac:dyDescent="0.2">
      <c r="A166" s="290" t="s">
        <v>997</v>
      </c>
      <c r="B166" s="291"/>
      <c r="C166" s="291"/>
      <c r="D166" s="291"/>
      <c r="E166" s="291"/>
      <c r="F166" s="291"/>
      <c r="G166" s="291"/>
      <c r="H166" s="291"/>
      <c r="I166" s="291"/>
      <c r="J166" s="292"/>
    </row>
    <row r="167" spans="1:10" ht="16.5" customHeight="1" thickBot="1" x14ac:dyDescent="0.25">
      <c r="A167" s="293" t="s">
        <v>0</v>
      </c>
      <c r="B167" s="294"/>
      <c r="C167" s="294"/>
      <c r="D167" s="294"/>
      <c r="E167" s="294"/>
      <c r="F167" s="294"/>
      <c r="G167" s="294"/>
      <c r="H167" s="294"/>
      <c r="I167" s="294"/>
      <c r="J167" s="295"/>
    </row>
    <row r="168" spans="1:10" ht="39.75" customHeight="1" thickBot="1" x14ac:dyDescent="0.25">
      <c r="A168" s="91"/>
      <c r="B168" s="54"/>
      <c r="C168" s="54"/>
      <c r="D168" s="55"/>
      <c r="E168" s="55"/>
      <c r="F168" s="54"/>
      <c r="G168" s="53"/>
      <c r="H168" s="81"/>
      <c r="I168" s="60" t="s">
        <v>1397</v>
      </c>
      <c r="J168" s="102"/>
    </row>
    <row r="169" spans="1:10" ht="33" customHeight="1" thickBot="1" x14ac:dyDescent="0.25">
      <c r="A169" s="91"/>
      <c r="B169" s="56"/>
      <c r="C169" s="56"/>
      <c r="D169" s="53"/>
      <c r="E169" s="53"/>
      <c r="F169" s="53"/>
      <c r="G169" s="53"/>
      <c r="H169" s="57"/>
      <c r="I169" s="35">
        <v>32715.825000000001</v>
      </c>
      <c r="J169" s="103"/>
    </row>
    <row r="170" spans="1:10" s="4" customFormat="1" ht="41.25" customHeight="1" thickBot="1" x14ac:dyDescent="0.25">
      <c r="A170" s="43" t="s">
        <v>27</v>
      </c>
      <c r="B170" s="3" t="s">
        <v>100</v>
      </c>
      <c r="C170" s="3" t="s">
        <v>70</v>
      </c>
      <c r="D170" s="3" t="s">
        <v>1</v>
      </c>
      <c r="E170" s="3"/>
      <c r="F170" s="3" t="s">
        <v>13</v>
      </c>
      <c r="G170" s="3" t="s">
        <v>14</v>
      </c>
      <c r="H170" s="36" t="s">
        <v>1398</v>
      </c>
      <c r="I170" s="37" t="s">
        <v>1399</v>
      </c>
      <c r="J170" s="73" t="s">
        <v>141</v>
      </c>
    </row>
    <row r="171" spans="1:10" s="237" customFormat="1" ht="39" customHeight="1" x14ac:dyDescent="0.2">
      <c r="A171" s="407" t="s">
        <v>710</v>
      </c>
      <c r="B171" s="405" t="s">
        <v>1145</v>
      </c>
      <c r="C171" s="412" t="s">
        <v>71</v>
      </c>
      <c r="D171" s="410" t="s">
        <v>999</v>
      </c>
      <c r="E171" s="412" t="s">
        <v>1738</v>
      </c>
      <c r="F171" s="251" t="s">
        <v>1146</v>
      </c>
      <c r="G171" s="229" t="s">
        <v>546</v>
      </c>
      <c r="H171" s="391">
        <v>35</v>
      </c>
      <c r="I171" s="393">
        <f>+H171*$I$5</f>
        <v>1145053.875</v>
      </c>
      <c r="J171" s="236">
        <f>+I171*0.3</f>
        <v>343516.16249999998</v>
      </c>
    </row>
    <row r="172" spans="1:10" s="237" customFormat="1" ht="56.25" customHeight="1" x14ac:dyDescent="0.2">
      <c r="A172" s="408"/>
      <c r="B172" s="411"/>
      <c r="C172" s="418"/>
      <c r="D172" s="410"/>
      <c r="E172" s="413"/>
      <c r="F172" s="251" t="s">
        <v>1012</v>
      </c>
      <c r="G172" s="235" t="s">
        <v>1147</v>
      </c>
      <c r="H172" s="392"/>
      <c r="I172" s="394"/>
      <c r="J172" s="236">
        <f>+I171*0.7</f>
        <v>801537.71249999991</v>
      </c>
    </row>
    <row r="173" spans="1:10" s="237" customFormat="1" ht="48.75" customHeight="1" x14ac:dyDescent="0.2">
      <c r="A173" s="408"/>
      <c r="B173" s="411"/>
      <c r="C173" s="418"/>
      <c r="D173" s="410" t="s">
        <v>1000</v>
      </c>
      <c r="E173" s="412" t="s">
        <v>1739</v>
      </c>
      <c r="F173" s="229" t="s">
        <v>1148</v>
      </c>
      <c r="G173" s="235" t="s">
        <v>968</v>
      </c>
      <c r="H173" s="391">
        <v>207</v>
      </c>
      <c r="I173" s="393">
        <f>+H173*$I$5</f>
        <v>6772175.7750000004</v>
      </c>
      <c r="J173" s="236">
        <f>+I173*0.3</f>
        <v>2031652.7324999999</v>
      </c>
    </row>
    <row r="174" spans="1:10" s="237" customFormat="1" ht="116.25" customHeight="1" x14ac:dyDescent="0.2">
      <c r="A174" s="408"/>
      <c r="B174" s="411"/>
      <c r="C174" s="418"/>
      <c r="D174" s="410"/>
      <c r="E174" s="413"/>
      <c r="F174" s="229" t="s">
        <v>1390</v>
      </c>
      <c r="G174" s="229" t="s">
        <v>1149</v>
      </c>
      <c r="H174" s="392"/>
      <c r="I174" s="394"/>
      <c r="J174" s="236">
        <f>+I173*0.7</f>
        <v>4740523.0424999995</v>
      </c>
    </row>
    <row r="175" spans="1:10" s="237" customFormat="1" ht="18" x14ac:dyDescent="0.2">
      <c r="A175" s="409"/>
      <c r="B175" s="411"/>
      <c r="C175" s="413"/>
      <c r="D175" s="253" t="s">
        <v>66</v>
      </c>
      <c r="E175" s="253"/>
      <c r="F175" s="239"/>
      <c r="G175" s="240"/>
      <c r="H175" s="241">
        <v>242</v>
      </c>
      <c r="I175" s="242">
        <f>+H175*$I$5</f>
        <v>7917229.6500000004</v>
      </c>
      <c r="J175" s="243">
        <f>+J171+J172+J173+J174</f>
        <v>7917229.6499999994</v>
      </c>
    </row>
    <row r="176" spans="1:10" s="237" customFormat="1" ht="36" customHeight="1" x14ac:dyDescent="0.2">
      <c r="A176" s="407" t="s">
        <v>711</v>
      </c>
      <c r="B176" s="405" t="s">
        <v>1150</v>
      </c>
      <c r="C176" s="412" t="s">
        <v>71</v>
      </c>
      <c r="D176" s="410" t="s">
        <v>999</v>
      </c>
      <c r="E176" s="412" t="s">
        <v>1740</v>
      </c>
      <c r="F176" s="251" t="s">
        <v>1151</v>
      </c>
      <c r="G176" s="229" t="s">
        <v>550</v>
      </c>
      <c r="H176" s="391">
        <v>55</v>
      </c>
      <c r="I176" s="393">
        <f>+H176*$I$5</f>
        <v>1799370.375</v>
      </c>
      <c r="J176" s="236">
        <f>+I176*0.3</f>
        <v>539811.11249999993</v>
      </c>
    </row>
    <row r="177" spans="1:10" s="237" customFormat="1" ht="60.75" customHeight="1" x14ac:dyDescent="0.2">
      <c r="A177" s="408"/>
      <c r="B177" s="411"/>
      <c r="C177" s="418"/>
      <c r="D177" s="410"/>
      <c r="E177" s="413"/>
      <c r="F177" s="240" t="s">
        <v>1152</v>
      </c>
      <c r="G177" s="229" t="s">
        <v>1153</v>
      </c>
      <c r="H177" s="392"/>
      <c r="I177" s="394"/>
      <c r="J177" s="236">
        <f>+I176*0.7</f>
        <v>1259559.2625</v>
      </c>
    </row>
    <row r="178" spans="1:10" s="237" customFormat="1" ht="74.25" customHeight="1" x14ac:dyDescent="0.2">
      <c r="A178" s="408"/>
      <c r="B178" s="411"/>
      <c r="C178" s="418"/>
      <c r="D178" s="410" t="s">
        <v>1000</v>
      </c>
      <c r="E178" s="412" t="s">
        <v>1741</v>
      </c>
      <c r="F178" s="229" t="s">
        <v>1438</v>
      </c>
      <c r="G178" s="235" t="s">
        <v>969</v>
      </c>
      <c r="H178" s="391">
        <v>262</v>
      </c>
      <c r="I178" s="393">
        <f>+H178*$I$5</f>
        <v>8571546.1500000004</v>
      </c>
      <c r="J178" s="236">
        <f>+I178*0.3</f>
        <v>2571463.8450000002</v>
      </c>
    </row>
    <row r="179" spans="1:10" s="237" customFormat="1" ht="121.5" customHeight="1" x14ac:dyDescent="0.2">
      <c r="A179" s="408"/>
      <c r="B179" s="411"/>
      <c r="C179" s="418"/>
      <c r="D179" s="410"/>
      <c r="E179" s="413"/>
      <c r="F179" s="229" t="s">
        <v>1391</v>
      </c>
      <c r="G179" s="229" t="s">
        <v>1154</v>
      </c>
      <c r="H179" s="392"/>
      <c r="I179" s="394"/>
      <c r="J179" s="236">
        <f>+I178*0.7</f>
        <v>6000082.3049999997</v>
      </c>
    </row>
    <row r="180" spans="1:10" s="237" customFormat="1" ht="18" x14ac:dyDescent="0.2">
      <c r="A180" s="409"/>
      <c r="B180" s="411"/>
      <c r="C180" s="413"/>
      <c r="D180" s="253" t="s">
        <v>66</v>
      </c>
      <c r="E180" s="253"/>
      <c r="F180" s="239"/>
      <c r="G180" s="240"/>
      <c r="H180" s="241">
        <v>317</v>
      </c>
      <c r="I180" s="242">
        <f>+H180*$I$5</f>
        <v>10370916.525</v>
      </c>
      <c r="J180" s="243">
        <f>+J176+J177+J178+J179</f>
        <v>10370916.525</v>
      </c>
    </row>
    <row r="181" spans="1:10" s="237" customFormat="1" ht="46.5" customHeight="1" x14ac:dyDescent="0.2">
      <c r="A181" s="407" t="s">
        <v>712</v>
      </c>
      <c r="B181" s="405" t="s">
        <v>1155</v>
      </c>
      <c r="C181" s="412" t="s">
        <v>71</v>
      </c>
      <c r="D181" s="410" t="s">
        <v>999</v>
      </c>
      <c r="E181" s="412" t="s">
        <v>1742</v>
      </c>
      <c r="F181" s="251" t="s">
        <v>1156</v>
      </c>
      <c r="G181" s="229" t="s">
        <v>554</v>
      </c>
      <c r="H181" s="391">
        <v>55</v>
      </c>
      <c r="I181" s="393">
        <f>+H181*$I$5</f>
        <v>1799370.375</v>
      </c>
      <c r="J181" s="236">
        <f>+I181*0.3</f>
        <v>539811.11249999993</v>
      </c>
    </row>
    <row r="182" spans="1:10" s="237" customFormat="1" ht="66" customHeight="1" x14ac:dyDescent="0.2">
      <c r="A182" s="408"/>
      <c r="B182" s="411"/>
      <c r="C182" s="418"/>
      <c r="D182" s="410"/>
      <c r="E182" s="413"/>
      <c r="F182" s="240" t="s">
        <v>1157</v>
      </c>
      <c r="G182" s="229" t="s">
        <v>1158</v>
      </c>
      <c r="H182" s="392"/>
      <c r="I182" s="394"/>
      <c r="J182" s="236">
        <f>+I181*0.7</f>
        <v>1259559.2625</v>
      </c>
    </row>
    <row r="183" spans="1:10" s="237" customFormat="1" ht="75" customHeight="1" x14ac:dyDescent="0.2">
      <c r="A183" s="408"/>
      <c r="B183" s="411"/>
      <c r="C183" s="418"/>
      <c r="D183" s="410" t="s">
        <v>1000</v>
      </c>
      <c r="E183" s="412" t="s">
        <v>1743</v>
      </c>
      <c r="F183" s="229" t="s">
        <v>1439</v>
      </c>
      <c r="G183" s="235" t="s">
        <v>970</v>
      </c>
      <c r="H183" s="391">
        <v>289</v>
      </c>
      <c r="I183" s="393">
        <f>+H183*$I$5</f>
        <v>9454873.4250000007</v>
      </c>
      <c r="J183" s="236">
        <f>+I183*0.3</f>
        <v>2836462.0275000003</v>
      </c>
    </row>
    <row r="184" spans="1:10" s="237" customFormat="1" ht="117.75" customHeight="1" x14ac:dyDescent="0.2">
      <c r="A184" s="408"/>
      <c r="B184" s="411"/>
      <c r="C184" s="418"/>
      <c r="D184" s="410"/>
      <c r="E184" s="413"/>
      <c r="F184" s="229" t="s">
        <v>1392</v>
      </c>
      <c r="G184" s="229" t="s">
        <v>1159</v>
      </c>
      <c r="H184" s="392"/>
      <c r="I184" s="394"/>
      <c r="J184" s="236">
        <f>+I183*0.7</f>
        <v>6618411.3975</v>
      </c>
    </row>
    <row r="185" spans="1:10" s="237" customFormat="1" ht="18" x14ac:dyDescent="0.2">
      <c r="A185" s="409"/>
      <c r="B185" s="411"/>
      <c r="C185" s="413"/>
      <c r="D185" s="253" t="s">
        <v>67</v>
      </c>
      <c r="E185" s="253"/>
      <c r="F185" s="239"/>
      <c r="G185" s="240"/>
      <c r="H185" s="241">
        <v>344</v>
      </c>
      <c r="I185" s="242">
        <f>+H185*$I$5</f>
        <v>11254243.800000001</v>
      </c>
      <c r="J185" s="243">
        <f>+J181+J182+J183+J184</f>
        <v>11254243.800000001</v>
      </c>
    </row>
    <row r="186" spans="1:10" s="237" customFormat="1" ht="36" customHeight="1" x14ac:dyDescent="0.2">
      <c r="A186" s="407" t="s">
        <v>713</v>
      </c>
      <c r="B186" s="405" t="s">
        <v>1160</v>
      </c>
      <c r="C186" s="412" t="s">
        <v>71</v>
      </c>
      <c r="D186" s="410" t="s">
        <v>999</v>
      </c>
      <c r="E186" s="412" t="s">
        <v>1744</v>
      </c>
      <c r="F186" s="251" t="s">
        <v>1161</v>
      </c>
      <c r="G186" s="229" t="s">
        <v>558</v>
      </c>
      <c r="H186" s="391">
        <v>33</v>
      </c>
      <c r="I186" s="393">
        <f>+H186*$I$5</f>
        <v>1079622.2250000001</v>
      </c>
      <c r="J186" s="236">
        <f>+I186*0.3</f>
        <v>323886.66750000004</v>
      </c>
    </row>
    <row r="187" spans="1:10" s="237" customFormat="1" ht="66.75" customHeight="1" x14ac:dyDescent="0.2">
      <c r="A187" s="408"/>
      <c r="B187" s="411"/>
      <c r="C187" s="418"/>
      <c r="D187" s="410"/>
      <c r="E187" s="413"/>
      <c r="F187" s="240" t="s">
        <v>1162</v>
      </c>
      <c r="G187" s="229" t="s">
        <v>1163</v>
      </c>
      <c r="H187" s="392"/>
      <c r="I187" s="394"/>
      <c r="J187" s="236">
        <f>+I186*0.7</f>
        <v>755735.5575</v>
      </c>
    </row>
    <row r="188" spans="1:10" s="237" customFormat="1" ht="61.5" customHeight="1" x14ac:dyDescent="0.2">
      <c r="A188" s="408"/>
      <c r="B188" s="411"/>
      <c r="C188" s="418"/>
      <c r="D188" s="410" t="s">
        <v>1000</v>
      </c>
      <c r="E188" s="412" t="s">
        <v>1745</v>
      </c>
      <c r="F188" s="229" t="s">
        <v>1440</v>
      </c>
      <c r="G188" s="235" t="s">
        <v>971</v>
      </c>
      <c r="H188" s="391">
        <v>157</v>
      </c>
      <c r="I188" s="393">
        <f>+H188*$I$5</f>
        <v>5136384.5250000004</v>
      </c>
      <c r="J188" s="236">
        <f>+I188*0.3</f>
        <v>1540915.3575000002</v>
      </c>
    </row>
    <row r="189" spans="1:10" s="237" customFormat="1" ht="121.5" customHeight="1" x14ac:dyDescent="0.2">
      <c r="A189" s="408"/>
      <c r="B189" s="411"/>
      <c r="C189" s="418"/>
      <c r="D189" s="410"/>
      <c r="E189" s="413"/>
      <c r="F189" s="229" t="s">
        <v>1393</v>
      </c>
      <c r="G189" s="229" t="s">
        <v>1164</v>
      </c>
      <c r="H189" s="392"/>
      <c r="I189" s="394"/>
      <c r="J189" s="236">
        <f>+I188*0.7</f>
        <v>3595469.1675</v>
      </c>
    </row>
    <row r="190" spans="1:10" s="237" customFormat="1" ht="18" x14ac:dyDescent="0.2">
      <c r="A190" s="409"/>
      <c r="B190" s="411"/>
      <c r="C190" s="413"/>
      <c r="D190" s="253" t="s">
        <v>66</v>
      </c>
      <c r="E190" s="253"/>
      <c r="F190" s="239"/>
      <c r="G190" s="240"/>
      <c r="H190" s="241">
        <v>190</v>
      </c>
      <c r="I190" s="242">
        <f>+H190*$I$5</f>
        <v>6216006.75</v>
      </c>
      <c r="J190" s="243">
        <f>+J186+J187+J188+J189</f>
        <v>6216006.75</v>
      </c>
    </row>
    <row r="191" spans="1:10" s="237" customFormat="1" ht="45" customHeight="1" x14ac:dyDescent="0.2">
      <c r="A191" s="407" t="s">
        <v>714</v>
      </c>
      <c r="B191" s="405" t="s">
        <v>1165</v>
      </c>
      <c r="C191" s="412" t="s">
        <v>71</v>
      </c>
      <c r="D191" s="410" t="s">
        <v>999</v>
      </c>
      <c r="E191" s="412" t="s">
        <v>1746</v>
      </c>
      <c r="F191" s="251" t="s">
        <v>1166</v>
      </c>
      <c r="G191" s="229" t="s">
        <v>562</v>
      </c>
      <c r="H191" s="391">
        <v>64</v>
      </c>
      <c r="I191" s="393">
        <f>+H191*$I$5</f>
        <v>2093812.8</v>
      </c>
      <c r="J191" s="236">
        <f>+I191*0.3</f>
        <v>628143.84</v>
      </c>
    </row>
    <row r="192" spans="1:10" s="237" customFormat="1" ht="60" customHeight="1" x14ac:dyDescent="0.2">
      <c r="A192" s="408"/>
      <c r="B192" s="411"/>
      <c r="C192" s="418"/>
      <c r="D192" s="410"/>
      <c r="E192" s="413"/>
      <c r="F192" s="251" t="s">
        <v>1441</v>
      </c>
      <c r="G192" s="229" t="s">
        <v>1167</v>
      </c>
      <c r="H192" s="392"/>
      <c r="I192" s="394"/>
      <c r="J192" s="236">
        <f>+I191*0.7</f>
        <v>1465668.96</v>
      </c>
    </row>
    <row r="193" spans="1:10" s="237" customFormat="1" ht="119.25" customHeight="1" x14ac:dyDescent="0.2">
      <c r="A193" s="408"/>
      <c r="B193" s="411"/>
      <c r="C193" s="418"/>
      <c r="D193" s="410" t="s">
        <v>1000</v>
      </c>
      <c r="E193" s="412" t="s">
        <v>1747</v>
      </c>
      <c r="F193" s="229" t="s">
        <v>1168</v>
      </c>
      <c r="G193" s="229" t="s">
        <v>972</v>
      </c>
      <c r="H193" s="391">
        <v>341</v>
      </c>
      <c r="I193" s="393">
        <f>+H193*$I$5</f>
        <v>11156096.325000001</v>
      </c>
      <c r="J193" s="236">
        <f>+I193*0.3</f>
        <v>3346828.8975000004</v>
      </c>
    </row>
    <row r="194" spans="1:10" s="237" customFormat="1" ht="146.25" x14ac:dyDescent="0.2">
      <c r="A194" s="408"/>
      <c r="B194" s="411"/>
      <c r="C194" s="418"/>
      <c r="D194" s="410"/>
      <c r="E194" s="413"/>
      <c r="F194" s="235" t="s">
        <v>1442</v>
      </c>
      <c r="G194" s="235" t="s">
        <v>1169</v>
      </c>
      <c r="H194" s="392"/>
      <c r="I194" s="394"/>
      <c r="J194" s="236">
        <f>+I193*0.7</f>
        <v>7809267.4275000002</v>
      </c>
    </row>
    <row r="195" spans="1:10" s="237" customFormat="1" ht="18.75" thickBot="1" x14ac:dyDescent="0.25">
      <c r="A195" s="416"/>
      <c r="B195" s="429"/>
      <c r="C195" s="430"/>
      <c r="D195" s="245" t="s">
        <v>67</v>
      </c>
      <c r="E195" s="245"/>
      <c r="F195" s="246"/>
      <c r="G195" s="247"/>
      <c r="H195" s="248">
        <v>405</v>
      </c>
      <c r="I195" s="249">
        <f>+H195*$I$5</f>
        <v>13249909.125</v>
      </c>
      <c r="J195" s="250">
        <f>+J191+J192+J193+J194</f>
        <v>13249909.125</v>
      </c>
    </row>
    <row r="196" spans="1:10" ht="21.75" customHeight="1" x14ac:dyDescent="0.25">
      <c r="A196" s="287" t="s">
        <v>996</v>
      </c>
      <c r="B196" s="288"/>
      <c r="C196" s="288"/>
      <c r="D196" s="288"/>
      <c r="E196" s="288"/>
      <c r="F196" s="288"/>
      <c r="G196" s="288"/>
      <c r="H196" s="288"/>
      <c r="I196" s="288"/>
      <c r="J196" s="289"/>
    </row>
    <row r="197" spans="1:10" ht="13.7" customHeight="1" x14ac:dyDescent="0.2">
      <c r="A197" s="290" t="s">
        <v>997</v>
      </c>
      <c r="B197" s="291"/>
      <c r="C197" s="291"/>
      <c r="D197" s="291"/>
      <c r="E197" s="291"/>
      <c r="F197" s="291"/>
      <c r="G197" s="291"/>
      <c r="H197" s="291"/>
      <c r="I197" s="291"/>
      <c r="J197" s="292"/>
    </row>
    <row r="198" spans="1:10" ht="16.5" customHeight="1" thickBot="1" x14ac:dyDescent="0.25">
      <c r="A198" s="293" t="s">
        <v>0</v>
      </c>
      <c r="B198" s="294"/>
      <c r="C198" s="294"/>
      <c r="D198" s="294"/>
      <c r="E198" s="294"/>
      <c r="F198" s="294"/>
      <c r="G198" s="294"/>
      <c r="H198" s="294"/>
      <c r="I198" s="294"/>
      <c r="J198" s="295"/>
    </row>
    <row r="199" spans="1:10" ht="39.75" customHeight="1" thickBot="1" x14ac:dyDescent="0.25">
      <c r="A199" s="91"/>
      <c r="B199" s="54"/>
      <c r="C199" s="54"/>
      <c r="D199" s="55"/>
      <c r="E199" s="55"/>
      <c r="F199" s="54"/>
      <c r="G199" s="53"/>
      <c r="H199" s="81"/>
      <c r="I199" s="92" t="s">
        <v>1397</v>
      </c>
      <c r="J199" s="102"/>
    </row>
    <row r="200" spans="1:10" ht="33" customHeight="1" thickBot="1" x14ac:dyDescent="0.25">
      <c r="A200" s="91"/>
      <c r="B200" s="56"/>
      <c r="C200" s="56"/>
      <c r="D200" s="53"/>
      <c r="E200" s="53"/>
      <c r="F200" s="53"/>
      <c r="G200" s="53"/>
      <c r="H200" s="57"/>
      <c r="I200" s="35">
        <v>32715.825000000001</v>
      </c>
      <c r="J200" s="103"/>
    </row>
    <row r="201" spans="1:10" s="4" customFormat="1" ht="39" customHeight="1" thickBot="1" x14ac:dyDescent="0.25">
      <c r="A201" s="43" t="s">
        <v>27</v>
      </c>
      <c r="B201" s="3" t="s">
        <v>100</v>
      </c>
      <c r="C201" s="3" t="s">
        <v>70</v>
      </c>
      <c r="D201" s="3" t="s">
        <v>1</v>
      </c>
      <c r="E201" s="3"/>
      <c r="F201" s="3" t="s">
        <v>13</v>
      </c>
      <c r="G201" s="3" t="s">
        <v>14</v>
      </c>
      <c r="H201" s="36" t="s">
        <v>1398</v>
      </c>
      <c r="I201" s="75" t="s">
        <v>1399</v>
      </c>
      <c r="J201" s="73" t="s">
        <v>141</v>
      </c>
    </row>
    <row r="202" spans="1:10" s="237" customFormat="1" ht="40.5" customHeight="1" x14ac:dyDescent="0.2">
      <c r="A202" s="407" t="s">
        <v>715</v>
      </c>
      <c r="B202" s="405" t="s">
        <v>1170</v>
      </c>
      <c r="C202" s="412" t="s">
        <v>71</v>
      </c>
      <c r="D202" s="410" t="s">
        <v>999</v>
      </c>
      <c r="E202" s="412" t="s">
        <v>1748</v>
      </c>
      <c r="F202" s="251" t="s">
        <v>1171</v>
      </c>
      <c r="G202" s="277" t="s">
        <v>566</v>
      </c>
      <c r="H202" s="391">
        <v>64</v>
      </c>
      <c r="I202" s="393">
        <f>+H202*$I$5</f>
        <v>2093812.8</v>
      </c>
      <c r="J202" s="236">
        <f>+I202*0.3</f>
        <v>628143.84</v>
      </c>
    </row>
    <row r="203" spans="1:10" s="237" customFormat="1" ht="76.5" customHeight="1" x14ac:dyDescent="0.2">
      <c r="A203" s="408"/>
      <c r="B203" s="411"/>
      <c r="C203" s="418"/>
      <c r="D203" s="410"/>
      <c r="E203" s="413"/>
      <c r="F203" s="251" t="s">
        <v>1443</v>
      </c>
      <c r="G203" s="277" t="s">
        <v>1172</v>
      </c>
      <c r="H203" s="392"/>
      <c r="I203" s="394"/>
      <c r="J203" s="236">
        <f>+I202*0.7</f>
        <v>1465668.96</v>
      </c>
    </row>
    <row r="204" spans="1:10" s="237" customFormat="1" ht="116.25" customHeight="1" x14ac:dyDescent="0.2">
      <c r="A204" s="408"/>
      <c r="B204" s="411"/>
      <c r="C204" s="418"/>
      <c r="D204" s="410" t="s">
        <v>1000</v>
      </c>
      <c r="E204" s="412" t="s">
        <v>1749</v>
      </c>
      <c r="F204" s="277" t="s">
        <v>1173</v>
      </c>
      <c r="G204" s="277" t="s">
        <v>973</v>
      </c>
      <c r="H204" s="391">
        <v>505</v>
      </c>
      <c r="I204" s="393">
        <f>+H204*$I$5</f>
        <v>16521491.625</v>
      </c>
      <c r="J204" s="236">
        <f>+I204*0.3</f>
        <v>4956447.4874999998</v>
      </c>
    </row>
    <row r="205" spans="1:10" s="237" customFormat="1" ht="146.25" x14ac:dyDescent="0.2">
      <c r="A205" s="408"/>
      <c r="B205" s="411"/>
      <c r="C205" s="418"/>
      <c r="D205" s="410"/>
      <c r="E205" s="413"/>
      <c r="F205" s="235" t="s">
        <v>1444</v>
      </c>
      <c r="G205" s="235" t="s">
        <v>1174</v>
      </c>
      <c r="H205" s="392"/>
      <c r="I205" s="394"/>
      <c r="J205" s="236">
        <f>+I204*0.7</f>
        <v>11565044.137499999</v>
      </c>
    </row>
    <row r="206" spans="1:10" s="237" customFormat="1" ht="18" x14ac:dyDescent="0.2">
      <c r="A206" s="409"/>
      <c r="B206" s="411"/>
      <c r="C206" s="413"/>
      <c r="D206" s="253" t="s">
        <v>66</v>
      </c>
      <c r="E206" s="253"/>
      <c r="F206" s="239"/>
      <c r="G206" s="240"/>
      <c r="H206" s="241">
        <v>569</v>
      </c>
      <c r="I206" s="242">
        <f>+H206*$I$5</f>
        <v>18615304.425000001</v>
      </c>
      <c r="J206" s="243">
        <f>+J202+J203+J204+J205</f>
        <v>18615304.424999997</v>
      </c>
    </row>
    <row r="207" spans="1:10" s="237" customFormat="1" ht="43.5" customHeight="1" x14ac:dyDescent="0.2">
      <c r="A207" s="407" t="s">
        <v>716</v>
      </c>
      <c r="B207" s="405" t="s">
        <v>1175</v>
      </c>
      <c r="C207" s="412" t="s">
        <v>71</v>
      </c>
      <c r="D207" s="410" t="s">
        <v>999</v>
      </c>
      <c r="E207" s="412" t="s">
        <v>1750</v>
      </c>
      <c r="F207" s="251" t="s">
        <v>1176</v>
      </c>
      <c r="G207" s="229" t="s">
        <v>570</v>
      </c>
      <c r="H207" s="391">
        <v>32</v>
      </c>
      <c r="I207" s="393">
        <f>+H207*$I$5</f>
        <v>1046906.4</v>
      </c>
      <c r="J207" s="236">
        <f>+I207*0.3</f>
        <v>314071.92</v>
      </c>
    </row>
    <row r="208" spans="1:10" s="237" customFormat="1" ht="60" customHeight="1" x14ac:dyDescent="0.2">
      <c r="A208" s="408"/>
      <c r="B208" s="411"/>
      <c r="C208" s="418"/>
      <c r="D208" s="410"/>
      <c r="E208" s="413"/>
      <c r="F208" s="251" t="s">
        <v>1445</v>
      </c>
      <c r="G208" s="235" t="s">
        <v>1177</v>
      </c>
      <c r="H208" s="392"/>
      <c r="I208" s="394"/>
      <c r="J208" s="236">
        <f>+I207*0.7</f>
        <v>732834.48</v>
      </c>
    </row>
    <row r="209" spans="1:10" s="237" customFormat="1" ht="78.75" x14ac:dyDescent="0.2">
      <c r="A209" s="408"/>
      <c r="B209" s="411"/>
      <c r="C209" s="418"/>
      <c r="D209" s="410" t="s">
        <v>1000</v>
      </c>
      <c r="E209" s="412" t="s">
        <v>1751</v>
      </c>
      <c r="F209" s="229" t="s">
        <v>1446</v>
      </c>
      <c r="G209" s="235" t="s">
        <v>974</v>
      </c>
      <c r="H209" s="391">
        <v>187</v>
      </c>
      <c r="I209" s="393">
        <f>+H209*$I$5</f>
        <v>6117859.2750000004</v>
      </c>
      <c r="J209" s="236">
        <f>+I209*0.3</f>
        <v>1835357.7825</v>
      </c>
    </row>
    <row r="210" spans="1:10" s="237" customFormat="1" ht="142.5" customHeight="1" x14ac:dyDescent="0.2">
      <c r="A210" s="408"/>
      <c r="B210" s="411"/>
      <c r="C210" s="418"/>
      <c r="D210" s="410"/>
      <c r="E210" s="413"/>
      <c r="F210" s="229" t="s">
        <v>1178</v>
      </c>
      <c r="G210" s="229" t="s">
        <v>1179</v>
      </c>
      <c r="H210" s="392"/>
      <c r="I210" s="394"/>
      <c r="J210" s="236">
        <f>+I209*0.7</f>
        <v>4282501.4924999997</v>
      </c>
    </row>
    <row r="211" spans="1:10" s="237" customFormat="1" ht="18" x14ac:dyDescent="0.2">
      <c r="A211" s="409"/>
      <c r="B211" s="411"/>
      <c r="C211" s="413"/>
      <c r="D211" s="253" t="s">
        <v>67</v>
      </c>
      <c r="E211" s="253"/>
      <c r="F211" s="239"/>
      <c r="G211" s="240"/>
      <c r="H211" s="241">
        <v>219</v>
      </c>
      <c r="I211" s="242">
        <f>+H211*$I$5</f>
        <v>7164765.6749999998</v>
      </c>
      <c r="J211" s="243">
        <f>+J207+J208+J209+J210</f>
        <v>7164765.6749999998</v>
      </c>
    </row>
    <row r="212" spans="1:10" s="237" customFormat="1" ht="43.5" customHeight="1" x14ac:dyDescent="0.2">
      <c r="A212" s="407" t="s">
        <v>717</v>
      </c>
      <c r="B212" s="405" t="s">
        <v>1180</v>
      </c>
      <c r="C212" s="412" t="s">
        <v>71</v>
      </c>
      <c r="D212" s="410" t="s">
        <v>999</v>
      </c>
      <c r="E212" s="412" t="s">
        <v>1752</v>
      </c>
      <c r="F212" s="251" t="s">
        <v>1181</v>
      </c>
      <c r="G212" s="229" t="s">
        <v>574</v>
      </c>
      <c r="H212" s="391">
        <v>32</v>
      </c>
      <c r="I212" s="393">
        <f>+H212*$I$5</f>
        <v>1046906.4</v>
      </c>
      <c r="J212" s="236">
        <f>+I212*0.3</f>
        <v>314071.92</v>
      </c>
    </row>
    <row r="213" spans="1:10" s="237" customFormat="1" ht="55.5" customHeight="1" x14ac:dyDescent="0.2">
      <c r="A213" s="408"/>
      <c r="B213" s="411"/>
      <c r="C213" s="418"/>
      <c r="D213" s="410"/>
      <c r="E213" s="413"/>
      <c r="F213" s="251" t="s">
        <v>1182</v>
      </c>
      <c r="G213" s="235" t="s">
        <v>1183</v>
      </c>
      <c r="H213" s="392"/>
      <c r="I213" s="394"/>
      <c r="J213" s="236">
        <f>+I212*0.7</f>
        <v>732834.48</v>
      </c>
    </row>
    <row r="214" spans="1:10" s="237" customFormat="1" ht="78.75" x14ac:dyDescent="0.2">
      <c r="A214" s="408"/>
      <c r="B214" s="411"/>
      <c r="C214" s="418"/>
      <c r="D214" s="410" t="s">
        <v>1000</v>
      </c>
      <c r="E214" s="412" t="s">
        <v>1753</v>
      </c>
      <c r="F214" s="229" t="s">
        <v>1447</v>
      </c>
      <c r="G214" s="235" t="s">
        <v>975</v>
      </c>
      <c r="H214" s="391">
        <v>224</v>
      </c>
      <c r="I214" s="393">
        <f>+H214*$I$5</f>
        <v>7328344.7999999998</v>
      </c>
      <c r="J214" s="236">
        <f>+I214*0.3</f>
        <v>2198503.44</v>
      </c>
    </row>
    <row r="215" spans="1:10" s="237" customFormat="1" ht="138" customHeight="1" x14ac:dyDescent="0.2">
      <c r="A215" s="408"/>
      <c r="B215" s="411"/>
      <c r="C215" s="418"/>
      <c r="D215" s="410"/>
      <c r="E215" s="413"/>
      <c r="F215" s="229" t="s">
        <v>1184</v>
      </c>
      <c r="G215" s="229" t="s">
        <v>1185</v>
      </c>
      <c r="H215" s="392"/>
      <c r="I215" s="394"/>
      <c r="J215" s="236">
        <f>+I214*0.7</f>
        <v>5129841.3599999994</v>
      </c>
    </row>
    <row r="216" spans="1:10" s="237" customFormat="1" ht="18" x14ac:dyDescent="0.2">
      <c r="A216" s="409"/>
      <c r="B216" s="411"/>
      <c r="C216" s="413"/>
      <c r="D216" s="253" t="s">
        <v>67</v>
      </c>
      <c r="E216" s="253"/>
      <c r="F216" s="239"/>
      <c r="G216" s="240"/>
      <c r="H216" s="241">
        <v>256</v>
      </c>
      <c r="I216" s="242">
        <f>+H216*$I$5</f>
        <v>8375251.2000000002</v>
      </c>
      <c r="J216" s="243">
        <f>+J212+J213+J214+J215</f>
        <v>8375251.1999999993</v>
      </c>
    </row>
    <row r="217" spans="1:10" s="237" customFormat="1" ht="43.5" customHeight="1" x14ac:dyDescent="0.2">
      <c r="A217" s="407" t="s">
        <v>718</v>
      </c>
      <c r="B217" s="405" t="s">
        <v>1186</v>
      </c>
      <c r="C217" s="412" t="s">
        <v>71</v>
      </c>
      <c r="D217" s="410" t="s">
        <v>999</v>
      </c>
      <c r="E217" s="412" t="s">
        <v>1754</v>
      </c>
      <c r="F217" s="251" t="s">
        <v>1187</v>
      </c>
      <c r="G217" s="229" t="s">
        <v>578</v>
      </c>
      <c r="H217" s="391">
        <v>32</v>
      </c>
      <c r="I217" s="393">
        <f>+H217*$I$5</f>
        <v>1046906.4</v>
      </c>
      <c r="J217" s="236">
        <f>+I217*0.3</f>
        <v>314071.92</v>
      </c>
    </row>
    <row r="218" spans="1:10" s="237" customFormat="1" ht="54" customHeight="1" x14ac:dyDescent="0.2">
      <c r="A218" s="408"/>
      <c r="B218" s="411"/>
      <c r="C218" s="418"/>
      <c r="D218" s="410"/>
      <c r="E218" s="413"/>
      <c r="F218" s="251" t="s">
        <v>1188</v>
      </c>
      <c r="G218" s="235" t="s">
        <v>1189</v>
      </c>
      <c r="H218" s="392"/>
      <c r="I218" s="394"/>
      <c r="J218" s="236">
        <f>+I217*0.7</f>
        <v>732834.48</v>
      </c>
    </row>
    <row r="219" spans="1:10" s="237" customFormat="1" ht="45" x14ac:dyDescent="0.2">
      <c r="A219" s="408"/>
      <c r="B219" s="411"/>
      <c r="C219" s="418"/>
      <c r="D219" s="410" t="s">
        <v>1000</v>
      </c>
      <c r="E219" s="412" t="s">
        <v>1755</v>
      </c>
      <c r="F219" s="229" t="s">
        <v>1190</v>
      </c>
      <c r="G219" s="229" t="s">
        <v>976</v>
      </c>
      <c r="H219" s="391">
        <v>77</v>
      </c>
      <c r="I219" s="393">
        <f>+H219*$I$5</f>
        <v>2519118.5249999999</v>
      </c>
      <c r="J219" s="236">
        <f>+I219*0.3</f>
        <v>755735.5575</v>
      </c>
    </row>
    <row r="220" spans="1:10" s="237" customFormat="1" ht="142.5" customHeight="1" x14ac:dyDescent="0.2">
      <c r="A220" s="408"/>
      <c r="B220" s="411"/>
      <c r="C220" s="418"/>
      <c r="D220" s="410"/>
      <c r="E220" s="413"/>
      <c r="F220" s="229" t="s">
        <v>1191</v>
      </c>
      <c r="G220" s="229" t="s">
        <v>1192</v>
      </c>
      <c r="H220" s="392"/>
      <c r="I220" s="394"/>
      <c r="J220" s="236">
        <f>+I219*0.7</f>
        <v>1763382.9674999998</v>
      </c>
    </row>
    <row r="221" spans="1:10" s="237" customFormat="1" ht="18" x14ac:dyDescent="0.2">
      <c r="A221" s="409"/>
      <c r="B221" s="411"/>
      <c r="C221" s="413"/>
      <c r="D221" s="253" t="s">
        <v>66</v>
      </c>
      <c r="E221" s="253"/>
      <c r="F221" s="239"/>
      <c r="G221" s="240"/>
      <c r="H221" s="241">
        <v>109</v>
      </c>
      <c r="I221" s="242">
        <f>+H221*$I$5</f>
        <v>3566024.9250000003</v>
      </c>
      <c r="J221" s="243">
        <f>+J217+J218+J219+J220</f>
        <v>3566024.9249999998</v>
      </c>
    </row>
    <row r="222" spans="1:10" s="237" customFormat="1" ht="36.75" customHeight="1" x14ac:dyDescent="0.2">
      <c r="A222" s="407" t="s">
        <v>719</v>
      </c>
      <c r="B222" s="405" t="s">
        <v>1193</v>
      </c>
      <c r="C222" s="412" t="s">
        <v>1194</v>
      </c>
      <c r="D222" s="410" t="s">
        <v>999</v>
      </c>
      <c r="E222" s="412" t="s">
        <v>1756</v>
      </c>
      <c r="F222" s="251" t="s">
        <v>1195</v>
      </c>
      <c r="G222" s="229" t="s">
        <v>582</v>
      </c>
      <c r="H222" s="391">
        <v>64</v>
      </c>
      <c r="I222" s="393">
        <f>+H222*$I$5</f>
        <v>2093812.8</v>
      </c>
      <c r="J222" s="236">
        <f>+I222*0.3</f>
        <v>628143.84</v>
      </c>
    </row>
    <row r="223" spans="1:10" s="237" customFormat="1" ht="55.5" customHeight="1" x14ac:dyDescent="0.2">
      <c r="A223" s="408"/>
      <c r="B223" s="411"/>
      <c r="C223" s="418"/>
      <c r="D223" s="410"/>
      <c r="E223" s="413"/>
      <c r="F223" s="251" t="s">
        <v>1196</v>
      </c>
      <c r="G223" s="235" t="s">
        <v>1197</v>
      </c>
      <c r="H223" s="392"/>
      <c r="I223" s="394"/>
      <c r="J223" s="236">
        <f>+I222*0.7</f>
        <v>1465668.96</v>
      </c>
    </row>
    <row r="224" spans="1:10" s="237" customFormat="1" ht="79.5" customHeight="1" x14ac:dyDescent="0.2">
      <c r="A224" s="408"/>
      <c r="B224" s="411"/>
      <c r="C224" s="418"/>
      <c r="D224" s="410" t="s">
        <v>1000</v>
      </c>
      <c r="E224" s="412" t="s">
        <v>1757</v>
      </c>
      <c r="F224" s="229" t="s">
        <v>1465</v>
      </c>
      <c r="G224" s="235" t="s">
        <v>977</v>
      </c>
      <c r="H224" s="391">
        <v>277</v>
      </c>
      <c r="I224" s="393">
        <f>+H224*$I$5</f>
        <v>9062283.5250000004</v>
      </c>
      <c r="J224" s="236">
        <f>+I224*0.3</f>
        <v>2718685.0575000001</v>
      </c>
    </row>
    <row r="225" spans="1:10" s="237" customFormat="1" ht="123.75" x14ac:dyDescent="0.2">
      <c r="A225" s="408"/>
      <c r="B225" s="411"/>
      <c r="C225" s="418"/>
      <c r="D225" s="410"/>
      <c r="E225" s="413"/>
      <c r="F225" s="229" t="s">
        <v>1198</v>
      </c>
      <c r="G225" s="229" t="s">
        <v>1199</v>
      </c>
      <c r="H225" s="392"/>
      <c r="I225" s="394"/>
      <c r="J225" s="236">
        <f>+I224*0.7</f>
        <v>6343598.4675000003</v>
      </c>
    </row>
    <row r="226" spans="1:10" s="237" customFormat="1" ht="18.75" thickBot="1" x14ac:dyDescent="0.25">
      <c r="A226" s="416"/>
      <c r="B226" s="429"/>
      <c r="C226" s="430"/>
      <c r="D226" s="245" t="s">
        <v>66</v>
      </c>
      <c r="E226" s="245"/>
      <c r="F226" s="246"/>
      <c r="G226" s="247"/>
      <c r="H226" s="248">
        <v>341</v>
      </c>
      <c r="I226" s="249">
        <f>+H226*$I$5</f>
        <v>11156096.325000001</v>
      </c>
      <c r="J226" s="250">
        <f>+J222+J223+J224+J225</f>
        <v>11156096.324999999</v>
      </c>
    </row>
    <row r="227" spans="1:10" ht="21.75" customHeight="1" x14ac:dyDescent="0.25">
      <c r="A227" s="287" t="s">
        <v>996</v>
      </c>
      <c r="B227" s="288"/>
      <c r="C227" s="288"/>
      <c r="D227" s="288"/>
      <c r="E227" s="288"/>
      <c r="F227" s="288"/>
      <c r="G227" s="288"/>
      <c r="H227" s="288"/>
      <c r="I227" s="288"/>
      <c r="J227" s="289"/>
    </row>
    <row r="228" spans="1:10" ht="13.7" customHeight="1" x14ac:dyDescent="0.2">
      <c r="A228" s="290" t="s">
        <v>997</v>
      </c>
      <c r="B228" s="291"/>
      <c r="C228" s="291"/>
      <c r="D228" s="291"/>
      <c r="E228" s="291"/>
      <c r="F228" s="291"/>
      <c r="G228" s="291"/>
      <c r="H228" s="291"/>
      <c r="I228" s="291"/>
      <c r="J228" s="292"/>
    </row>
    <row r="229" spans="1:10" ht="16.5" customHeight="1" thickBot="1" x14ac:dyDescent="0.25">
      <c r="A229" s="293" t="s">
        <v>0</v>
      </c>
      <c r="B229" s="294"/>
      <c r="C229" s="294"/>
      <c r="D229" s="294"/>
      <c r="E229" s="294"/>
      <c r="F229" s="294"/>
      <c r="G229" s="294"/>
      <c r="H229" s="294"/>
      <c r="I229" s="294"/>
      <c r="J229" s="295"/>
    </row>
    <row r="230" spans="1:10" ht="39.75" customHeight="1" thickBot="1" x14ac:dyDescent="0.25">
      <c r="A230" s="91"/>
      <c r="B230" s="54"/>
      <c r="C230" s="54"/>
      <c r="D230" s="55"/>
      <c r="E230" s="55"/>
      <c r="F230" s="54"/>
      <c r="G230" s="53"/>
      <c r="H230" s="81"/>
      <c r="I230" s="60" t="s">
        <v>1397</v>
      </c>
      <c r="J230" s="102"/>
    </row>
    <row r="231" spans="1:10" ht="33" customHeight="1" thickBot="1" x14ac:dyDescent="0.25">
      <c r="A231" s="91"/>
      <c r="B231" s="56"/>
      <c r="C231" s="56"/>
      <c r="D231" s="53"/>
      <c r="E231" s="53"/>
      <c r="F231" s="53"/>
      <c r="G231" s="53"/>
      <c r="H231" s="57"/>
      <c r="I231" s="35">
        <v>32715.825000000001</v>
      </c>
      <c r="J231" s="103"/>
    </row>
    <row r="232" spans="1:10" s="4" customFormat="1" ht="36" customHeight="1" thickBot="1" x14ac:dyDescent="0.25">
      <c r="A232" s="43" t="s">
        <v>27</v>
      </c>
      <c r="B232" s="3" t="s">
        <v>100</v>
      </c>
      <c r="C232" s="3" t="s">
        <v>70</v>
      </c>
      <c r="D232" s="3" t="s">
        <v>1</v>
      </c>
      <c r="E232" s="3"/>
      <c r="F232" s="3" t="s">
        <v>13</v>
      </c>
      <c r="G232" s="3" t="s">
        <v>14</v>
      </c>
      <c r="H232" s="36" t="s">
        <v>1398</v>
      </c>
      <c r="I232" s="37" t="s">
        <v>1399</v>
      </c>
      <c r="J232" s="73" t="s">
        <v>141</v>
      </c>
    </row>
    <row r="233" spans="1:10" s="237" customFormat="1" ht="42.75" customHeight="1" x14ac:dyDescent="0.2">
      <c r="A233" s="407" t="s">
        <v>720</v>
      </c>
      <c r="B233" s="405" t="s">
        <v>1200</v>
      </c>
      <c r="C233" s="412" t="s">
        <v>71</v>
      </c>
      <c r="D233" s="410" t="s">
        <v>999</v>
      </c>
      <c r="E233" s="412" t="s">
        <v>1758</v>
      </c>
      <c r="F233" s="251" t="s">
        <v>1201</v>
      </c>
      <c r="G233" s="229" t="s">
        <v>585</v>
      </c>
      <c r="H233" s="391">
        <v>32</v>
      </c>
      <c r="I233" s="393">
        <f>+H233*$I$5</f>
        <v>1046906.4</v>
      </c>
      <c r="J233" s="236">
        <f>+I233*0.3</f>
        <v>314071.92</v>
      </c>
    </row>
    <row r="234" spans="1:10" s="237" customFormat="1" ht="45.75" customHeight="1" x14ac:dyDescent="0.2">
      <c r="A234" s="408"/>
      <c r="B234" s="411"/>
      <c r="C234" s="418"/>
      <c r="D234" s="410"/>
      <c r="E234" s="413"/>
      <c r="F234" s="251" t="s">
        <v>1202</v>
      </c>
      <c r="G234" s="229" t="s">
        <v>1203</v>
      </c>
      <c r="H234" s="392"/>
      <c r="I234" s="394"/>
      <c r="J234" s="236">
        <f>+I233*0.7</f>
        <v>732834.48</v>
      </c>
    </row>
    <row r="235" spans="1:10" s="237" customFormat="1" ht="69.75" customHeight="1" x14ac:dyDescent="0.2">
      <c r="A235" s="408"/>
      <c r="B235" s="411"/>
      <c r="C235" s="418"/>
      <c r="D235" s="410" t="s">
        <v>1000</v>
      </c>
      <c r="E235" s="412" t="s">
        <v>1759</v>
      </c>
      <c r="F235" s="229" t="s">
        <v>1466</v>
      </c>
      <c r="G235" s="235" t="s">
        <v>978</v>
      </c>
      <c r="H235" s="391">
        <v>166</v>
      </c>
      <c r="I235" s="393">
        <f>+H235*$I$5</f>
        <v>5430826.9500000002</v>
      </c>
      <c r="J235" s="236">
        <f>+I235*0.3</f>
        <v>1629248.085</v>
      </c>
    </row>
    <row r="236" spans="1:10" s="237" customFormat="1" ht="146.25" customHeight="1" x14ac:dyDescent="0.2">
      <c r="A236" s="408"/>
      <c r="B236" s="411"/>
      <c r="C236" s="418"/>
      <c r="D236" s="410"/>
      <c r="E236" s="413"/>
      <c r="F236" s="229" t="s">
        <v>1394</v>
      </c>
      <c r="G236" s="229" t="s">
        <v>1204</v>
      </c>
      <c r="H236" s="392"/>
      <c r="I236" s="394"/>
      <c r="J236" s="236">
        <f>+I235*0.7</f>
        <v>3801578.8649999998</v>
      </c>
    </row>
    <row r="237" spans="1:10" s="237" customFormat="1" ht="18" x14ac:dyDescent="0.2">
      <c r="A237" s="409"/>
      <c r="B237" s="411"/>
      <c r="C237" s="413"/>
      <c r="D237" s="253" t="s">
        <v>66</v>
      </c>
      <c r="E237" s="253"/>
      <c r="F237" s="239"/>
      <c r="G237" s="240"/>
      <c r="H237" s="241">
        <v>198</v>
      </c>
      <c r="I237" s="242">
        <f>+H237*$I$5</f>
        <v>6477733.3500000006</v>
      </c>
      <c r="J237" s="243">
        <f>+J233+J234+J235+J236</f>
        <v>6477733.3499999996</v>
      </c>
    </row>
    <row r="238" spans="1:10" s="237" customFormat="1" ht="40.5" customHeight="1" x14ac:dyDescent="0.2">
      <c r="A238" s="407" t="s">
        <v>721</v>
      </c>
      <c r="B238" s="405" t="s">
        <v>1205</v>
      </c>
      <c r="C238" s="412" t="s">
        <v>71</v>
      </c>
      <c r="D238" s="410" t="s">
        <v>999</v>
      </c>
      <c r="E238" s="412" t="s">
        <v>1760</v>
      </c>
      <c r="F238" s="251" t="s">
        <v>1206</v>
      </c>
      <c r="G238" s="229" t="s">
        <v>589</v>
      </c>
      <c r="H238" s="391">
        <v>32</v>
      </c>
      <c r="I238" s="393">
        <f>+H238*$I$5</f>
        <v>1046906.4</v>
      </c>
      <c r="J238" s="236">
        <f>+I238*0.3</f>
        <v>314071.92</v>
      </c>
    </row>
    <row r="239" spans="1:10" s="237" customFormat="1" ht="47.25" customHeight="1" x14ac:dyDescent="0.2">
      <c r="A239" s="408"/>
      <c r="B239" s="411"/>
      <c r="C239" s="418"/>
      <c r="D239" s="410"/>
      <c r="E239" s="413"/>
      <c r="F239" s="251" t="s">
        <v>1207</v>
      </c>
      <c r="G239" s="229" t="s">
        <v>1208</v>
      </c>
      <c r="H239" s="392"/>
      <c r="I239" s="394"/>
      <c r="J239" s="236">
        <f>+I238*0.7</f>
        <v>732834.48</v>
      </c>
    </row>
    <row r="240" spans="1:10" s="237" customFormat="1" ht="65.25" customHeight="1" x14ac:dyDescent="0.2">
      <c r="A240" s="408"/>
      <c r="B240" s="411"/>
      <c r="C240" s="418"/>
      <c r="D240" s="410" t="s">
        <v>1000</v>
      </c>
      <c r="E240" s="412" t="s">
        <v>1761</v>
      </c>
      <c r="F240" s="229" t="s">
        <v>1467</v>
      </c>
      <c r="G240" s="235" t="s">
        <v>979</v>
      </c>
      <c r="H240" s="391">
        <v>158</v>
      </c>
      <c r="I240" s="393">
        <f>+H240*$I$5</f>
        <v>5169100.3500000006</v>
      </c>
      <c r="J240" s="236">
        <f>+I240*0.3</f>
        <v>1550730.1050000002</v>
      </c>
    </row>
    <row r="241" spans="1:10" s="237" customFormat="1" ht="146.25" customHeight="1" x14ac:dyDescent="0.2">
      <c r="A241" s="408"/>
      <c r="B241" s="411"/>
      <c r="C241" s="418"/>
      <c r="D241" s="410"/>
      <c r="E241" s="413"/>
      <c r="F241" s="229" t="s">
        <v>1209</v>
      </c>
      <c r="G241" s="229" t="s">
        <v>1210</v>
      </c>
      <c r="H241" s="392"/>
      <c r="I241" s="394"/>
      <c r="J241" s="236">
        <f>+I240*0.7</f>
        <v>3618370.2450000001</v>
      </c>
    </row>
    <row r="242" spans="1:10" s="237" customFormat="1" ht="18" x14ac:dyDescent="0.2">
      <c r="A242" s="409"/>
      <c r="B242" s="411"/>
      <c r="C242" s="413"/>
      <c r="D242" s="253" t="s">
        <v>67</v>
      </c>
      <c r="E242" s="253"/>
      <c r="F242" s="239"/>
      <c r="G242" s="240"/>
      <c r="H242" s="241">
        <v>190</v>
      </c>
      <c r="I242" s="242">
        <f>+H242*$I$5</f>
        <v>6216006.75</v>
      </c>
      <c r="J242" s="243">
        <f>+J238+J239+J240+J241</f>
        <v>6216006.75</v>
      </c>
    </row>
    <row r="243" spans="1:10" s="237" customFormat="1" ht="42" customHeight="1" x14ac:dyDescent="0.2">
      <c r="A243" s="407" t="s">
        <v>722</v>
      </c>
      <c r="B243" s="405" t="s">
        <v>1211</v>
      </c>
      <c r="C243" s="412" t="s">
        <v>71</v>
      </c>
      <c r="D243" s="410" t="s">
        <v>999</v>
      </c>
      <c r="E243" s="412" t="s">
        <v>1762</v>
      </c>
      <c r="F243" s="251" t="s">
        <v>1212</v>
      </c>
      <c r="G243" s="229" t="s">
        <v>593</v>
      </c>
      <c r="H243" s="391">
        <v>32</v>
      </c>
      <c r="I243" s="393">
        <f>+H243*$I$5</f>
        <v>1046906.4</v>
      </c>
      <c r="J243" s="236">
        <f>+I243*0.3</f>
        <v>314071.92</v>
      </c>
    </row>
    <row r="244" spans="1:10" s="237" customFormat="1" ht="45" customHeight="1" x14ac:dyDescent="0.2">
      <c r="A244" s="408"/>
      <c r="B244" s="411"/>
      <c r="C244" s="418"/>
      <c r="D244" s="410"/>
      <c r="E244" s="413"/>
      <c r="F244" s="251" t="s">
        <v>1213</v>
      </c>
      <c r="G244" s="229" t="s">
        <v>1214</v>
      </c>
      <c r="H244" s="392"/>
      <c r="I244" s="394"/>
      <c r="J244" s="236">
        <f>+I243*0.7</f>
        <v>732834.48</v>
      </c>
    </row>
    <row r="245" spans="1:10" s="237" customFormat="1" ht="76.5" customHeight="1" x14ac:dyDescent="0.2">
      <c r="A245" s="408"/>
      <c r="B245" s="411"/>
      <c r="C245" s="418"/>
      <c r="D245" s="410" t="s">
        <v>1000</v>
      </c>
      <c r="E245" s="412" t="s">
        <v>1763</v>
      </c>
      <c r="F245" s="229" t="s">
        <v>1468</v>
      </c>
      <c r="G245" s="235" t="s">
        <v>980</v>
      </c>
      <c r="H245" s="391">
        <v>126</v>
      </c>
      <c r="I245" s="393">
        <f>+H245*$I$5</f>
        <v>4122193.95</v>
      </c>
      <c r="J245" s="236">
        <f>+I245*0.3</f>
        <v>1236658.1850000001</v>
      </c>
    </row>
    <row r="246" spans="1:10" s="237" customFormat="1" ht="127.5" customHeight="1" x14ac:dyDescent="0.2">
      <c r="A246" s="408"/>
      <c r="B246" s="411"/>
      <c r="C246" s="418"/>
      <c r="D246" s="410"/>
      <c r="E246" s="413"/>
      <c r="F246" s="229" t="s">
        <v>1215</v>
      </c>
      <c r="G246" s="229" t="s">
        <v>1216</v>
      </c>
      <c r="H246" s="392"/>
      <c r="I246" s="394"/>
      <c r="J246" s="236">
        <f>+I245*0.7</f>
        <v>2885535.7650000001</v>
      </c>
    </row>
    <row r="247" spans="1:10" s="237" customFormat="1" ht="18" x14ac:dyDescent="0.2">
      <c r="A247" s="409"/>
      <c r="B247" s="411"/>
      <c r="C247" s="413"/>
      <c r="D247" s="253" t="s">
        <v>67</v>
      </c>
      <c r="E247" s="253"/>
      <c r="F247" s="239"/>
      <c r="G247" s="240"/>
      <c r="H247" s="241">
        <v>158</v>
      </c>
      <c r="I247" s="242">
        <f>+H247*$I$5</f>
        <v>5169100.3500000006</v>
      </c>
      <c r="J247" s="243">
        <f>+J243+J244+J245+J246</f>
        <v>5169100.3499999996</v>
      </c>
    </row>
    <row r="248" spans="1:10" s="237" customFormat="1" ht="47.25" customHeight="1" x14ac:dyDescent="0.2">
      <c r="A248" s="407" t="s">
        <v>723</v>
      </c>
      <c r="B248" s="405" t="s">
        <v>1217</v>
      </c>
      <c r="C248" s="412" t="s">
        <v>1218</v>
      </c>
      <c r="D248" s="410" t="s">
        <v>999</v>
      </c>
      <c r="E248" s="412" t="s">
        <v>1764</v>
      </c>
      <c r="F248" s="251" t="s">
        <v>939</v>
      </c>
      <c r="G248" s="229" t="s">
        <v>597</v>
      </c>
      <c r="H248" s="391">
        <v>30</v>
      </c>
      <c r="I248" s="393">
        <f>+H248*$I$5</f>
        <v>981474.75</v>
      </c>
      <c r="J248" s="236">
        <f>+I248*0.3</f>
        <v>294442.42499999999</v>
      </c>
    </row>
    <row r="249" spans="1:10" s="237" customFormat="1" ht="42" customHeight="1" x14ac:dyDescent="0.2">
      <c r="A249" s="408"/>
      <c r="B249" s="411"/>
      <c r="C249" s="418"/>
      <c r="D249" s="410"/>
      <c r="E249" s="413"/>
      <c r="F249" s="251" t="s">
        <v>1219</v>
      </c>
      <c r="G249" s="229" t="s">
        <v>1220</v>
      </c>
      <c r="H249" s="392"/>
      <c r="I249" s="394"/>
      <c r="J249" s="236">
        <f>+I248*0.7</f>
        <v>687032.32499999995</v>
      </c>
    </row>
    <row r="250" spans="1:10" s="237" customFormat="1" ht="45.75" customHeight="1" x14ac:dyDescent="0.2">
      <c r="A250" s="408"/>
      <c r="B250" s="411"/>
      <c r="C250" s="418"/>
      <c r="D250" s="410" t="s">
        <v>1000</v>
      </c>
      <c r="E250" s="412" t="s">
        <v>1765</v>
      </c>
      <c r="F250" s="229" t="s">
        <v>342</v>
      </c>
      <c r="G250" s="229" t="s">
        <v>981</v>
      </c>
      <c r="H250" s="391">
        <v>29</v>
      </c>
      <c r="I250" s="393">
        <f>+H250*$I$5</f>
        <v>948758.92500000005</v>
      </c>
      <c r="J250" s="236">
        <f>+I250*0.3</f>
        <v>284627.67749999999</v>
      </c>
    </row>
    <row r="251" spans="1:10" s="237" customFormat="1" ht="100.5" customHeight="1" x14ac:dyDescent="0.2">
      <c r="A251" s="408"/>
      <c r="B251" s="411"/>
      <c r="C251" s="418"/>
      <c r="D251" s="410"/>
      <c r="E251" s="413"/>
      <c r="F251" s="229" t="s">
        <v>1221</v>
      </c>
      <c r="G251" s="229" t="s">
        <v>1013</v>
      </c>
      <c r="H251" s="392"/>
      <c r="I251" s="394"/>
      <c r="J251" s="236">
        <f>+I250*0.7</f>
        <v>664131.24749999994</v>
      </c>
    </row>
    <row r="252" spans="1:10" s="237" customFormat="1" ht="18" x14ac:dyDescent="0.2">
      <c r="A252" s="409"/>
      <c r="B252" s="411"/>
      <c r="C252" s="413"/>
      <c r="D252" s="253" t="s">
        <v>67</v>
      </c>
      <c r="E252" s="253"/>
      <c r="F252" s="239"/>
      <c r="G252" s="240"/>
      <c r="H252" s="241">
        <v>59</v>
      </c>
      <c r="I252" s="242">
        <f>+H252*$I$5</f>
        <v>1930233.675</v>
      </c>
      <c r="J252" s="243">
        <f>+J248+J249+J250+J251</f>
        <v>1930233.6749999998</v>
      </c>
    </row>
    <row r="253" spans="1:10" s="237" customFormat="1" ht="75" customHeight="1" x14ac:dyDescent="0.2">
      <c r="A253" s="407" t="s">
        <v>724</v>
      </c>
      <c r="B253" s="412" t="s">
        <v>1222</v>
      </c>
      <c r="C253" s="412" t="s">
        <v>1223</v>
      </c>
      <c r="D253" s="410" t="s">
        <v>1014</v>
      </c>
      <c r="E253" s="235" t="s">
        <v>849</v>
      </c>
      <c r="F253" s="229" t="s">
        <v>1224</v>
      </c>
      <c r="G253" s="229" t="s">
        <v>982</v>
      </c>
      <c r="H253" s="391">
        <v>577</v>
      </c>
      <c r="I253" s="393">
        <f>+H253*$I$5</f>
        <v>18877031.025000002</v>
      </c>
      <c r="J253" s="236">
        <f>+I253*0.3</f>
        <v>5663109.3075000001</v>
      </c>
    </row>
    <row r="254" spans="1:10" s="237" customFormat="1" ht="110.25" customHeight="1" x14ac:dyDescent="0.2">
      <c r="A254" s="408"/>
      <c r="B254" s="418"/>
      <c r="C254" s="418"/>
      <c r="D254" s="410"/>
      <c r="E254" s="235" t="s">
        <v>850</v>
      </c>
      <c r="F254" s="229" t="s">
        <v>1225</v>
      </c>
      <c r="G254" s="254" t="s">
        <v>1226</v>
      </c>
      <c r="H254" s="392"/>
      <c r="I254" s="394"/>
      <c r="J254" s="236">
        <f>+I253*0.7</f>
        <v>13213921.717500001</v>
      </c>
    </row>
    <row r="255" spans="1:10" s="237" customFormat="1" ht="18" x14ac:dyDescent="0.2">
      <c r="A255" s="408"/>
      <c r="B255" s="413"/>
      <c r="C255" s="413"/>
      <c r="D255" s="253" t="s">
        <v>66</v>
      </c>
      <c r="E255" s="253"/>
      <c r="F255" s="239"/>
      <c r="G255" s="235"/>
      <c r="H255" s="241">
        <v>577</v>
      </c>
      <c r="I255" s="242">
        <f>+H255*$I$5</f>
        <v>18877031.025000002</v>
      </c>
      <c r="J255" s="243">
        <f>+J253+J254</f>
        <v>18877031.025000002</v>
      </c>
    </row>
    <row r="256" spans="1:10" s="237" customFormat="1" ht="50.25" customHeight="1" x14ac:dyDescent="0.2">
      <c r="A256" s="407" t="s">
        <v>725</v>
      </c>
      <c r="B256" s="405" t="s">
        <v>1015</v>
      </c>
      <c r="C256" s="412" t="s">
        <v>71</v>
      </c>
      <c r="D256" s="410" t="s">
        <v>999</v>
      </c>
      <c r="E256" s="412" t="s">
        <v>851</v>
      </c>
      <c r="F256" s="251" t="s">
        <v>940</v>
      </c>
      <c r="G256" s="229" t="s">
        <v>602</v>
      </c>
      <c r="H256" s="391">
        <v>32</v>
      </c>
      <c r="I256" s="393">
        <f>+H256*$I$5</f>
        <v>1046906.4</v>
      </c>
      <c r="J256" s="236">
        <f>+I256*0.3</f>
        <v>314071.92</v>
      </c>
    </row>
    <row r="257" spans="1:10" s="237" customFormat="1" ht="39" customHeight="1" x14ac:dyDescent="0.2">
      <c r="A257" s="408"/>
      <c r="B257" s="411"/>
      <c r="C257" s="418"/>
      <c r="D257" s="410"/>
      <c r="E257" s="413"/>
      <c r="F257" s="252" t="s">
        <v>1227</v>
      </c>
      <c r="G257" s="254" t="s">
        <v>1228</v>
      </c>
      <c r="H257" s="392"/>
      <c r="I257" s="394"/>
      <c r="J257" s="236">
        <f>+I256*0.7</f>
        <v>732834.48</v>
      </c>
    </row>
    <row r="258" spans="1:10" s="237" customFormat="1" ht="56.25" customHeight="1" x14ac:dyDescent="0.2">
      <c r="A258" s="408"/>
      <c r="B258" s="411"/>
      <c r="C258" s="418"/>
      <c r="D258" s="410" t="s">
        <v>1000</v>
      </c>
      <c r="E258" s="412" t="s">
        <v>852</v>
      </c>
      <c r="F258" s="255" t="s">
        <v>1395</v>
      </c>
      <c r="G258" s="235" t="s">
        <v>983</v>
      </c>
      <c r="H258" s="391">
        <v>120</v>
      </c>
      <c r="I258" s="393">
        <f>+H258*$I$5</f>
        <v>3925899</v>
      </c>
      <c r="J258" s="236">
        <f>+I258*0.3</f>
        <v>1177769.7</v>
      </c>
    </row>
    <row r="259" spans="1:10" s="237" customFormat="1" ht="95.25" customHeight="1" x14ac:dyDescent="0.2">
      <c r="A259" s="408"/>
      <c r="B259" s="411"/>
      <c r="C259" s="418"/>
      <c r="D259" s="410"/>
      <c r="E259" s="413"/>
      <c r="F259" s="229" t="s">
        <v>1229</v>
      </c>
      <c r="G259" s="254" t="s">
        <v>1230</v>
      </c>
      <c r="H259" s="392"/>
      <c r="I259" s="394"/>
      <c r="J259" s="236">
        <f>+I258*0.7</f>
        <v>2748129.3</v>
      </c>
    </row>
    <row r="260" spans="1:10" s="237" customFormat="1" ht="18.75" thickBot="1" x14ac:dyDescent="0.25">
      <c r="A260" s="416"/>
      <c r="B260" s="429"/>
      <c r="C260" s="430"/>
      <c r="D260" s="245" t="s">
        <v>67</v>
      </c>
      <c r="E260" s="245"/>
      <c r="F260" s="246"/>
      <c r="G260" s="257"/>
      <c r="H260" s="248">
        <v>152</v>
      </c>
      <c r="I260" s="249">
        <f>+H260*$I$5</f>
        <v>4972805.4000000004</v>
      </c>
      <c r="J260" s="250">
        <f>+J256+J257+J258+J259</f>
        <v>4972805.3999999994</v>
      </c>
    </row>
    <row r="261" spans="1:10" ht="21.75" customHeight="1" x14ac:dyDescent="0.25">
      <c r="A261" s="287" t="s">
        <v>996</v>
      </c>
      <c r="B261" s="288"/>
      <c r="C261" s="288"/>
      <c r="D261" s="288"/>
      <c r="E261" s="288"/>
      <c r="F261" s="288"/>
      <c r="G261" s="288"/>
      <c r="H261" s="288"/>
      <c r="I261" s="288"/>
      <c r="J261" s="289"/>
    </row>
    <row r="262" spans="1:10" ht="13.7" customHeight="1" x14ac:dyDescent="0.2">
      <c r="A262" s="290" t="s">
        <v>997</v>
      </c>
      <c r="B262" s="291"/>
      <c r="C262" s="291"/>
      <c r="D262" s="291"/>
      <c r="E262" s="291"/>
      <c r="F262" s="291"/>
      <c r="G262" s="291"/>
      <c r="H262" s="291"/>
      <c r="I262" s="291"/>
      <c r="J262" s="292"/>
    </row>
    <row r="263" spans="1:10" ht="16.5" customHeight="1" thickBot="1" x14ac:dyDescent="0.25">
      <c r="A263" s="293" t="s">
        <v>0</v>
      </c>
      <c r="B263" s="294"/>
      <c r="C263" s="294"/>
      <c r="D263" s="294"/>
      <c r="E263" s="294"/>
      <c r="F263" s="294"/>
      <c r="G263" s="294"/>
      <c r="H263" s="294"/>
      <c r="I263" s="294"/>
      <c r="J263" s="295"/>
    </row>
    <row r="264" spans="1:10" ht="39.75" customHeight="1" thickBot="1" x14ac:dyDescent="0.25">
      <c r="A264" s="91"/>
      <c r="B264" s="54"/>
      <c r="C264" s="54"/>
      <c r="D264" s="55"/>
      <c r="E264" s="55"/>
      <c r="F264" s="54"/>
      <c r="G264" s="53"/>
      <c r="H264" s="81"/>
      <c r="I264" s="60" t="s">
        <v>1397</v>
      </c>
      <c r="J264" s="102"/>
    </row>
    <row r="265" spans="1:10" ht="33" customHeight="1" thickBot="1" x14ac:dyDescent="0.25">
      <c r="A265" s="91"/>
      <c r="B265" s="56"/>
      <c r="C265" s="56"/>
      <c r="D265" s="53"/>
      <c r="E265" s="53"/>
      <c r="F265" s="53"/>
      <c r="G265" s="53"/>
      <c r="H265" s="57"/>
      <c r="I265" s="35">
        <v>32715.825000000001</v>
      </c>
      <c r="J265" s="103"/>
    </row>
    <row r="266" spans="1:10" s="4" customFormat="1" ht="39.75" customHeight="1" thickBot="1" x14ac:dyDescent="0.25">
      <c r="A266" s="43" t="s">
        <v>27</v>
      </c>
      <c r="B266" s="3" t="s">
        <v>100</v>
      </c>
      <c r="C266" s="3" t="s">
        <v>70</v>
      </c>
      <c r="D266" s="3" t="s">
        <v>1</v>
      </c>
      <c r="E266" s="3"/>
      <c r="F266" s="3" t="s">
        <v>13</v>
      </c>
      <c r="G266" s="3" t="s">
        <v>14</v>
      </c>
      <c r="H266" s="36" t="s">
        <v>1398</v>
      </c>
      <c r="I266" s="37" t="s">
        <v>1399</v>
      </c>
      <c r="J266" s="73"/>
    </row>
    <row r="267" spans="1:10" s="237" customFormat="1" ht="40.5" customHeight="1" x14ac:dyDescent="0.2">
      <c r="A267" s="407" t="s">
        <v>726</v>
      </c>
      <c r="B267" s="412" t="s">
        <v>1448</v>
      </c>
      <c r="C267" s="412" t="s">
        <v>71</v>
      </c>
      <c r="D267" s="410" t="s">
        <v>1002</v>
      </c>
      <c r="E267" s="412" t="s">
        <v>853</v>
      </c>
      <c r="F267" s="251" t="s">
        <v>1231</v>
      </c>
      <c r="G267" s="229" t="s">
        <v>607</v>
      </c>
      <c r="H267" s="391">
        <v>12</v>
      </c>
      <c r="I267" s="393">
        <f>+H267*$I$5</f>
        <v>392589.9</v>
      </c>
      <c r="J267" s="236">
        <f>+I267*0.3</f>
        <v>117776.97</v>
      </c>
    </row>
    <row r="268" spans="1:10" s="237" customFormat="1" ht="40.5" customHeight="1" x14ac:dyDescent="0.2">
      <c r="A268" s="408"/>
      <c r="B268" s="418"/>
      <c r="C268" s="418"/>
      <c r="D268" s="410"/>
      <c r="E268" s="413"/>
      <c r="F268" s="251" t="s">
        <v>1232</v>
      </c>
      <c r="G268" s="229" t="s">
        <v>1016</v>
      </c>
      <c r="H268" s="392"/>
      <c r="I268" s="394"/>
      <c r="J268" s="236">
        <f>+I267*0.7</f>
        <v>274812.93</v>
      </c>
    </row>
    <row r="269" spans="1:10" s="237" customFormat="1" ht="43.5" customHeight="1" x14ac:dyDescent="0.2">
      <c r="A269" s="408"/>
      <c r="B269" s="418"/>
      <c r="C269" s="418"/>
      <c r="D269" s="410" t="s">
        <v>999</v>
      </c>
      <c r="E269" s="412" t="s">
        <v>854</v>
      </c>
      <c r="F269" s="229" t="s">
        <v>1233</v>
      </c>
      <c r="G269" s="229" t="s">
        <v>609</v>
      </c>
      <c r="H269" s="391">
        <v>53</v>
      </c>
      <c r="I269" s="393">
        <f>+H269*$I$5</f>
        <v>1733938.7250000001</v>
      </c>
      <c r="J269" s="236">
        <f>+I269*0.3</f>
        <v>520181.61749999999</v>
      </c>
    </row>
    <row r="270" spans="1:10" s="237" customFormat="1" ht="56.25" customHeight="1" x14ac:dyDescent="0.2">
      <c r="A270" s="408"/>
      <c r="B270" s="418"/>
      <c r="C270" s="418"/>
      <c r="D270" s="410"/>
      <c r="E270" s="413"/>
      <c r="F270" s="240" t="s">
        <v>1234</v>
      </c>
      <c r="G270" s="229" t="s">
        <v>1235</v>
      </c>
      <c r="H270" s="392"/>
      <c r="I270" s="394"/>
      <c r="J270" s="236">
        <f>+I269*0.7</f>
        <v>1213757.1074999999</v>
      </c>
    </row>
    <row r="271" spans="1:10" s="237" customFormat="1" ht="18.75" thickBot="1" x14ac:dyDescent="0.25">
      <c r="A271" s="416"/>
      <c r="B271" s="413"/>
      <c r="C271" s="413"/>
      <c r="D271" s="253" t="s">
        <v>66</v>
      </c>
      <c r="E271" s="253"/>
      <c r="F271" s="239"/>
      <c r="G271" s="240"/>
      <c r="H271" s="241">
        <v>65</v>
      </c>
      <c r="I271" s="242">
        <f>+H271*$I$5</f>
        <v>2126528.625</v>
      </c>
      <c r="J271" s="243">
        <f>+J267+J268+J269+J270</f>
        <v>2126528.625</v>
      </c>
    </row>
    <row r="272" spans="1:10" s="237" customFormat="1" ht="52.5" customHeight="1" x14ac:dyDescent="0.2">
      <c r="A272" s="407" t="s">
        <v>727</v>
      </c>
      <c r="B272" s="405" t="s">
        <v>1236</v>
      </c>
      <c r="C272" s="412" t="s">
        <v>71</v>
      </c>
      <c r="D272" s="410" t="s">
        <v>1010</v>
      </c>
      <c r="E272" s="412" t="s">
        <v>855</v>
      </c>
      <c r="F272" s="251" t="s">
        <v>1237</v>
      </c>
      <c r="G272" s="229" t="s">
        <v>611</v>
      </c>
      <c r="H272" s="391">
        <v>55</v>
      </c>
      <c r="I272" s="393">
        <f>+H272*$I$5</f>
        <v>1799370.375</v>
      </c>
      <c r="J272" s="236">
        <f>+I272*0.3</f>
        <v>539811.11249999993</v>
      </c>
    </row>
    <row r="273" spans="1:10" s="237" customFormat="1" ht="72.75" customHeight="1" x14ac:dyDescent="0.2">
      <c r="A273" s="408"/>
      <c r="B273" s="411"/>
      <c r="C273" s="418"/>
      <c r="D273" s="410"/>
      <c r="E273" s="413"/>
      <c r="F273" s="251" t="s">
        <v>1238</v>
      </c>
      <c r="G273" s="254" t="s">
        <v>1017</v>
      </c>
      <c r="H273" s="392"/>
      <c r="I273" s="394"/>
      <c r="J273" s="236">
        <f>+I272*0.7</f>
        <v>1259559.2625</v>
      </c>
    </row>
    <row r="274" spans="1:10" s="237" customFormat="1" ht="45.75" customHeight="1" x14ac:dyDescent="0.2">
      <c r="A274" s="408"/>
      <c r="B274" s="411"/>
      <c r="C274" s="418"/>
      <c r="D274" s="410" t="s">
        <v>1000</v>
      </c>
      <c r="E274" s="412" t="s">
        <v>856</v>
      </c>
      <c r="F274" s="229" t="s">
        <v>1239</v>
      </c>
      <c r="G274" s="229" t="s">
        <v>984</v>
      </c>
      <c r="H274" s="391">
        <v>157</v>
      </c>
      <c r="I274" s="393">
        <f>+H274*$I$5</f>
        <v>5136384.5250000004</v>
      </c>
      <c r="J274" s="236">
        <f>+I274*0.3</f>
        <v>1540915.3575000002</v>
      </c>
    </row>
    <row r="275" spans="1:10" s="237" customFormat="1" ht="126" customHeight="1" x14ac:dyDescent="0.2">
      <c r="A275" s="408"/>
      <c r="B275" s="411"/>
      <c r="C275" s="418"/>
      <c r="D275" s="410"/>
      <c r="E275" s="413"/>
      <c r="F275" s="229" t="s">
        <v>1449</v>
      </c>
      <c r="G275" s="229" t="s">
        <v>1240</v>
      </c>
      <c r="H275" s="392"/>
      <c r="I275" s="394"/>
      <c r="J275" s="236">
        <f>+I274*0.7</f>
        <v>3595469.1675</v>
      </c>
    </row>
    <row r="276" spans="1:10" s="237" customFormat="1" ht="18.75" thickBot="1" x14ac:dyDescent="0.25">
      <c r="A276" s="416"/>
      <c r="B276" s="411"/>
      <c r="C276" s="413"/>
      <c r="D276" s="253" t="s">
        <v>66</v>
      </c>
      <c r="E276" s="253"/>
      <c r="F276" s="239"/>
      <c r="G276" s="240"/>
      <c r="H276" s="241">
        <v>212</v>
      </c>
      <c r="I276" s="242">
        <f>+H276*$I$5</f>
        <v>6935754.9000000004</v>
      </c>
      <c r="J276" s="243">
        <f>+J272+J273+J274+J275</f>
        <v>6935754.9000000004</v>
      </c>
    </row>
    <row r="277" spans="1:10" s="237" customFormat="1" ht="48" customHeight="1" x14ac:dyDescent="0.2">
      <c r="A277" s="407" t="s">
        <v>728</v>
      </c>
      <c r="B277" s="417" t="s">
        <v>1241</v>
      </c>
      <c r="C277" s="412" t="s">
        <v>71</v>
      </c>
      <c r="D277" s="410" t="s">
        <v>999</v>
      </c>
      <c r="E277" s="412" t="s">
        <v>857</v>
      </c>
      <c r="F277" s="202" t="s">
        <v>941</v>
      </c>
      <c r="G277" s="206" t="s">
        <v>615</v>
      </c>
      <c r="H277" s="391">
        <v>32</v>
      </c>
      <c r="I277" s="393">
        <f>+H277*$I$5</f>
        <v>1046906.4</v>
      </c>
      <c r="J277" s="236">
        <f>+I277*0.3</f>
        <v>314071.92</v>
      </c>
    </row>
    <row r="278" spans="1:10" s="237" customFormat="1" ht="49.5" customHeight="1" x14ac:dyDescent="0.2">
      <c r="A278" s="408"/>
      <c r="B278" s="417"/>
      <c r="C278" s="418"/>
      <c r="D278" s="411"/>
      <c r="E278" s="413"/>
      <c r="F278" s="258" t="s">
        <v>1242</v>
      </c>
      <c r="G278" s="259" t="s">
        <v>1243</v>
      </c>
      <c r="H278" s="392"/>
      <c r="I278" s="394"/>
      <c r="J278" s="236">
        <f>+I277*0.7</f>
        <v>732834.48</v>
      </c>
    </row>
    <row r="279" spans="1:10" s="237" customFormat="1" ht="71.25" customHeight="1" x14ac:dyDescent="0.2">
      <c r="A279" s="408"/>
      <c r="B279" s="417"/>
      <c r="C279" s="418"/>
      <c r="D279" s="410" t="s">
        <v>1000</v>
      </c>
      <c r="E279" s="412" t="s">
        <v>858</v>
      </c>
      <c r="F279" s="202" t="s">
        <v>1450</v>
      </c>
      <c r="G279" s="235" t="s">
        <v>985</v>
      </c>
      <c r="H279" s="391">
        <v>180</v>
      </c>
      <c r="I279" s="393">
        <f>+H279*$I$5</f>
        <v>5888848.5</v>
      </c>
      <c r="J279" s="236">
        <f>+I279*0.3</f>
        <v>1766654.55</v>
      </c>
    </row>
    <row r="280" spans="1:10" s="237" customFormat="1" ht="102" customHeight="1" x14ac:dyDescent="0.2">
      <c r="A280" s="408"/>
      <c r="B280" s="417"/>
      <c r="C280" s="418"/>
      <c r="D280" s="411"/>
      <c r="E280" s="413"/>
      <c r="F280" s="258" t="s">
        <v>1244</v>
      </c>
      <c r="G280" s="259" t="s">
        <v>1245</v>
      </c>
      <c r="H280" s="392"/>
      <c r="I280" s="394"/>
      <c r="J280" s="236">
        <f>+I279*0.7</f>
        <v>4122193.9499999997</v>
      </c>
    </row>
    <row r="281" spans="1:10" s="237" customFormat="1" ht="18.75" thickBot="1" x14ac:dyDescent="0.25">
      <c r="A281" s="416"/>
      <c r="B281" s="417"/>
      <c r="C281" s="413"/>
      <c r="D281" s="253" t="s">
        <v>67</v>
      </c>
      <c r="E281" s="253"/>
      <c r="F281" s="239"/>
      <c r="G281" s="240"/>
      <c r="H281" s="241">
        <v>212</v>
      </c>
      <c r="I281" s="242">
        <f>+H281*$I$5</f>
        <v>6935754.9000000004</v>
      </c>
      <c r="J281" s="243">
        <f>+J277+J278+J279+J280</f>
        <v>6935754.9000000004</v>
      </c>
    </row>
    <row r="282" spans="1:10" s="237" customFormat="1" ht="42.75" customHeight="1" x14ac:dyDescent="0.2">
      <c r="A282" s="407" t="s">
        <v>729</v>
      </c>
      <c r="B282" s="405" t="s">
        <v>1246</v>
      </c>
      <c r="C282" s="412" t="s">
        <v>1247</v>
      </c>
      <c r="D282" s="410" t="s">
        <v>999</v>
      </c>
      <c r="E282" s="412" t="s">
        <v>859</v>
      </c>
      <c r="F282" s="251" t="s">
        <v>942</v>
      </c>
      <c r="G282" s="229" t="s">
        <v>619</v>
      </c>
      <c r="H282" s="391">
        <v>38</v>
      </c>
      <c r="I282" s="393">
        <f>+H282*$I$5</f>
        <v>1243201.3500000001</v>
      </c>
      <c r="J282" s="236">
        <f>+I282*0.3</f>
        <v>372960.40500000003</v>
      </c>
    </row>
    <row r="283" spans="1:10" s="237" customFormat="1" ht="58.5" customHeight="1" x14ac:dyDescent="0.2">
      <c r="A283" s="408"/>
      <c r="B283" s="411"/>
      <c r="C283" s="418"/>
      <c r="D283" s="410"/>
      <c r="E283" s="413"/>
      <c r="F283" s="251" t="s">
        <v>1248</v>
      </c>
      <c r="G283" s="235" t="s">
        <v>1249</v>
      </c>
      <c r="H283" s="392"/>
      <c r="I283" s="394"/>
      <c r="J283" s="236">
        <f>+I282*0.7</f>
        <v>870240.94500000007</v>
      </c>
    </row>
    <row r="284" spans="1:10" s="237" customFormat="1" ht="90.75" customHeight="1" x14ac:dyDescent="0.2">
      <c r="A284" s="408"/>
      <c r="B284" s="411"/>
      <c r="C284" s="418"/>
      <c r="D284" s="410" t="s">
        <v>1000</v>
      </c>
      <c r="E284" s="412" t="s">
        <v>860</v>
      </c>
      <c r="F284" s="229" t="s">
        <v>1451</v>
      </c>
      <c r="G284" s="235" t="s">
        <v>986</v>
      </c>
      <c r="H284" s="391">
        <v>302</v>
      </c>
      <c r="I284" s="393">
        <f>+H284*$I$5</f>
        <v>9880179.1500000004</v>
      </c>
      <c r="J284" s="236">
        <f>+I284*0.3</f>
        <v>2964053.7450000001</v>
      </c>
    </row>
    <row r="285" spans="1:10" s="237" customFormat="1" ht="146.25" customHeight="1" x14ac:dyDescent="0.2">
      <c r="A285" s="408"/>
      <c r="B285" s="411"/>
      <c r="C285" s="418"/>
      <c r="D285" s="410"/>
      <c r="E285" s="413"/>
      <c r="F285" s="229" t="s">
        <v>1250</v>
      </c>
      <c r="G285" s="229" t="s">
        <v>1251</v>
      </c>
      <c r="H285" s="392"/>
      <c r="I285" s="394"/>
      <c r="J285" s="236">
        <f>+I284*0.7</f>
        <v>6916125.4050000003</v>
      </c>
    </row>
    <row r="286" spans="1:10" s="237" customFormat="1" ht="18.75" thickBot="1" x14ac:dyDescent="0.25">
      <c r="A286" s="416"/>
      <c r="B286" s="411"/>
      <c r="C286" s="413"/>
      <c r="D286" s="253" t="s">
        <v>67</v>
      </c>
      <c r="E286" s="253"/>
      <c r="F286" s="239"/>
      <c r="G286" s="240"/>
      <c r="H286" s="241">
        <v>340</v>
      </c>
      <c r="I286" s="242">
        <f>+H286*$I$5</f>
        <v>11123380.5</v>
      </c>
      <c r="J286" s="243">
        <f>+J282+J283+J284+J285</f>
        <v>11123380.5</v>
      </c>
    </row>
    <row r="287" spans="1:10" s="237" customFormat="1" ht="44.25" customHeight="1" x14ac:dyDescent="0.2">
      <c r="A287" s="407" t="s">
        <v>730</v>
      </c>
      <c r="B287" s="405" t="s">
        <v>1252</v>
      </c>
      <c r="C287" s="412" t="s">
        <v>1253</v>
      </c>
      <c r="D287" s="410" t="s">
        <v>999</v>
      </c>
      <c r="E287" s="412" t="s">
        <v>861</v>
      </c>
      <c r="F287" s="251" t="s">
        <v>943</v>
      </c>
      <c r="G287" s="202" t="s">
        <v>623</v>
      </c>
      <c r="H287" s="391">
        <v>38</v>
      </c>
      <c r="I287" s="393">
        <f>+H287*$I$5</f>
        <v>1243201.3500000001</v>
      </c>
      <c r="J287" s="236">
        <f>+I287*0.3</f>
        <v>372960.40500000003</v>
      </c>
    </row>
    <row r="288" spans="1:10" s="237" customFormat="1" ht="42" customHeight="1" x14ac:dyDescent="0.2">
      <c r="A288" s="408"/>
      <c r="B288" s="411"/>
      <c r="C288" s="418"/>
      <c r="D288" s="410"/>
      <c r="E288" s="413"/>
      <c r="F288" s="251" t="s">
        <v>1254</v>
      </c>
      <c r="G288" s="277" t="s">
        <v>1255</v>
      </c>
      <c r="H288" s="392"/>
      <c r="I288" s="394"/>
      <c r="J288" s="236">
        <f>+I287*0.7</f>
        <v>870240.94500000007</v>
      </c>
    </row>
    <row r="289" spans="1:10" s="237" customFormat="1" ht="60" customHeight="1" x14ac:dyDescent="0.2">
      <c r="A289" s="408"/>
      <c r="B289" s="411"/>
      <c r="C289" s="418"/>
      <c r="D289" s="410" t="s">
        <v>1000</v>
      </c>
      <c r="E289" s="412" t="s">
        <v>862</v>
      </c>
      <c r="F289" s="229" t="s">
        <v>1469</v>
      </c>
      <c r="G289" s="235" t="s">
        <v>987</v>
      </c>
      <c r="H289" s="391">
        <v>211</v>
      </c>
      <c r="I289" s="393">
        <f>+H289*$I$5</f>
        <v>6903039.0750000002</v>
      </c>
      <c r="J289" s="236">
        <f>+I289*0.3</f>
        <v>2070911.7224999999</v>
      </c>
    </row>
    <row r="290" spans="1:10" s="237" customFormat="1" ht="142.5" customHeight="1" x14ac:dyDescent="0.2">
      <c r="A290" s="408"/>
      <c r="B290" s="411"/>
      <c r="C290" s="418"/>
      <c r="D290" s="410"/>
      <c r="E290" s="413"/>
      <c r="F290" s="229" t="s">
        <v>1256</v>
      </c>
      <c r="G290" s="277" t="s">
        <v>1257</v>
      </c>
      <c r="H290" s="392"/>
      <c r="I290" s="394"/>
      <c r="J290" s="236">
        <f>+I289*0.7</f>
        <v>4832127.3525</v>
      </c>
    </row>
    <row r="291" spans="1:10" s="237" customFormat="1" ht="18.75" thickBot="1" x14ac:dyDescent="0.25">
      <c r="A291" s="416"/>
      <c r="B291" s="429"/>
      <c r="C291" s="430"/>
      <c r="D291" s="245" t="s">
        <v>66</v>
      </c>
      <c r="E291" s="245"/>
      <c r="F291" s="246"/>
      <c r="G291" s="247"/>
      <c r="H291" s="248">
        <v>249</v>
      </c>
      <c r="I291" s="249">
        <f>+H291*$I$5</f>
        <v>8146240.4249999998</v>
      </c>
      <c r="J291" s="250">
        <f>+J287+J288+J289+J290</f>
        <v>8146240.4249999998</v>
      </c>
    </row>
    <row r="292" spans="1:10" ht="21.75" customHeight="1" x14ac:dyDescent="0.25">
      <c r="A292" s="287" t="s">
        <v>996</v>
      </c>
      <c r="B292" s="288"/>
      <c r="C292" s="288"/>
      <c r="D292" s="288"/>
      <c r="E292" s="288"/>
      <c r="F292" s="288"/>
      <c r="G292" s="288"/>
      <c r="H292" s="288"/>
      <c r="I292" s="288"/>
      <c r="J292" s="289"/>
    </row>
    <row r="293" spans="1:10" ht="13.7" customHeight="1" x14ac:dyDescent="0.2">
      <c r="A293" s="290" t="s">
        <v>997</v>
      </c>
      <c r="B293" s="291"/>
      <c r="C293" s="291"/>
      <c r="D293" s="291"/>
      <c r="E293" s="291"/>
      <c r="F293" s="291"/>
      <c r="G293" s="291"/>
      <c r="H293" s="291"/>
      <c r="I293" s="291"/>
      <c r="J293" s="292"/>
    </row>
    <row r="294" spans="1:10" ht="16.5" customHeight="1" thickBot="1" x14ac:dyDescent="0.25">
      <c r="A294" s="293" t="s">
        <v>0</v>
      </c>
      <c r="B294" s="294"/>
      <c r="C294" s="294"/>
      <c r="D294" s="294"/>
      <c r="E294" s="294"/>
      <c r="F294" s="294"/>
      <c r="G294" s="294"/>
      <c r="H294" s="294"/>
      <c r="I294" s="294"/>
      <c r="J294" s="295"/>
    </row>
    <row r="295" spans="1:10" ht="39.75" customHeight="1" thickBot="1" x14ac:dyDescent="0.25">
      <c r="A295" s="91"/>
      <c r="B295" s="54"/>
      <c r="C295" s="54"/>
      <c r="D295" s="55"/>
      <c r="E295" s="55"/>
      <c r="F295" s="54"/>
      <c r="G295" s="53"/>
      <c r="H295" s="81"/>
      <c r="I295" s="60" t="s">
        <v>1397</v>
      </c>
      <c r="J295" s="102"/>
    </row>
    <row r="296" spans="1:10" ht="33" customHeight="1" thickBot="1" x14ac:dyDescent="0.25">
      <c r="A296" s="91"/>
      <c r="B296" s="56"/>
      <c r="C296" s="56"/>
      <c r="D296" s="53"/>
      <c r="E296" s="53"/>
      <c r="F296" s="53"/>
      <c r="G296" s="53"/>
      <c r="H296" s="57"/>
      <c r="I296" s="35">
        <v>32715.825000000001</v>
      </c>
      <c r="J296" s="103"/>
    </row>
    <row r="297" spans="1:10" s="4" customFormat="1" ht="35.25" customHeight="1" thickBot="1" x14ac:dyDescent="0.25">
      <c r="A297" s="43" t="s">
        <v>27</v>
      </c>
      <c r="B297" s="3" t="s">
        <v>100</v>
      </c>
      <c r="C297" s="3" t="s">
        <v>70</v>
      </c>
      <c r="D297" s="3" t="s">
        <v>1</v>
      </c>
      <c r="E297" s="3"/>
      <c r="F297" s="3" t="s">
        <v>13</v>
      </c>
      <c r="G297" s="3" t="s">
        <v>14</v>
      </c>
      <c r="H297" s="36" t="s">
        <v>1398</v>
      </c>
      <c r="I297" s="37" t="s">
        <v>1399</v>
      </c>
      <c r="J297" s="73" t="s">
        <v>141</v>
      </c>
    </row>
    <row r="298" spans="1:10" s="237" customFormat="1" ht="48.75" customHeight="1" x14ac:dyDescent="0.2">
      <c r="A298" s="420" t="s">
        <v>731</v>
      </c>
      <c r="B298" s="405" t="s">
        <v>1258</v>
      </c>
      <c r="C298" s="412" t="s">
        <v>1259</v>
      </c>
      <c r="D298" s="410" t="s">
        <v>999</v>
      </c>
      <c r="E298" s="412" t="s">
        <v>863</v>
      </c>
      <c r="F298" s="251" t="s">
        <v>944</v>
      </c>
      <c r="G298" s="202" t="s">
        <v>660</v>
      </c>
      <c r="H298" s="391">
        <v>77</v>
      </c>
      <c r="I298" s="393">
        <f>+H298*$I$5</f>
        <v>2519118.5249999999</v>
      </c>
      <c r="J298" s="236">
        <f>+I298*0.3</f>
        <v>755735.5575</v>
      </c>
    </row>
    <row r="299" spans="1:10" s="237" customFormat="1" ht="42.75" customHeight="1" x14ac:dyDescent="0.2">
      <c r="A299" s="431"/>
      <c r="B299" s="411"/>
      <c r="C299" s="418"/>
      <c r="D299" s="410"/>
      <c r="E299" s="413"/>
      <c r="F299" s="251" t="s">
        <v>1260</v>
      </c>
      <c r="G299" s="229" t="s">
        <v>1261</v>
      </c>
      <c r="H299" s="392"/>
      <c r="I299" s="394"/>
      <c r="J299" s="236">
        <f>+I298*0.7</f>
        <v>1763382.9674999998</v>
      </c>
    </row>
    <row r="300" spans="1:10" s="237" customFormat="1" ht="75" customHeight="1" x14ac:dyDescent="0.2">
      <c r="A300" s="431"/>
      <c r="B300" s="411"/>
      <c r="C300" s="418"/>
      <c r="D300" s="410" t="s">
        <v>1000</v>
      </c>
      <c r="E300" s="412" t="s">
        <v>864</v>
      </c>
      <c r="F300" s="229" t="s">
        <v>1470</v>
      </c>
      <c r="G300" s="235" t="s">
        <v>988</v>
      </c>
      <c r="H300" s="391">
        <v>356</v>
      </c>
      <c r="I300" s="393">
        <f>+H300*$I$5</f>
        <v>11646833.700000001</v>
      </c>
      <c r="J300" s="236">
        <f>+I300*0.3</f>
        <v>3494050.1100000003</v>
      </c>
    </row>
    <row r="301" spans="1:10" s="237" customFormat="1" ht="146.25" customHeight="1" x14ac:dyDescent="0.2">
      <c r="A301" s="431"/>
      <c r="B301" s="411"/>
      <c r="C301" s="418"/>
      <c r="D301" s="410"/>
      <c r="E301" s="413"/>
      <c r="F301" s="229" t="s">
        <v>1262</v>
      </c>
      <c r="G301" s="229" t="s">
        <v>1263</v>
      </c>
      <c r="H301" s="392"/>
      <c r="I301" s="394"/>
      <c r="J301" s="236">
        <f>+I300*0.7</f>
        <v>8152783.5899999999</v>
      </c>
    </row>
    <row r="302" spans="1:10" s="237" customFormat="1" ht="18" x14ac:dyDescent="0.2">
      <c r="A302" s="431"/>
      <c r="B302" s="411"/>
      <c r="C302" s="413"/>
      <c r="D302" s="253" t="s">
        <v>67</v>
      </c>
      <c r="E302" s="253"/>
      <c r="F302" s="239"/>
      <c r="G302" s="240"/>
      <c r="H302" s="241">
        <v>433</v>
      </c>
      <c r="I302" s="242">
        <f>+H302*$I$5</f>
        <v>14165952.225</v>
      </c>
      <c r="J302" s="243">
        <f>+J298+J299+J300+J301</f>
        <v>14165952.225</v>
      </c>
    </row>
    <row r="303" spans="1:10" s="237" customFormat="1" ht="43.5" customHeight="1" x14ac:dyDescent="0.2">
      <c r="A303" s="420" t="s">
        <v>732</v>
      </c>
      <c r="B303" s="405" t="s">
        <v>1264</v>
      </c>
      <c r="C303" s="412" t="s">
        <v>89</v>
      </c>
      <c r="D303" s="410" t="s">
        <v>999</v>
      </c>
      <c r="E303" s="412" t="s">
        <v>865</v>
      </c>
      <c r="F303" s="251" t="s">
        <v>1265</v>
      </c>
      <c r="G303" s="202" t="s">
        <v>664</v>
      </c>
      <c r="H303" s="391">
        <v>64</v>
      </c>
      <c r="I303" s="393">
        <f>+H303*$I$5</f>
        <v>2093812.8</v>
      </c>
      <c r="J303" s="236">
        <f>+I303*0.3</f>
        <v>628143.84</v>
      </c>
    </row>
    <row r="304" spans="1:10" s="237" customFormat="1" ht="40.5" customHeight="1" x14ac:dyDescent="0.2">
      <c r="A304" s="431"/>
      <c r="B304" s="411"/>
      <c r="C304" s="418"/>
      <c r="D304" s="410"/>
      <c r="E304" s="413"/>
      <c r="F304" s="251" t="s">
        <v>1452</v>
      </c>
      <c r="G304" s="229" t="s">
        <v>1266</v>
      </c>
      <c r="H304" s="392"/>
      <c r="I304" s="394"/>
      <c r="J304" s="236">
        <f>+I303*0.7</f>
        <v>1465668.96</v>
      </c>
    </row>
    <row r="305" spans="1:10" s="237" customFormat="1" ht="70.5" customHeight="1" x14ac:dyDescent="0.2">
      <c r="A305" s="431"/>
      <c r="B305" s="411"/>
      <c r="C305" s="418"/>
      <c r="D305" s="410" t="s">
        <v>1000</v>
      </c>
      <c r="E305" s="412" t="s">
        <v>866</v>
      </c>
      <c r="F305" s="229" t="s">
        <v>1471</v>
      </c>
      <c r="G305" s="235" t="s">
        <v>989</v>
      </c>
      <c r="H305" s="391">
        <v>683</v>
      </c>
      <c r="I305" s="393">
        <f>+H305*$I$5</f>
        <v>22344908.475000001</v>
      </c>
      <c r="J305" s="236">
        <f>+I305*0.3</f>
        <v>6703472.5425000004</v>
      </c>
    </row>
    <row r="306" spans="1:10" s="237" customFormat="1" ht="136.5" customHeight="1" x14ac:dyDescent="0.2">
      <c r="A306" s="431"/>
      <c r="B306" s="411"/>
      <c r="C306" s="418"/>
      <c r="D306" s="410"/>
      <c r="E306" s="413"/>
      <c r="F306" s="229" t="s">
        <v>1267</v>
      </c>
      <c r="G306" s="229" t="s">
        <v>1268</v>
      </c>
      <c r="H306" s="392"/>
      <c r="I306" s="394"/>
      <c r="J306" s="236">
        <f>+I305*0.7</f>
        <v>15641435.932499999</v>
      </c>
    </row>
    <row r="307" spans="1:10" s="237" customFormat="1" ht="18" x14ac:dyDescent="0.2">
      <c r="A307" s="431"/>
      <c r="B307" s="411"/>
      <c r="C307" s="413"/>
      <c r="D307" s="253" t="s">
        <v>67</v>
      </c>
      <c r="E307" s="253"/>
      <c r="F307" s="239"/>
      <c r="G307" s="240"/>
      <c r="H307" s="241">
        <v>747</v>
      </c>
      <c r="I307" s="242">
        <f>+H307*$I$5</f>
        <v>24438721.275000002</v>
      </c>
      <c r="J307" s="243">
        <f>+J303+J304+J305+J306</f>
        <v>24438721.274999999</v>
      </c>
    </row>
    <row r="308" spans="1:10" s="237" customFormat="1" ht="47.25" customHeight="1" x14ac:dyDescent="0.2">
      <c r="A308" s="420" t="s">
        <v>733</v>
      </c>
      <c r="B308" s="405" t="s">
        <v>1269</v>
      </c>
      <c r="C308" s="412" t="s">
        <v>71</v>
      </c>
      <c r="D308" s="410" t="s">
        <v>1018</v>
      </c>
      <c r="E308" s="412" t="s">
        <v>867</v>
      </c>
      <c r="F308" s="251" t="s">
        <v>1019</v>
      </c>
      <c r="G308" s="202" t="s">
        <v>626</v>
      </c>
      <c r="H308" s="391">
        <v>70</v>
      </c>
      <c r="I308" s="393">
        <f>+H308*$I$5</f>
        <v>2290107.75</v>
      </c>
      <c r="J308" s="236">
        <f>+I308*0.3</f>
        <v>687032.32499999995</v>
      </c>
    </row>
    <row r="309" spans="1:10" s="237" customFormat="1" ht="89.25" customHeight="1" x14ac:dyDescent="0.2">
      <c r="A309" s="431"/>
      <c r="B309" s="411"/>
      <c r="C309" s="418"/>
      <c r="D309" s="411"/>
      <c r="E309" s="413"/>
      <c r="F309" s="252" t="s">
        <v>1270</v>
      </c>
      <c r="G309" s="260" t="s">
        <v>1453</v>
      </c>
      <c r="H309" s="392"/>
      <c r="I309" s="394"/>
      <c r="J309" s="236">
        <f>+I308*0.7</f>
        <v>1603075.4249999998</v>
      </c>
    </row>
    <row r="310" spans="1:10" s="237" customFormat="1" ht="18" x14ac:dyDescent="0.2">
      <c r="A310" s="431"/>
      <c r="B310" s="411"/>
      <c r="C310" s="413"/>
      <c r="D310" s="253" t="s">
        <v>67</v>
      </c>
      <c r="E310" s="253"/>
      <c r="F310" s="239"/>
      <c r="G310" s="240"/>
      <c r="H310" s="241">
        <v>70</v>
      </c>
      <c r="I310" s="242">
        <f>+H310*$I$5</f>
        <v>2290107.75</v>
      </c>
      <c r="J310" s="243">
        <f>+J308+J309</f>
        <v>2290107.75</v>
      </c>
    </row>
    <row r="311" spans="1:10" s="237" customFormat="1" ht="51.75" customHeight="1" x14ac:dyDescent="0.2">
      <c r="A311" s="420" t="s">
        <v>734</v>
      </c>
      <c r="B311" s="405" t="s">
        <v>1271</v>
      </c>
      <c r="C311" s="412" t="s">
        <v>71</v>
      </c>
      <c r="D311" s="410" t="s">
        <v>1002</v>
      </c>
      <c r="E311" s="412" t="s">
        <v>868</v>
      </c>
      <c r="F311" s="251" t="s">
        <v>1272</v>
      </c>
      <c r="G311" s="229" t="s">
        <v>628</v>
      </c>
      <c r="H311" s="391">
        <v>82</v>
      </c>
      <c r="I311" s="393">
        <f>+H311*$I$5</f>
        <v>2682697.65</v>
      </c>
      <c r="J311" s="236">
        <f>+I311*0.3</f>
        <v>804809.29499999993</v>
      </c>
    </row>
    <row r="312" spans="1:10" s="237" customFormat="1" ht="93.75" customHeight="1" x14ac:dyDescent="0.2">
      <c r="A312" s="420"/>
      <c r="B312" s="411"/>
      <c r="C312" s="418"/>
      <c r="D312" s="411"/>
      <c r="E312" s="413"/>
      <c r="F312" s="252" t="s">
        <v>1273</v>
      </c>
      <c r="G312" s="254" t="s">
        <v>1274</v>
      </c>
      <c r="H312" s="392"/>
      <c r="I312" s="394"/>
      <c r="J312" s="236">
        <f>+I311*0.7</f>
        <v>1877888.3549999997</v>
      </c>
    </row>
    <row r="313" spans="1:10" s="237" customFormat="1" ht="18" x14ac:dyDescent="0.2">
      <c r="A313" s="420"/>
      <c r="B313" s="411"/>
      <c r="C313" s="413"/>
      <c r="D313" s="253" t="s">
        <v>67</v>
      </c>
      <c r="E313" s="253"/>
      <c r="F313" s="239"/>
      <c r="G313" s="240"/>
      <c r="H313" s="241">
        <v>82</v>
      </c>
      <c r="I313" s="242">
        <f>+H313*$I$5</f>
        <v>2682697.65</v>
      </c>
      <c r="J313" s="243">
        <f>+J311+J312</f>
        <v>2682697.6499999994</v>
      </c>
    </row>
    <row r="314" spans="1:10" s="237" customFormat="1" ht="48" customHeight="1" x14ac:dyDescent="0.2">
      <c r="A314" s="420" t="s">
        <v>735</v>
      </c>
      <c r="B314" s="405" t="s">
        <v>1275</v>
      </c>
      <c r="C314" s="412" t="s">
        <v>71</v>
      </c>
      <c r="D314" s="410" t="s">
        <v>1002</v>
      </c>
      <c r="E314" s="412" t="s">
        <v>869</v>
      </c>
      <c r="F314" s="251" t="s">
        <v>1276</v>
      </c>
      <c r="G314" s="229" t="s">
        <v>630</v>
      </c>
      <c r="H314" s="391">
        <v>124</v>
      </c>
      <c r="I314" s="393">
        <f>+H314*$I$5</f>
        <v>4056762.3000000003</v>
      </c>
      <c r="J314" s="236">
        <f>+I314*0.3</f>
        <v>1217028.69</v>
      </c>
    </row>
    <row r="315" spans="1:10" s="237" customFormat="1" ht="82.5" customHeight="1" x14ac:dyDescent="0.2">
      <c r="A315" s="420"/>
      <c r="B315" s="411"/>
      <c r="C315" s="418"/>
      <c r="D315" s="411"/>
      <c r="E315" s="413"/>
      <c r="F315" s="252" t="s">
        <v>1277</v>
      </c>
      <c r="G315" s="254" t="s">
        <v>1278</v>
      </c>
      <c r="H315" s="392"/>
      <c r="I315" s="394"/>
      <c r="J315" s="236">
        <f>+I314*0.7</f>
        <v>2839733.61</v>
      </c>
    </row>
    <row r="316" spans="1:10" s="237" customFormat="1" ht="18" x14ac:dyDescent="0.2">
      <c r="A316" s="420"/>
      <c r="B316" s="411"/>
      <c r="C316" s="413"/>
      <c r="D316" s="253" t="s">
        <v>67</v>
      </c>
      <c r="E316" s="253"/>
      <c r="F316" s="239"/>
      <c r="G316" s="240"/>
      <c r="H316" s="241">
        <v>124</v>
      </c>
      <c r="I316" s="242">
        <f>+H316*$I$5</f>
        <v>4056762.3000000003</v>
      </c>
      <c r="J316" s="243">
        <f>+J314+J315</f>
        <v>4056762.3</v>
      </c>
    </row>
    <row r="317" spans="1:10" s="237" customFormat="1" ht="101.25" customHeight="1" x14ac:dyDescent="0.2">
      <c r="A317" s="420" t="s">
        <v>736</v>
      </c>
      <c r="B317" s="405" t="s">
        <v>1279</v>
      </c>
      <c r="C317" s="412" t="s">
        <v>71</v>
      </c>
      <c r="D317" s="410" t="s">
        <v>1002</v>
      </c>
      <c r="E317" s="412" t="s">
        <v>870</v>
      </c>
      <c r="F317" s="251" t="s">
        <v>1280</v>
      </c>
      <c r="G317" s="229" t="s">
        <v>632</v>
      </c>
      <c r="H317" s="391">
        <v>104</v>
      </c>
      <c r="I317" s="393">
        <f>+H317*$I$5</f>
        <v>3402445.8000000003</v>
      </c>
      <c r="J317" s="236">
        <f>+I317*0.3</f>
        <v>1020733.74</v>
      </c>
    </row>
    <row r="318" spans="1:10" s="237" customFormat="1" ht="81.75" customHeight="1" x14ac:dyDescent="0.2">
      <c r="A318" s="420"/>
      <c r="B318" s="411"/>
      <c r="C318" s="418"/>
      <c r="D318" s="411"/>
      <c r="E318" s="413"/>
      <c r="F318" s="252" t="s">
        <v>1281</v>
      </c>
      <c r="G318" s="254" t="s">
        <v>1282</v>
      </c>
      <c r="H318" s="392"/>
      <c r="I318" s="394"/>
      <c r="J318" s="236">
        <f>+I317*0.7</f>
        <v>2381712.06</v>
      </c>
    </row>
    <row r="319" spans="1:10" s="237" customFormat="1" ht="18" x14ac:dyDescent="0.2">
      <c r="A319" s="420"/>
      <c r="B319" s="411"/>
      <c r="C319" s="413"/>
      <c r="D319" s="253" t="s">
        <v>67</v>
      </c>
      <c r="E319" s="253"/>
      <c r="F319" s="239"/>
      <c r="G319" s="240"/>
      <c r="H319" s="241">
        <v>104</v>
      </c>
      <c r="I319" s="242">
        <f>+H319*$I$5</f>
        <v>3402445.8000000003</v>
      </c>
      <c r="J319" s="243">
        <f>+J317+J318</f>
        <v>3402445.8</v>
      </c>
    </row>
    <row r="320" spans="1:10" s="237" customFormat="1" ht="42.75" customHeight="1" x14ac:dyDescent="0.2">
      <c r="A320" s="420" t="s">
        <v>737</v>
      </c>
      <c r="B320" s="405" t="s">
        <v>1283</v>
      </c>
      <c r="C320" s="412" t="s">
        <v>71</v>
      </c>
      <c r="D320" s="410" t="s">
        <v>1002</v>
      </c>
      <c r="E320" s="412" t="s">
        <v>871</v>
      </c>
      <c r="F320" s="251" t="s">
        <v>1284</v>
      </c>
      <c r="G320" s="229" t="s">
        <v>634</v>
      </c>
      <c r="H320" s="391">
        <v>83</v>
      </c>
      <c r="I320" s="393">
        <f>+H320*$I$5</f>
        <v>2715413.4750000001</v>
      </c>
      <c r="J320" s="236">
        <f>+I320*0.3</f>
        <v>814624.04249999998</v>
      </c>
    </row>
    <row r="321" spans="1:10" s="237" customFormat="1" ht="96.75" customHeight="1" x14ac:dyDescent="0.2">
      <c r="A321" s="420"/>
      <c r="B321" s="411"/>
      <c r="C321" s="418"/>
      <c r="D321" s="411"/>
      <c r="E321" s="413"/>
      <c r="F321" s="252" t="s">
        <v>1285</v>
      </c>
      <c r="G321" s="254" t="s">
        <v>1286</v>
      </c>
      <c r="H321" s="392"/>
      <c r="I321" s="394"/>
      <c r="J321" s="236">
        <f>+I320*0.7</f>
        <v>1900789.4324999999</v>
      </c>
    </row>
    <row r="322" spans="1:10" s="237" customFormat="1" ht="18" x14ac:dyDescent="0.2">
      <c r="A322" s="420"/>
      <c r="B322" s="411"/>
      <c r="C322" s="413"/>
      <c r="D322" s="253" t="s">
        <v>67</v>
      </c>
      <c r="E322" s="253"/>
      <c r="F322" s="239"/>
      <c r="G322" s="240"/>
      <c r="H322" s="241">
        <v>83</v>
      </c>
      <c r="I322" s="242">
        <f>+H322*$I$5</f>
        <v>2715413.4750000001</v>
      </c>
      <c r="J322" s="243">
        <f>+J320+J321</f>
        <v>2715413.4749999996</v>
      </c>
    </row>
    <row r="323" spans="1:10" s="237" customFormat="1" ht="42" customHeight="1" x14ac:dyDescent="0.2">
      <c r="A323" s="420" t="s">
        <v>738</v>
      </c>
      <c r="B323" s="405" t="s">
        <v>1287</v>
      </c>
      <c r="C323" s="412" t="s">
        <v>71</v>
      </c>
      <c r="D323" s="410" t="s">
        <v>1002</v>
      </c>
      <c r="E323" s="412" t="s">
        <v>872</v>
      </c>
      <c r="F323" s="251" t="s">
        <v>1288</v>
      </c>
      <c r="G323" s="229" t="s">
        <v>636</v>
      </c>
      <c r="H323" s="391">
        <v>41</v>
      </c>
      <c r="I323" s="393">
        <f>+H323*$I$5</f>
        <v>1341348.825</v>
      </c>
      <c r="J323" s="236">
        <f>+I323*0.3</f>
        <v>402404.64749999996</v>
      </c>
    </row>
    <row r="324" spans="1:10" s="237" customFormat="1" ht="72.75" customHeight="1" x14ac:dyDescent="0.2">
      <c r="A324" s="420"/>
      <c r="B324" s="411"/>
      <c r="C324" s="418"/>
      <c r="D324" s="411"/>
      <c r="E324" s="413"/>
      <c r="F324" s="252" t="s">
        <v>1289</v>
      </c>
      <c r="G324" s="254" t="s">
        <v>1290</v>
      </c>
      <c r="H324" s="392"/>
      <c r="I324" s="394"/>
      <c r="J324" s="236">
        <f>+I323*0.7</f>
        <v>938944.17749999987</v>
      </c>
    </row>
    <row r="325" spans="1:10" s="237" customFormat="1" ht="18.75" thickBot="1" x14ac:dyDescent="0.25">
      <c r="A325" s="421"/>
      <c r="B325" s="429"/>
      <c r="C325" s="430"/>
      <c r="D325" s="245" t="s">
        <v>67</v>
      </c>
      <c r="E325" s="245"/>
      <c r="F325" s="246"/>
      <c r="G325" s="247"/>
      <c r="H325" s="248">
        <v>41</v>
      </c>
      <c r="I325" s="249">
        <f>+H325*$I$5</f>
        <v>1341348.825</v>
      </c>
      <c r="J325" s="250">
        <f>+J323+J324</f>
        <v>1341348.8249999997</v>
      </c>
    </row>
    <row r="326" spans="1:10" ht="21.75" customHeight="1" x14ac:dyDescent="0.25">
      <c r="A326" s="287" t="s">
        <v>996</v>
      </c>
      <c r="B326" s="288"/>
      <c r="C326" s="288"/>
      <c r="D326" s="288"/>
      <c r="E326" s="288"/>
      <c r="F326" s="288"/>
      <c r="G326" s="288"/>
      <c r="H326" s="288"/>
      <c r="I326" s="288"/>
      <c r="J326" s="289"/>
    </row>
    <row r="327" spans="1:10" ht="13.7" customHeight="1" x14ac:dyDescent="0.2">
      <c r="A327" s="290" t="s">
        <v>997</v>
      </c>
      <c r="B327" s="291"/>
      <c r="C327" s="291"/>
      <c r="D327" s="291"/>
      <c r="E327" s="291"/>
      <c r="F327" s="291"/>
      <c r="G327" s="291"/>
      <c r="H327" s="291"/>
      <c r="I327" s="291"/>
      <c r="J327" s="292"/>
    </row>
    <row r="328" spans="1:10" ht="16.5" customHeight="1" thickBot="1" x14ac:dyDescent="0.25">
      <c r="A328" s="293" t="s">
        <v>0</v>
      </c>
      <c r="B328" s="294"/>
      <c r="C328" s="294"/>
      <c r="D328" s="294"/>
      <c r="E328" s="294"/>
      <c r="F328" s="294"/>
      <c r="G328" s="294"/>
      <c r="H328" s="294"/>
      <c r="I328" s="294"/>
      <c r="J328" s="295"/>
    </row>
    <row r="329" spans="1:10" ht="39.75" customHeight="1" thickBot="1" x14ac:dyDescent="0.25">
      <c r="A329" s="91"/>
      <c r="B329" s="54"/>
      <c r="C329" s="54"/>
      <c r="D329" s="55"/>
      <c r="E329" s="55"/>
      <c r="F329" s="54"/>
      <c r="G329" s="53"/>
      <c r="H329" s="81"/>
      <c r="I329" s="60" t="s">
        <v>1397</v>
      </c>
      <c r="J329" s="102"/>
    </row>
    <row r="330" spans="1:10" ht="33" customHeight="1" thickBot="1" x14ac:dyDescent="0.25">
      <c r="A330" s="91"/>
      <c r="B330" s="56"/>
      <c r="C330" s="56"/>
      <c r="D330" s="53"/>
      <c r="E330" s="53"/>
      <c r="F330" s="53"/>
      <c r="G330" s="53"/>
      <c r="H330" s="57"/>
      <c r="I330" s="35">
        <v>32715.825000000001</v>
      </c>
      <c r="J330" s="103"/>
    </row>
    <row r="331" spans="1:10" s="4" customFormat="1" ht="36" customHeight="1" thickBot="1" x14ac:dyDescent="0.25">
      <c r="A331" s="43" t="s">
        <v>27</v>
      </c>
      <c r="B331" s="3" t="s">
        <v>100</v>
      </c>
      <c r="C331" s="3" t="s">
        <v>70</v>
      </c>
      <c r="D331" s="3" t="s">
        <v>1</v>
      </c>
      <c r="E331" s="3"/>
      <c r="F331" s="3" t="s">
        <v>13</v>
      </c>
      <c r="G331" s="3" t="s">
        <v>14</v>
      </c>
      <c r="H331" s="36" t="s">
        <v>1398</v>
      </c>
      <c r="I331" s="37" t="s">
        <v>1399</v>
      </c>
      <c r="J331" s="73" t="s">
        <v>141</v>
      </c>
    </row>
    <row r="332" spans="1:10" s="237" customFormat="1" ht="70.5" customHeight="1" x14ac:dyDescent="0.2">
      <c r="A332" s="407" t="s">
        <v>739</v>
      </c>
      <c r="B332" s="405" t="s">
        <v>1291</v>
      </c>
      <c r="C332" s="412" t="s">
        <v>71</v>
      </c>
      <c r="D332" s="410" t="s">
        <v>1006</v>
      </c>
      <c r="E332" s="412" t="s">
        <v>873</v>
      </c>
      <c r="F332" s="251" t="s">
        <v>1292</v>
      </c>
      <c r="G332" s="229" t="s">
        <v>638</v>
      </c>
      <c r="H332" s="391">
        <v>88</v>
      </c>
      <c r="I332" s="393">
        <f>+H332*$I$5</f>
        <v>2878992.6</v>
      </c>
      <c r="J332" s="236">
        <f>+I332*0.3</f>
        <v>863697.78</v>
      </c>
    </row>
    <row r="333" spans="1:10" s="237" customFormat="1" ht="97.5" customHeight="1" x14ac:dyDescent="0.2">
      <c r="A333" s="408"/>
      <c r="B333" s="411"/>
      <c r="C333" s="418"/>
      <c r="D333" s="411"/>
      <c r="E333" s="413"/>
      <c r="F333" s="252" t="s">
        <v>1454</v>
      </c>
      <c r="G333" s="254" t="s">
        <v>1293</v>
      </c>
      <c r="H333" s="392"/>
      <c r="I333" s="394"/>
      <c r="J333" s="236">
        <f>+I332*0.7</f>
        <v>2015294.8199999998</v>
      </c>
    </row>
    <row r="334" spans="1:10" s="237" customFormat="1" ht="38.25" customHeight="1" x14ac:dyDescent="0.2">
      <c r="A334" s="408"/>
      <c r="B334" s="411"/>
      <c r="C334" s="418"/>
      <c r="D334" s="410" t="s">
        <v>1000</v>
      </c>
      <c r="E334" s="412" t="s">
        <v>874</v>
      </c>
      <c r="F334" s="229" t="s">
        <v>1294</v>
      </c>
      <c r="G334" s="229" t="s">
        <v>990</v>
      </c>
      <c r="H334" s="391">
        <v>137</v>
      </c>
      <c r="I334" s="393">
        <f>+H334*$I$5</f>
        <v>4482068.0250000004</v>
      </c>
      <c r="J334" s="236">
        <f>+I334*0.3</f>
        <v>1344620.4075</v>
      </c>
    </row>
    <row r="335" spans="1:10" s="237" customFormat="1" ht="65.25" customHeight="1" x14ac:dyDescent="0.2">
      <c r="A335" s="408"/>
      <c r="B335" s="411"/>
      <c r="C335" s="418"/>
      <c r="D335" s="411"/>
      <c r="E335" s="413"/>
      <c r="F335" s="229" t="s">
        <v>1295</v>
      </c>
      <c r="G335" s="229" t="s">
        <v>1296</v>
      </c>
      <c r="H335" s="392"/>
      <c r="I335" s="394"/>
      <c r="J335" s="236">
        <f>+I334*0.7</f>
        <v>3137447.6175000002</v>
      </c>
    </row>
    <row r="336" spans="1:10" s="237" customFormat="1" ht="18" x14ac:dyDescent="0.2">
      <c r="A336" s="409"/>
      <c r="B336" s="411"/>
      <c r="C336" s="413"/>
      <c r="D336" s="253" t="s">
        <v>67</v>
      </c>
      <c r="E336" s="253"/>
      <c r="F336" s="239"/>
      <c r="G336" s="240"/>
      <c r="H336" s="241">
        <v>225</v>
      </c>
      <c r="I336" s="242">
        <f>+H336*$I$5</f>
        <v>7361060.625</v>
      </c>
      <c r="J336" s="243">
        <f>+J332+J333+J334+J335</f>
        <v>7361060.625</v>
      </c>
    </row>
    <row r="337" spans="1:10" s="237" customFormat="1" ht="64.5" customHeight="1" x14ac:dyDescent="0.2">
      <c r="A337" s="407" t="s">
        <v>740</v>
      </c>
      <c r="B337" s="405" t="s">
        <v>1297</v>
      </c>
      <c r="C337" s="412" t="s">
        <v>71</v>
      </c>
      <c r="D337" s="410" t="s">
        <v>1006</v>
      </c>
      <c r="E337" s="412" t="s">
        <v>875</v>
      </c>
      <c r="F337" s="251" t="s">
        <v>1298</v>
      </c>
      <c r="G337" s="229" t="s">
        <v>642</v>
      </c>
      <c r="H337" s="391">
        <v>61</v>
      </c>
      <c r="I337" s="393">
        <f>+H337*$I$5</f>
        <v>1995665.325</v>
      </c>
      <c r="J337" s="236">
        <f>+I337*0.3</f>
        <v>598699.59749999992</v>
      </c>
    </row>
    <row r="338" spans="1:10" s="237" customFormat="1" ht="109.5" customHeight="1" x14ac:dyDescent="0.2">
      <c r="A338" s="408"/>
      <c r="B338" s="411"/>
      <c r="C338" s="418"/>
      <c r="D338" s="411"/>
      <c r="E338" s="413"/>
      <c r="F338" s="252" t="s">
        <v>1299</v>
      </c>
      <c r="G338" s="254" t="s">
        <v>1300</v>
      </c>
      <c r="H338" s="392"/>
      <c r="I338" s="394"/>
      <c r="J338" s="236">
        <f>+I337*0.7</f>
        <v>1396965.7274999998</v>
      </c>
    </row>
    <row r="339" spans="1:10" s="237" customFormat="1" ht="52.5" customHeight="1" x14ac:dyDescent="0.2">
      <c r="A339" s="408"/>
      <c r="B339" s="411"/>
      <c r="C339" s="418"/>
      <c r="D339" s="410" t="s">
        <v>1000</v>
      </c>
      <c r="E339" s="412" t="s">
        <v>876</v>
      </c>
      <c r="F339" s="229" t="s">
        <v>1301</v>
      </c>
      <c r="G339" s="229" t="s">
        <v>991</v>
      </c>
      <c r="H339" s="391">
        <v>112</v>
      </c>
      <c r="I339" s="393">
        <f>+H339*$I$330</f>
        <v>3664172.4</v>
      </c>
      <c r="J339" s="236">
        <f>+I339*0.3</f>
        <v>1099251.72</v>
      </c>
    </row>
    <row r="340" spans="1:10" s="237" customFormat="1" ht="72.75" customHeight="1" x14ac:dyDescent="0.2">
      <c r="A340" s="408"/>
      <c r="B340" s="411"/>
      <c r="C340" s="418"/>
      <c r="D340" s="411"/>
      <c r="E340" s="413"/>
      <c r="F340" s="229" t="s">
        <v>1302</v>
      </c>
      <c r="G340" s="229" t="s">
        <v>1303</v>
      </c>
      <c r="H340" s="392"/>
      <c r="I340" s="394"/>
      <c r="J340" s="236">
        <f>+I339*0.7</f>
        <v>2564920.6799999997</v>
      </c>
    </row>
    <row r="341" spans="1:10" s="237" customFormat="1" ht="24" customHeight="1" x14ac:dyDescent="0.2">
      <c r="A341" s="409"/>
      <c r="B341" s="411"/>
      <c r="C341" s="413"/>
      <c r="D341" s="253" t="s">
        <v>67</v>
      </c>
      <c r="E341" s="253"/>
      <c r="F341" s="239"/>
      <c r="G341" s="240"/>
      <c r="H341" s="241">
        <v>173</v>
      </c>
      <c r="I341" s="242">
        <f>+H341*$I$5</f>
        <v>5659837.7250000006</v>
      </c>
      <c r="J341" s="243">
        <f>+J337+J338+J339+J340</f>
        <v>5659837.7249999996</v>
      </c>
    </row>
    <row r="342" spans="1:10" s="237" customFormat="1" ht="36.75" customHeight="1" x14ac:dyDescent="0.2">
      <c r="A342" s="407" t="s">
        <v>741</v>
      </c>
      <c r="B342" s="405" t="s">
        <v>1304</v>
      </c>
      <c r="C342" s="405" t="s">
        <v>1305</v>
      </c>
      <c r="D342" s="410" t="s">
        <v>1000</v>
      </c>
      <c r="E342" s="412" t="s">
        <v>877</v>
      </c>
      <c r="F342" s="251" t="s">
        <v>1306</v>
      </c>
      <c r="G342" s="406" t="s">
        <v>992</v>
      </c>
      <c r="H342" s="391">
        <v>357</v>
      </c>
      <c r="I342" s="393">
        <f>+H342*$I$5</f>
        <v>11679549.525</v>
      </c>
      <c r="J342" s="236">
        <f>+I342*0.3</f>
        <v>3503864.8574999999</v>
      </c>
    </row>
    <row r="343" spans="1:10" s="237" customFormat="1" ht="31.5" customHeight="1" x14ac:dyDescent="0.2">
      <c r="A343" s="408"/>
      <c r="B343" s="405"/>
      <c r="C343" s="405"/>
      <c r="D343" s="411"/>
      <c r="E343" s="413"/>
      <c r="F343" s="251" t="s">
        <v>1307</v>
      </c>
      <c r="G343" s="406"/>
      <c r="H343" s="392"/>
      <c r="I343" s="394"/>
      <c r="J343" s="236">
        <f>+I342*0.7</f>
        <v>8175684.6674999995</v>
      </c>
    </row>
    <row r="344" spans="1:10" s="237" customFormat="1" ht="21" customHeight="1" x14ac:dyDescent="0.2">
      <c r="A344" s="409"/>
      <c r="B344" s="405"/>
      <c r="C344" s="405"/>
      <c r="D344" s="261" t="s">
        <v>67</v>
      </c>
      <c r="E344" s="261"/>
      <c r="F344" s="239"/>
      <c r="G344" s="240"/>
      <c r="H344" s="241">
        <v>357</v>
      </c>
      <c r="I344" s="242">
        <f>+H344*$I$5</f>
        <v>11679549.525</v>
      </c>
      <c r="J344" s="243">
        <f>+J342+J343</f>
        <v>11679549.524999999</v>
      </c>
    </row>
    <row r="345" spans="1:10" s="237" customFormat="1" ht="30" customHeight="1" x14ac:dyDescent="0.2">
      <c r="A345" s="407" t="s">
        <v>742</v>
      </c>
      <c r="B345" s="405" t="s">
        <v>1308</v>
      </c>
      <c r="C345" s="405" t="s">
        <v>1305</v>
      </c>
      <c r="D345" s="410" t="s">
        <v>1000</v>
      </c>
      <c r="E345" s="412" t="s">
        <v>878</v>
      </c>
      <c r="F345" s="251" t="s">
        <v>1309</v>
      </c>
      <c r="G345" s="406" t="s">
        <v>993</v>
      </c>
      <c r="H345" s="391">
        <v>300</v>
      </c>
      <c r="I345" s="393">
        <f>+H345*$I$5</f>
        <v>9814747.5</v>
      </c>
      <c r="J345" s="236">
        <f>+I345*0.3</f>
        <v>2944424.25</v>
      </c>
    </row>
    <row r="346" spans="1:10" s="237" customFormat="1" ht="31.5" customHeight="1" x14ac:dyDescent="0.2">
      <c r="A346" s="408"/>
      <c r="B346" s="405"/>
      <c r="C346" s="405"/>
      <c r="D346" s="411"/>
      <c r="E346" s="413"/>
      <c r="F346" s="251" t="s">
        <v>1310</v>
      </c>
      <c r="G346" s="406"/>
      <c r="H346" s="392"/>
      <c r="I346" s="394"/>
      <c r="J346" s="236">
        <f>+I345*0.7</f>
        <v>6870323.25</v>
      </c>
    </row>
    <row r="347" spans="1:10" s="237" customFormat="1" ht="37.5" customHeight="1" x14ac:dyDescent="0.2">
      <c r="A347" s="409"/>
      <c r="B347" s="405"/>
      <c r="C347" s="405"/>
      <c r="D347" s="261" t="s">
        <v>67</v>
      </c>
      <c r="E347" s="261"/>
      <c r="F347" s="239"/>
      <c r="G347" s="240"/>
      <c r="H347" s="241">
        <v>300</v>
      </c>
      <c r="I347" s="242">
        <f>+H347*$I$5</f>
        <v>9814747.5</v>
      </c>
      <c r="J347" s="243">
        <f>+J345+J346</f>
        <v>9814747.5</v>
      </c>
    </row>
    <row r="348" spans="1:10" s="237" customFormat="1" ht="29.25" customHeight="1" x14ac:dyDescent="0.2">
      <c r="A348" s="407" t="s">
        <v>743</v>
      </c>
      <c r="B348" s="405" t="s">
        <v>1311</v>
      </c>
      <c r="C348" s="405" t="s">
        <v>1305</v>
      </c>
      <c r="D348" s="410" t="s">
        <v>1000</v>
      </c>
      <c r="E348" s="412" t="s">
        <v>879</v>
      </c>
      <c r="F348" s="251" t="s">
        <v>1312</v>
      </c>
      <c r="G348" s="406" t="s">
        <v>994</v>
      </c>
      <c r="H348" s="391">
        <v>230</v>
      </c>
      <c r="I348" s="393">
        <f>+H348*$I$5</f>
        <v>7524639.75</v>
      </c>
      <c r="J348" s="236">
        <f>+I348*0.3</f>
        <v>2257391.9249999998</v>
      </c>
    </row>
    <row r="349" spans="1:10" s="237" customFormat="1" ht="43.5" customHeight="1" x14ac:dyDescent="0.2">
      <c r="A349" s="408"/>
      <c r="B349" s="405"/>
      <c r="C349" s="405"/>
      <c r="D349" s="411"/>
      <c r="E349" s="413"/>
      <c r="F349" s="251" t="s">
        <v>1313</v>
      </c>
      <c r="G349" s="406"/>
      <c r="H349" s="392"/>
      <c r="I349" s="394"/>
      <c r="J349" s="236">
        <f>+I348*0.7</f>
        <v>5267247.8249999993</v>
      </c>
    </row>
    <row r="350" spans="1:10" s="237" customFormat="1" ht="31.5" customHeight="1" x14ac:dyDescent="0.2">
      <c r="A350" s="409"/>
      <c r="B350" s="405"/>
      <c r="C350" s="405"/>
      <c r="D350" s="261" t="s">
        <v>67</v>
      </c>
      <c r="E350" s="261"/>
      <c r="F350" s="239"/>
      <c r="G350" s="240"/>
      <c r="H350" s="241">
        <v>230</v>
      </c>
      <c r="I350" s="242">
        <f>+H350*$I$5</f>
        <v>7524639.75</v>
      </c>
      <c r="J350" s="243">
        <f>+J348+J349</f>
        <v>7524639.7499999991</v>
      </c>
    </row>
    <row r="351" spans="1:10" s="237" customFormat="1" ht="77.25" customHeight="1" x14ac:dyDescent="0.2">
      <c r="A351" s="407" t="s">
        <v>744</v>
      </c>
      <c r="B351" s="405" t="s">
        <v>1314</v>
      </c>
      <c r="C351" s="405" t="s">
        <v>97</v>
      </c>
      <c r="D351" s="262" t="s">
        <v>1020</v>
      </c>
      <c r="E351" s="262" t="s">
        <v>880</v>
      </c>
      <c r="F351" s="240" t="s">
        <v>1315</v>
      </c>
      <c r="G351" s="240" t="s">
        <v>1316</v>
      </c>
      <c r="H351" s="263">
        <v>868</v>
      </c>
      <c r="I351" s="264">
        <f>+H351*$I$5</f>
        <v>28397336.100000001</v>
      </c>
      <c r="J351" s="264">
        <f>+I351</f>
        <v>28397336.100000001</v>
      </c>
    </row>
    <row r="352" spans="1:10" s="237" customFormat="1" ht="18" x14ac:dyDescent="0.2">
      <c r="A352" s="409"/>
      <c r="B352" s="405"/>
      <c r="C352" s="405"/>
      <c r="D352" s="261" t="s">
        <v>67</v>
      </c>
      <c r="E352" s="261"/>
      <c r="F352" s="239"/>
      <c r="G352" s="240"/>
      <c r="H352" s="241">
        <v>868</v>
      </c>
      <c r="I352" s="242">
        <f>+H351*$I$5</f>
        <v>28397336.100000001</v>
      </c>
      <c r="J352" s="242">
        <f>+J351</f>
        <v>28397336.100000001</v>
      </c>
    </row>
    <row r="353" spans="1:10" s="237" customFormat="1" ht="90" customHeight="1" x14ac:dyDescent="0.2">
      <c r="A353" s="407" t="s">
        <v>745</v>
      </c>
      <c r="B353" s="405" t="s">
        <v>1317</v>
      </c>
      <c r="C353" s="405" t="s">
        <v>1318</v>
      </c>
      <c r="D353" s="262" t="s">
        <v>1020</v>
      </c>
      <c r="E353" s="262" t="s">
        <v>881</v>
      </c>
      <c r="F353" s="240" t="s">
        <v>1319</v>
      </c>
      <c r="G353" s="240" t="s">
        <v>1320</v>
      </c>
      <c r="H353" s="263">
        <v>303</v>
      </c>
      <c r="I353" s="264">
        <f>+H353*$I$5</f>
        <v>9912894.9749999996</v>
      </c>
      <c r="J353" s="264">
        <f>+I353</f>
        <v>9912894.9749999996</v>
      </c>
    </row>
    <row r="354" spans="1:10" s="237" customFormat="1" ht="31.5" customHeight="1" x14ac:dyDescent="0.2">
      <c r="A354" s="409"/>
      <c r="B354" s="405"/>
      <c r="C354" s="405"/>
      <c r="D354" s="261" t="s">
        <v>67</v>
      </c>
      <c r="E354" s="261"/>
      <c r="F354" s="239"/>
      <c r="G354" s="240"/>
      <c r="H354" s="241">
        <v>303</v>
      </c>
      <c r="I354" s="242">
        <f>+H354*$I$5</f>
        <v>9912894.9749999996</v>
      </c>
      <c r="J354" s="242">
        <f>+I354</f>
        <v>9912894.9749999996</v>
      </c>
    </row>
    <row r="355" spans="1:10" s="237" customFormat="1" ht="124.5" customHeight="1" x14ac:dyDescent="0.2">
      <c r="A355" s="407" t="s">
        <v>746</v>
      </c>
      <c r="B355" s="405" t="s">
        <v>1321</v>
      </c>
      <c r="C355" s="405" t="s">
        <v>91</v>
      </c>
      <c r="D355" s="262" t="s">
        <v>1021</v>
      </c>
      <c r="E355" s="262" t="s">
        <v>882</v>
      </c>
      <c r="F355" s="240" t="s">
        <v>1322</v>
      </c>
      <c r="G355" s="240" t="s">
        <v>1396</v>
      </c>
      <c r="H355" s="263">
        <v>2</v>
      </c>
      <c r="I355" s="264">
        <f>+H355*$I$5</f>
        <v>65431.65</v>
      </c>
      <c r="J355" s="264">
        <f>+I355</f>
        <v>65431.65</v>
      </c>
    </row>
    <row r="356" spans="1:10" s="237" customFormat="1" ht="32.25" customHeight="1" thickBot="1" x14ac:dyDescent="0.25">
      <c r="A356" s="416"/>
      <c r="B356" s="428"/>
      <c r="C356" s="428"/>
      <c r="D356" s="265" t="s">
        <v>67</v>
      </c>
      <c r="E356" s="265"/>
      <c r="F356" s="246"/>
      <c r="G356" s="247"/>
      <c r="H356" s="248">
        <v>2</v>
      </c>
      <c r="I356" s="249">
        <f>+H356*$I$5</f>
        <v>65431.65</v>
      </c>
      <c r="J356" s="249">
        <f>+I356</f>
        <v>65431.65</v>
      </c>
    </row>
    <row r="357" spans="1:10" ht="21.75" customHeight="1" x14ac:dyDescent="0.25">
      <c r="A357" s="287" t="s">
        <v>996</v>
      </c>
      <c r="B357" s="288"/>
      <c r="C357" s="288"/>
      <c r="D357" s="288"/>
      <c r="E357" s="288"/>
      <c r="F357" s="288"/>
      <c r="G357" s="288"/>
      <c r="H357" s="288"/>
      <c r="I357" s="288"/>
      <c r="J357" s="289"/>
    </row>
    <row r="358" spans="1:10" ht="13.7" customHeight="1" x14ac:dyDescent="0.2">
      <c r="A358" s="290" t="s">
        <v>997</v>
      </c>
      <c r="B358" s="291"/>
      <c r="C358" s="291"/>
      <c r="D358" s="291"/>
      <c r="E358" s="291"/>
      <c r="F358" s="291"/>
      <c r="G358" s="291"/>
      <c r="H358" s="291"/>
      <c r="I358" s="291"/>
      <c r="J358" s="292"/>
    </row>
    <row r="359" spans="1:10" ht="16.5" customHeight="1" thickBot="1" x14ac:dyDescent="0.25">
      <c r="A359" s="293" t="s">
        <v>0</v>
      </c>
      <c r="B359" s="294"/>
      <c r="C359" s="294"/>
      <c r="D359" s="294"/>
      <c r="E359" s="294"/>
      <c r="F359" s="294"/>
      <c r="G359" s="294"/>
      <c r="H359" s="294"/>
      <c r="I359" s="294"/>
      <c r="J359" s="295"/>
    </row>
    <row r="360" spans="1:10" ht="39.75" customHeight="1" thickBot="1" x14ac:dyDescent="0.25">
      <c r="A360" s="91"/>
      <c r="B360" s="54"/>
      <c r="C360" s="54"/>
      <c r="D360" s="55"/>
      <c r="E360" s="55"/>
      <c r="F360" s="54"/>
      <c r="G360" s="53"/>
      <c r="H360" s="81"/>
      <c r="I360" s="60" t="s">
        <v>1397</v>
      </c>
      <c r="J360" s="102"/>
    </row>
    <row r="361" spans="1:10" ht="33" customHeight="1" thickBot="1" x14ac:dyDescent="0.25">
      <c r="A361" s="91"/>
      <c r="B361" s="56"/>
      <c r="C361" s="56"/>
      <c r="D361" s="53"/>
      <c r="E361" s="53"/>
      <c r="F361" s="53"/>
      <c r="G361" s="53"/>
      <c r="H361" s="57"/>
      <c r="I361" s="35">
        <v>32715.825000000001</v>
      </c>
      <c r="J361" s="103"/>
    </row>
    <row r="362" spans="1:10" s="4" customFormat="1" ht="39" customHeight="1" thickBot="1" x14ac:dyDescent="0.25">
      <c r="A362" s="43" t="s">
        <v>27</v>
      </c>
      <c r="B362" s="3" t="s">
        <v>100</v>
      </c>
      <c r="C362" s="3" t="s">
        <v>70</v>
      </c>
      <c r="D362" s="3" t="s">
        <v>1</v>
      </c>
      <c r="E362" s="3"/>
      <c r="F362" s="3" t="s">
        <v>13</v>
      </c>
      <c r="G362" s="3" t="s">
        <v>14</v>
      </c>
      <c r="H362" s="36" t="s">
        <v>1398</v>
      </c>
      <c r="I362" s="37" t="s">
        <v>1399</v>
      </c>
      <c r="J362" s="73" t="s">
        <v>141</v>
      </c>
    </row>
    <row r="363" spans="1:10" s="237" customFormat="1" ht="72" customHeight="1" x14ac:dyDescent="0.2">
      <c r="A363" s="407" t="s">
        <v>747</v>
      </c>
      <c r="B363" s="425" t="s">
        <v>1323</v>
      </c>
      <c r="C363" s="405" t="s">
        <v>91</v>
      </c>
      <c r="D363" s="262"/>
      <c r="E363" s="262" t="s">
        <v>883</v>
      </c>
      <c r="F363" s="240" t="s">
        <v>1324</v>
      </c>
      <c r="G363" s="266"/>
      <c r="H363" s="263">
        <v>1</v>
      </c>
      <c r="I363" s="264">
        <f t="shared" ref="I363:I377" si="0">+H363*$I$5</f>
        <v>32715.825000000001</v>
      </c>
      <c r="J363" s="264">
        <f t="shared" ref="J363:J376" si="1">+I363</f>
        <v>32715.825000000001</v>
      </c>
    </row>
    <row r="364" spans="1:10" s="237" customFormat="1" ht="45.75" customHeight="1" thickBot="1" x14ac:dyDescent="0.25">
      <c r="A364" s="416"/>
      <c r="B364" s="426"/>
      <c r="C364" s="405"/>
      <c r="D364" s="261" t="s">
        <v>67</v>
      </c>
      <c r="E364" s="261"/>
      <c r="F364" s="239"/>
      <c r="G364" s="240"/>
      <c r="H364" s="241">
        <v>1</v>
      </c>
      <c r="I364" s="242">
        <f t="shared" si="0"/>
        <v>32715.825000000001</v>
      </c>
      <c r="J364" s="242">
        <f t="shared" si="1"/>
        <v>32715.825000000001</v>
      </c>
    </row>
    <row r="365" spans="1:10" s="237" customFormat="1" ht="49.7" customHeight="1" x14ac:dyDescent="0.2">
      <c r="A365" s="420" t="s">
        <v>748</v>
      </c>
      <c r="B365" s="405" t="s">
        <v>1325</v>
      </c>
      <c r="C365" s="405" t="s">
        <v>94</v>
      </c>
      <c r="D365" s="262"/>
      <c r="E365" s="262" t="s">
        <v>884</v>
      </c>
      <c r="F365" s="251" t="s">
        <v>1326</v>
      </c>
      <c r="G365" s="240" t="s">
        <v>651</v>
      </c>
      <c r="H365" s="263">
        <v>129</v>
      </c>
      <c r="I365" s="264">
        <f t="shared" si="0"/>
        <v>4220341.4249999998</v>
      </c>
      <c r="J365" s="264">
        <f t="shared" si="1"/>
        <v>4220341.4249999998</v>
      </c>
    </row>
    <row r="366" spans="1:10" s="237" customFormat="1" ht="46.5" customHeight="1" x14ac:dyDescent="0.2">
      <c r="A366" s="427"/>
      <c r="B366" s="405"/>
      <c r="C366" s="405"/>
      <c r="D366" s="261" t="s">
        <v>67</v>
      </c>
      <c r="E366" s="261"/>
      <c r="F366" s="239"/>
      <c r="G366" s="240"/>
      <c r="H366" s="241">
        <v>129</v>
      </c>
      <c r="I366" s="242">
        <f t="shared" si="0"/>
        <v>4220341.4249999998</v>
      </c>
      <c r="J366" s="242">
        <f t="shared" si="1"/>
        <v>4220341.4249999998</v>
      </c>
    </row>
    <row r="367" spans="1:10" s="237" customFormat="1" ht="45" customHeight="1" x14ac:dyDescent="0.2">
      <c r="A367" s="407" t="s">
        <v>749</v>
      </c>
      <c r="B367" s="412" t="s">
        <v>1327</v>
      </c>
      <c r="C367" s="412" t="s">
        <v>91</v>
      </c>
      <c r="D367" s="244" t="s">
        <v>1328</v>
      </c>
      <c r="E367" s="244" t="s">
        <v>885</v>
      </c>
      <c r="F367" s="240" t="s">
        <v>1329</v>
      </c>
      <c r="G367" s="240" t="s">
        <v>652</v>
      </c>
      <c r="H367" s="263">
        <v>2</v>
      </c>
      <c r="I367" s="264">
        <f t="shared" si="0"/>
        <v>65431.65</v>
      </c>
      <c r="J367" s="264">
        <f t="shared" si="1"/>
        <v>65431.65</v>
      </c>
    </row>
    <row r="368" spans="1:10" s="237" customFormat="1" ht="51" customHeight="1" x14ac:dyDescent="0.2">
      <c r="A368" s="409"/>
      <c r="B368" s="413"/>
      <c r="C368" s="413"/>
      <c r="D368" s="253" t="s">
        <v>67</v>
      </c>
      <c r="E368" s="253"/>
      <c r="F368" s="239"/>
      <c r="G368" s="240"/>
      <c r="H368" s="241">
        <v>2</v>
      </c>
      <c r="I368" s="242">
        <f t="shared" si="0"/>
        <v>65431.65</v>
      </c>
      <c r="J368" s="242">
        <f t="shared" si="1"/>
        <v>65431.65</v>
      </c>
    </row>
    <row r="369" spans="1:10" s="237" customFormat="1" ht="56.25" customHeight="1" x14ac:dyDescent="0.2">
      <c r="A369" s="407" t="s">
        <v>750</v>
      </c>
      <c r="B369" s="412" t="s">
        <v>1330</v>
      </c>
      <c r="C369" s="412" t="s">
        <v>91</v>
      </c>
      <c r="D369" s="244" t="s">
        <v>995</v>
      </c>
      <c r="E369" s="244" t="s">
        <v>886</v>
      </c>
      <c r="F369" s="240" t="s">
        <v>1331</v>
      </c>
      <c r="G369" s="240" t="s">
        <v>653</v>
      </c>
      <c r="H369" s="263">
        <v>2.3048400270512941</v>
      </c>
      <c r="I369" s="264">
        <f t="shared" si="0"/>
        <v>75404.742978005408</v>
      </c>
      <c r="J369" s="264">
        <f t="shared" si="1"/>
        <v>75404.742978005408</v>
      </c>
    </row>
    <row r="370" spans="1:10" s="237" customFormat="1" ht="32.25" customHeight="1" x14ac:dyDescent="0.2">
      <c r="A370" s="409"/>
      <c r="B370" s="413"/>
      <c r="C370" s="413"/>
      <c r="D370" s="253" t="s">
        <v>67</v>
      </c>
      <c r="E370" s="253"/>
      <c r="F370" s="239"/>
      <c r="G370" s="240"/>
      <c r="H370" s="241">
        <v>2.3048400270512941</v>
      </c>
      <c r="I370" s="242">
        <f t="shared" si="0"/>
        <v>75404.742978005408</v>
      </c>
      <c r="J370" s="242">
        <f t="shared" si="1"/>
        <v>75404.742978005408</v>
      </c>
    </row>
    <row r="371" spans="1:10" s="237" customFormat="1" ht="74.25" customHeight="1" x14ac:dyDescent="0.2">
      <c r="A371" s="420" t="s">
        <v>751</v>
      </c>
      <c r="B371" s="352" t="s">
        <v>1332</v>
      </c>
      <c r="C371" s="352" t="s">
        <v>945</v>
      </c>
      <c r="D371" s="267" t="s">
        <v>1022</v>
      </c>
      <c r="E371" s="268" t="s">
        <v>887</v>
      </c>
      <c r="F371" s="234" t="s">
        <v>946</v>
      </c>
      <c r="G371" s="258" t="s">
        <v>1455</v>
      </c>
      <c r="H371" s="263">
        <v>116</v>
      </c>
      <c r="I371" s="264">
        <f t="shared" si="0"/>
        <v>3795035.7</v>
      </c>
      <c r="J371" s="264">
        <f t="shared" si="1"/>
        <v>3795035.7</v>
      </c>
    </row>
    <row r="372" spans="1:10" s="237" customFormat="1" ht="34.5" customHeight="1" x14ac:dyDescent="0.2">
      <c r="A372" s="420"/>
      <c r="B372" s="353"/>
      <c r="C372" s="353"/>
      <c r="D372" s="253" t="s">
        <v>67</v>
      </c>
      <c r="E372" s="253"/>
      <c r="F372" s="239"/>
      <c r="G372" s="240"/>
      <c r="H372" s="241">
        <v>116</v>
      </c>
      <c r="I372" s="242">
        <f t="shared" si="0"/>
        <v>3795035.7</v>
      </c>
      <c r="J372" s="242">
        <f t="shared" si="1"/>
        <v>3795035.7</v>
      </c>
    </row>
    <row r="373" spans="1:10" s="237" customFormat="1" ht="78" customHeight="1" x14ac:dyDescent="0.2">
      <c r="A373" s="420" t="s">
        <v>752</v>
      </c>
      <c r="B373" s="352" t="s">
        <v>96</v>
      </c>
      <c r="C373" s="352" t="s">
        <v>945</v>
      </c>
      <c r="D373" s="267" t="s">
        <v>1022</v>
      </c>
      <c r="E373" s="268" t="s">
        <v>888</v>
      </c>
      <c r="F373" s="234" t="s">
        <v>947</v>
      </c>
      <c r="G373" s="258" t="s">
        <v>655</v>
      </c>
      <c r="H373" s="263">
        <v>84</v>
      </c>
      <c r="I373" s="264">
        <f t="shared" si="0"/>
        <v>2748129.3000000003</v>
      </c>
      <c r="J373" s="264">
        <f t="shared" si="1"/>
        <v>2748129.3000000003</v>
      </c>
    </row>
    <row r="374" spans="1:10" s="237" customFormat="1" ht="32.25" customHeight="1" x14ac:dyDescent="0.2">
      <c r="A374" s="420"/>
      <c r="B374" s="353"/>
      <c r="C374" s="353"/>
      <c r="D374" s="253" t="s">
        <v>67</v>
      </c>
      <c r="E374" s="253"/>
      <c r="F374" s="239"/>
      <c r="G374" s="240"/>
      <c r="H374" s="241">
        <v>84</v>
      </c>
      <c r="I374" s="242">
        <f t="shared" si="0"/>
        <v>2748129.3000000003</v>
      </c>
      <c r="J374" s="242">
        <f t="shared" si="1"/>
        <v>2748129.3000000003</v>
      </c>
    </row>
    <row r="375" spans="1:10" s="237" customFormat="1" ht="84" customHeight="1" x14ac:dyDescent="0.2">
      <c r="A375" s="420" t="s">
        <v>753</v>
      </c>
      <c r="B375" s="352" t="s">
        <v>1333</v>
      </c>
      <c r="C375" s="352" t="s">
        <v>948</v>
      </c>
      <c r="D375" s="267" t="s">
        <v>1022</v>
      </c>
      <c r="E375" s="268" t="s">
        <v>889</v>
      </c>
      <c r="F375" s="259" t="s">
        <v>1334</v>
      </c>
      <c r="G375" s="269" t="s">
        <v>656</v>
      </c>
      <c r="H375" s="263">
        <v>179</v>
      </c>
      <c r="I375" s="264">
        <f t="shared" si="0"/>
        <v>5856132.6749999998</v>
      </c>
      <c r="J375" s="264">
        <f t="shared" si="1"/>
        <v>5856132.6749999998</v>
      </c>
    </row>
    <row r="376" spans="1:10" s="237" customFormat="1" ht="18" x14ac:dyDescent="0.2">
      <c r="A376" s="420"/>
      <c r="B376" s="353"/>
      <c r="C376" s="353"/>
      <c r="D376" s="253" t="s">
        <v>67</v>
      </c>
      <c r="E376" s="253"/>
      <c r="F376" s="239"/>
      <c r="G376" s="240"/>
      <c r="H376" s="241">
        <v>179</v>
      </c>
      <c r="I376" s="242">
        <f t="shared" si="0"/>
        <v>5856132.6749999998</v>
      </c>
      <c r="J376" s="242">
        <f t="shared" si="1"/>
        <v>5856132.6749999998</v>
      </c>
    </row>
    <row r="377" spans="1:10" s="237" customFormat="1" ht="44.25" customHeight="1" x14ac:dyDescent="0.2">
      <c r="A377" s="420" t="s">
        <v>754</v>
      </c>
      <c r="B377" s="385" t="s">
        <v>1335</v>
      </c>
      <c r="C377" s="352" t="s">
        <v>97</v>
      </c>
      <c r="D377" s="410" t="s">
        <v>1023</v>
      </c>
      <c r="E377" s="412" t="s">
        <v>890</v>
      </c>
      <c r="F377" s="206" t="s">
        <v>413</v>
      </c>
      <c r="G377" s="202" t="s">
        <v>657</v>
      </c>
      <c r="H377" s="391">
        <v>125</v>
      </c>
      <c r="I377" s="393">
        <f t="shared" si="0"/>
        <v>4089478.125</v>
      </c>
      <c r="J377" s="236">
        <f>+I377*0.3</f>
        <v>1226843.4375</v>
      </c>
    </row>
    <row r="378" spans="1:10" s="237" customFormat="1" ht="80.25" customHeight="1" x14ac:dyDescent="0.2">
      <c r="A378" s="420"/>
      <c r="B378" s="385"/>
      <c r="C378" s="386"/>
      <c r="D378" s="411"/>
      <c r="E378" s="413"/>
      <c r="F378" s="259" t="s">
        <v>1336</v>
      </c>
      <c r="G378" s="258" t="s">
        <v>1456</v>
      </c>
      <c r="H378" s="392"/>
      <c r="I378" s="394"/>
      <c r="J378" s="236">
        <f>+I377*0.7</f>
        <v>2862634.6875</v>
      </c>
    </row>
    <row r="379" spans="1:10" s="237" customFormat="1" ht="18" x14ac:dyDescent="0.2">
      <c r="A379" s="420"/>
      <c r="B379" s="385"/>
      <c r="C379" s="353"/>
      <c r="D379" s="253" t="s">
        <v>67</v>
      </c>
      <c r="E379" s="253"/>
      <c r="F379" s="239"/>
      <c r="G379" s="240"/>
      <c r="H379" s="241">
        <v>125</v>
      </c>
      <c r="I379" s="242">
        <f>+H379*$I$5</f>
        <v>4089478.125</v>
      </c>
      <c r="J379" s="243">
        <f>+J377+J378</f>
        <v>4089478.125</v>
      </c>
    </row>
    <row r="380" spans="1:10" s="237" customFormat="1" ht="42" customHeight="1" x14ac:dyDescent="0.2">
      <c r="A380" s="420" t="s">
        <v>755</v>
      </c>
      <c r="B380" s="385" t="s">
        <v>1337</v>
      </c>
      <c r="C380" s="352" t="s">
        <v>97</v>
      </c>
      <c r="D380" s="410" t="s">
        <v>1023</v>
      </c>
      <c r="E380" s="412" t="s">
        <v>891</v>
      </c>
      <c r="F380" s="206" t="s">
        <v>415</v>
      </c>
      <c r="G380" s="202" t="s">
        <v>668</v>
      </c>
      <c r="H380" s="391">
        <v>236</v>
      </c>
      <c r="I380" s="393">
        <f>+H380*$I$5</f>
        <v>7720934.7000000002</v>
      </c>
      <c r="J380" s="236">
        <f>+I380*0.3</f>
        <v>2316280.41</v>
      </c>
    </row>
    <row r="381" spans="1:10" s="237" customFormat="1" ht="87" customHeight="1" x14ac:dyDescent="0.2">
      <c r="A381" s="420"/>
      <c r="B381" s="385"/>
      <c r="C381" s="386"/>
      <c r="D381" s="411"/>
      <c r="E381" s="413"/>
      <c r="F381" s="259" t="s">
        <v>1338</v>
      </c>
      <c r="G381" s="258" t="s">
        <v>1457</v>
      </c>
      <c r="H381" s="392"/>
      <c r="I381" s="394"/>
      <c r="J381" s="236">
        <f>+I380*0.7</f>
        <v>5404654.29</v>
      </c>
    </row>
    <row r="382" spans="1:10" s="237" customFormat="1" ht="18.75" thickBot="1" x14ac:dyDescent="0.25">
      <c r="A382" s="407"/>
      <c r="B382" s="352"/>
      <c r="C382" s="386"/>
      <c r="D382" s="270" t="s">
        <v>67</v>
      </c>
      <c r="E382" s="270"/>
      <c r="F382" s="271"/>
      <c r="G382" s="267"/>
      <c r="H382" s="272">
        <v>236</v>
      </c>
      <c r="I382" s="273">
        <f>+H382*$I$5</f>
        <v>7720934.7000000002</v>
      </c>
      <c r="J382" s="243">
        <f>+J380+J381</f>
        <v>7720934.7000000002</v>
      </c>
    </row>
    <row r="383" spans="1:10" s="237" customFormat="1" ht="40.5" customHeight="1" x14ac:dyDescent="0.2">
      <c r="A383" s="422" t="s">
        <v>756</v>
      </c>
      <c r="B383" s="403" t="s">
        <v>1339</v>
      </c>
      <c r="C383" s="354" t="s">
        <v>97</v>
      </c>
      <c r="D383" s="423" t="s">
        <v>1024</v>
      </c>
      <c r="E383" s="424" t="s">
        <v>892</v>
      </c>
      <c r="F383" s="274" t="s">
        <v>949</v>
      </c>
      <c r="G383" s="225" t="s">
        <v>670</v>
      </c>
      <c r="H383" s="404">
        <v>161</v>
      </c>
      <c r="I383" s="396">
        <f>+H383*$I$5</f>
        <v>5267247.8250000002</v>
      </c>
      <c r="J383" s="236">
        <f>+I383*0.3</f>
        <v>1580174.3474999999</v>
      </c>
    </row>
    <row r="384" spans="1:10" s="237" customFormat="1" ht="64.5" customHeight="1" x14ac:dyDescent="0.2">
      <c r="A384" s="420"/>
      <c r="B384" s="385"/>
      <c r="C384" s="386"/>
      <c r="D384" s="411"/>
      <c r="E384" s="413"/>
      <c r="F384" s="259" t="s">
        <v>1340</v>
      </c>
      <c r="G384" s="258" t="s">
        <v>1341</v>
      </c>
      <c r="H384" s="392"/>
      <c r="I384" s="394"/>
      <c r="J384" s="236">
        <f>+I383*0.7</f>
        <v>3687073.4775</v>
      </c>
    </row>
    <row r="385" spans="1:10" s="237" customFormat="1" ht="18.75" thickBot="1" x14ac:dyDescent="0.25">
      <c r="A385" s="421"/>
      <c r="B385" s="400"/>
      <c r="C385" s="397"/>
      <c r="D385" s="245" t="s">
        <v>67</v>
      </c>
      <c r="E385" s="245"/>
      <c r="F385" s="246"/>
      <c r="G385" s="247"/>
      <c r="H385" s="248">
        <v>161</v>
      </c>
      <c r="I385" s="249">
        <f>+H385*$I$5</f>
        <v>5267247.8250000002</v>
      </c>
      <c r="J385" s="250">
        <f>+J383+J384</f>
        <v>5267247.8250000002</v>
      </c>
    </row>
    <row r="386" spans="1:10" ht="21.75" customHeight="1" x14ac:dyDescent="0.25">
      <c r="A386" s="287" t="s">
        <v>996</v>
      </c>
      <c r="B386" s="288"/>
      <c r="C386" s="288"/>
      <c r="D386" s="288"/>
      <c r="E386" s="288"/>
      <c r="F386" s="288"/>
      <c r="G386" s="288"/>
      <c r="H386" s="288"/>
      <c r="I386" s="288"/>
      <c r="J386" s="289"/>
    </row>
    <row r="387" spans="1:10" ht="13.7" customHeight="1" x14ac:dyDescent="0.2">
      <c r="A387" s="290" t="s">
        <v>997</v>
      </c>
      <c r="B387" s="291"/>
      <c r="C387" s="291"/>
      <c r="D387" s="291"/>
      <c r="E387" s="291"/>
      <c r="F387" s="291"/>
      <c r="G387" s="291"/>
      <c r="H387" s="291"/>
      <c r="I387" s="291"/>
      <c r="J387" s="292"/>
    </row>
    <row r="388" spans="1:10" ht="16.5" customHeight="1" thickBot="1" x14ac:dyDescent="0.25">
      <c r="A388" s="293" t="s">
        <v>0</v>
      </c>
      <c r="B388" s="294"/>
      <c r="C388" s="294"/>
      <c r="D388" s="294"/>
      <c r="E388" s="294"/>
      <c r="F388" s="294"/>
      <c r="G388" s="294"/>
      <c r="H388" s="294"/>
      <c r="I388" s="294"/>
      <c r="J388" s="295"/>
    </row>
    <row r="389" spans="1:10" ht="39.75" customHeight="1" thickBot="1" x14ac:dyDescent="0.25">
      <c r="A389" s="91"/>
      <c r="B389" s="54"/>
      <c r="C389" s="54"/>
      <c r="D389" s="55"/>
      <c r="E389" s="55"/>
      <c r="F389" s="54"/>
      <c r="G389" s="53"/>
      <c r="H389" s="81"/>
      <c r="I389" s="60" t="s">
        <v>1397</v>
      </c>
      <c r="J389" s="102"/>
    </row>
    <row r="390" spans="1:10" ht="33" customHeight="1" thickBot="1" x14ac:dyDescent="0.25">
      <c r="A390" s="91"/>
      <c r="B390" s="56"/>
      <c r="C390" s="56"/>
      <c r="D390" s="53"/>
      <c r="E390" s="53"/>
      <c r="F390" s="53"/>
      <c r="G390" s="53"/>
      <c r="H390" s="57"/>
      <c r="I390" s="35">
        <v>32715.825000000001</v>
      </c>
      <c r="J390" s="103"/>
    </row>
    <row r="391" spans="1:10" s="4" customFormat="1" ht="39.75" customHeight="1" thickBot="1" x14ac:dyDescent="0.25">
      <c r="A391" s="43" t="s">
        <v>27</v>
      </c>
      <c r="B391" s="3" t="s">
        <v>100</v>
      </c>
      <c r="C391" s="3" t="s">
        <v>70</v>
      </c>
      <c r="D391" s="3" t="s">
        <v>1</v>
      </c>
      <c r="E391" s="3"/>
      <c r="F391" s="3" t="s">
        <v>13</v>
      </c>
      <c r="G391" s="3" t="s">
        <v>14</v>
      </c>
      <c r="H391" s="36" t="s">
        <v>1398</v>
      </c>
      <c r="I391" s="37" t="s">
        <v>1399</v>
      </c>
      <c r="J391" s="73" t="s">
        <v>141</v>
      </c>
    </row>
    <row r="392" spans="1:10" s="237" customFormat="1" ht="51.75" customHeight="1" x14ac:dyDescent="0.2">
      <c r="A392" s="420" t="s">
        <v>757</v>
      </c>
      <c r="B392" s="385" t="s">
        <v>1342</v>
      </c>
      <c r="C392" s="352" t="s">
        <v>97</v>
      </c>
      <c r="D392" s="410" t="s">
        <v>1022</v>
      </c>
      <c r="E392" s="412" t="s">
        <v>893</v>
      </c>
      <c r="F392" s="206" t="s">
        <v>1343</v>
      </c>
      <c r="G392" s="202" t="s">
        <v>672</v>
      </c>
      <c r="H392" s="391">
        <v>283</v>
      </c>
      <c r="I392" s="393">
        <f>+H392*$I$5</f>
        <v>9258578.4749999996</v>
      </c>
      <c r="J392" s="236">
        <f>+I392*0.3</f>
        <v>2777573.5425</v>
      </c>
    </row>
    <row r="393" spans="1:10" s="237" customFormat="1" ht="153.75" customHeight="1" x14ac:dyDescent="0.2">
      <c r="A393" s="420"/>
      <c r="B393" s="385"/>
      <c r="C393" s="386"/>
      <c r="D393" s="411"/>
      <c r="E393" s="413"/>
      <c r="F393" s="234" t="s">
        <v>1458</v>
      </c>
      <c r="G393" s="258" t="s">
        <v>1344</v>
      </c>
      <c r="H393" s="392"/>
      <c r="I393" s="394"/>
      <c r="J393" s="236">
        <f>+I392*0.7</f>
        <v>6481004.9324999992</v>
      </c>
    </row>
    <row r="394" spans="1:10" s="237" customFormat="1" ht="18" x14ac:dyDescent="0.2">
      <c r="A394" s="420"/>
      <c r="B394" s="385"/>
      <c r="C394" s="353"/>
      <c r="D394" s="253" t="s">
        <v>67</v>
      </c>
      <c r="E394" s="253"/>
      <c r="F394" s="239"/>
      <c r="G394" s="240"/>
      <c r="H394" s="241">
        <v>283</v>
      </c>
      <c r="I394" s="242">
        <f>+H394*$I$5</f>
        <v>9258578.4749999996</v>
      </c>
      <c r="J394" s="243">
        <f>+J392+J393</f>
        <v>9258578.4749999996</v>
      </c>
    </row>
    <row r="395" spans="1:10" s="237" customFormat="1" ht="43.5" customHeight="1" x14ac:dyDescent="0.2">
      <c r="A395" s="420" t="s">
        <v>758</v>
      </c>
      <c r="B395" s="385" t="s">
        <v>1345</v>
      </c>
      <c r="C395" s="352" t="s">
        <v>97</v>
      </c>
      <c r="D395" s="410" t="s">
        <v>1022</v>
      </c>
      <c r="E395" s="412" t="s">
        <v>894</v>
      </c>
      <c r="F395" s="206" t="s">
        <v>1346</v>
      </c>
      <c r="G395" s="202" t="s">
        <v>674</v>
      </c>
      <c r="H395" s="391">
        <v>102</v>
      </c>
      <c r="I395" s="393">
        <f>+H395*$I$5</f>
        <v>3337014.15</v>
      </c>
      <c r="J395" s="236">
        <f>+I395*0.3</f>
        <v>1001104.2449999999</v>
      </c>
    </row>
    <row r="396" spans="1:10" s="237" customFormat="1" ht="132" customHeight="1" x14ac:dyDescent="0.2">
      <c r="A396" s="420"/>
      <c r="B396" s="385"/>
      <c r="C396" s="386"/>
      <c r="D396" s="411"/>
      <c r="E396" s="413"/>
      <c r="F396" s="234" t="s">
        <v>1347</v>
      </c>
      <c r="G396" s="258" t="s">
        <v>1348</v>
      </c>
      <c r="H396" s="392"/>
      <c r="I396" s="394"/>
      <c r="J396" s="236">
        <f>+I395*0.7</f>
        <v>2335909.9049999998</v>
      </c>
    </row>
    <row r="397" spans="1:10" s="237" customFormat="1" ht="18" x14ac:dyDescent="0.2">
      <c r="A397" s="420"/>
      <c r="B397" s="385"/>
      <c r="C397" s="353"/>
      <c r="D397" s="253" t="s">
        <v>67</v>
      </c>
      <c r="E397" s="253"/>
      <c r="F397" s="239"/>
      <c r="G397" s="240"/>
      <c r="H397" s="241">
        <v>102</v>
      </c>
      <c r="I397" s="242">
        <f>+H397*$I$5</f>
        <v>3337014.15</v>
      </c>
      <c r="J397" s="243">
        <f>+J395+J396</f>
        <v>3337014.1499999994</v>
      </c>
    </row>
    <row r="398" spans="1:10" s="237" customFormat="1" ht="54.75" customHeight="1" x14ac:dyDescent="0.2">
      <c r="A398" s="420" t="s">
        <v>759</v>
      </c>
      <c r="B398" s="385" t="s">
        <v>1349</v>
      </c>
      <c r="C398" s="352" t="s">
        <v>97</v>
      </c>
      <c r="D398" s="410" t="s">
        <v>1022</v>
      </c>
      <c r="E398" s="412" t="s">
        <v>895</v>
      </c>
      <c r="F398" s="206" t="s">
        <v>1350</v>
      </c>
      <c r="G398" s="202" t="s">
        <v>676</v>
      </c>
      <c r="H398" s="391">
        <v>471</v>
      </c>
      <c r="I398" s="393">
        <f>+H398*$I$5</f>
        <v>15409153.575000001</v>
      </c>
      <c r="J398" s="236">
        <f>+I398*0.3</f>
        <v>4622746.0724999998</v>
      </c>
    </row>
    <row r="399" spans="1:10" s="237" customFormat="1" ht="195.75" customHeight="1" x14ac:dyDescent="0.2">
      <c r="A399" s="420"/>
      <c r="B399" s="385"/>
      <c r="C399" s="386"/>
      <c r="D399" s="411"/>
      <c r="E399" s="413"/>
      <c r="F399" s="234" t="s">
        <v>1459</v>
      </c>
      <c r="G399" s="258" t="s">
        <v>1351</v>
      </c>
      <c r="H399" s="392"/>
      <c r="I399" s="394"/>
      <c r="J399" s="236">
        <f>+I398*0.7</f>
        <v>10786407.502499999</v>
      </c>
    </row>
    <row r="400" spans="1:10" s="237" customFormat="1" ht="18" x14ac:dyDescent="0.2">
      <c r="A400" s="420"/>
      <c r="B400" s="385"/>
      <c r="C400" s="353"/>
      <c r="D400" s="253" t="s">
        <v>67</v>
      </c>
      <c r="E400" s="253"/>
      <c r="F400" s="239"/>
      <c r="G400" s="240"/>
      <c r="H400" s="241">
        <v>471</v>
      </c>
      <c r="I400" s="242">
        <f>+H400*$I$5</f>
        <v>15409153.575000001</v>
      </c>
      <c r="J400" s="243">
        <f>+J398+J399</f>
        <v>15409153.574999999</v>
      </c>
    </row>
    <row r="401" spans="1:10" s="237" customFormat="1" ht="47.25" customHeight="1" x14ac:dyDescent="0.2">
      <c r="A401" s="420" t="s">
        <v>760</v>
      </c>
      <c r="B401" s="385" t="s">
        <v>1352</v>
      </c>
      <c r="C401" s="352" t="s">
        <v>97</v>
      </c>
      <c r="D401" s="410" t="s">
        <v>1002</v>
      </c>
      <c r="E401" s="412" t="s">
        <v>896</v>
      </c>
      <c r="F401" s="206" t="s">
        <v>1353</v>
      </c>
      <c r="G401" s="202" t="s">
        <v>678</v>
      </c>
      <c r="H401" s="391">
        <v>188</v>
      </c>
      <c r="I401" s="393">
        <f>+H401*$I$5</f>
        <v>6150575.1000000006</v>
      </c>
      <c r="J401" s="236">
        <f>+I401*0.3</f>
        <v>1845172.53</v>
      </c>
    </row>
    <row r="402" spans="1:10" s="237" customFormat="1" ht="96.75" customHeight="1" x14ac:dyDescent="0.2">
      <c r="A402" s="420"/>
      <c r="B402" s="385"/>
      <c r="C402" s="386"/>
      <c r="D402" s="411"/>
      <c r="E402" s="413"/>
      <c r="F402" s="259" t="s">
        <v>1354</v>
      </c>
      <c r="G402" s="258" t="s">
        <v>1355</v>
      </c>
      <c r="H402" s="392"/>
      <c r="I402" s="394"/>
      <c r="J402" s="236">
        <f>+I401*0.7</f>
        <v>4305402.57</v>
      </c>
    </row>
    <row r="403" spans="1:10" s="237" customFormat="1" ht="18" x14ac:dyDescent="0.2">
      <c r="A403" s="420"/>
      <c r="B403" s="385"/>
      <c r="C403" s="353"/>
      <c r="D403" s="253" t="s">
        <v>67</v>
      </c>
      <c r="E403" s="253"/>
      <c r="F403" s="239"/>
      <c r="G403" s="240"/>
      <c r="H403" s="241">
        <v>188</v>
      </c>
      <c r="I403" s="242">
        <f>+H403*$I$5</f>
        <v>6150575.1000000006</v>
      </c>
      <c r="J403" s="243">
        <f>+J401+J402</f>
        <v>6150575.1000000006</v>
      </c>
    </row>
    <row r="404" spans="1:10" s="237" customFormat="1" ht="43.5" customHeight="1" x14ac:dyDescent="0.2">
      <c r="A404" s="420" t="s">
        <v>761</v>
      </c>
      <c r="B404" s="385" t="s">
        <v>1356</v>
      </c>
      <c r="C404" s="352" t="s">
        <v>97</v>
      </c>
      <c r="D404" s="410" t="s">
        <v>1002</v>
      </c>
      <c r="E404" s="412" t="s">
        <v>897</v>
      </c>
      <c r="F404" s="206" t="s">
        <v>1357</v>
      </c>
      <c r="G404" s="202" t="s">
        <v>680</v>
      </c>
      <c r="H404" s="391">
        <v>94</v>
      </c>
      <c r="I404" s="414">
        <f>+H404*$I$5</f>
        <v>3075287.5500000003</v>
      </c>
      <c r="J404" s="236">
        <f>+I404*0.3</f>
        <v>922586.26500000001</v>
      </c>
    </row>
    <row r="405" spans="1:10" s="237" customFormat="1" ht="79.5" customHeight="1" x14ac:dyDescent="0.2">
      <c r="A405" s="420"/>
      <c r="B405" s="385"/>
      <c r="C405" s="386"/>
      <c r="D405" s="411"/>
      <c r="E405" s="413"/>
      <c r="F405" s="259" t="s">
        <v>1460</v>
      </c>
      <c r="G405" s="258" t="s">
        <v>1358</v>
      </c>
      <c r="H405" s="392"/>
      <c r="I405" s="415"/>
      <c r="J405" s="236">
        <f>+I404*0.7</f>
        <v>2152701.2850000001</v>
      </c>
    </row>
    <row r="406" spans="1:10" s="237" customFormat="1" ht="18" x14ac:dyDescent="0.2">
      <c r="A406" s="420"/>
      <c r="B406" s="385"/>
      <c r="C406" s="353"/>
      <c r="D406" s="253" t="s">
        <v>67</v>
      </c>
      <c r="E406" s="253"/>
      <c r="F406" s="239"/>
      <c r="G406" s="240"/>
      <c r="H406" s="241">
        <v>94</v>
      </c>
      <c r="I406" s="242">
        <f>+H406*$I$5</f>
        <v>3075287.5500000003</v>
      </c>
      <c r="J406" s="243">
        <f>+J404+J405</f>
        <v>3075287.5500000003</v>
      </c>
    </row>
    <row r="407" spans="1:10" s="237" customFormat="1" ht="57.75" customHeight="1" x14ac:dyDescent="0.2">
      <c r="A407" s="420" t="s">
        <v>762</v>
      </c>
      <c r="B407" s="385" t="s">
        <v>1359</v>
      </c>
      <c r="C407" s="352" t="s">
        <v>97</v>
      </c>
      <c r="D407" s="410" t="s">
        <v>1002</v>
      </c>
      <c r="E407" s="412" t="s">
        <v>898</v>
      </c>
      <c r="F407" s="206" t="s">
        <v>1360</v>
      </c>
      <c r="G407" s="202" t="s">
        <v>682</v>
      </c>
      <c r="H407" s="391">
        <v>153</v>
      </c>
      <c r="I407" s="393">
        <f>+H407*$I$5</f>
        <v>5005521.2250000006</v>
      </c>
      <c r="J407" s="236">
        <f>+I407*0.3</f>
        <v>1501656.3675000002</v>
      </c>
    </row>
    <row r="408" spans="1:10" s="237" customFormat="1" ht="84.75" customHeight="1" x14ac:dyDescent="0.2">
      <c r="A408" s="420"/>
      <c r="B408" s="385"/>
      <c r="C408" s="386"/>
      <c r="D408" s="411"/>
      <c r="E408" s="413"/>
      <c r="F408" s="259" t="s">
        <v>1361</v>
      </c>
      <c r="G408" s="258" t="s">
        <v>1362</v>
      </c>
      <c r="H408" s="392"/>
      <c r="I408" s="394"/>
      <c r="J408" s="236">
        <f>+I407*0.7</f>
        <v>3503864.8575000004</v>
      </c>
    </row>
    <row r="409" spans="1:10" s="237" customFormat="1" ht="18" x14ac:dyDescent="0.2">
      <c r="A409" s="420"/>
      <c r="B409" s="385"/>
      <c r="C409" s="353"/>
      <c r="D409" s="253" t="s">
        <v>67</v>
      </c>
      <c r="E409" s="253"/>
      <c r="F409" s="239"/>
      <c r="G409" s="240"/>
      <c r="H409" s="241">
        <v>153</v>
      </c>
      <c r="I409" s="242">
        <f>+H409*$I$5</f>
        <v>5005521.2250000006</v>
      </c>
      <c r="J409" s="243">
        <f>+J407+J408</f>
        <v>5005521.2250000006</v>
      </c>
    </row>
    <row r="410" spans="1:10" s="237" customFormat="1" ht="22.5" x14ac:dyDescent="0.2">
      <c r="A410" s="420" t="s">
        <v>763</v>
      </c>
      <c r="B410" s="385" t="s">
        <v>1363</v>
      </c>
      <c r="C410" s="352" t="s">
        <v>71</v>
      </c>
      <c r="D410" s="410" t="s">
        <v>1002</v>
      </c>
      <c r="E410" s="412" t="s">
        <v>899</v>
      </c>
      <c r="F410" s="206" t="s">
        <v>1364</v>
      </c>
      <c r="G410" s="202"/>
      <c r="H410" s="391">
        <v>114</v>
      </c>
      <c r="I410" s="393">
        <f>+H410*$I$5</f>
        <v>3729604.0500000003</v>
      </c>
      <c r="J410" s="236">
        <f>+I410*0.3</f>
        <v>1118881.2150000001</v>
      </c>
    </row>
    <row r="411" spans="1:10" s="237" customFormat="1" ht="76.5" customHeight="1" x14ac:dyDescent="0.2">
      <c r="A411" s="420"/>
      <c r="B411" s="385"/>
      <c r="C411" s="386"/>
      <c r="D411" s="411"/>
      <c r="E411" s="413"/>
      <c r="F411" s="259" t="s">
        <v>1365</v>
      </c>
      <c r="G411" s="258" t="s">
        <v>1366</v>
      </c>
      <c r="H411" s="392"/>
      <c r="I411" s="394"/>
      <c r="J411" s="236">
        <f>+I410*0.7</f>
        <v>2610722.835</v>
      </c>
    </row>
    <row r="412" spans="1:10" s="237" customFormat="1" ht="18" x14ac:dyDescent="0.2">
      <c r="A412" s="420"/>
      <c r="B412" s="385"/>
      <c r="C412" s="353"/>
      <c r="D412" s="253" t="s">
        <v>67</v>
      </c>
      <c r="E412" s="253"/>
      <c r="F412" s="239"/>
      <c r="G412" s="240"/>
      <c r="H412" s="241">
        <v>114</v>
      </c>
      <c r="I412" s="275">
        <f>+H412*$I$5</f>
        <v>3729604.0500000003</v>
      </c>
      <c r="J412" s="243">
        <f>+J410+J411</f>
        <v>3729604.05</v>
      </c>
    </row>
    <row r="413" spans="1:10" s="237" customFormat="1" ht="22.5" x14ac:dyDescent="0.2">
      <c r="A413" s="420" t="s">
        <v>764</v>
      </c>
      <c r="B413" s="385" t="s">
        <v>1367</v>
      </c>
      <c r="C413" s="352" t="s">
        <v>71</v>
      </c>
      <c r="D413" s="410" t="s">
        <v>1002</v>
      </c>
      <c r="E413" s="412" t="s">
        <v>900</v>
      </c>
      <c r="F413" s="206" t="s">
        <v>1368</v>
      </c>
      <c r="G413" s="202"/>
      <c r="H413" s="391">
        <v>95</v>
      </c>
      <c r="I413" s="393">
        <f>+H413*$I$5</f>
        <v>3108003.375</v>
      </c>
      <c r="J413" s="236">
        <f>+I413*0.3</f>
        <v>932401.01249999995</v>
      </c>
    </row>
    <row r="414" spans="1:10" s="237" customFormat="1" ht="72.75" customHeight="1" x14ac:dyDescent="0.2">
      <c r="A414" s="420"/>
      <c r="B414" s="385"/>
      <c r="C414" s="386"/>
      <c r="D414" s="411"/>
      <c r="E414" s="413"/>
      <c r="F414" s="259" t="s">
        <v>1369</v>
      </c>
      <c r="G414" s="258" t="s">
        <v>1370</v>
      </c>
      <c r="H414" s="392"/>
      <c r="I414" s="394"/>
      <c r="J414" s="236">
        <f>+I413*0.7</f>
        <v>2175602.3624999998</v>
      </c>
    </row>
    <row r="415" spans="1:10" s="237" customFormat="1" ht="18" x14ac:dyDescent="0.2">
      <c r="A415" s="420"/>
      <c r="B415" s="385"/>
      <c r="C415" s="353"/>
      <c r="D415" s="253" t="s">
        <v>67</v>
      </c>
      <c r="E415" s="253"/>
      <c r="F415" s="239"/>
      <c r="G415" s="240"/>
      <c r="H415" s="241">
        <v>95</v>
      </c>
      <c r="I415" s="275">
        <f>+H415*$I$5</f>
        <v>3108003.375</v>
      </c>
      <c r="J415" s="243">
        <f>+J413+J414</f>
        <v>3108003.375</v>
      </c>
    </row>
    <row r="416" spans="1:10" s="237" customFormat="1" ht="22.5" x14ac:dyDescent="0.2">
      <c r="A416" s="420" t="s">
        <v>765</v>
      </c>
      <c r="B416" s="385" t="s">
        <v>1371</v>
      </c>
      <c r="C416" s="352" t="s">
        <v>71</v>
      </c>
      <c r="D416" s="410" t="s">
        <v>1002</v>
      </c>
      <c r="E416" s="412" t="s">
        <v>901</v>
      </c>
      <c r="F416" s="206" t="s">
        <v>1372</v>
      </c>
      <c r="G416" s="202"/>
      <c r="H416" s="391">
        <v>76</v>
      </c>
      <c r="I416" s="393">
        <f>+H416*$I$5</f>
        <v>2486402.7000000002</v>
      </c>
      <c r="J416" s="236">
        <f>+I416*0.3</f>
        <v>745920.81</v>
      </c>
    </row>
    <row r="417" spans="1:10" s="237" customFormat="1" ht="89.25" customHeight="1" x14ac:dyDescent="0.2">
      <c r="A417" s="420"/>
      <c r="B417" s="385"/>
      <c r="C417" s="386"/>
      <c r="D417" s="411"/>
      <c r="E417" s="413"/>
      <c r="F417" s="259" t="s">
        <v>1373</v>
      </c>
      <c r="G417" s="258" t="s">
        <v>1374</v>
      </c>
      <c r="H417" s="392"/>
      <c r="I417" s="394"/>
      <c r="J417" s="236">
        <f>+I416*0.7</f>
        <v>1740481.8900000001</v>
      </c>
    </row>
    <row r="418" spans="1:10" s="237" customFormat="1" ht="18" x14ac:dyDescent="0.2">
      <c r="A418" s="420"/>
      <c r="B418" s="385"/>
      <c r="C418" s="353"/>
      <c r="D418" s="253" t="s">
        <v>67</v>
      </c>
      <c r="E418" s="253"/>
      <c r="F418" s="239"/>
      <c r="G418" s="240"/>
      <c r="H418" s="241">
        <v>76</v>
      </c>
      <c r="I418" s="242">
        <f>+H418*$I$5</f>
        <v>2486402.7000000002</v>
      </c>
      <c r="J418" s="243">
        <f>+J416+J417</f>
        <v>2486402.7000000002</v>
      </c>
    </row>
    <row r="419" spans="1:10" s="237" customFormat="1" ht="22.5" x14ac:dyDescent="0.2">
      <c r="A419" s="420" t="s">
        <v>766</v>
      </c>
      <c r="B419" s="385" t="s">
        <v>1375</v>
      </c>
      <c r="C419" s="352" t="s">
        <v>71</v>
      </c>
      <c r="D419" s="410" t="s">
        <v>1002</v>
      </c>
      <c r="E419" s="412" t="s">
        <v>902</v>
      </c>
      <c r="F419" s="206" t="s">
        <v>1376</v>
      </c>
      <c r="G419" s="202"/>
      <c r="H419" s="391">
        <v>63</v>
      </c>
      <c r="I419" s="393">
        <f>+H419*$I$5</f>
        <v>2061096.9750000001</v>
      </c>
      <c r="J419" s="236">
        <f>+I419*0.3</f>
        <v>618329.09250000003</v>
      </c>
    </row>
    <row r="420" spans="1:10" s="237" customFormat="1" ht="68.25" customHeight="1" x14ac:dyDescent="0.2">
      <c r="A420" s="420"/>
      <c r="B420" s="385"/>
      <c r="C420" s="386"/>
      <c r="D420" s="411"/>
      <c r="E420" s="413"/>
      <c r="F420" s="259" t="s">
        <v>1377</v>
      </c>
      <c r="G420" s="258" t="s">
        <v>1378</v>
      </c>
      <c r="H420" s="392"/>
      <c r="I420" s="394"/>
      <c r="J420" s="236">
        <f>+I419*0.7</f>
        <v>1442767.8825000001</v>
      </c>
    </row>
    <row r="421" spans="1:10" s="237" customFormat="1" ht="18.75" thickBot="1" x14ac:dyDescent="0.25">
      <c r="A421" s="421"/>
      <c r="B421" s="400"/>
      <c r="C421" s="397"/>
      <c r="D421" s="245" t="s">
        <v>67</v>
      </c>
      <c r="E421" s="245"/>
      <c r="F421" s="246"/>
      <c r="G421" s="247"/>
      <c r="H421" s="248">
        <v>63</v>
      </c>
      <c r="I421" s="249">
        <f>+H421*$I$5</f>
        <v>2061096.9750000001</v>
      </c>
      <c r="J421" s="250">
        <f>+J419+J420</f>
        <v>2061096.9750000001</v>
      </c>
    </row>
    <row r="422" spans="1:10" x14ac:dyDescent="0.2">
      <c r="H422" s="88"/>
    </row>
  </sheetData>
  <mergeCells count="777">
    <mergeCell ref="E401:E402"/>
    <mergeCell ref="E404:E405"/>
    <mergeCell ref="E407:E408"/>
    <mergeCell ref="E410:E411"/>
    <mergeCell ref="E413:E414"/>
    <mergeCell ref="E416:E417"/>
    <mergeCell ref="E419:E420"/>
    <mergeCell ref="E317:E318"/>
    <mergeCell ref="E320:E321"/>
    <mergeCell ref="E323:E324"/>
    <mergeCell ref="E332:E333"/>
    <mergeCell ref="E334:E335"/>
    <mergeCell ref="E337:E338"/>
    <mergeCell ref="E339:E340"/>
    <mergeCell ref="E342:E343"/>
    <mergeCell ref="E345:E346"/>
    <mergeCell ref="A357:J357"/>
    <mergeCell ref="A358:J358"/>
    <mergeCell ref="A359:J359"/>
    <mergeCell ref="A386:J386"/>
    <mergeCell ref="A387:J387"/>
    <mergeCell ref="A388:J388"/>
    <mergeCell ref="A328:J328"/>
    <mergeCell ref="H334:H335"/>
    <mergeCell ref="E245:E246"/>
    <mergeCell ref="E248:E249"/>
    <mergeCell ref="E250:E251"/>
    <mergeCell ref="E256:E257"/>
    <mergeCell ref="E258:E259"/>
    <mergeCell ref="E267:E268"/>
    <mergeCell ref="E269:E270"/>
    <mergeCell ref="E272:E273"/>
    <mergeCell ref="E274:E275"/>
    <mergeCell ref="E202:E203"/>
    <mergeCell ref="E204:E205"/>
    <mergeCell ref="E207:E208"/>
    <mergeCell ref="E209:E210"/>
    <mergeCell ref="E212:E213"/>
    <mergeCell ref="E214:E215"/>
    <mergeCell ref="E217:E218"/>
    <mergeCell ref="E219:E220"/>
    <mergeCell ref="E222:E223"/>
    <mergeCell ref="E155:E156"/>
    <mergeCell ref="E157:E158"/>
    <mergeCell ref="E160:E161"/>
    <mergeCell ref="E162:E163"/>
    <mergeCell ref="E171:E172"/>
    <mergeCell ref="E173:E174"/>
    <mergeCell ref="E176:E177"/>
    <mergeCell ref="E178:E179"/>
    <mergeCell ref="E181:E182"/>
    <mergeCell ref="E75:E76"/>
    <mergeCell ref="E77:E78"/>
    <mergeCell ref="E79:E80"/>
    <mergeCell ref="E88:E89"/>
    <mergeCell ref="E90:E91"/>
    <mergeCell ref="E92:E93"/>
    <mergeCell ref="E95:E96"/>
    <mergeCell ref="E97:E98"/>
    <mergeCell ref="E99:E100"/>
    <mergeCell ref="E48:E49"/>
    <mergeCell ref="E50:E51"/>
    <mergeCell ref="E52:E53"/>
    <mergeCell ref="E61:E62"/>
    <mergeCell ref="E63:E64"/>
    <mergeCell ref="E65:E66"/>
    <mergeCell ref="E68:E69"/>
    <mergeCell ref="E70:E71"/>
    <mergeCell ref="E72:E73"/>
    <mergeCell ref="E7:E8"/>
    <mergeCell ref="E9:E10"/>
    <mergeCell ref="E11:E12"/>
    <mergeCell ref="E14:E15"/>
    <mergeCell ref="E16:E17"/>
    <mergeCell ref="E18:E19"/>
    <mergeCell ref="E21:E22"/>
    <mergeCell ref="E23:E24"/>
    <mergeCell ref="E25:E26"/>
    <mergeCell ref="A198:J198"/>
    <mergeCell ref="A227:J227"/>
    <mergeCell ref="A228:J228"/>
    <mergeCell ref="A229:J229"/>
    <mergeCell ref="A261:J261"/>
    <mergeCell ref="A262:J262"/>
    <mergeCell ref="A263:J263"/>
    <mergeCell ref="A292:J292"/>
    <mergeCell ref="A293:J293"/>
    <mergeCell ref="H202:H203"/>
    <mergeCell ref="D204:D205"/>
    <mergeCell ref="H204:H205"/>
    <mergeCell ref="A202:A206"/>
    <mergeCell ref="B202:B206"/>
    <mergeCell ref="C202:C206"/>
    <mergeCell ref="D202:D203"/>
    <mergeCell ref="I202:I203"/>
    <mergeCell ref="D209:D210"/>
    <mergeCell ref="H209:H210"/>
    <mergeCell ref="A207:A211"/>
    <mergeCell ref="B207:B211"/>
    <mergeCell ref="C207:C211"/>
    <mergeCell ref="D207:D208"/>
    <mergeCell ref="H207:H208"/>
    <mergeCell ref="A1:J1"/>
    <mergeCell ref="A2:J2"/>
    <mergeCell ref="A3:J3"/>
    <mergeCell ref="A28:J28"/>
    <mergeCell ref="A29:J29"/>
    <mergeCell ref="A30:J30"/>
    <mergeCell ref="A55:J55"/>
    <mergeCell ref="A56:J56"/>
    <mergeCell ref="A57:J57"/>
    <mergeCell ref="A14:A20"/>
    <mergeCell ref="B14:B20"/>
    <mergeCell ref="C14:C20"/>
    <mergeCell ref="D14:D15"/>
    <mergeCell ref="D11:D12"/>
    <mergeCell ref="H11:H12"/>
    <mergeCell ref="H7:H8"/>
    <mergeCell ref="D9:D10"/>
    <mergeCell ref="H9:H10"/>
    <mergeCell ref="A7:A13"/>
    <mergeCell ref="B7:B13"/>
    <mergeCell ref="C7:C13"/>
    <mergeCell ref="D7:D8"/>
    <mergeCell ref="D18:D19"/>
    <mergeCell ref="H18:H19"/>
    <mergeCell ref="A109:J109"/>
    <mergeCell ref="A110:J110"/>
    <mergeCell ref="A111:J111"/>
    <mergeCell ref="C88:C94"/>
    <mergeCell ref="D88:D89"/>
    <mergeCell ref="H95:H96"/>
    <mergeCell ref="D97:D98"/>
    <mergeCell ref="H97:H98"/>
    <mergeCell ref="A95:A101"/>
    <mergeCell ref="B95:B101"/>
    <mergeCell ref="C95:C101"/>
    <mergeCell ref="D95:D96"/>
    <mergeCell ref="D99:D100"/>
    <mergeCell ref="H99:H100"/>
    <mergeCell ref="I99:I100"/>
    <mergeCell ref="D106:D107"/>
    <mergeCell ref="H102:H103"/>
    <mergeCell ref="D104:D105"/>
    <mergeCell ref="E102:E103"/>
    <mergeCell ref="E104:E105"/>
    <mergeCell ref="E106:E107"/>
    <mergeCell ref="A61:A67"/>
    <mergeCell ref="B61:B67"/>
    <mergeCell ref="C61:C67"/>
    <mergeCell ref="D61:D62"/>
    <mergeCell ref="D25:D26"/>
    <mergeCell ref="I70:I71"/>
    <mergeCell ref="I61:I62"/>
    <mergeCell ref="I63:I64"/>
    <mergeCell ref="I65:I66"/>
    <mergeCell ref="H61:H62"/>
    <mergeCell ref="D63:D64"/>
    <mergeCell ref="H63:H64"/>
    <mergeCell ref="I68:I69"/>
    <mergeCell ref="D65:D66"/>
    <mergeCell ref="H65:H66"/>
    <mergeCell ref="D70:D71"/>
    <mergeCell ref="H70:H71"/>
    <mergeCell ref="A68:A74"/>
    <mergeCell ref="B68:B74"/>
    <mergeCell ref="C68:C74"/>
    <mergeCell ref="D68:D69"/>
    <mergeCell ref="H72:H73"/>
    <mergeCell ref="H68:H69"/>
    <mergeCell ref="I45:I46"/>
    <mergeCell ref="H14:H15"/>
    <mergeCell ref="D16:D17"/>
    <mergeCell ref="H16:H17"/>
    <mergeCell ref="H21:H22"/>
    <mergeCell ref="D23:D24"/>
    <mergeCell ref="H23:H24"/>
    <mergeCell ref="A21:A27"/>
    <mergeCell ref="B21:B27"/>
    <mergeCell ref="C21:C27"/>
    <mergeCell ref="D21:D22"/>
    <mergeCell ref="D43:D44"/>
    <mergeCell ref="H43:H44"/>
    <mergeCell ref="H41:H42"/>
    <mergeCell ref="A34:A40"/>
    <mergeCell ref="B34:B40"/>
    <mergeCell ref="C34:C40"/>
    <mergeCell ref="D34:D35"/>
    <mergeCell ref="H25:H26"/>
    <mergeCell ref="D38:D39"/>
    <mergeCell ref="H38:H39"/>
    <mergeCell ref="H34:H35"/>
    <mergeCell ref="D36:D37"/>
    <mergeCell ref="H36:H37"/>
    <mergeCell ref="A41:A47"/>
    <mergeCell ref="B41:B47"/>
    <mergeCell ref="C41:C47"/>
    <mergeCell ref="D41:D42"/>
    <mergeCell ref="E34:E35"/>
    <mergeCell ref="E36:E37"/>
    <mergeCell ref="E38:E39"/>
    <mergeCell ref="E41:E42"/>
    <mergeCell ref="E43:E44"/>
    <mergeCell ref="E45:E46"/>
    <mergeCell ref="H75:H76"/>
    <mergeCell ref="B88:B94"/>
    <mergeCell ref="A82:J82"/>
    <mergeCell ref="A83:J83"/>
    <mergeCell ref="A84:J84"/>
    <mergeCell ref="I34:I35"/>
    <mergeCell ref="I36:I37"/>
    <mergeCell ref="I38:I39"/>
    <mergeCell ref="A48:A54"/>
    <mergeCell ref="B48:B54"/>
    <mergeCell ref="C48:C54"/>
    <mergeCell ref="D48:D49"/>
    <mergeCell ref="D45:D46"/>
    <mergeCell ref="H45:H46"/>
    <mergeCell ref="D52:D53"/>
    <mergeCell ref="H52:H53"/>
    <mergeCell ref="H48:H49"/>
    <mergeCell ref="D50:D51"/>
    <mergeCell ref="H50:H51"/>
    <mergeCell ref="I48:I49"/>
    <mergeCell ref="I50:I51"/>
    <mergeCell ref="I52:I53"/>
    <mergeCell ref="I41:I42"/>
    <mergeCell ref="I43:I44"/>
    <mergeCell ref="D72:D73"/>
    <mergeCell ref="H104:H105"/>
    <mergeCell ref="H106:H107"/>
    <mergeCell ref="I102:I103"/>
    <mergeCell ref="I104:I105"/>
    <mergeCell ref="I106:I107"/>
    <mergeCell ref="A102:A108"/>
    <mergeCell ref="B102:B108"/>
    <mergeCell ref="C102:C108"/>
    <mergeCell ref="D102:D103"/>
    <mergeCell ref="D79:D80"/>
    <mergeCell ref="H79:H80"/>
    <mergeCell ref="D92:D93"/>
    <mergeCell ref="H92:H93"/>
    <mergeCell ref="H88:H89"/>
    <mergeCell ref="D90:D91"/>
    <mergeCell ref="H90:H91"/>
    <mergeCell ref="A88:A94"/>
    <mergeCell ref="D77:D78"/>
    <mergeCell ref="H77:H78"/>
    <mergeCell ref="A75:A81"/>
    <mergeCell ref="B75:B81"/>
    <mergeCell ref="C75:C81"/>
    <mergeCell ref="D75:D76"/>
    <mergeCell ref="C118:C120"/>
    <mergeCell ref="D118:D119"/>
    <mergeCell ref="A115:A117"/>
    <mergeCell ref="B115:B117"/>
    <mergeCell ref="C115:C117"/>
    <mergeCell ref="D115:D116"/>
    <mergeCell ref="H118:H119"/>
    <mergeCell ref="D123:D124"/>
    <mergeCell ref="H123:H124"/>
    <mergeCell ref="A121:A127"/>
    <mergeCell ref="B121:B127"/>
    <mergeCell ref="C121:C127"/>
    <mergeCell ref="D121:D122"/>
    <mergeCell ref="D125:D126"/>
    <mergeCell ref="H125:H126"/>
    <mergeCell ref="H121:H122"/>
    <mergeCell ref="H115:H116"/>
    <mergeCell ref="A118:A120"/>
    <mergeCell ref="B118:B120"/>
    <mergeCell ref="E115:E116"/>
    <mergeCell ref="E118:E119"/>
    <mergeCell ref="E121:E122"/>
    <mergeCell ref="E123:E124"/>
    <mergeCell ref="E125:E126"/>
    <mergeCell ref="A133:A135"/>
    <mergeCell ref="B133:B135"/>
    <mergeCell ref="C133:C135"/>
    <mergeCell ref="D133:D134"/>
    <mergeCell ref="H133:H134"/>
    <mergeCell ref="H128:H129"/>
    <mergeCell ref="D130:D131"/>
    <mergeCell ref="H130:H131"/>
    <mergeCell ref="A128:A132"/>
    <mergeCell ref="B128:B132"/>
    <mergeCell ref="C128:C132"/>
    <mergeCell ref="D128:D129"/>
    <mergeCell ref="E128:E129"/>
    <mergeCell ref="E130:E131"/>
    <mergeCell ref="E133:E134"/>
    <mergeCell ref="H142:H143"/>
    <mergeCell ref="A142:A146"/>
    <mergeCell ref="B142:B146"/>
    <mergeCell ref="H150:H151"/>
    <mergeCell ref="D152:D153"/>
    <mergeCell ref="H152:H153"/>
    <mergeCell ref="H147:H148"/>
    <mergeCell ref="D150:D151"/>
    <mergeCell ref="A147:A149"/>
    <mergeCell ref="B147:B149"/>
    <mergeCell ref="C147:C149"/>
    <mergeCell ref="D147:D148"/>
    <mergeCell ref="E142:E143"/>
    <mergeCell ref="E144:E145"/>
    <mergeCell ref="E147:E148"/>
    <mergeCell ref="E150:E151"/>
    <mergeCell ref="E152:E153"/>
    <mergeCell ref="D178:D179"/>
    <mergeCell ref="H178:H179"/>
    <mergeCell ref="A176:A180"/>
    <mergeCell ref="B176:B180"/>
    <mergeCell ref="C176:C180"/>
    <mergeCell ref="D176:D177"/>
    <mergeCell ref="D173:D174"/>
    <mergeCell ref="D157:D158"/>
    <mergeCell ref="H157:H158"/>
    <mergeCell ref="A155:A159"/>
    <mergeCell ref="B155:B159"/>
    <mergeCell ref="C155:C159"/>
    <mergeCell ref="D155:D156"/>
    <mergeCell ref="H155:H156"/>
    <mergeCell ref="A165:J165"/>
    <mergeCell ref="A166:J166"/>
    <mergeCell ref="A167:J167"/>
    <mergeCell ref="H160:H161"/>
    <mergeCell ref="D162:D163"/>
    <mergeCell ref="H162:H163"/>
    <mergeCell ref="A160:A164"/>
    <mergeCell ref="B160:B164"/>
    <mergeCell ref="C160:C164"/>
    <mergeCell ref="D160:D161"/>
    <mergeCell ref="H183:H184"/>
    <mergeCell ref="A181:A185"/>
    <mergeCell ref="B181:B185"/>
    <mergeCell ref="C181:C185"/>
    <mergeCell ref="D181:D182"/>
    <mergeCell ref="H181:H182"/>
    <mergeCell ref="H186:H187"/>
    <mergeCell ref="D188:D189"/>
    <mergeCell ref="H188:H189"/>
    <mergeCell ref="A186:A190"/>
    <mergeCell ref="B186:B190"/>
    <mergeCell ref="C186:C190"/>
    <mergeCell ref="D186:D187"/>
    <mergeCell ref="D183:D184"/>
    <mergeCell ref="E183:E184"/>
    <mergeCell ref="E186:E187"/>
    <mergeCell ref="E188:E189"/>
    <mergeCell ref="H193:H194"/>
    <mergeCell ref="A191:A195"/>
    <mergeCell ref="B191:B195"/>
    <mergeCell ref="C191:C195"/>
    <mergeCell ref="D191:D192"/>
    <mergeCell ref="H191:H192"/>
    <mergeCell ref="I188:I189"/>
    <mergeCell ref="I191:I192"/>
    <mergeCell ref="I193:I194"/>
    <mergeCell ref="D193:D194"/>
    <mergeCell ref="E191:E192"/>
    <mergeCell ref="E193:E194"/>
    <mergeCell ref="I204:I205"/>
    <mergeCell ref="I207:I208"/>
    <mergeCell ref="I209:I210"/>
    <mergeCell ref="H212:H213"/>
    <mergeCell ref="D214:D215"/>
    <mergeCell ref="H214:H215"/>
    <mergeCell ref="A212:A216"/>
    <mergeCell ref="B212:B216"/>
    <mergeCell ref="C212:C216"/>
    <mergeCell ref="D212:D213"/>
    <mergeCell ref="I212:I213"/>
    <mergeCell ref="D219:D220"/>
    <mergeCell ref="H219:H220"/>
    <mergeCell ref="A217:A221"/>
    <mergeCell ref="B217:B221"/>
    <mergeCell ref="C217:C221"/>
    <mergeCell ref="D217:D218"/>
    <mergeCell ref="H217:H218"/>
    <mergeCell ref="I214:I215"/>
    <mergeCell ref="I217:I218"/>
    <mergeCell ref="I219:I220"/>
    <mergeCell ref="H222:H223"/>
    <mergeCell ref="D224:D225"/>
    <mergeCell ref="H224:H225"/>
    <mergeCell ref="A222:A226"/>
    <mergeCell ref="B222:B226"/>
    <mergeCell ref="C222:C226"/>
    <mergeCell ref="D222:D223"/>
    <mergeCell ref="I222:I223"/>
    <mergeCell ref="D235:D236"/>
    <mergeCell ref="H235:H236"/>
    <mergeCell ref="A233:A237"/>
    <mergeCell ref="B233:B237"/>
    <mergeCell ref="C233:C237"/>
    <mergeCell ref="D233:D234"/>
    <mergeCell ref="H233:H234"/>
    <mergeCell ref="I224:I225"/>
    <mergeCell ref="I233:I234"/>
    <mergeCell ref="I235:I236"/>
    <mergeCell ref="E224:E225"/>
    <mergeCell ref="E233:E234"/>
    <mergeCell ref="E235:E236"/>
    <mergeCell ref="H248:H249"/>
    <mergeCell ref="D250:D251"/>
    <mergeCell ref="H250:H251"/>
    <mergeCell ref="A248:A252"/>
    <mergeCell ref="B248:B252"/>
    <mergeCell ref="C248:C252"/>
    <mergeCell ref="D248:D249"/>
    <mergeCell ref="H238:H239"/>
    <mergeCell ref="D240:D241"/>
    <mergeCell ref="H240:H241"/>
    <mergeCell ref="A238:A242"/>
    <mergeCell ref="B238:B242"/>
    <mergeCell ref="C238:C242"/>
    <mergeCell ref="D238:D239"/>
    <mergeCell ref="D245:D246"/>
    <mergeCell ref="H245:H246"/>
    <mergeCell ref="A243:A247"/>
    <mergeCell ref="B243:B247"/>
    <mergeCell ref="C243:C247"/>
    <mergeCell ref="D243:D244"/>
    <mergeCell ref="H243:H244"/>
    <mergeCell ref="E238:E239"/>
    <mergeCell ref="E240:E241"/>
    <mergeCell ref="E243:E244"/>
    <mergeCell ref="D258:D259"/>
    <mergeCell ref="H258:H259"/>
    <mergeCell ref="A256:A260"/>
    <mergeCell ref="B256:B260"/>
    <mergeCell ref="C256:C260"/>
    <mergeCell ref="D256:D257"/>
    <mergeCell ref="H256:H257"/>
    <mergeCell ref="I253:I254"/>
    <mergeCell ref="I256:I257"/>
    <mergeCell ref="I258:I259"/>
    <mergeCell ref="A253:A255"/>
    <mergeCell ref="B253:B255"/>
    <mergeCell ref="C253:C255"/>
    <mergeCell ref="D253:D254"/>
    <mergeCell ref="H253:H254"/>
    <mergeCell ref="I267:I268"/>
    <mergeCell ref="D274:D275"/>
    <mergeCell ref="H274:H275"/>
    <mergeCell ref="A272:A276"/>
    <mergeCell ref="B272:B276"/>
    <mergeCell ref="C272:C276"/>
    <mergeCell ref="D272:D273"/>
    <mergeCell ref="H272:H273"/>
    <mergeCell ref="I269:I270"/>
    <mergeCell ref="I272:I273"/>
    <mergeCell ref="I274:I275"/>
    <mergeCell ref="D284:D285"/>
    <mergeCell ref="H284:H285"/>
    <mergeCell ref="A282:A286"/>
    <mergeCell ref="B282:B286"/>
    <mergeCell ref="C282:C286"/>
    <mergeCell ref="D282:D283"/>
    <mergeCell ref="H267:H268"/>
    <mergeCell ref="D269:D270"/>
    <mergeCell ref="H269:H270"/>
    <mergeCell ref="A267:A271"/>
    <mergeCell ref="B267:B271"/>
    <mergeCell ref="C267:C271"/>
    <mergeCell ref="D267:D268"/>
    <mergeCell ref="E277:E278"/>
    <mergeCell ref="E279:E280"/>
    <mergeCell ref="E282:E283"/>
    <mergeCell ref="E284:E285"/>
    <mergeCell ref="H287:H288"/>
    <mergeCell ref="D289:D290"/>
    <mergeCell ref="H289:H290"/>
    <mergeCell ref="A287:A291"/>
    <mergeCell ref="B287:B291"/>
    <mergeCell ref="C287:C291"/>
    <mergeCell ref="D287:D288"/>
    <mergeCell ref="D300:D301"/>
    <mergeCell ref="H300:H301"/>
    <mergeCell ref="A298:A302"/>
    <mergeCell ref="B298:B302"/>
    <mergeCell ref="C298:C302"/>
    <mergeCell ref="D298:D299"/>
    <mergeCell ref="H298:H299"/>
    <mergeCell ref="A294:J294"/>
    <mergeCell ref="E287:E288"/>
    <mergeCell ref="E289:E290"/>
    <mergeCell ref="E298:E299"/>
    <mergeCell ref="E300:E301"/>
    <mergeCell ref="H303:H304"/>
    <mergeCell ref="D305:D306"/>
    <mergeCell ref="H305:H306"/>
    <mergeCell ref="A303:A307"/>
    <mergeCell ref="B303:B307"/>
    <mergeCell ref="C303:C307"/>
    <mergeCell ref="D303:D304"/>
    <mergeCell ref="A311:A313"/>
    <mergeCell ref="B311:B313"/>
    <mergeCell ref="C311:C313"/>
    <mergeCell ref="D311:D312"/>
    <mergeCell ref="H311:H312"/>
    <mergeCell ref="A308:A310"/>
    <mergeCell ref="B308:B310"/>
    <mergeCell ref="C308:C310"/>
    <mergeCell ref="D308:D309"/>
    <mergeCell ref="H308:H309"/>
    <mergeCell ref="E303:E304"/>
    <mergeCell ref="E305:E306"/>
    <mergeCell ref="E308:E309"/>
    <mergeCell ref="E311:E312"/>
    <mergeCell ref="A332:A336"/>
    <mergeCell ref="B332:B336"/>
    <mergeCell ref="C332:C336"/>
    <mergeCell ref="D332:D333"/>
    <mergeCell ref="H332:H333"/>
    <mergeCell ref="B314:B316"/>
    <mergeCell ref="C314:C316"/>
    <mergeCell ref="D314:D315"/>
    <mergeCell ref="H314:H315"/>
    <mergeCell ref="H320:H321"/>
    <mergeCell ref="A320:A322"/>
    <mergeCell ref="B320:B322"/>
    <mergeCell ref="C320:C322"/>
    <mergeCell ref="D320:D321"/>
    <mergeCell ref="I317:I318"/>
    <mergeCell ref="A317:A319"/>
    <mergeCell ref="B317:B319"/>
    <mergeCell ref="C317:C319"/>
    <mergeCell ref="D317:D318"/>
    <mergeCell ref="H317:H318"/>
    <mergeCell ref="A314:A316"/>
    <mergeCell ref="E314:E315"/>
    <mergeCell ref="A342:A344"/>
    <mergeCell ref="B342:B344"/>
    <mergeCell ref="I323:I324"/>
    <mergeCell ref="I332:I333"/>
    <mergeCell ref="I334:I335"/>
    <mergeCell ref="A323:A325"/>
    <mergeCell ref="B323:B325"/>
    <mergeCell ref="C323:C325"/>
    <mergeCell ref="D323:D324"/>
    <mergeCell ref="H323:H324"/>
    <mergeCell ref="C342:C344"/>
    <mergeCell ref="D342:D343"/>
    <mergeCell ref="G342:G343"/>
    <mergeCell ref="H342:H343"/>
    <mergeCell ref="H337:H338"/>
    <mergeCell ref="D339:D340"/>
    <mergeCell ref="H339:H340"/>
    <mergeCell ref="A337:A341"/>
    <mergeCell ref="B337:B341"/>
    <mergeCell ref="C337:C341"/>
    <mergeCell ref="D337:D338"/>
    <mergeCell ref="D334:D335"/>
    <mergeCell ref="A326:J326"/>
    <mergeCell ref="A327:J327"/>
    <mergeCell ref="A367:A368"/>
    <mergeCell ref="B367:B368"/>
    <mergeCell ref="C367:C368"/>
    <mergeCell ref="H345:H346"/>
    <mergeCell ref="A348:A350"/>
    <mergeCell ref="B348:B350"/>
    <mergeCell ref="C348:C350"/>
    <mergeCell ref="D348:D349"/>
    <mergeCell ref="A353:A354"/>
    <mergeCell ref="B353:B354"/>
    <mergeCell ref="C353:C354"/>
    <mergeCell ref="A355:A356"/>
    <mergeCell ref="B355:B356"/>
    <mergeCell ref="C355:C356"/>
    <mergeCell ref="H348:H349"/>
    <mergeCell ref="A351:A352"/>
    <mergeCell ref="A369:A370"/>
    <mergeCell ref="B369:B370"/>
    <mergeCell ref="C369:C370"/>
    <mergeCell ref="A363:A364"/>
    <mergeCell ref="B363:B364"/>
    <mergeCell ref="C363:C364"/>
    <mergeCell ref="A365:A366"/>
    <mergeCell ref="B365:B366"/>
    <mergeCell ref="C365:C366"/>
    <mergeCell ref="A375:A376"/>
    <mergeCell ref="B375:B376"/>
    <mergeCell ref="C375:C376"/>
    <mergeCell ref="A377:A379"/>
    <mergeCell ref="B377:B379"/>
    <mergeCell ref="C377:C379"/>
    <mergeCell ref="A371:A372"/>
    <mergeCell ref="B371:B372"/>
    <mergeCell ref="C371:C372"/>
    <mergeCell ref="A373:A374"/>
    <mergeCell ref="B373:B374"/>
    <mergeCell ref="C373:C374"/>
    <mergeCell ref="A380:A382"/>
    <mergeCell ref="B380:B382"/>
    <mergeCell ref="C380:C382"/>
    <mergeCell ref="D380:D381"/>
    <mergeCell ref="H377:H378"/>
    <mergeCell ref="D377:D378"/>
    <mergeCell ref="I377:I378"/>
    <mergeCell ref="I380:I381"/>
    <mergeCell ref="A383:A385"/>
    <mergeCell ref="B383:B385"/>
    <mergeCell ref="C383:C385"/>
    <mergeCell ref="D383:D384"/>
    <mergeCell ref="H380:H381"/>
    <mergeCell ref="E377:E378"/>
    <mergeCell ref="E380:E381"/>
    <mergeCell ref="E383:E384"/>
    <mergeCell ref="A392:A394"/>
    <mergeCell ref="B392:B394"/>
    <mergeCell ref="C392:C394"/>
    <mergeCell ref="D392:D393"/>
    <mergeCell ref="H383:H384"/>
    <mergeCell ref="A401:A403"/>
    <mergeCell ref="B401:B403"/>
    <mergeCell ref="C401:C403"/>
    <mergeCell ref="D401:D402"/>
    <mergeCell ref="H398:H399"/>
    <mergeCell ref="A398:A400"/>
    <mergeCell ref="B398:B400"/>
    <mergeCell ref="C398:C400"/>
    <mergeCell ref="D398:D399"/>
    <mergeCell ref="H401:H402"/>
    <mergeCell ref="A395:A397"/>
    <mergeCell ref="B395:B397"/>
    <mergeCell ref="C395:C397"/>
    <mergeCell ref="D395:D396"/>
    <mergeCell ref="H392:H393"/>
    <mergeCell ref="H395:H396"/>
    <mergeCell ref="E392:E393"/>
    <mergeCell ref="E395:E396"/>
    <mergeCell ref="E398:E399"/>
    <mergeCell ref="A407:A409"/>
    <mergeCell ref="B407:B409"/>
    <mergeCell ref="C407:C409"/>
    <mergeCell ref="D407:D408"/>
    <mergeCell ref="H404:H405"/>
    <mergeCell ref="A404:A406"/>
    <mergeCell ref="B404:B406"/>
    <mergeCell ref="C404:C406"/>
    <mergeCell ref="D404:D405"/>
    <mergeCell ref="H407:H408"/>
    <mergeCell ref="A413:A415"/>
    <mergeCell ref="B413:B415"/>
    <mergeCell ref="C413:C415"/>
    <mergeCell ref="D413:D414"/>
    <mergeCell ref="H410:H411"/>
    <mergeCell ref="A410:A412"/>
    <mergeCell ref="B410:B412"/>
    <mergeCell ref="C410:C412"/>
    <mergeCell ref="D410:D411"/>
    <mergeCell ref="H413:H414"/>
    <mergeCell ref="A419:A421"/>
    <mergeCell ref="B419:B421"/>
    <mergeCell ref="C419:C421"/>
    <mergeCell ref="D419:D420"/>
    <mergeCell ref="H416:H417"/>
    <mergeCell ref="A416:A418"/>
    <mergeCell ref="B416:B418"/>
    <mergeCell ref="C416:C418"/>
    <mergeCell ref="D416:D417"/>
    <mergeCell ref="H419:H420"/>
    <mergeCell ref="I416:I417"/>
    <mergeCell ref="I419:I420"/>
    <mergeCell ref="I7:I8"/>
    <mergeCell ref="I9:I10"/>
    <mergeCell ref="I11:I12"/>
    <mergeCell ref="I14:I15"/>
    <mergeCell ref="I16:I17"/>
    <mergeCell ref="I18:I19"/>
    <mergeCell ref="I21:I22"/>
    <mergeCell ref="I23:I24"/>
    <mergeCell ref="I25:I26"/>
    <mergeCell ref="I72:I73"/>
    <mergeCell ref="I75:I76"/>
    <mergeCell ref="I77:I78"/>
    <mergeCell ref="I79:I80"/>
    <mergeCell ref="I88:I89"/>
    <mergeCell ref="I90:I91"/>
    <mergeCell ref="I92:I93"/>
    <mergeCell ref="I95:I96"/>
    <mergeCell ref="I97:I98"/>
    <mergeCell ref="I115:I116"/>
    <mergeCell ref="I118:I119"/>
    <mergeCell ref="I121:I122"/>
    <mergeCell ref="I123:I124"/>
    <mergeCell ref="I125:I126"/>
    <mergeCell ref="I128:I129"/>
    <mergeCell ref="I130:I131"/>
    <mergeCell ref="I133:I134"/>
    <mergeCell ref="I142:I143"/>
    <mergeCell ref="I157:I158"/>
    <mergeCell ref="I160:I161"/>
    <mergeCell ref="I162:I163"/>
    <mergeCell ref="I171:I172"/>
    <mergeCell ref="I152:I153"/>
    <mergeCell ref="I155:I156"/>
    <mergeCell ref="A136:J136"/>
    <mergeCell ref="A137:J137"/>
    <mergeCell ref="A138:J138"/>
    <mergeCell ref="H144:H145"/>
    <mergeCell ref="I144:I145"/>
    <mergeCell ref="I147:I148"/>
    <mergeCell ref="I150:I151"/>
    <mergeCell ref="A150:A154"/>
    <mergeCell ref="C142:C146"/>
    <mergeCell ref="D142:D143"/>
    <mergeCell ref="D144:D145"/>
    <mergeCell ref="B150:B154"/>
    <mergeCell ref="C150:C154"/>
    <mergeCell ref="I173:I174"/>
    <mergeCell ref="I176:I177"/>
    <mergeCell ref="H173:H174"/>
    <mergeCell ref="A171:A175"/>
    <mergeCell ref="B171:B175"/>
    <mergeCell ref="C171:C175"/>
    <mergeCell ref="D171:D172"/>
    <mergeCell ref="H171:H172"/>
    <mergeCell ref="H176:H177"/>
    <mergeCell ref="I178:I179"/>
    <mergeCell ref="I181:I182"/>
    <mergeCell ref="I183:I184"/>
    <mergeCell ref="I277:I278"/>
    <mergeCell ref="I279:I280"/>
    <mergeCell ref="I282:I283"/>
    <mergeCell ref="I284:I285"/>
    <mergeCell ref="I248:I249"/>
    <mergeCell ref="I250:I251"/>
    <mergeCell ref="I238:I239"/>
    <mergeCell ref="I240:I241"/>
    <mergeCell ref="I243:I244"/>
    <mergeCell ref="I245:I246"/>
    <mergeCell ref="I186:I187"/>
    <mergeCell ref="A196:J196"/>
    <mergeCell ref="A197:J197"/>
    <mergeCell ref="H279:H280"/>
    <mergeCell ref="D279:D280"/>
    <mergeCell ref="H277:H278"/>
    <mergeCell ref="A277:A281"/>
    <mergeCell ref="B277:B281"/>
    <mergeCell ref="C277:C281"/>
    <mergeCell ref="D277:D278"/>
    <mergeCell ref="H282:H283"/>
    <mergeCell ref="I401:I402"/>
    <mergeCell ref="I404:I405"/>
    <mergeCell ref="I407:I408"/>
    <mergeCell ref="I410:I411"/>
    <mergeCell ref="I413:I414"/>
    <mergeCell ref="I287:I288"/>
    <mergeCell ref="I289:I290"/>
    <mergeCell ref="I298:I299"/>
    <mergeCell ref="I300:I301"/>
    <mergeCell ref="I303:I304"/>
    <mergeCell ref="I383:I384"/>
    <mergeCell ref="I392:I393"/>
    <mergeCell ref="I395:I396"/>
    <mergeCell ref="I398:I399"/>
    <mergeCell ref="I337:I338"/>
    <mergeCell ref="I339:I340"/>
    <mergeCell ref="I342:I343"/>
    <mergeCell ref="I345:I346"/>
    <mergeCell ref="I348:I349"/>
    <mergeCell ref="I320:I321"/>
    <mergeCell ref="I305:I306"/>
    <mergeCell ref="I308:I309"/>
    <mergeCell ref="I311:I312"/>
    <mergeCell ref="I314:I315"/>
    <mergeCell ref="B351:B352"/>
    <mergeCell ref="C351:C352"/>
    <mergeCell ref="G348:G349"/>
    <mergeCell ref="A345:A347"/>
    <mergeCell ref="B345:B347"/>
    <mergeCell ref="C345:C347"/>
    <mergeCell ref="D345:D346"/>
    <mergeCell ref="G345:G346"/>
    <mergeCell ref="E348:E349"/>
  </mergeCells>
  <printOptions horizontalCentered="1" verticalCentered="1"/>
  <pageMargins left="0.39370078740157483" right="0.39370078740157483" top="0.39370078740157483" bottom="0.39370078740157483" header="0" footer="0.31496062992125984"/>
  <pageSetup scale="37" fitToHeight="0" orientation="portrait" r:id="rId1"/>
  <headerFooter>
    <oddFooter>&amp;R&amp;G</oddFooter>
  </headerFooter>
  <rowBreaks count="13" manualBreakCount="13">
    <brk id="27" max="8" man="1"/>
    <brk id="54" max="8" man="1"/>
    <brk id="81" max="8" man="1"/>
    <brk id="108" max="8" man="1"/>
    <brk id="135" max="8" man="1"/>
    <brk id="164" max="8" man="1"/>
    <brk id="195" max="8" man="1"/>
    <brk id="226" max="8" man="1"/>
    <brk id="260" max="8" man="1"/>
    <brk id="291" max="8" man="1"/>
    <brk id="325" max="8" man="1"/>
    <brk id="356" max="8" man="1"/>
    <brk id="385" max="8" man="1"/>
  </rowBreaks>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rgb="FF00B050"/>
  </sheetPr>
  <dimension ref="A1:J18"/>
  <sheetViews>
    <sheetView tabSelected="1" topLeftCell="C7" zoomScale="85" zoomScaleNormal="85" zoomScaleSheetLayoutView="70" workbookViewId="0">
      <selection activeCell="C10" sqref="C10:C12"/>
    </sheetView>
  </sheetViews>
  <sheetFormatPr baseColWidth="10" defaultColWidth="11.42578125" defaultRowHeight="12.75" x14ac:dyDescent="0.2"/>
  <cols>
    <col min="1" max="1" width="11.42578125" style="23"/>
    <col min="2" max="3" width="40" style="23" customWidth="1"/>
    <col min="4" max="4" width="11.42578125" style="23"/>
    <col min="5" max="5" width="66" style="23" customWidth="1"/>
    <col min="6" max="6" width="32" style="121" customWidth="1"/>
    <col min="7" max="7" width="32" style="122" customWidth="1"/>
    <col min="8" max="8" width="12.28515625" style="23" bestFit="1" customWidth="1"/>
    <col min="9" max="9" width="17.42578125" style="23" customWidth="1"/>
    <col min="10" max="10" width="11.5703125" style="23" bestFit="1" customWidth="1"/>
    <col min="11" max="16384" width="11.42578125" style="23"/>
  </cols>
  <sheetData>
    <row r="1" spans="1:10" ht="18.75" customHeight="1" x14ac:dyDescent="0.25">
      <c r="A1" s="433" t="s">
        <v>123</v>
      </c>
      <c r="B1" s="434"/>
      <c r="C1" s="434"/>
      <c r="D1" s="434"/>
      <c r="E1" s="434"/>
      <c r="F1" s="434"/>
      <c r="G1" s="435"/>
    </row>
    <row r="2" spans="1:10" ht="15.75" customHeight="1" x14ac:dyDescent="0.25">
      <c r="A2" s="436" t="s">
        <v>118</v>
      </c>
      <c r="B2" s="437"/>
      <c r="C2" s="437"/>
      <c r="D2" s="437"/>
      <c r="E2" s="437"/>
      <c r="F2" s="437"/>
      <c r="G2" s="438"/>
    </row>
    <row r="3" spans="1:10" ht="16.5" customHeight="1" thickBot="1" x14ac:dyDescent="0.3">
      <c r="A3" s="436" t="s">
        <v>124</v>
      </c>
      <c r="B3" s="437"/>
      <c r="C3" s="437"/>
      <c r="D3" s="437"/>
      <c r="E3" s="437"/>
      <c r="F3" s="437"/>
      <c r="G3" s="438"/>
      <c r="H3" s="34"/>
    </row>
    <row r="4" spans="1:10" ht="26.25" thickBot="1" x14ac:dyDescent="0.25">
      <c r="A4" s="68"/>
      <c r="B4" s="69"/>
      <c r="C4" s="69"/>
      <c r="D4" s="69"/>
      <c r="E4" s="69"/>
      <c r="F4" s="120"/>
      <c r="G4" s="60" t="s">
        <v>139</v>
      </c>
    </row>
    <row r="5" spans="1:10" ht="21.75" customHeight="1" thickBot="1" x14ac:dyDescent="0.25">
      <c r="A5" s="68"/>
      <c r="B5" s="69"/>
      <c r="C5" s="69"/>
      <c r="D5" s="69"/>
      <c r="E5" s="69"/>
      <c r="F5" s="120"/>
      <c r="G5" s="35">
        <v>32715.825000000001</v>
      </c>
    </row>
    <row r="6" spans="1:10" s="27" customFormat="1" ht="43.5" customHeight="1" thickBot="1" x14ac:dyDescent="0.3">
      <c r="A6" s="25" t="s">
        <v>27</v>
      </c>
      <c r="B6" s="123" t="s">
        <v>177</v>
      </c>
      <c r="C6" s="123" t="s">
        <v>1660</v>
      </c>
      <c r="D6" s="123" t="s">
        <v>180</v>
      </c>
      <c r="E6" s="123" t="s">
        <v>179</v>
      </c>
      <c r="F6" s="26" t="s">
        <v>120</v>
      </c>
      <c r="G6" s="124" t="s">
        <v>178</v>
      </c>
    </row>
    <row r="7" spans="1:10" ht="72" x14ac:dyDescent="0.25">
      <c r="A7" s="74" t="s">
        <v>165</v>
      </c>
      <c r="B7" s="28" t="s">
        <v>1661</v>
      </c>
      <c r="C7" s="28" t="s">
        <v>1673</v>
      </c>
      <c r="D7" s="29" t="s">
        <v>125</v>
      </c>
      <c r="E7" s="70" t="s">
        <v>126</v>
      </c>
      <c r="F7" s="117">
        <v>50</v>
      </c>
      <c r="G7" s="112">
        <f t="shared" ref="G7:G18" si="0">+F7*$G$5</f>
        <v>1635791.25</v>
      </c>
      <c r="H7" s="24"/>
      <c r="I7"/>
      <c r="J7"/>
    </row>
    <row r="8" spans="1:10" ht="107.25" customHeight="1" x14ac:dyDescent="0.2">
      <c r="A8" s="74" t="s">
        <v>166</v>
      </c>
      <c r="B8" s="30" t="s">
        <v>1662</v>
      </c>
      <c r="C8" s="30" t="s">
        <v>1674</v>
      </c>
      <c r="D8" s="31" t="s">
        <v>127</v>
      </c>
      <c r="E8" s="71" t="s">
        <v>128</v>
      </c>
      <c r="F8" s="117">
        <v>58</v>
      </c>
      <c r="G8" s="112">
        <f t="shared" si="0"/>
        <v>1897517.85</v>
      </c>
    </row>
    <row r="9" spans="1:10" ht="77.25" customHeight="1" x14ac:dyDescent="0.2">
      <c r="A9" s="74" t="s">
        <v>167</v>
      </c>
      <c r="B9" s="30" t="s">
        <v>1663</v>
      </c>
      <c r="C9" s="30" t="s">
        <v>1675</v>
      </c>
      <c r="D9" s="31" t="s">
        <v>127</v>
      </c>
      <c r="E9" s="71" t="s">
        <v>129</v>
      </c>
      <c r="F9" s="117">
        <v>44</v>
      </c>
      <c r="G9" s="112">
        <f t="shared" si="0"/>
        <v>1439496.3</v>
      </c>
    </row>
    <row r="10" spans="1:10" ht="126.75" customHeight="1" x14ac:dyDescent="0.2">
      <c r="A10" s="74" t="s">
        <v>168</v>
      </c>
      <c r="B10" s="30" t="s">
        <v>1664</v>
      </c>
      <c r="C10" s="30" t="s">
        <v>1676</v>
      </c>
      <c r="D10" s="31" t="s">
        <v>130</v>
      </c>
      <c r="E10" s="71" t="s">
        <v>138</v>
      </c>
      <c r="F10" s="117">
        <v>18</v>
      </c>
      <c r="G10" s="112">
        <f t="shared" si="0"/>
        <v>588884.85</v>
      </c>
    </row>
    <row r="11" spans="1:10" ht="48" x14ac:dyDescent="0.2">
      <c r="A11" s="74" t="s">
        <v>169</v>
      </c>
      <c r="B11" s="30" t="s">
        <v>1665</v>
      </c>
      <c r="C11" s="30" t="s">
        <v>1677</v>
      </c>
      <c r="D11" s="31" t="s">
        <v>125</v>
      </c>
      <c r="E11" s="71" t="s">
        <v>131</v>
      </c>
      <c r="F11" s="117">
        <v>27</v>
      </c>
      <c r="G11" s="112">
        <f t="shared" si="0"/>
        <v>883327.27500000002</v>
      </c>
    </row>
    <row r="12" spans="1:10" ht="48" x14ac:dyDescent="0.2">
      <c r="A12" s="74" t="s">
        <v>170</v>
      </c>
      <c r="B12" s="30" t="s">
        <v>1666</v>
      </c>
      <c r="C12" s="30" t="s">
        <v>1678</v>
      </c>
      <c r="D12" s="31" t="s">
        <v>125</v>
      </c>
      <c r="E12" s="71" t="s">
        <v>131</v>
      </c>
      <c r="F12" s="117">
        <v>33</v>
      </c>
      <c r="G12" s="112">
        <f t="shared" si="0"/>
        <v>1079622.2250000001</v>
      </c>
    </row>
    <row r="13" spans="1:10" ht="117.75" customHeight="1" x14ac:dyDescent="0.2">
      <c r="A13" s="74" t="s">
        <v>171</v>
      </c>
      <c r="B13" s="30" t="s">
        <v>1667</v>
      </c>
      <c r="C13" s="30" t="s">
        <v>1679</v>
      </c>
      <c r="D13" s="31" t="s">
        <v>127</v>
      </c>
      <c r="E13" s="71" t="s">
        <v>136</v>
      </c>
      <c r="F13" s="117">
        <v>37</v>
      </c>
      <c r="G13" s="112">
        <f t="shared" si="0"/>
        <v>1210485.5250000001</v>
      </c>
    </row>
    <row r="14" spans="1:10" ht="231" customHeight="1" x14ac:dyDescent="0.2">
      <c r="A14" s="74" t="s">
        <v>172</v>
      </c>
      <c r="B14" s="30" t="s">
        <v>1668</v>
      </c>
      <c r="C14" s="30" t="s">
        <v>1680</v>
      </c>
      <c r="D14" s="31" t="s">
        <v>127</v>
      </c>
      <c r="E14" s="71" t="s">
        <v>132</v>
      </c>
      <c r="F14" s="117">
        <v>160</v>
      </c>
      <c r="G14" s="112">
        <f t="shared" si="0"/>
        <v>5234532</v>
      </c>
    </row>
    <row r="15" spans="1:10" ht="48" x14ac:dyDescent="0.2">
      <c r="A15" s="74" t="s">
        <v>173</v>
      </c>
      <c r="B15" s="30" t="s">
        <v>1669</v>
      </c>
      <c r="C15" s="30" t="s">
        <v>1681</v>
      </c>
      <c r="D15" s="31" t="s">
        <v>125</v>
      </c>
      <c r="E15" s="71" t="s">
        <v>133</v>
      </c>
      <c r="F15" s="117">
        <v>8</v>
      </c>
      <c r="G15" s="112">
        <f t="shared" si="0"/>
        <v>261726.6</v>
      </c>
    </row>
    <row r="16" spans="1:10" ht="72" x14ac:dyDescent="0.2">
      <c r="A16" s="74" t="s">
        <v>174</v>
      </c>
      <c r="B16" s="30" t="s">
        <v>1670</v>
      </c>
      <c r="C16" s="30" t="s">
        <v>1682</v>
      </c>
      <c r="D16" s="31" t="s">
        <v>125</v>
      </c>
      <c r="E16" s="71" t="s">
        <v>134</v>
      </c>
      <c r="F16" s="117">
        <v>36</v>
      </c>
      <c r="G16" s="112">
        <f t="shared" si="0"/>
        <v>1177769.7</v>
      </c>
    </row>
    <row r="17" spans="1:7" ht="104.25" customHeight="1" x14ac:dyDescent="0.2">
      <c r="A17" s="74" t="s">
        <v>175</v>
      </c>
      <c r="B17" s="30" t="s">
        <v>1671</v>
      </c>
      <c r="C17" s="30" t="s">
        <v>1683</v>
      </c>
      <c r="D17" s="31" t="s">
        <v>125</v>
      </c>
      <c r="E17" s="71" t="s">
        <v>135</v>
      </c>
      <c r="F17" s="117">
        <v>75</v>
      </c>
      <c r="G17" s="112">
        <f t="shared" si="0"/>
        <v>2453686.875</v>
      </c>
    </row>
    <row r="18" spans="1:7" ht="144.75" thickBot="1" x14ac:dyDescent="0.25">
      <c r="A18" s="74" t="s">
        <v>176</v>
      </c>
      <c r="B18" s="32" t="s">
        <v>1672</v>
      </c>
      <c r="C18" s="32" t="s">
        <v>1684</v>
      </c>
      <c r="D18" s="33" t="s">
        <v>91</v>
      </c>
      <c r="E18" s="72" t="s">
        <v>137</v>
      </c>
      <c r="F18" s="118">
        <v>2</v>
      </c>
      <c r="G18" s="119">
        <f t="shared" si="0"/>
        <v>65431.65</v>
      </c>
    </row>
  </sheetData>
  <mergeCells count="3">
    <mergeCell ref="A1:G1"/>
    <mergeCell ref="A2:G2"/>
    <mergeCell ref="A3:G3"/>
  </mergeCells>
  <printOptions horizontalCentered="1" verticalCentered="1"/>
  <pageMargins left="0.70866141732283472" right="0.70866141732283472" top="0.74803149606299213" bottom="0.74803149606299213" header="0.31496062992125984" footer="0.31496062992125984"/>
  <pageSetup scale="47" orientation="portrait" r:id="rId1"/>
  <headerFooter>
    <oddFooter>&amp;R&amp;G</oddFooter>
  </headerFooter>
  <colBreaks count="1" manualBreakCount="1">
    <brk id="7"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LABORES COPIA</vt:lpstr>
      <vt:lpstr>MODULOS</vt:lpstr>
      <vt:lpstr>LABORES</vt:lpstr>
      <vt:lpstr>LINEAS L (REVISION LABOR)</vt:lpstr>
      <vt:lpstr>LABORES!Área_de_impresión</vt:lpstr>
      <vt:lpstr>'LABORES COPIA'!Área_de_impresión</vt:lpstr>
      <vt:lpstr>'LINEAS L (REVISION LABOR)'!Área_de_impresión</vt:lpstr>
      <vt:lpstr>MODULOS!Área_de_impresión</vt:lpstr>
    </vt:vector>
  </TitlesOfParts>
  <Company>%CODENSA S.A ESP%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co52888002</dc:creator>
  <cp:lastModifiedBy>Jennifer Alejandra Cabiativa Sandoval</cp:lastModifiedBy>
  <cp:lastPrinted>2016-01-29T13:07:46Z</cp:lastPrinted>
  <dcterms:created xsi:type="dcterms:W3CDTF">2009-01-20T20:30:26Z</dcterms:created>
  <dcterms:modified xsi:type="dcterms:W3CDTF">2017-02-21T21:28:09Z</dcterms:modified>
</cp:coreProperties>
</file>