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eka\Documents\"/>
    </mc:Choice>
  </mc:AlternateContent>
  <xr:revisionPtr revIDLastSave="0" documentId="8_{24075814-638B-4C6A-B1A6-B12F713C1975}" xr6:coauthVersionLast="47" xr6:coauthVersionMax="47" xr10:uidLastSave="{00000000-0000-0000-0000-000000000000}"/>
  <bookViews>
    <workbookView xWindow="-108" yWindow="-108" windowWidth="23256" windowHeight="12576" activeTab="1" xr2:uid="{BB629911-5136-45BC-B3D5-2C299B826FA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F3" i="2"/>
  <c r="G3" i="2"/>
  <c r="H3" i="2"/>
  <c r="AD20" i="2"/>
  <c r="AD19" i="2"/>
  <c r="AD18" i="2"/>
  <c r="AD17" i="2"/>
  <c r="AD5" i="2"/>
  <c r="AD6" i="2"/>
  <c r="AD7" i="2"/>
  <c r="AD8" i="2"/>
  <c r="AD9" i="2"/>
  <c r="AD10" i="2"/>
  <c r="AD11" i="2"/>
  <c r="AD12" i="2"/>
  <c r="AD13" i="2"/>
  <c r="AD14" i="2"/>
  <c r="AD15" i="2"/>
  <c r="AD4" i="2"/>
  <c r="O20" i="2"/>
  <c r="P20" i="2"/>
  <c r="Q20" i="2"/>
  <c r="R20" i="2"/>
  <c r="S20" i="2"/>
  <c r="T20" i="2"/>
  <c r="U20" i="2"/>
  <c r="V20" i="2"/>
  <c r="W20" i="2"/>
  <c r="O19" i="2"/>
  <c r="P19" i="2"/>
  <c r="Q19" i="2"/>
  <c r="R19" i="2"/>
  <c r="S19" i="2"/>
  <c r="T19" i="2"/>
  <c r="U19" i="2"/>
  <c r="V19" i="2"/>
  <c r="W19" i="2"/>
  <c r="X19" i="2"/>
  <c r="O18" i="2"/>
  <c r="P18" i="2"/>
  <c r="Q18" i="2"/>
  <c r="R18" i="2"/>
  <c r="S18" i="2"/>
  <c r="T18" i="2"/>
  <c r="U18" i="2"/>
  <c r="V18" i="2"/>
  <c r="W18" i="2"/>
  <c r="X17" i="2"/>
  <c r="Y17" i="2"/>
  <c r="Z17" i="2"/>
  <c r="AA17" i="2"/>
  <c r="AA20" i="2" s="1"/>
  <c r="S17" i="2"/>
  <c r="T17" i="2"/>
  <c r="U17" i="2"/>
  <c r="V17" i="2"/>
  <c r="W17" i="2"/>
  <c r="O17" i="2"/>
  <c r="P17" i="2"/>
  <c r="Q17" i="2"/>
  <c r="R17" i="2"/>
  <c r="Y20" i="2"/>
  <c r="Z20" i="2"/>
  <c r="AB20" i="2"/>
  <c r="Y19" i="2"/>
  <c r="Z19" i="2"/>
  <c r="AA19" i="2"/>
  <c r="AB19" i="2"/>
  <c r="Y18" i="2"/>
  <c r="Z18" i="2"/>
  <c r="AA18" i="2"/>
  <c r="AB18" i="2"/>
  <c r="AB17" i="2"/>
  <c r="Y5" i="2"/>
  <c r="AB15" i="2"/>
  <c r="AA15" i="2"/>
  <c r="Z15" i="2"/>
  <c r="Y15" i="2"/>
  <c r="AB14" i="2"/>
  <c r="AA14" i="2"/>
  <c r="Z14" i="2"/>
  <c r="Y14" i="2"/>
  <c r="AB13" i="2"/>
  <c r="AA13" i="2"/>
  <c r="Z13" i="2"/>
  <c r="Y13" i="2"/>
  <c r="AB12" i="2"/>
  <c r="AA12" i="2"/>
  <c r="Z12" i="2"/>
  <c r="Y12" i="2"/>
  <c r="AB11" i="2"/>
  <c r="AA11" i="2"/>
  <c r="Z11" i="2"/>
  <c r="Y11" i="2"/>
  <c r="AB10" i="2"/>
  <c r="AA10" i="2"/>
  <c r="Z10" i="2"/>
  <c r="Y10" i="2"/>
  <c r="AB9" i="2"/>
  <c r="AA9" i="2"/>
  <c r="Z9" i="2"/>
  <c r="Y9" i="2"/>
  <c r="AB8" i="2"/>
  <c r="AA8" i="2"/>
  <c r="Z8" i="2"/>
  <c r="Y8" i="2"/>
  <c r="AB7" i="2"/>
  <c r="AA7" i="2"/>
  <c r="Z7" i="2"/>
  <c r="Y7" i="2"/>
  <c r="X5" i="2"/>
  <c r="X6" i="2"/>
  <c r="X7" i="2"/>
  <c r="X8" i="2"/>
  <c r="X9" i="2"/>
  <c r="X10" i="2"/>
  <c r="X11" i="2"/>
  <c r="X12" i="2"/>
  <c r="X13" i="2"/>
  <c r="X14" i="2"/>
  <c r="X15" i="2"/>
  <c r="Y6" i="2"/>
  <c r="Z6" i="2"/>
  <c r="AA6" i="2"/>
  <c r="AB6" i="2"/>
  <c r="Z5" i="2"/>
  <c r="AA5" i="2"/>
  <c r="AB5" i="2"/>
  <c r="Y4" i="2"/>
  <c r="Z4" i="2"/>
  <c r="AA4" i="2"/>
  <c r="AB4" i="2"/>
  <c r="Z3" i="2"/>
  <c r="AA3" i="2" s="1"/>
  <c r="AB3" i="2" s="1"/>
  <c r="Y3" i="2"/>
  <c r="W15" i="2"/>
  <c r="V15" i="2"/>
  <c r="U15" i="2"/>
  <c r="T15" i="2"/>
  <c r="W14" i="2"/>
  <c r="V14" i="2"/>
  <c r="U14" i="2"/>
  <c r="T14" i="2"/>
  <c r="W13" i="2"/>
  <c r="V13" i="2"/>
  <c r="U13" i="2"/>
  <c r="T13" i="2"/>
  <c r="W12" i="2"/>
  <c r="V12" i="2"/>
  <c r="U12" i="2"/>
  <c r="T12" i="2"/>
  <c r="W11" i="2"/>
  <c r="V11" i="2"/>
  <c r="U11" i="2"/>
  <c r="T11" i="2"/>
  <c r="W10" i="2"/>
  <c r="V10" i="2"/>
  <c r="U10" i="2"/>
  <c r="T10" i="2"/>
  <c r="W9" i="2"/>
  <c r="V9" i="2"/>
  <c r="U9" i="2"/>
  <c r="T9" i="2"/>
  <c r="W8" i="2"/>
  <c r="V8" i="2"/>
  <c r="U8" i="2"/>
  <c r="T8" i="2"/>
  <c r="W7" i="2"/>
  <c r="V7" i="2"/>
  <c r="U7" i="2"/>
  <c r="T7" i="2"/>
  <c r="W6" i="2"/>
  <c r="V6" i="2"/>
  <c r="U6" i="2"/>
  <c r="T6" i="2"/>
  <c r="W5" i="2"/>
  <c r="V5" i="2"/>
  <c r="U5" i="2"/>
  <c r="T5" i="2"/>
  <c r="T4" i="2"/>
  <c r="U4" i="2"/>
  <c r="V4" i="2"/>
  <c r="W4" i="2"/>
  <c r="S4" i="2"/>
  <c r="T3" i="2"/>
  <c r="U3" i="2" s="1"/>
  <c r="V3" i="2" s="1"/>
  <c r="W3" i="2" s="1"/>
  <c r="O4" i="2"/>
  <c r="O15" i="2"/>
  <c r="P15" i="2"/>
  <c r="Q15" i="2"/>
  <c r="R15" i="2"/>
  <c r="O14" i="2"/>
  <c r="P14" i="2"/>
  <c r="Q14" i="2"/>
  <c r="R14" i="2"/>
  <c r="O13" i="2"/>
  <c r="P13" i="2"/>
  <c r="Q13" i="2"/>
  <c r="R13" i="2"/>
  <c r="O12" i="2"/>
  <c r="P12" i="2"/>
  <c r="Q12" i="2"/>
  <c r="R12" i="2"/>
  <c r="O11" i="2"/>
  <c r="P11" i="2"/>
  <c r="Q11" i="2"/>
  <c r="R11" i="2"/>
  <c r="O10" i="2"/>
  <c r="P10" i="2"/>
  <c r="Q10" i="2"/>
  <c r="R10" i="2"/>
  <c r="O9" i="2"/>
  <c r="P9" i="2"/>
  <c r="Q9" i="2"/>
  <c r="R9" i="2"/>
  <c r="O8" i="2"/>
  <c r="P8" i="2"/>
  <c r="Q8" i="2"/>
  <c r="R8" i="2"/>
  <c r="O7" i="2"/>
  <c r="P7" i="2"/>
  <c r="Q7" i="2"/>
  <c r="R7" i="2"/>
  <c r="R6" i="2"/>
  <c r="O6" i="2"/>
  <c r="P6" i="2"/>
  <c r="Q6" i="2"/>
  <c r="O5" i="2"/>
  <c r="P5" i="2"/>
  <c r="Q5" i="2"/>
  <c r="R5" i="2"/>
  <c r="P4" i="2"/>
  <c r="Q4" i="2"/>
  <c r="R4" i="2"/>
  <c r="N4" i="2"/>
  <c r="O3" i="2"/>
  <c r="P3" i="2" s="1"/>
  <c r="Q3" i="2" s="1"/>
  <c r="R3" i="2" s="1"/>
  <c r="J3" i="2"/>
  <c r="K3" i="2" s="1"/>
  <c r="L3" i="2" s="1"/>
  <c r="M3" i="2" s="1"/>
  <c r="J5" i="2"/>
  <c r="K5" i="2"/>
  <c r="L5" i="2"/>
  <c r="M5" i="2"/>
  <c r="J15" i="2"/>
  <c r="K15" i="2"/>
  <c r="L15" i="2"/>
  <c r="M15" i="2"/>
  <c r="J13" i="2"/>
  <c r="K13" i="2"/>
  <c r="L13" i="2"/>
  <c r="M13" i="2"/>
  <c r="J14" i="2"/>
  <c r="K14" i="2"/>
  <c r="L14" i="2"/>
  <c r="M14" i="2"/>
  <c r="J12" i="2"/>
  <c r="K12" i="2"/>
  <c r="L12" i="2"/>
  <c r="M12" i="2"/>
  <c r="J11" i="2"/>
  <c r="K11" i="2"/>
  <c r="L11" i="2"/>
  <c r="M11" i="2"/>
  <c r="J10" i="2"/>
  <c r="K10" i="2"/>
  <c r="L10" i="2"/>
  <c r="M10" i="2"/>
  <c r="J9" i="2"/>
  <c r="K9" i="2"/>
  <c r="L9" i="2"/>
  <c r="M9" i="2"/>
  <c r="J8" i="2"/>
  <c r="K8" i="2"/>
  <c r="L8" i="2"/>
  <c r="M8" i="2"/>
  <c r="J7" i="2"/>
  <c r="K7" i="2"/>
  <c r="L7" i="2"/>
  <c r="M7" i="2"/>
  <c r="J6" i="2"/>
  <c r="K6" i="2"/>
  <c r="L6" i="2"/>
  <c r="M6" i="2"/>
  <c r="J4" i="2"/>
  <c r="K4" i="2"/>
  <c r="L4" i="2"/>
  <c r="M4" i="2"/>
  <c r="I5" i="2"/>
  <c r="S5" i="2" s="1"/>
  <c r="I6" i="2"/>
  <c r="S6" i="2" s="1"/>
  <c r="I7" i="2"/>
  <c r="S7" i="2" s="1"/>
  <c r="I8" i="2"/>
  <c r="S8" i="2" s="1"/>
  <c r="I9" i="2"/>
  <c r="S9" i="2" s="1"/>
  <c r="I10" i="2"/>
  <c r="S10" i="2" s="1"/>
  <c r="I11" i="2"/>
  <c r="S11" i="2" s="1"/>
  <c r="I12" i="2"/>
  <c r="S12" i="2" s="1"/>
  <c r="I13" i="2"/>
  <c r="S13" i="2" s="1"/>
  <c r="I14" i="2"/>
  <c r="S14" i="2" s="1"/>
  <c r="I15" i="2"/>
  <c r="S15" i="2" s="1"/>
  <c r="I4" i="2"/>
  <c r="D19" i="2"/>
  <c r="C19" i="2"/>
  <c r="D18" i="2"/>
  <c r="C18" i="2"/>
  <c r="D17" i="2"/>
  <c r="C17" i="2"/>
  <c r="N15" i="2"/>
  <c r="N14" i="2"/>
  <c r="N13" i="2"/>
  <c r="N12" i="2"/>
  <c r="N11" i="2"/>
  <c r="N10" i="2"/>
  <c r="N9" i="2"/>
  <c r="N8" i="2"/>
  <c r="N7" i="2"/>
  <c r="N6" i="2"/>
  <c r="N5" i="2"/>
  <c r="E20" i="1"/>
  <c r="D20" i="1"/>
  <c r="D19" i="1"/>
  <c r="E19" i="1"/>
  <c r="D18" i="1"/>
  <c r="E18" i="1"/>
  <c r="D17" i="1"/>
  <c r="E17" i="1"/>
  <c r="C19" i="1"/>
  <c r="C18" i="1"/>
  <c r="C17" i="1"/>
  <c r="E5" i="1"/>
  <c r="E6" i="1"/>
  <c r="E7" i="1"/>
  <c r="E8" i="1"/>
  <c r="E9" i="1"/>
  <c r="E10" i="1"/>
  <c r="E11" i="1"/>
  <c r="E12" i="1"/>
  <c r="E13" i="1"/>
  <c r="E14" i="1"/>
  <c r="E15" i="1"/>
  <c r="E4" i="1"/>
  <c r="D20" i="2" l="1"/>
  <c r="X4" i="2"/>
  <c r="N17" i="2"/>
  <c r="N18" i="2"/>
  <c r="N19" i="2"/>
  <c r="N20" i="2" l="1"/>
  <c r="X18" i="2"/>
  <c r="X20" i="2" l="1"/>
</calcChain>
</file>

<file path=xl/sharedStrings.xml><?xml version="1.0" encoding="utf-8"?>
<sst xmlns="http://schemas.openxmlformats.org/spreadsheetml/2006/main" count="71" uniqueCount="37">
  <si>
    <t>Employee pay roll</t>
  </si>
  <si>
    <t xml:space="preserve">First name </t>
  </si>
  <si>
    <t>last name</t>
  </si>
  <si>
    <t>Hourly wage</t>
  </si>
  <si>
    <t>Adam</t>
  </si>
  <si>
    <t>smith</t>
  </si>
  <si>
    <t>Howard</t>
  </si>
  <si>
    <t>Ron</t>
  </si>
  <si>
    <t>paul</t>
  </si>
  <si>
    <t xml:space="preserve">Baker </t>
  </si>
  <si>
    <t>tom</t>
  </si>
  <si>
    <t>Noram</t>
  </si>
  <si>
    <t>Bill</t>
  </si>
  <si>
    <t>young</t>
  </si>
  <si>
    <t>olivia</t>
  </si>
  <si>
    <t>Mann</t>
  </si>
  <si>
    <t>trent</t>
  </si>
  <si>
    <t>penfold</t>
  </si>
  <si>
    <t>sandy</t>
  </si>
  <si>
    <t>Sameer</t>
  </si>
  <si>
    <t>mahesh</t>
  </si>
  <si>
    <t>manenn</t>
  </si>
  <si>
    <t>nithiya</t>
  </si>
  <si>
    <t>Chotta</t>
  </si>
  <si>
    <t>bheem</t>
  </si>
  <si>
    <t>nancy</t>
  </si>
  <si>
    <t>velidina</t>
  </si>
  <si>
    <t>House worked pay</t>
  </si>
  <si>
    <t>Maxx</t>
  </si>
  <si>
    <t>Min</t>
  </si>
  <si>
    <t>Average</t>
  </si>
  <si>
    <t>Total</t>
  </si>
  <si>
    <t>overtime hours</t>
  </si>
  <si>
    <t>overtime pay</t>
  </si>
  <si>
    <t>total</t>
  </si>
  <si>
    <t>pay</t>
  </si>
  <si>
    <t>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</si>
</sst>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0" fontId="0" fillId="4" borderId="0" xfId="0" applyFill="1"/>
    <xf numFmtId="16" fontId="0" fillId="5" borderId="0" xfId="0" applyNumberFormat="1" applyFill="1"/>
    <xf numFmtId="0" fontId="0" fillId="5" borderId="0" xfId="0" applyFill="1"/>
    <xf numFmtId="16" fontId="0" fillId="6" borderId="0" xfId="0" applyNumberFormat="1" applyFill="1"/>
    <xf numFmtId="0" fontId="0" fillId="6" borderId="0" xfId="0" applyFill="1"/>
    <xf numFmtId="0" fontId="1" fillId="0" borderId="0" xfId="0" applyFont="1"/>
    <xf numFmtId="16" fontId="0" fillId="7" borderId="0" xfId="0" applyNumberFormat="1" applyFill="1"/>
    <xf numFmtId="0" fontId="0" fillId="7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A1236-1620-4F81-BA47-9F719FBCA6B5}">
  <dimension ref="A1:E20"/>
  <sheetViews>
    <sheetView workbookViewId="0">
      <selection activeCell="G10" sqref="G10"/>
    </sheetView>
  </sheetViews>
  <sheetFormatPr defaultRowHeight="14.4" x14ac:dyDescent="0.3"/>
  <cols>
    <col min="3" max="3" width="10.6640625" customWidth="1"/>
  </cols>
  <sheetData>
    <row r="1" spans="1:5" x14ac:dyDescent="0.3">
      <c r="A1" t="s">
        <v>0</v>
      </c>
    </row>
    <row r="2" spans="1:5" x14ac:dyDescent="0.3">
      <c r="D2" t="s">
        <v>27</v>
      </c>
    </row>
    <row r="3" spans="1:5" x14ac:dyDescent="0.3">
      <c r="A3" t="s">
        <v>1</v>
      </c>
      <c r="B3" t="s">
        <v>2</v>
      </c>
      <c r="C3" t="s">
        <v>3</v>
      </c>
      <c r="D3" s="1">
        <v>45292</v>
      </c>
    </row>
    <row r="4" spans="1:5" x14ac:dyDescent="0.3">
      <c r="A4" t="s">
        <v>4</v>
      </c>
      <c r="B4" t="s">
        <v>5</v>
      </c>
      <c r="C4">
        <v>15.8</v>
      </c>
      <c r="D4">
        <v>42</v>
      </c>
      <c r="E4">
        <f>C4*D4</f>
        <v>663.6</v>
      </c>
    </row>
    <row r="5" spans="1:5" x14ac:dyDescent="0.3">
      <c r="A5" t="s">
        <v>6</v>
      </c>
      <c r="B5" t="s">
        <v>7</v>
      </c>
      <c r="C5">
        <v>10</v>
      </c>
      <c r="D5">
        <v>40</v>
      </c>
      <c r="E5">
        <f t="shared" ref="E5:E15" si="0">C5*D5</f>
        <v>400</v>
      </c>
    </row>
    <row r="6" spans="1:5" x14ac:dyDescent="0.3">
      <c r="A6" t="s">
        <v>5</v>
      </c>
      <c r="B6" t="s">
        <v>8</v>
      </c>
      <c r="C6">
        <v>19.100000000000001</v>
      </c>
      <c r="D6">
        <v>42</v>
      </c>
      <c r="E6">
        <f t="shared" si="0"/>
        <v>802.2</v>
      </c>
    </row>
    <row r="7" spans="1:5" x14ac:dyDescent="0.3">
      <c r="A7" t="s">
        <v>9</v>
      </c>
      <c r="B7" t="s">
        <v>10</v>
      </c>
      <c r="C7">
        <v>6.9</v>
      </c>
      <c r="D7">
        <v>49</v>
      </c>
      <c r="E7">
        <f t="shared" si="0"/>
        <v>338.1</v>
      </c>
    </row>
    <row r="8" spans="1:5" x14ac:dyDescent="0.3">
      <c r="A8" t="s">
        <v>11</v>
      </c>
      <c r="B8" t="s">
        <v>12</v>
      </c>
      <c r="C8">
        <v>11.11</v>
      </c>
      <c r="D8">
        <v>41</v>
      </c>
      <c r="E8">
        <f t="shared" si="0"/>
        <v>455.51</v>
      </c>
    </row>
    <row r="9" spans="1:5" x14ac:dyDescent="0.3">
      <c r="A9" t="s">
        <v>13</v>
      </c>
      <c r="B9" t="s">
        <v>14</v>
      </c>
      <c r="C9">
        <v>9</v>
      </c>
      <c r="D9">
        <v>44</v>
      </c>
      <c r="E9">
        <f t="shared" si="0"/>
        <v>396</v>
      </c>
    </row>
    <row r="10" spans="1:5" x14ac:dyDescent="0.3">
      <c r="A10" t="s">
        <v>15</v>
      </c>
      <c r="B10" t="s">
        <v>16</v>
      </c>
      <c r="C10">
        <v>30</v>
      </c>
      <c r="D10">
        <v>55</v>
      </c>
      <c r="E10">
        <f t="shared" si="0"/>
        <v>1650</v>
      </c>
    </row>
    <row r="11" spans="1:5" x14ac:dyDescent="0.3">
      <c r="A11" t="s">
        <v>17</v>
      </c>
      <c r="B11" t="s">
        <v>18</v>
      </c>
      <c r="C11">
        <v>12.8</v>
      </c>
      <c r="D11">
        <v>40</v>
      </c>
      <c r="E11">
        <f t="shared" si="0"/>
        <v>512</v>
      </c>
    </row>
    <row r="12" spans="1:5" x14ac:dyDescent="0.3">
      <c r="A12" t="s">
        <v>19</v>
      </c>
      <c r="B12" t="s">
        <v>20</v>
      </c>
      <c r="C12">
        <v>7.9</v>
      </c>
      <c r="D12">
        <v>42</v>
      </c>
      <c r="E12">
        <f t="shared" si="0"/>
        <v>331.8</v>
      </c>
    </row>
    <row r="13" spans="1:5" x14ac:dyDescent="0.3">
      <c r="A13" t="s">
        <v>22</v>
      </c>
      <c r="B13" t="s">
        <v>21</v>
      </c>
      <c r="C13">
        <v>8.9</v>
      </c>
      <c r="D13">
        <v>40</v>
      </c>
      <c r="E13">
        <f t="shared" si="0"/>
        <v>356</v>
      </c>
    </row>
    <row r="14" spans="1:5" x14ac:dyDescent="0.3">
      <c r="A14" t="s">
        <v>23</v>
      </c>
      <c r="B14" t="s">
        <v>24</v>
      </c>
      <c r="C14">
        <v>8.6</v>
      </c>
      <c r="D14">
        <v>29</v>
      </c>
      <c r="E14">
        <f t="shared" si="0"/>
        <v>249.39999999999998</v>
      </c>
    </row>
    <row r="15" spans="1:5" x14ac:dyDescent="0.3">
      <c r="A15" t="s">
        <v>25</v>
      </c>
      <c r="B15" t="s">
        <v>26</v>
      </c>
      <c r="C15">
        <v>12.8</v>
      </c>
      <c r="D15">
        <v>45</v>
      </c>
      <c r="E15">
        <f t="shared" si="0"/>
        <v>576</v>
      </c>
    </row>
    <row r="17" spans="1:5" x14ac:dyDescent="0.3">
      <c r="A17" t="s">
        <v>28</v>
      </c>
      <c r="C17">
        <f>MAX(C4:C15)</f>
        <v>30</v>
      </c>
      <c r="D17">
        <f t="shared" ref="D17:E17" si="1">MAX(D4:D15)</f>
        <v>55</v>
      </c>
      <c r="E17">
        <f t="shared" si="1"/>
        <v>1650</v>
      </c>
    </row>
    <row r="18" spans="1:5" x14ac:dyDescent="0.3">
      <c r="A18" t="s">
        <v>29</v>
      </c>
      <c r="C18">
        <f>MIN(C4:C15)</f>
        <v>6.9</v>
      </c>
      <c r="D18">
        <f t="shared" ref="D18:E18" si="2">MIN(D4:D15)</f>
        <v>29</v>
      </c>
      <c r="E18" s="5">
        <f t="shared" si="2"/>
        <v>249.39999999999998</v>
      </c>
    </row>
    <row r="19" spans="1:5" x14ac:dyDescent="0.3">
      <c r="A19" t="s">
        <v>30</v>
      </c>
      <c r="C19" s="3">
        <f>AVERAGE(C4:C15)</f>
        <v>12.7425</v>
      </c>
      <c r="D19" s="2">
        <f t="shared" ref="D19:E19" si="3">AVERAGE(D4:D15)</f>
        <v>42.416666666666664</v>
      </c>
      <c r="E19" s="3">
        <f t="shared" si="3"/>
        <v>560.8841666666666</v>
      </c>
    </row>
    <row r="20" spans="1:5" x14ac:dyDescent="0.3">
      <c r="A20" t="s">
        <v>31</v>
      </c>
      <c r="D20">
        <f>SUM(D4:D19)</f>
        <v>635.41666666666663</v>
      </c>
      <c r="E20">
        <f>SUM(E4:E19)</f>
        <v>9190.8941666666669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6721B-BB1C-466D-B8AF-324E65D0260E}">
  <dimension ref="A1:AD20"/>
  <sheetViews>
    <sheetView tabSelected="1" topLeftCell="B1" workbookViewId="0"/>
  </sheetViews>
  <sheetFormatPr defaultRowHeight="14.4" x14ac:dyDescent="0.3"/>
  <cols>
    <col min="1" max="1" width="18.109375" customWidth="1"/>
    <col min="3" max="3" width="12.44140625" customWidth="1"/>
    <col min="4" max="4" width="16.33203125" customWidth="1"/>
    <col min="9" max="9" width="13.44140625" bestFit="1" customWidth="1"/>
    <col min="10" max="13" width="13.44140625" customWidth="1"/>
    <col min="14" max="18" width="11.44140625" customWidth="1"/>
    <col min="19" max="19" width="11.6640625" bestFit="1" customWidth="1"/>
    <col min="20" max="23" width="11.6640625" customWidth="1"/>
  </cols>
  <sheetData>
    <row r="1" spans="1:30" x14ac:dyDescent="0.3">
      <c r="A1" s="19" t="s">
        <v>0</v>
      </c>
    </row>
    <row r="2" spans="1:30" x14ac:dyDescent="0.3">
      <c r="D2" s="16" t="s">
        <v>27</v>
      </c>
      <c r="I2" s="16" t="s">
        <v>32</v>
      </c>
      <c r="N2" s="16" t="s">
        <v>35</v>
      </c>
      <c r="S2" s="16" t="s">
        <v>33</v>
      </c>
      <c r="X2" s="16" t="s">
        <v>34</v>
      </c>
      <c r="AD2" s="16" t="s">
        <v>36</v>
      </c>
    </row>
    <row r="3" spans="1:30" x14ac:dyDescent="0.3">
      <c r="A3" s="16" t="s">
        <v>1</v>
      </c>
      <c r="B3" s="16" t="s">
        <v>2</v>
      </c>
      <c r="C3" s="16" t="s">
        <v>3</v>
      </c>
      <c r="D3" s="6">
        <v>45292</v>
      </c>
      <c r="E3" s="6">
        <f>D3+7</f>
        <v>45299</v>
      </c>
      <c r="F3" s="6">
        <f t="shared" ref="F3:H3" si="0">E3+7</f>
        <v>45306</v>
      </c>
      <c r="G3" s="6">
        <f t="shared" si="0"/>
        <v>45313</v>
      </c>
      <c r="H3" s="6">
        <f t="shared" si="0"/>
        <v>45320</v>
      </c>
      <c r="I3" s="8">
        <v>45292</v>
      </c>
      <c r="J3" s="8">
        <f>I3+7</f>
        <v>45299</v>
      </c>
      <c r="K3" s="8">
        <f t="shared" ref="K3:M3" si="1">J3+7</f>
        <v>45306</v>
      </c>
      <c r="L3" s="8">
        <f t="shared" si="1"/>
        <v>45313</v>
      </c>
      <c r="M3" s="8">
        <f t="shared" si="1"/>
        <v>45320</v>
      </c>
      <c r="N3" s="10">
        <v>45292</v>
      </c>
      <c r="O3" s="10">
        <f>N3+7</f>
        <v>45299</v>
      </c>
      <c r="P3" s="10">
        <f t="shared" ref="P3:R3" si="2">O3+7</f>
        <v>45306</v>
      </c>
      <c r="Q3" s="10">
        <f t="shared" si="2"/>
        <v>45313</v>
      </c>
      <c r="R3" s="10">
        <f t="shared" si="2"/>
        <v>45320</v>
      </c>
      <c r="S3" s="12">
        <v>45292</v>
      </c>
      <c r="T3" s="12">
        <f>S3+7</f>
        <v>45299</v>
      </c>
      <c r="U3" s="12">
        <f t="shared" ref="U3:W3" si="3">T3+7</f>
        <v>45306</v>
      </c>
      <c r="V3" s="12">
        <f t="shared" si="3"/>
        <v>45313</v>
      </c>
      <c r="W3" s="12">
        <f t="shared" si="3"/>
        <v>45320</v>
      </c>
      <c r="X3" s="14">
        <v>45292</v>
      </c>
      <c r="Y3" s="14">
        <f>X3+7</f>
        <v>45299</v>
      </c>
      <c r="Z3" s="14">
        <f t="shared" ref="Z3:AB3" si="4">Y3+7</f>
        <v>45306</v>
      </c>
      <c r="AA3" s="14">
        <f t="shared" si="4"/>
        <v>45313</v>
      </c>
      <c r="AB3" s="14">
        <f t="shared" si="4"/>
        <v>45320</v>
      </c>
      <c r="AD3" s="17"/>
    </row>
    <row r="4" spans="1:30" x14ac:dyDescent="0.3">
      <c r="A4" t="s">
        <v>4</v>
      </c>
      <c r="B4" t="s">
        <v>5</v>
      </c>
      <c r="C4">
        <v>15.8</v>
      </c>
      <c r="D4" s="7">
        <v>42</v>
      </c>
      <c r="E4" s="7">
        <v>39</v>
      </c>
      <c r="F4" s="7">
        <v>40</v>
      </c>
      <c r="G4" s="7">
        <v>45</v>
      </c>
      <c r="H4" s="7">
        <v>50</v>
      </c>
      <c r="I4" s="9">
        <f>IF(D4&gt;40,D4-40,0)</f>
        <v>2</v>
      </c>
      <c r="J4" s="9">
        <f t="shared" ref="J4:M13" si="5">IF(E4&gt;40,E4-40,0)</f>
        <v>0</v>
      </c>
      <c r="K4" s="9">
        <f t="shared" si="5"/>
        <v>0</v>
      </c>
      <c r="L4" s="9">
        <f t="shared" si="5"/>
        <v>5</v>
      </c>
      <c r="M4" s="9">
        <f t="shared" si="5"/>
        <v>10</v>
      </c>
      <c r="N4" s="11">
        <f>$C4*D4</f>
        <v>663.6</v>
      </c>
      <c r="O4" s="11">
        <f>$C4*E4</f>
        <v>616.20000000000005</v>
      </c>
      <c r="P4" s="11">
        <f t="shared" ref="P4:R4" si="6">$C4*F4</f>
        <v>632</v>
      </c>
      <c r="Q4" s="11">
        <f t="shared" si="6"/>
        <v>711</v>
      </c>
      <c r="R4" s="11">
        <f t="shared" si="6"/>
        <v>790</v>
      </c>
      <c r="S4" s="13">
        <f>0.5*$C4*I4</f>
        <v>15.8</v>
      </c>
      <c r="T4" s="13">
        <f t="shared" ref="T4:W4" si="7">0.5*$C4*J4</f>
        <v>0</v>
      </c>
      <c r="U4" s="13">
        <f t="shared" si="7"/>
        <v>0</v>
      </c>
      <c r="V4" s="13">
        <f t="shared" si="7"/>
        <v>39.5</v>
      </c>
      <c r="W4" s="13">
        <f t="shared" si="7"/>
        <v>79</v>
      </c>
      <c r="X4" s="15">
        <f>N4+S4</f>
        <v>679.4</v>
      </c>
      <c r="Y4" s="15">
        <f t="shared" ref="Y4:AB15" si="8">O4+T4</f>
        <v>616.20000000000005</v>
      </c>
      <c r="Z4" s="15">
        <f t="shared" si="8"/>
        <v>632</v>
      </c>
      <c r="AA4" s="15">
        <f t="shared" si="8"/>
        <v>750.5</v>
      </c>
      <c r="AB4" s="15">
        <f t="shared" si="8"/>
        <v>869</v>
      </c>
      <c r="AD4" s="18">
        <f>SUM(X4:AB4)</f>
        <v>3547.1</v>
      </c>
    </row>
    <row r="5" spans="1:30" x14ac:dyDescent="0.3">
      <c r="A5" t="s">
        <v>6</v>
      </c>
      <c r="B5" t="s">
        <v>7</v>
      </c>
      <c r="C5">
        <v>10</v>
      </c>
      <c r="D5" s="7">
        <v>40</v>
      </c>
      <c r="E5" s="7">
        <v>55</v>
      </c>
      <c r="F5" s="7">
        <v>49</v>
      </c>
      <c r="G5" s="7">
        <v>34</v>
      </c>
      <c r="H5" s="7">
        <v>45</v>
      </c>
      <c r="I5" s="9">
        <f>IF(D5&gt;40,D5-40,0)</f>
        <v>0</v>
      </c>
      <c r="J5" s="9">
        <f t="shared" si="5"/>
        <v>15</v>
      </c>
      <c r="K5" s="9">
        <f t="shared" si="5"/>
        <v>9</v>
      </c>
      <c r="L5" s="9">
        <f t="shared" si="5"/>
        <v>0</v>
      </c>
      <c r="M5" s="9">
        <f t="shared" si="5"/>
        <v>5</v>
      </c>
      <c r="N5" s="11">
        <f>C5*D5</f>
        <v>400</v>
      </c>
      <c r="O5" s="11">
        <f t="shared" ref="O5:R15" si="9">D5*E5</f>
        <v>2200</v>
      </c>
      <c r="P5" s="11">
        <f t="shared" si="9"/>
        <v>2695</v>
      </c>
      <c r="Q5" s="11">
        <f t="shared" si="9"/>
        <v>1666</v>
      </c>
      <c r="R5" s="11">
        <f t="shared" si="9"/>
        <v>1530</v>
      </c>
      <c r="S5" s="13">
        <f>0.5*C5*I5</f>
        <v>0</v>
      </c>
      <c r="T5" s="13">
        <f t="shared" ref="T5:T15" si="10">0.5*D5*J5</f>
        <v>300</v>
      </c>
      <c r="U5" s="13">
        <f t="shared" ref="U5:U15" si="11">0.5*E5*K5</f>
        <v>247.5</v>
      </c>
      <c r="V5" s="13">
        <f t="shared" ref="V5:V15" si="12">0.5*F5*L5</f>
        <v>0</v>
      </c>
      <c r="W5" s="13">
        <f t="shared" ref="W5:W15" si="13">0.5*G5*M5</f>
        <v>85</v>
      </c>
      <c r="X5" s="15">
        <f t="shared" ref="X5:X15" si="14">N5+S5</f>
        <v>400</v>
      </c>
      <c r="Y5" s="15">
        <f>O5+T5</f>
        <v>2500</v>
      </c>
      <c r="Z5" s="15">
        <f t="shared" si="8"/>
        <v>2942.5</v>
      </c>
      <c r="AA5" s="15">
        <f t="shared" si="8"/>
        <v>1666</v>
      </c>
      <c r="AB5" s="15">
        <f t="shared" si="8"/>
        <v>1615</v>
      </c>
      <c r="AD5" s="18">
        <f t="shared" ref="AD5:AD15" si="15">SUM(X5:AB5)</f>
        <v>9123.5</v>
      </c>
    </row>
    <row r="6" spans="1:30" x14ac:dyDescent="0.3">
      <c r="A6" t="s">
        <v>5</v>
      </c>
      <c r="B6" t="s">
        <v>8</v>
      </c>
      <c r="C6">
        <v>19.100000000000001</v>
      </c>
      <c r="D6" s="7">
        <v>42</v>
      </c>
      <c r="E6" s="7">
        <v>40</v>
      </c>
      <c r="F6" s="7">
        <v>38</v>
      </c>
      <c r="G6" s="7">
        <v>46</v>
      </c>
      <c r="H6" s="7">
        <v>46</v>
      </c>
      <c r="I6" s="9">
        <f>IF(D6&gt;40,D6-40,0)</f>
        <v>2</v>
      </c>
      <c r="J6" s="9">
        <f t="shared" si="5"/>
        <v>0</v>
      </c>
      <c r="K6" s="9">
        <f t="shared" si="5"/>
        <v>0</v>
      </c>
      <c r="L6" s="9">
        <f t="shared" si="5"/>
        <v>6</v>
      </c>
      <c r="M6" s="9">
        <f t="shared" ref="M6:M13" si="16">IF(H6&gt;40,H6-40,0)</f>
        <v>6</v>
      </c>
      <c r="N6" s="11">
        <f>C6*D6</f>
        <v>802.2</v>
      </c>
      <c r="O6" s="11">
        <f t="shared" si="9"/>
        <v>1680</v>
      </c>
      <c r="P6" s="11">
        <f t="shared" si="9"/>
        <v>1520</v>
      </c>
      <c r="Q6" s="11">
        <f t="shared" si="9"/>
        <v>1748</v>
      </c>
      <c r="R6" s="11">
        <f>G6*H6</f>
        <v>2116</v>
      </c>
      <c r="S6" s="13">
        <f>0.5*C6*I6</f>
        <v>19.100000000000001</v>
      </c>
      <c r="T6" s="13">
        <f t="shared" si="10"/>
        <v>0</v>
      </c>
      <c r="U6" s="13">
        <f t="shared" si="11"/>
        <v>0</v>
      </c>
      <c r="V6" s="13">
        <f t="shared" si="12"/>
        <v>114</v>
      </c>
      <c r="W6" s="13">
        <f t="shared" si="13"/>
        <v>138</v>
      </c>
      <c r="X6" s="15">
        <f t="shared" si="14"/>
        <v>821.30000000000007</v>
      </c>
      <c r="Y6" s="15">
        <f t="shared" si="8"/>
        <v>1680</v>
      </c>
      <c r="Z6" s="15">
        <f t="shared" si="8"/>
        <v>1520</v>
      </c>
      <c r="AA6" s="15">
        <f t="shared" si="8"/>
        <v>1862</v>
      </c>
      <c r="AB6" s="15">
        <f t="shared" si="8"/>
        <v>2254</v>
      </c>
      <c r="AD6" s="18">
        <f t="shared" si="15"/>
        <v>8137.3</v>
      </c>
    </row>
    <row r="7" spans="1:30" x14ac:dyDescent="0.3">
      <c r="A7" t="s">
        <v>9</v>
      </c>
      <c r="B7" t="s">
        <v>10</v>
      </c>
      <c r="C7">
        <v>6.9</v>
      </c>
      <c r="D7" s="7">
        <v>49</v>
      </c>
      <c r="E7" s="7">
        <v>55</v>
      </c>
      <c r="F7" s="7">
        <v>56</v>
      </c>
      <c r="G7" s="7">
        <v>56</v>
      </c>
      <c r="H7" s="7">
        <v>35</v>
      </c>
      <c r="I7" s="9">
        <f>IF(D7&gt;40,D7-40,0)</f>
        <v>9</v>
      </c>
      <c r="J7" s="9">
        <f t="shared" si="5"/>
        <v>15</v>
      </c>
      <c r="K7" s="9">
        <f t="shared" si="5"/>
        <v>16</v>
      </c>
      <c r="L7" s="9">
        <f t="shared" si="5"/>
        <v>16</v>
      </c>
      <c r="M7" s="9">
        <f t="shared" si="16"/>
        <v>0</v>
      </c>
      <c r="N7" s="11">
        <f>C7*D7</f>
        <v>338.1</v>
      </c>
      <c r="O7" s="11">
        <f t="shared" si="9"/>
        <v>2695</v>
      </c>
      <c r="P7" s="11">
        <f t="shared" si="9"/>
        <v>3080</v>
      </c>
      <c r="Q7" s="11">
        <f t="shared" si="9"/>
        <v>3136</v>
      </c>
      <c r="R7" s="11">
        <f t="shared" ref="R7:R15" si="17">G7*H7</f>
        <v>1960</v>
      </c>
      <c r="S7" s="13">
        <f>0.5*C7*I7</f>
        <v>31.05</v>
      </c>
      <c r="T7" s="13">
        <f t="shared" si="10"/>
        <v>367.5</v>
      </c>
      <c r="U7" s="13">
        <f t="shared" si="11"/>
        <v>440</v>
      </c>
      <c r="V7" s="13">
        <f t="shared" si="12"/>
        <v>448</v>
      </c>
      <c r="W7" s="13">
        <f t="shared" si="13"/>
        <v>0</v>
      </c>
      <c r="X7" s="15">
        <f t="shared" si="14"/>
        <v>369.15000000000003</v>
      </c>
      <c r="Y7" s="15">
        <f t="shared" si="8"/>
        <v>3062.5</v>
      </c>
      <c r="Z7" s="15">
        <f t="shared" si="8"/>
        <v>3520</v>
      </c>
      <c r="AA7" s="15">
        <f t="shared" si="8"/>
        <v>3584</v>
      </c>
      <c r="AB7" s="15">
        <f t="shared" si="8"/>
        <v>1960</v>
      </c>
      <c r="AD7" s="18">
        <f t="shared" si="15"/>
        <v>12495.65</v>
      </c>
    </row>
    <row r="8" spans="1:30" x14ac:dyDescent="0.3">
      <c r="A8" t="s">
        <v>11</v>
      </c>
      <c r="B8" t="s">
        <v>12</v>
      </c>
      <c r="C8">
        <v>11.11</v>
      </c>
      <c r="D8" s="7">
        <v>41</v>
      </c>
      <c r="E8" s="7">
        <v>48</v>
      </c>
      <c r="F8" s="7">
        <v>50</v>
      </c>
      <c r="G8" s="7">
        <v>29</v>
      </c>
      <c r="H8" s="7">
        <v>56</v>
      </c>
      <c r="I8" s="9">
        <f>IF(D8&gt;40,D8-40,0)</f>
        <v>1</v>
      </c>
      <c r="J8" s="9">
        <f t="shared" si="5"/>
        <v>8</v>
      </c>
      <c r="K8" s="9">
        <f t="shared" si="5"/>
        <v>10</v>
      </c>
      <c r="L8" s="9">
        <f t="shared" si="5"/>
        <v>0</v>
      </c>
      <c r="M8" s="9">
        <f t="shared" si="16"/>
        <v>16</v>
      </c>
      <c r="N8" s="11">
        <f>C8*D8</f>
        <v>455.51</v>
      </c>
      <c r="O8" s="11">
        <f t="shared" si="9"/>
        <v>1968</v>
      </c>
      <c r="P8" s="11">
        <f t="shared" si="9"/>
        <v>2400</v>
      </c>
      <c r="Q8" s="11">
        <f t="shared" si="9"/>
        <v>1450</v>
      </c>
      <c r="R8" s="11">
        <f t="shared" si="17"/>
        <v>1624</v>
      </c>
      <c r="S8" s="13">
        <f>0.5*C8*I8</f>
        <v>5.5549999999999997</v>
      </c>
      <c r="T8" s="13">
        <f t="shared" si="10"/>
        <v>164</v>
      </c>
      <c r="U8" s="13">
        <f t="shared" si="11"/>
        <v>240</v>
      </c>
      <c r="V8" s="13">
        <f t="shared" si="12"/>
        <v>0</v>
      </c>
      <c r="W8" s="13">
        <f t="shared" si="13"/>
        <v>232</v>
      </c>
      <c r="X8" s="15">
        <f t="shared" si="14"/>
        <v>461.065</v>
      </c>
      <c r="Y8" s="15">
        <f t="shared" si="8"/>
        <v>2132</v>
      </c>
      <c r="Z8" s="15">
        <f t="shared" si="8"/>
        <v>2640</v>
      </c>
      <c r="AA8" s="15">
        <f t="shared" si="8"/>
        <v>1450</v>
      </c>
      <c r="AB8" s="15">
        <f t="shared" si="8"/>
        <v>1856</v>
      </c>
      <c r="AD8" s="18">
        <f t="shared" si="15"/>
        <v>8539.0650000000005</v>
      </c>
    </row>
    <row r="9" spans="1:30" x14ac:dyDescent="0.3">
      <c r="A9" t="s">
        <v>13</v>
      </c>
      <c r="B9" t="s">
        <v>14</v>
      </c>
      <c r="C9">
        <v>9</v>
      </c>
      <c r="D9" s="7">
        <v>44</v>
      </c>
      <c r="E9" s="7">
        <v>39</v>
      </c>
      <c r="F9" s="7">
        <v>29</v>
      </c>
      <c r="G9" s="7">
        <v>44</v>
      </c>
      <c r="H9" s="7">
        <v>34</v>
      </c>
      <c r="I9" s="9">
        <f>IF(D9&gt;40,D9-40,0)</f>
        <v>4</v>
      </c>
      <c r="J9" s="9">
        <f t="shared" si="5"/>
        <v>0</v>
      </c>
      <c r="K9" s="9">
        <f t="shared" si="5"/>
        <v>0</v>
      </c>
      <c r="L9" s="9">
        <f t="shared" si="5"/>
        <v>4</v>
      </c>
      <c r="M9" s="9">
        <f t="shared" si="16"/>
        <v>0</v>
      </c>
      <c r="N9" s="11">
        <f>C9*D9</f>
        <v>396</v>
      </c>
      <c r="O9" s="11">
        <f t="shared" si="9"/>
        <v>1716</v>
      </c>
      <c r="P9" s="11">
        <f t="shared" si="9"/>
        <v>1131</v>
      </c>
      <c r="Q9" s="11">
        <f t="shared" si="9"/>
        <v>1276</v>
      </c>
      <c r="R9" s="11">
        <f t="shared" si="17"/>
        <v>1496</v>
      </c>
      <c r="S9" s="13">
        <f>0.5*C9*I9</f>
        <v>18</v>
      </c>
      <c r="T9" s="13">
        <f t="shared" si="10"/>
        <v>0</v>
      </c>
      <c r="U9" s="13">
        <f t="shared" si="11"/>
        <v>0</v>
      </c>
      <c r="V9" s="13">
        <f t="shared" si="12"/>
        <v>58</v>
      </c>
      <c r="W9" s="13">
        <f t="shared" si="13"/>
        <v>0</v>
      </c>
      <c r="X9" s="15">
        <f t="shared" si="14"/>
        <v>414</v>
      </c>
      <c r="Y9" s="15">
        <f t="shared" si="8"/>
        <v>1716</v>
      </c>
      <c r="Z9" s="15">
        <f t="shared" si="8"/>
        <v>1131</v>
      </c>
      <c r="AA9" s="15">
        <f t="shared" si="8"/>
        <v>1334</v>
      </c>
      <c r="AB9" s="15">
        <f t="shared" si="8"/>
        <v>1496</v>
      </c>
      <c r="AD9" s="18">
        <f t="shared" si="15"/>
        <v>6091</v>
      </c>
    </row>
    <row r="10" spans="1:30" x14ac:dyDescent="0.3">
      <c r="A10" t="s">
        <v>15</v>
      </c>
      <c r="B10" t="s">
        <v>16</v>
      </c>
      <c r="C10">
        <v>30</v>
      </c>
      <c r="D10" s="7">
        <v>55</v>
      </c>
      <c r="E10" s="7">
        <v>29</v>
      </c>
      <c r="F10" s="7">
        <v>56</v>
      </c>
      <c r="G10" s="7">
        <v>48</v>
      </c>
      <c r="H10" s="7">
        <v>50</v>
      </c>
      <c r="I10" s="9">
        <f>IF(D10&gt;40,D10-40,0)</f>
        <v>15</v>
      </c>
      <c r="J10" s="9">
        <f t="shared" si="5"/>
        <v>0</v>
      </c>
      <c r="K10" s="9">
        <f t="shared" si="5"/>
        <v>16</v>
      </c>
      <c r="L10" s="9">
        <f t="shared" si="5"/>
        <v>8</v>
      </c>
      <c r="M10" s="9">
        <f t="shared" si="16"/>
        <v>10</v>
      </c>
      <c r="N10" s="11">
        <f>C10*D10</f>
        <v>1650</v>
      </c>
      <c r="O10" s="11">
        <f t="shared" si="9"/>
        <v>1595</v>
      </c>
      <c r="P10" s="11">
        <f t="shared" si="9"/>
        <v>1624</v>
      </c>
      <c r="Q10" s="11">
        <f t="shared" si="9"/>
        <v>2688</v>
      </c>
      <c r="R10" s="11">
        <f t="shared" si="17"/>
        <v>2400</v>
      </c>
      <c r="S10" s="13">
        <f>0.5*C10*I10</f>
        <v>225</v>
      </c>
      <c r="T10" s="13">
        <f t="shared" si="10"/>
        <v>0</v>
      </c>
      <c r="U10" s="13">
        <f t="shared" si="11"/>
        <v>232</v>
      </c>
      <c r="V10" s="13">
        <f t="shared" si="12"/>
        <v>224</v>
      </c>
      <c r="W10" s="13">
        <f t="shared" si="13"/>
        <v>240</v>
      </c>
      <c r="X10" s="15">
        <f t="shared" si="14"/>
        <v>1875</v>
      </c>
      <c r="Y10" s="15">
        <f t="shared" si="8"/>
        <v>1595</v>
      </c>
      <c r="Z10" s="15">
        <f t="shared" si="8"/>
        <v>1856</v>
      </c>
      <c r="AA10" s="15">
        <f t="shared" si="8"/>
        <v>2912</v>
      </c>
      <c r="AB10" s="15">
        <f t="shared" si="8"/>
        <v>2640</v>
      </c>
      <c r="AD10" s="18">
        <f t="shared" si="15"/>
        <v>10878</v>
      </c>
    </row>
    <row r="11" spans="1:30" x14ac:dyDescent="0.3">
      <c r="A11" t="s">
        <v>17</v>
      </c>
      <c r="B11" t="s">
        <v>18</v>
      </c>
      <c r="C11">
        <v>12.8</v>
      </c>
      <c r="D11" s="7">
        <v>40</v>
      </c>
      <c r="E11" s="7">
        <v>15</v>
      </c>
      <c r="F11" s="7">
        <v>40</v>
      </c>
      <c r="G11" s="7">
        <v>56</v>
      </c>
      <c r="H11" s="7">
        <v>27</v>
      </c>
      <c r="I11" s="9">
        <f>IF(D11&gt;40,D11-40,0)</f>
        <v>0</v>
      </c>
      <c r="J11" s="9">
        <f t="shared" si="5"/>
        <v>0</v>
      </c>
      <c r="K11" s="9">
        <f t="shared" si="5"/>
        <v>0</v>
      </c>
      <c r="L11" s="9">
        <f t="shared" si="5"/>
        <v>16</v>
      </c>
      <c r="M11" s="9">
        <f t="shared" si="16"/>
        <v>0</v>
      </c>
      <c r="N11" s="11">
        <f>C11*D11</f>
        <v>512</v>
      </c>
      <c r="O11" s="11">
        <f t="shared" si="9"/>
        <v>600</v>
      </c>
      <c r="P11" s="11">
        <f t="shared" si="9"/>
        <v>600</v>
      </c>
      <c r="Q11" s="11">
        <f t="shared" si="9"/>
        <v>2240</v>
      </c>
      <c r="R11" s="11">
        <f t="shared" si="17"/>
        <v>1512</v>
      </c>
      <c r="S11" s="13">
        <f>0.5*C11*I11</f>
        <v>0</v>
      </c>
      <c r="T11" s="13">
        <f t="shared" si="10"/>
        <v>0</v>
      </c>
      <c r="U11" s="13">
        <f t="shared" si="11"/>
        <v>0</v>
      </c>
      <c r="V11" s="13">
        <f t="shared" si="12"/>
        <v>320</v>
      </c>
      <c r="W11" s="13">
        <f t="shared" si="13"/>
        <v>0</v>
      </c>
      <c r="X11" s="15">
        <f t="shared" si="14"/>
        <v>512</v>
      </c>
      <c r="Y11" s="15">
        <f t="shared" si="8"/>
        <v>600</v>
      </c>
      <c r="Z11" s="15">
        <f t="shared" si="8"/>
        <v>600</v>
      </c>
      <c r="AA11" s="15">
        <f t="shared" si="8"/>
        <v>2560</v>
      </c>
      <c r="AB11" s="15">
        <f t="shared" si="8"/>
        <v>1512</v>
      </c>
      <c r="AD11" s="18">
        <f t="shared" si="15"/>
        <v>5784</v>
      </c>
    </row>
    <row r="12" spans="1:30" x14ac:dyDescent="0.3">
      <c r="A12" t="s">
        <v>19</v>
      </c>
      <c r="B12" t="s">
        <v>20</v>
      </c>
      <c r="C12">
        <v>7.9</v>
      </c>
      <c r="D12" s="7">
        <v>42</v>
      </c>
      <c r="E12" s="7">
        <v>34</v>
      </c>
      <c r="F12" s="7">
        <v>15</v>
      </c>
      <c r="G12" s="7">
        <v>23</v>
      </c>
      <c r="H12" s="7">
        <v>56</v>
      </c>
      <c r="I12" s="9">
        <f>IF(D12&gt;40,D12-40,0)</f>
        <v>2</v>
      </c>
      <c r="J12" s="9">
        <f t="shared" si="5"/>
        <v>0</v>
      </c>
      <c r="K12" s="9">
        <f t="shared" si="5"/>
        <v>0</v>
      </c>
      <c r="L12" s="9">
        <f t="shared" si="5"/>
        <v>0</v>
      </c>
      <c r="M12" s="9">
        <f t="shared" si="16"/>
        <v>16</v>
      </c>
      <c r="N12" s="11">
        <f>C12*D12</f>
        <v>331.8</v>
      </c>
      <c r="O12" s="11">
        <f t="shared" si="9"/>
        <v>1428</v>
      </c>
      <c r="P12" s="11">
        <f t="shared" si="9"/>
        <v>510</v>
      </c>
      <c r="Q12" s="11">
        <f t="shared" si="9"/>
        <v>345</v>
      </c>
      <c r="R12" s="11">
        <f t="shared" si="17"/>
        <v>1288</v>
      </c>
      <c r="S12" s="13">
        <f>0.5*C12*I12</f>
        <v>7.9</v>
      </c>
      <c r="T12" s="13">
        <f t="shared" si="10"/>
        <v>0</v>
      </c>
      <c r="U12" s="13">
        <f t="shared" si="11"/>
        <v>0</v>
      </c>
      <c r="V12" s="13">
        <f t="shared" si="12"/>
        <v>0</v>
      </c>
      <c r="W12" s="13">
        <f t="shared" si="13"/>
        <v>184</v>
      </c>
      <c r="X12" s="15">
        <f t="shared" si="14"/>
        <v>339.7</v>
      </c>
      <c r="Y12" s="15">
        <f t="shared" si="8"/>
        <v>1428</v>
      </c>
      <c r="Z12" s="15">
        <f t="shared" si="8"/>
        <v>510</v>
      </c>
      <c r="AA12" s="15">
        <f t="shared" si="8"/>
        <v>345</v>
      </c>
      <c r="AB12" s="15">
        <f t="shared" si="8"/>
        <v>1472</v>
      </c>
      <c r="AD12" s="18">
        <f t="shared" si="15"/>
        <v>4094.7</v>
      </c>
    </row>
    <row r="13" spans="1:30" x14ac:dyDescent="0.3">
      <c r="A13" t="s">
        <v>22</v>
      </c>
      <c r="B13" t="s">
        <v>21</v>
      </c>
      <c r="C13">
        <v>8.9</v>
      </c>
      <c r="D13" s="7">
        <v>40</v>
      </c>
      <c r="E13" s="7">
        <v>36</v>
      </c>
      <c r="F13" s="7">
        <v>50</v>
      </c>
      <c r="G13" s="7">
        <v>56</v>
      </c>
      <c r="H13" s="7">
        <v>40</v>
      </c>
      <c r="I13" s="9">
        <f>IF(D13&gt;40,D13-40,0)</f>
        <v>0</v>
      </c>
      <c r="J13" s="9">
        <f t="shared" si="5"/>
        <v>0</v>
      </c>
      <c r="K13" s="9">
        <f t="shared" si="5"/>
        <v>10</v>
      </c>
      <c r="L13" s="9">
        <f t="shared" si="5"/>
        <v>16</v>
      </c>
      <c r="M13" s="9">
        <f t="shared" si="16"/>
        <v>0</v>
      </c>
      <c r="N13" s="11">
        <f>C13*D13</f>
        <v>356</v>
      </c>
      <c r="O13" s="11">
        <f t="shared" si="9"/>
        <v>1440</v>
      </c>
      <c r="P13" s="11">
        <f t="shared" si="9"/>
        <v>1800</v>
      </c>
      <c r="Q13" s="11">
        <f t="shared" si="9"/>
        <v>2800</v>
      </c>
      <c r="R13" s="11">
        <f t="shared" si="17"/>
        <v>2240</v>
      </c>
      <c r="S13" s="13">
        <f>0.5*C13*I13</f>
        <v>0</v>
      </c>
      <c r="T13" s="13">
        <f t="shared" si="10"/>
        <v>0</v>
      </c>
      <c r="U13" s="13">
        <f t="shared" si="11"/>
        <v>180</v>
      </c>
      <c r="V13" s="13">
        <f t="shared" si="12"/>
        <v>400</v>
      </c>
      <c r="W13" s="13">
        <f t="shared" si="13"/>
        <v>0</v>
      </c>
      <c r="X13" s="15">
        <f t="shared" si="14"/>
        <v>356</v>
      </c>
      <c r="Y13" s="15">
        <f t="shared" si="8"/>
        <v>1440</v>
      </c>
      <c r="Z13" s="15">
        <f t="shared" si="8"/>
        <v>1980</v>
      </c>
      <c r="AA13" s="15">
        <f t="shared" si="8"/>
        <v>3200</v>
      </c>
      <c r="AB13" s="15">
        <f t="shared" si="8"/>
        <v>2240</v>
      </c>
      <c r="AD13" s="18">
        <f t="shared" si="15"/>
        <v>9216</v>
      </c>
    </row>
    <row r="14" spans="1:30" x14ac:dyDescent="0.3">
      <c r="A14" t="s">
        <v>23</v>
      </c>
      <c r="B14" t="s">
        <v>24</v>
      </c>
      <c r="C14">
        <v>8.6</v>
      </c>
      <c r="D14" s="7">
        <v>29</v>
      </c>
      <c r="E14" s="7">
        <v>50</v>
      </c>
      <c r="F14" s="7">
        <v>27</v>
      </c>
      <c r="G14" s="7">
        <v>47</v>
      </c>
      <c r="H14" s="7">
        <v>38</v>
      </c>
      <c r="I14" s="9">
        <f>IF(D14&gt;40,D14-40,0)</f>
        <v>0</v>
      </c>
      <c r="J14" s="9">
        <f t="shared" ref="J14:M15" si="18">IF(E14&gt;40,E14-40,0)</f>
        <v>10</v>
      </c>
      <c r="K14" s="9">
        <f t="shared" si="18"/>
        <v>0</v>
      </c>
      <c r="L14" s="9">
        <f t="shared" si="18"/>
        <v>7</v>
      </c>
      <c r="M14" s="9">
        <f t="shared" si="18"/>
        <v>0</v>
      </c>
      <c r="N14" s="11">
        <f>C14*D14</f>
        <v>249.39999999999998</v>
      </c>
      <c r="O14" s="11">
        <f t="shared" si="9"/>
        <v>1450</v>
      </c>
      <c r="P14" s="11">
        <f t="shared" si="9"/>
        <v>1350</v>
      </c>
      <c r="Q14" s="11">
        <f t="shared" si="9"/>
        <v>1269</v>
      </c>
      <c r="R14" s="11">
        <f t="shared" si="17"/>
        <v>1786</v>
      </c>
      <c r="S14" s="13">
        <f>0.5*C14*I14</f>
        <v>0</v>
      </c>
      <c r="T14" s="13">
        <f t="shared" si="10"/>
        <v>145</v>
      </c>
      <c r="U14" s="13">
        <f t="shared" si="11"/>
        <v>0</v>
      </c>
      <c r="V14" s="13">
        <f t="shared" si="12"/>
        <v>94.5</v>
      </c>
      <c r="W14" s="13">
        <f t="shared" si="13"/>
        <v>0</v>
      </c>
      <c r="X14" s="15">
        <f t="shared" si="14"/>
        <v>249.39999999999998</v>
      </c>
      <c r="Y14" s="15">
        <f t="shared" si="8"/>
        <v>1595</v>
      </c>
      <c r="Z14" s="15">
        <f t="shared" si="8"/>
        <v>1350</v>
      </c>
      <c r="AA14" s="15">
        <f t="shared" si="8"/>
        <v>1363.5</v>
      </c>
      <c r="AB14" s="15">
        <f t="shared" si="8"/>
        <v>1786</v>
      </c>
      <c r="AD14" s="18">
        <f t="shared" si="15"/>
        <v>6343.9</v>
      </c>
    </row>
    <row r="15" spans="1:30" x14ac:dyDescent="0.3">
      <c r="A15" t="s">
        <v>25</v>
      </c>
      <c r="B15" t="s">
        <v>26</v>
      </c>
      <c r="C15">
        <v>12.8</v>
      </c>
      <c r="D15" s="7">
        <v>45</v>
      </c>
      <c r="E15" s="7">
        <v>56</v>
      </c>
      <c r="F15" s="7">
        <v>29</v>
      </c>
      <c r="G15" s="7">
        <v>58</v>
      </c>
      <c r="H15" s="7">
        <v>24</v>
      </c>
      <c r="I15" s="9">
        <f>IF(D15&gt;40,D15-40,0)</f>
        <v>5</v>
      </c>
      <c r="J15" s="9">
        <f t="shared" si="18"/>
        <v>16</v>
      </c>
      <c r="K15" s="9">
        <f t="shared" si="18"/>
        <v>0</v>
      </c>
      <c r="L15" s="9">
        <f t="shared" si="18"/>
        <v>18</v>
      </c>
      <c r="M15" s="9">
        <f t="shared" si="18"/>
        <v>0</v>
      </c>
      <c r="N15" s="11">
        <f>C15*D15</f>
        <v>576</v>
      </c>
      <c r="O15" s="11">
        <f t="shared" si="9"/>
        <v>2520</v>
      </c>
      <c r="P15" s="11">
        <f t="shared" si="9"/>
        <v>1624</v>
      </c>
      <c r="Q15" s="11">
        <f t="shared" si="9"/>
        <v>1682</v>
      </c>
      <c r="R15" s="11">
        <f t="shared" si="17"/>
        <v>1392</v>
      </c>
      <c r="S15" s="13">
        <f>0.5*C15*I15</f>
        <v>32</v>
      </c>
      <c r="T15" s="13">
        <f t="shared" si="10"/>
        <v>360</v>
      </c>
      <c r="U15" s="13">
        <f t="shared" si="11"/>
        <v>0</v>
      </c>
      <c r="V15" s="13">
        <f t="shared" si="12"/>
        <v>261</v>
      </c>
      <c r="W15" s="13">
        <f t="shared" si="13"/>
        <v>0</v>
      </c>
      <c r="X15" s="15">
        <f t="shared" si="14"/>
        <v>608</v>
      </c>
      <c r="Y15" s="15">
        <f t="shared" si="8"/>
        <v>2880</v>
      </c>
      <c r="Z15" s="15">
        <f t="shared" si="8"/>
        <v>1624</v>
      </c>
      <c r="AA15" s="15">
        <f t="shared" si="8"/>
        <v>1943</v>
      </c>
      <c r="AB15" s="15">
        <f t="shared" si="8"/>
        <v>1392</v>
      </c>
      <c r="AD15" s="18">
        <f t="shared" si="15"/>
        <v>8447</v>
      </c>
    </row>
    <row r="17" spans="1:30" x14ac:dyDescent="0.3">
      <c r="A17" s="16" t="s">
        <v>28</v>
      </c>
      <c r="C17">
        <f>MAX(C4:C15)</f>
        <v>30</v>
      </c>
      <c r="D17">
        <f t="shared" ref="D17:AD17" si="19">MAX(D4:D15)</f>
        <v>55</v>
      </c>
      <c r="N17">
        <f t="shared" si="19"/>
        <v>1650</v>
      </c>
      <c r="O17">
        <f t="shared" si="19"/>
        <v>2695</v>
      </c>
      <c r="P17">
        <f t="shared" si="19"/>
        <v>3080</v>
      </c>
      <c r="Q17">
        <f t="shared" si="19"/>
        <v>3136</v>
      </c>
      <c r="R17">
        <f t="shared" si="19"/>
        <v>2400</v>
      </c>
      <c r="S17">
        <f t="shared" si="19"/>
        <v>225</v>
      </c>
      <c r="T17">
        <f t="shared" si="19"/>
        <v>367.5</v>
      </c>
      <c r="U17">
        <f t="shared" si="19"/>
        <v>440</v>
      </c>
      <c r="V17">
        <f t="shared" si="19"/>
        <v>448</v>
      </c>
      <c r="W17">
        <f t="shared" si="19"/>
        <v>240</v>
      </c>
      <c r="X17">
        <f t="shared" si="19"/>
        <v>1875</v>
      </c>
      <c r="Y17">
        <f t="shared" si="19"/>
        <v>3062.5</v>
      </c>
      <c r="Z17">
        <f t="shared" si="19"/>
        <v>3520</v>
      </c>
      <c r="AA17">
        <f t="shared" si="19"/>
        <v>3584</v>
      </c>
      <c r="AB17">
        <f t="shared" si="19"/>
        <v>2640</v>
      </c>
      <c r="AD17">
        <f t="shared" si="19"/>
        <v>12495.65</v>
      </c>
    </row>
    <row r="18" spans="1:30" x14ac:dyDescent="0.3">
      <c r="A18" s="16" t="s">
        <v>29</v>
      </c>
      <c r="C18">
        <f>MIN(C4:C15)</f>
        <v>6.9</v>
      </c>
      <c r="D18">
        <f t="shared" ref="D18:AD18" si="20">MIN(D4:D15)</f>
        <v>29</v>
      </c>
      <c r="N18" s="5">
        <f t="shared" si="20"/>
        <v>249.39999999999998</v>
      </c>
      <c r="O18" s="5">
        <f t="shared" si="20"/>
        <v>600</v>
      </c>
      <c r="P18" s="5">
        <f t="shared" si="20"/>
        <v>510</v>
      </c>
      <c r="Q18" s="5">
        <f t="shared" si="20"/>
        <v>345</v>
      </c>
      <c r="R18" s="5">
        <f t="shared" si="20"/>
        <v>790</v>
      </c>
      <c r="S18" s="5">
        <f t="shared" si="20"/>
        <v>0</v>
      </c>
      <c r="T18" s="5">
        <f t="shared" si="20"/>
        <v>0</v>
      </c>
      <c r="U18" s="5">
        <f t="shared" si="20"/>
        <v>0</v>
      </c>
      <c r="V18" s="5">
        <f t="shared" si="20"/>
        <v>0</v>
      </c>
      <c r="W18" s="5">
        <f t="shared" si="20"/>
        <v>0</v>
      </c>
      <c r="X18" s="5">
        <f t="shared" si="20"/>
        <v>249.39999999999998</v>
      </c>
      <c r="Y18" s="5">
        <f t="shared" si="20"/>
        <v>600</v>
      </c>
      <c r="Z18" s="5">
        <f t="shared" si="20"/>
        <v>510</v>
      </c>
      <c r="AA18" s="5">
        <f t="shared" si="20"/>
        <v>345</v>
      </c>
      <c r="AB18" s="5">
        <f t="shared" si="20"/>
        <v>869</v>
      </c>
      <c r="AC18" s="5"/>
      <c r="AD18" s="5">
        <f t="shared" si="20"/>
        <v>3547.1</v>
      </c>
    </row>
    <row r="19" spans="1:30" x14ac:dyDescent="0.3">
      <c r="A19" s="16" t="s">
        <v>30</v>
      </c>
      <c r="C19" s="3">
        <f>AVERAGE(C4:C15)</f>
        <v>12.7425</v>
      </c>
      <c r="D19" s="2">
        <f t="shared" ref="D19:AD19" si="21">AVERAGE(D4:D15)</f>
        <v>42.416666666666664</v>
      </c>
      <c r="E19" s="2"/>
      <c r="F19" s="2"/>
      <c r="G19" s="2"/>
      <c r="H19" s="2"/>
      <c r="I19" s="2"/>
      <c r="J19" s="2"/>
      <c r="K19" s="2"/>
      <c r="L19" s="2"/>
      <c r="M19" s="2"/>
      <c r="N19" s="4">
        <f t="shared" si="21"/>
        <v>560.8841666666666</v>
      </c>
      <c r="O19" s="4">
        <f t="shared" si="21"/>
        <v>1659.0166666666667</v>
      </c>
      <c r="P19" s="4">
        <f t="shared" si="21"/>
        <v>1580.5</v>
      </c>
      <c r="Q19" s="4">
        <f t="shared" si="21"/>
        <v>1750.9166666666667</v>
      </c>
      <c r="R19" s="4">
        <f t="shared" si="21"/>
        <v>1677.8333333333333</v>
      </c>
      <c r="S19" s="4">
        <f t="shared" si="21"/>
        <v>29.533749999999998</v>
      </c>
      <c r="T19" s="4">
        <f t="shared" si="21"/>
        <v>111.375</v>
      </c>
      <c r="U19" s="4">
        <f t="shared" si="21"/>
        <v>111.625</v>
      </c>
      <c r="V19" s="4">
        <f t="shared" si="21"/>
        <v>163.25</v>
      </c>
      <c r="W19" s="4">
        <f t="shared" si="21"/>
        <v>79.833333333333329</v>
      </c>
      <c r="X19" s="4">
        <f t="shared" si="21"/>
        <v>590.41791666666666</v>
      </c>
      <c r="Y19" s="4">
        <f t="shared" si="21"/>
        <v>1770.3916666666667</v>
      </c>
      <c r="Z19" s="4">
        <f t="shared" si="21"/>
        <v>1692.125</v>
      </c>
      <c r="AA19" s="4">
        <f t="shared" si="21"/>
        <v>1914.1666666666667</v>
      </c>
      <c r="AB19" s="4">
        <f t="shared" si="21"/>
        <v>1757.6666666666667</v>
      </c>
      <c r="AC19" s="4"/>
      <c r="AD19" s="4">
        <f t="shared" si="21"/>
        <v>7724.7679166666667</v>
      </c>
    </row>
    <row r="20" spans="1:30" x14ac:dyDescent="0.3">
      <c r="A20" s="16" t="s">
        <v>31</v>
      </c>
      <c r="D20" s="4">
        <f>SUM(D4:D19)</f>
        <v>635.41666666666663</v>
      </c>
      <c r="E20" s="4"/>
      <c r="F20" s="4"/>
      <c r="G20" s="4"/>
      <c r="H20" s="4"/>
      <c r="N20" s="4">
        <f>SUM(N4:N19)</f>
        <v>9190.8941666666669</v>
      </c>
      <c r="O20" s="4">
        <f t="shared" ref="O20:W20" si="22">SUM(O4:O19)</f>
        <v>24862.216666666667</v>
      </c>
      <c r="P20" s="4">
        <f t="shared" si="22"/>
        <v>24136.5</v>
      </c>
      <c r="Q20" s="4">
        <f t="shared" si="22"/>
        <v>26242.916666666668</v>
      </c>
      <c r="R20" s="4">
        <f t="shared" si="22"/>
        <v>25001.833333333332</v>
      </c>
      <c r="S20" s="4">
        <f t="shared" si="22"/>
        <v>608.93875000000003</v>
      </c>
      <c r="T20" s="4">
        <f t="shared" si="22"/>
        <v>1815.375</v>
      </c>
      <c r="U20" s="4">
        <f t="shared" si="22"/>
        <v>1891.125</v>
      </c>
      <c r="V20" s="4">
        <f t="shared" si="22"/>
        <v>2570.25</v>
      </c>
      <c r="W20" s="4">
        <f t="shared" si="22"/>
        <v>1277.8333333333333</v>
      </c>
      <c r="X20" s="4">
        <f t="shared" ref="S20:X20" si="23">SUM(X4:X19)</f>
        <v>9799.8329166666663</v>
      </c>
      <c r="Y20" s="4">
        <f t="shared" ref="Y20" si="24">SUM(Y4:Y19)</f>
        <v>26677.591666666667</v>
      </c>
      <c r="Z20" s="4">
        <f t="shared" ref="Z20" si="25">SUM(Z4:Z19)</f>
        <v>26027.625</v>
      </c>
      <c r="AA20" s="4">
        <f t="shared" ref="AA20" si="26">SUM(AA4:AA19)</f>
        <v>28813.166666666668</v>
      </c>
      <c r="AB20" s="4">
        <f t="shared" ref="AB20" si="27">SUM(AB4:AB19)</f>
        <v>26358.666666666668</v>
      </c>
      <c r="AC20" s="4"/>
      <c r="AD20" s="4">
        <f t="shared" ref="AD20" si="28">SUM(AD4:AD19)</f>
        <v>116464.73291666666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Sneka R</dc:creator>
  <cp:lastModifiedBy>Sneka R</cp:lastModifiedBy>
  <dcterms:created xsi:type="dcterms:W3CDTF">2024-03-24T04:23:12Z</dcterms:created>
  <dcterms:modified xsi:type="dcterms:W3CDTF">2024-03-24T05:56:24Z</dcterms:modified>
</cp:coreProperties>
</file>