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36020" windowHeight="18800" tabRatio="500"/>
  </bookViews>
  <sheets>
    <sheet name="12_15" sheetId="2" r:id="rId1"/>
  </sheets>
  <definedNames>
    <definedName name="solver_adj" localSheetId="0" hidden="1">'12_15'!$D$49,'12_15'!$D$51,'12_15'!$D$50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'12_15'!$K$31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2" l="1"/>
  <c r="E49" i="2"/>
  <c r="E51" i="2"/>
  <c r="I2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4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G43" i="2"/>
  <c r="F4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1" i="2"/>
  <c r="K23" i="2"/>
  <c r="K2" i="2"/>
  <c r="K3" i="2"/>
  <c r="K4" i="2"/>
  <c r="K5" i="2"/>
  <c r="K6" i="2"/>
  <c r="K7" i="2"/>
  <c r="K24" i="2"/>
  <c r="K25" i="2"/>
  <c r="K26" i="2"/>
  <c r="K27" i="2"/>
  <c r="K28" i="2"/>
  <c r="K29" i="2"/>
  <c r="K30" i="2"/>
  <c r="G15" i="2"/>
  <c r="G17" i="2"/>
  <c r="G14" i="2"/>
  <c r="G18" i="2"/>
  <c r="G13" i="2"/>
  <c r="G19" i="2"/>
  <c r="G12" i="2"/>
  <c r="G20" i="2"/>
  <c r="G11" i="2"/>
  <c r="G21" i="2"/>
  <c r="G10" i="2"/>
  <c r="G22" i="2"/>
  <c r="G9" i="2"/>
  <c r="G23" i="2"/>
  <c r="G8" i="2"/>
  <c r="G24" i="2"/>
  <c r="G7" i="2"/>
  <c r="G25" i="2"/>
  <c r="G6" i="2"/>
  <c r="G26" i="2"/>
  <c r="G5" i="2"/>
  <c r="G27" i="2"/>
  <c r="G4" i="2"/>
  <c r="G28" i="2"/>
  <c r="G3" i="2"/>
  <c r="G29" i="2"/>
  <c r="G2" i="2"/>
  <c r="G30" i="2"/>
  <c r="G16" i="2"/>
  <c r="H15" i="2"/>
  <c r="H17" i="2"/>
  <c r="H14" i="2"/>
  <c r="H18" i="2"/>
  <c r="H13" i="2"/>
  <c r="H19" i="2"/>
  <c r="H12" i="2"/>
  <c r="H20" i="2"/>
  <c r="H11" i="2"/>
  <c r="H21" i="2"/>
  <c r="H10" i="2"/>
  <c r="H22" i="2"/>
  <c r="H9" i="2"/>
  <c r="H23" i="2"/>
  <c r="H8" i="2"/>
  <c r="H24" i="2"/>
  <c r="H7" i="2"/>
  <c r="H25" i="2"/>
  <c r="H6" i="2"/>
  <c r="H26" i="2"/>
  <c r="H5" i="2"/>
  <c r="H27" i="2"/>
  <c r="H4" i="2"/>
  <c r="H28" i="2"/>
  <c r="H3" i="2"/>
  <c r="H29" i="2"/>
  <c r="H2" i="2"/>
  <c r="H30" i="2"/>
  <c r="H16" i="2"/>
  <c r="C38" i="2"/>
  <c r="E54" i="2"/>
  <c r="T78" i="2"/>
  <c r="T79" i="2"/>
</calcChain>
</file>

<file path=xl/sharedStrings.xml><?xml version="1.0" encoding="utf-8"?>
<sst xmlns="http://schemas.openxmlformats.org/spreadsheetml/2006/main" count="47" uniqueCount="44">
  <si>
    <t>3.5b</t>
  </si>
  <si>
    <t>3.5t</t>
  </si>
  <si>
    <t>freq</t>
  </si>
  <si>
    <t>phase</t>
  </si>
  <si>
    <t>Nbar</t>
  </si>
  <si>
    <t>N*</t>
  </si>
  <si>
    <t>12 bilayers in y direction</t>
  </si>
  <si>
    <t xml:space="preserve">Avg NLL = </t>
  </si>
  <si>
    <t>12 bilayers y direction</t>
  </si>
  <si>
    <t>2280 molecules</t>
  </si>
  <si>
    <t>11b*</t>
  </si>
  <si>
    <t>11t*</t>
  </si>
  <si>
    <t>10b*</t>
  </si>
  <si>
    <t>10t*</t>
  </si>
  <si>
    <t>9b*</t>
  </si>
  <si>
    <t>9t*</t>
  </si>
  <si>
    <t>8b*</t>
  </si>
  <si>
    <t>8t*</t>
  </si>
  <si>
    <t>7b</t>
  </si>
  <si>
    <t>7t</t>
  </si>
  <si>
    <t>6.5b</t>
  </si>
  <si>
    <t>6.5t</t>
  </si>
  <si>
    <t>6b</t>
  </si>
  <si>
    <t>6t</t>
  </si>
  <si>
    <t>5.5b</t>
  </si>
  <si>
    <t>5.5t</t>
  </si>
  <si>
    <t>5b</t>
  </si>
  <si>
    <t>5t</t>
  </si>
  <si>
    <t>4b</t>
  </si>
  <si>
    <t>4t</t>
  </si>
  <si>
    <t>3b</t>
  </si>
  <si>
    <t>3t</t>
  </si>
  <si>
    <t>2b</t>
  </si>
  <si>
    <t>2t</t>
  </si>
  <si>
    <t>1b</t>
  </si>
  <si>
    <t>1t</t>
  </si>
  <si>
    <t>NLL</t>
  </si>
  <si>
    <t>thickness_ice</t>
  </si>
  <si>
    <t>Std. Dev. NLL</t>
  </si>
  <si>
    <t>Std. Dev. N_ice</t>
  </si>
  <si>
    <t>N_ice</t>
  </si>
  <si>
    <t>NLL modeled</t>
  </si>
  <si>
    <t>error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</si>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</sst>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Name</c:v>
          </c:tx>
          <c:spPr>
            <a:ln w="47625">
              <a:noFill/>
            </a:ln>
          </c:spPr>
          <c:marker>
            <c:symbol val="diamond"/>
            <c:size val="4"/>
            <c:spPr>
              <a:solidFill>
                <a:schemeClr val="accent1">
                  <a:lumMod val="50000"/>
                </a:schemeClr>
              </a:solidFill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'12_15'!$C$2:$C$18</c:f>
                <c:numCache>
                  <c:formatCode>General</c:formatCode>
                  <c:ptCount val="17"/>
                  <c:pt idx="0">
                    <c:v>6.0</c:v>
                  </c:pt>
                  <c:pt idx="1">
                    <c:v>8.0</c:v>
                  </c:pt>
                  <c:pt idx="2">
                    <c:v>10.0</c:v>
                  </c:pt>
                  <c:pt idx="3">
                    <c:v>11.0</c:v>
                  </c:pt>
                  <c:pt idx="4">
                    <c:v>14.0</c:v>
                  </c:pt>
                  <c:pt idx="5">
                    <c:v>15.0</c:v>
                  </c:pt>
                  <c:pt idx="6">
                    <c:v>14.0</c:v>
                  </c:pt>
                  <c:pt idx="7">
                    <c:v>14.0</c:v>
                  </c:pt>
                  <c:pt idx="8">
                    <c:v>11.0</c:v>
                  </c:pt>
                  <c:pt idx="9">
                    <c:v>10.0</c:v>
                  </c:pt>
                  <c:pt idx="10">
                    <c:v>10.0</c:v>
                  </c:pt>
                  <c:pt idx="11">
                    <c:v>12.0</c:v>
                  </c:pt>
                  <c:pt idx="12">
                    <c:v>14.0</c:v>
                  </c:pt>
                  <c:pt idx="13">
                    <c:v>17.0</c:v>
                  </c:pt>
                  <c:pt idx="14">
                    <c:v>0.0</c:v>
                  </c:pt>
                  <c:pt idx="15">
                    <c:v>11.0</c:v>
                  </c:pt>
                  <c:pt idx="16">
                    <c:v>14.0</c:v>
                  </c:pt>
                </c:numCache>
              </c:numRef>
            </c:plus>
            <c:minus>
              <c:numRef>
                <c:f>'12_15'!$C$2:$C$18</c:f>
                <c:numCache>
                  <c:formatCode>General</c:formatCode>
                  <c:ptCount val="17"/>
                  <c:pt idx="0">
                    <c:v>6.0</c:v>
                  </c:pt>
                  <c:pt idx="1">
                    <c:v>8.0</c:v>
                  </c:pt>
                  <c:pt idx="2">
                    <c:v>10.0</c:v>
                  </c:pt>
                  <c:pt idx="3">
                    <c:v>11.0</c:v>
                  </c:pt>
                  <c:pt idx="4">
                    <c:v>14.0</c:v>
                  </c:pt>
                  <c:pt idx="5">
                    <c:v>15.0</c:v>
                  </c:pt>
                  <c:pt idx="6">
                    <c:v>14.0</c:v>
                  </c:pt>
                  <c:pt idx="7">
                    <c:v>14.0</c:v>
                  </c:pt>
                  <c:pt idx="8">
                    <c:v>11.0</c:v>
                  </c:pt>
                  <c:pt idx="9">
                    <c:v>10.0</c:v>
                  </c:pt>
                  <c:pt idx="10">
                    <c:v>10.0</c:v>
                  </c:pt>
                  <c:pt idx="11">
                    <c:v>12.0</c:v>
                  </c:pt>
                  <c:pt idx="12">
                    <c:v>14.0</c:v>
                  </c:pt>
                  <c:pt idx="13">
                    <c:v>17.0</c:v>
                  </c:pt>
                  <c:pt idx="14">
                    <c:v>0.0</c:v>
                  </c:pt>
                  <c:pt idx="15">
                    <c:v>11.0</c:v>
                  </c:pt>
                  <c:pt idx="16">
                    <c:v>14.0</c:v>
                  </c:pt>
                </c:numCache>
              </c:numRef>
            </c:minus>
          </c:errBars>
          <c:xVal>
            <c:numRef>
              <c:f>'12_15'!$B$2:$B$18</c:f>
              <c:numCache>
                <c:formatCode>General</c:formatCode>
                <c:ptCount val="17"/>
                <c:pt idx="0">
                  <c:v>112.0</c:v>
                </c:pt>
                <c:pt idx="1">
                  <c:v>232.0</c:v>
                </c:pt>
                <c:pt idx="2">
                  <c:v>352.0</c:v>
                </c:pt>
                <c:pt idx="3">
                  <c:v>374.0</c:v>
                </c:pt>
                <c:pt idx="4">
                  <c:v>454.0</c:v>
                </c:pt>
                <c:pt idx="5">
                  <c:v>462.0</c:v>
                </c:pt>
                <c:pt idx="6">
                  <c:v>587.0</c:v>
                </c:pt>
                <c:pt idx="7">
                  <c:v>593.0</c:v>
                </c:pt>
                <c:pt idx="8">
                  <c:v>738.0</c:v>
                </c:pt>
                <c:pt idx="9">
                  <c:v>801.0</c:v>
                </c:pt>
                <c:pt idx="10">
                  <c:v>807.0</c:v>
                </c:pt>
                <c:pt idx="11">
                  <c:v>929.0</c:v>
                </c:pt>
                <c:pt idx="12">
                  <c:v>1061.0</c:v>
                </c:pt>
                <c:pt idx="13">
                  <c:v>1126.0</c:v>
                </c:pt>
                <c:pt idx="14">
                  <c:v>1191.0</c:v>
                </c:pt>
                <c:pt idx="15">
                  <c:v>1264.0</c:v>
                </c:pt>
                <c:pt idx="16">
                  <c:v>1308.0</c:v>
                </c:pt>
              </c:numCache>
            </c:numRef>
          </c:xVal>
          <c:yVal>
            <c:numRef>
              <c:f>'12_15'!$D$2:$D$18</c:f>
              <c:numCache>
                <c:formatCode>General</c:formatCode>
                <c:ptCount val="17"/>
                <c:pt idx="0">
                  <c:v>190.0</c:v>
                </c:pt>
                <c:pt idx="1">
                  <c:v>207.0</c:v>
                </c:pt>
                <c:pt idx="2">
                  <c:v>218.0</c:v>
                </c:pt>
                <c:pt idx="3">
                  <c:v>230.0</c:v>
                </c:pt>
                <c:pt idx="4">
                  <c:v>239.0</c:v>
                </c:pt>
                <c:pt idx="5">
                  <c:v>261.0</c:v>
                </c:pt>
                <c:pt idx="6">
                  <c:v>237.0</c:v>
                </c:pt>
                <c:pt idx="7">
                  <c:v>237.0</c:v>
                </c:pt>
                <c:pt idx="8">
                  <c:v>225.0</c:v>
                </c:pt>
                <c:pt idx="9">
                  <c:v>211.0</c:v>
                </c:pt>
                <c:pt idx="10">
                  <c:v>220.0</c:v>
                </c:pt>
                <c:pt idx="11">
                  <c:v>240.0</c:v>
                </c:pt>
                <c:pt idx="12">
                  <c:v>259.0</c:v>
                </c:pt>
                <c:pt idx="13">
                  <c:v>266.0</c:v>
                </c:pt>
                <c:pt idx="14">
                  <c:v>249.0</c:v>
                </c:pt>
                <c:pt idx="15">
                  <c:v>224.0</c:v>
                </c:pt>
                <c:pt idx="16">
                  <c:v>252.0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76696"/>
        <c:axId val="2140573704"/>
      </c:scatterChart>
      <c:valAx>
        <c:axId val="214057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73704"/>
        <c:crosses val="autoZero"/>
        <c:crossBetween val="midCat"/>
      </c:valAx>
      <c:valAx>
        <c:axId val="214057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7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'12_15'!$A$43:$A$93</c:f>
              <c:numCache>
                <c:formatCode>General</c:formatCode>
                <c:ptCount val="51"/>
                <c:pt idx="0">
                  <c:v>160.0</c:v>
                </c:pt>
                <c:pt idx="1">
                  <c:v>200.0</c:v>
                </c:pt>
                <c:pt idx="2">
                  <c:v>240.0</c:v>
                </c:pt>
                <c:pt idx="3">
                  <c:v>280.0</c:v>
                </c:pt>
                <c:pt idx="4">
                  <c:v>320.0</c:v>
                </c:pt>
                <c:pt idx="5">
                  <c:v>360.0</c:v>
                </c:pt>
                <c:pt idx="6">
                  <c:v>400.0</c:v>
                </c:pt>
                <c:pt idx="7">
                  <c:v>440.0</c:v>
                </c:pt>
                <c:pt idx="8">
                  <c:v>480.0</c:v>
                </c:pt>
                <c:pt idx="9">
                  <c:v>520.0</c:v>
                </c:pt>
                <c:pt idx="10">
                  <c:v>560.0</c:v>
                </c:pt>
                <c:pt idx="11">
                  <c:v>600.0</c:v>
                </c:pt>
                <c:pt idx="12">
                  <c:v>640.0</c:v>
                </c:pt>
                <c:pt idx="13">
                  <c:v>680.0</c:v>
                </c:pt>
                <c:pt idx="14">
                  <c:v>720.0</c:v>
                </c:pt>
                <c:pt idx="15">
                  <c:v>760.0</c:v>
                </c:pt>
                <c:pt idx="16">
                  <c:v>800.0</c:v>
                </c:pt>
                <c:pt idx="17">
                  <c:v>840.0</c:v>
                </c:pt>
                <c:pt idx="18">
                  <c:v>880.0</c:v>
                </c:pt>
                <c:pt idx="19">
                  <c:v>920.0</c:v>
                </c:pt>
                <c:pt idx="20">
                  <c:v>960.0</c:v>
                </c:pt>
                <c:pt idx="21">
                  <c:v>1000.0</c:v>
                </c:pt>
                <c:pt idx="22">
                  <c:v>1040.0</c:v>
                </c:pt>
                <c:pt idx="23">
                  <c:v>1080.0</c:v>
                </c:pt>
                <c:pt idx="24">
                  <c:v>1120.0</c:v>
                </c:pt>
                <c:pt idx="25">
                  <c:v>1160.0</c:v>
                </c:pt>
                <c:pt idx="26">
                  <c:v>1200.0</c:v>
                </c:pt>
                <c:pt idx="27">
                  <c:v>1240.0</c:v>
                </c:pt>
                <c:pt idx="28">
                  <c:v>1280.0</c:v>
                </c:pt>
                <c:pt idx="29">
                  <c:v>1320.0</c:v>
                </c:pt>
                <c:pt idx="30">
                  <c:v>1360.0</c:v>
                </c:pt>
                <c:pt idx="31">
                  <c:v>1400.0</c:v>
                </c:pt>
                <c:pt idx="32">
                  <c:v>1440.0</c:v>
                </c:pt>
                <c:pt idx="33">
                  <c:v>1480.0</c:v>
                </c:pt>
                <c:pt idx="34">
                  <c:v>1520.0</c:v>
                </c:pt>
                <c:pt idx="35">
                  <c:v>1560.0</c:v>
                </c:pt>
                <c:pt idx="36">
                  <c:v>1600.0</c:v>
                </c:pt>
                <c:pt idx="37">
                  <c:v>1640.0</c:v>
                </c:pt>
                <c:pt idx="38">
                  <c:v>1680.0</c:v>
                </c:pt>
                <c:pt idx="39">
                  <c:v>1720.0</c:v>
                </c:pt>
                <c:pt idx="40">
                  <c:v>1760.0</c:v>
                </c:pt>
                <c:pt idx="41">
                  <c:v>1800.0</c:v>
                </c:pt>
                <c:pt idx="42">
                  <c:v>1840.0</c:v>
                </c:pt>
                <c:pt idx="43">
                  <c:v>1880.0</c:v>
                </c:pt>
                <c:pt idx="44">
                  <c:v>1920.0</c:v>
                </c:pt>
                <c:pt idx="45">
                  <c:v>1960.0</c:v>
                </c:pt>
                <c:pt idx="46">
                  <c:v>2000.0</c:v>
                </c:pt>
                <c:pt idx="47">
                  <c:v>2040.0</c:v>
                </c:pt>
                <c:pt idx="48">
                  <c:v>2080.0</c:v>
                </c:pt>
                <c:pt idx="49">
                  <c:v>2120.0</c:v>
                </c:pt>
                <c:pt idx="50">
                  <c:v>2160.0</c:v>
                </c:pt>
              </c:numCache>
            </c:numRef>
          </c:xVal>
          <c:yVal>
            <c:numRef>
              <c:f>'12_15'!$B$43:$B$93</c:f>
              <c:numCache>
                <c:formatCode>General</c:formatCode>
                <c:ptCount val="51"/>
                <c:pt idx="0">
                  <c:v>1.010908823858175</c:v>
                </c:pt>
                <c:pt idx="1">
                  <c:v>1.010908823858182</c:v>
                </c:pt>
                <c:pt idx="2">
                  <c:v>1.010908823858177</c:v>
                </c:pt>
                <c:pt idx="3">
                  <c:v>1.010908823858147</c:v>
                </c:pt>
                <c:pt idx="4">
                  <c:v>1.010908823858142</c:v>
                </c:pt>
                <c:pt idx="5">
                  <c:v>1.010908823858137</c:v>
                </c:pt>
                <c:pt idx="6">
                  <c:v>1.010908823858132</c:v>
                </c:pt>
                <c:pt idx="7">
                  <c:v>1.010908823858176</c:v>
                </c:pt>
                <c:pt idx="8">
                  <c:v>1.010908823858171</c:v>
                </c:pt>
                <c:pt idx="9">
                  <c:v>1.010908823858166</c:v>
                </c:pt>
                <c:pt idx="10">
                  <c:v>1.010908823858161</c:v>
                </c:pt>
                <c:pt idx="11">
                  <c:v>1.010908823858156</c:v>
                </c:pt>
                <c:pt idx="12">
                  <c:v>1.010908823858151</c:v>
                </c:pt>
                <c:pt idx="13">
                  <c:v>1.010908823858145</c:v>
                </c:pt>
                <c:pt idx="14">
                  <c:v>1.01090882385814</c:v>
                </c:pt>
                <c:pt idx="15">
                  <c:v>1.010908823858135</c:v>
                </c:pt>
                <c:pt idx="16">
                  <c:v>1.01090882385813</c:v>
                </c:pt>
                <c:pt idx="17">
                  <c:v>1.010908823858125</c:v>
                </c:pt>
                <c:pt idx="18">
                  <c:v>1.01090882385812</c:v>
                </c:pt>
                <c:pt idx="19">
                  <c:v>1.010908823858214</c:v>
                </c:pt>
                <c:pt idx="20">
                  <c:v>1.010908823858208</c:v>
                </c:pt>
                <c:pt idx="21">
                  <c:v>1.010908823858203</c:v>
                </c:pt>
                <c:pt idx="22">
                  <c:v>1.010908823858297</c:v>
                </c:pt>
                <c:pt idx="23">
                  <c:v>1.010908823858292</c:v>
                </c:pt>
                <c:pt idx="24">
                  <c:v>1.010908823858287</c:v>
                </c:pt>
                <c:pt idx="25">
                  <c:v>1.010908823858282</c:v>
                </c:pt>
                <c:pt idx="26">
                  <c:v>1.010908823858277</c:v>
                </c:pt>
                <c:pt idx="27">
                  <c:v>1.010908823858272</c:v>
                </c:pt>
                <c:pt idx="28">
                  <c:v>1.010908823858267</c:v>
                </c:pt>
                <c:pt idx="29">
                  <c:v>1.010908823858162</c:v>
                </c:pt>
                <c:pt idx="30">
                  <c:v>1.010908823858256</c:v>
                </c:pt>
                <c:pt idx="31">
                  <c:v>1.01090882385835</c:v>
                </c:pt>
                <c:pt idx="32">
                  <c:v>1.010908823858246</c:v>
                </c:pt>
                <c:pt idx="33">
                  <c:v>1.01090882385834</c:v>
                </c:pt>
                <c:pt idx="34">
                  <c:v>1.010908823858236</c:v>
                </c:pt>
                <c:pt idx="35">
                  <c:v>1.01090882385833</c:v>
                </c:pt>
                <c:pt idx="36">
                  <c:v>1.010908823858226</c:v>
                </c:pt>
                <c:pt idx="37">
                  <c:v>1.010908823858319</c:v>
                </c:pt>
                <c:pt idx="38">
                  <c:v>1.010908823858215</c:v>
                </c:pt>
                <c:pt idx="39">
                  <c:v>1.01090882385831</c:v>
                </c:pt>
                <c:pt idx="40">
                  <c:v>1.010908823858205</c:v>
                </c:pt>
                <c:pt idx="41">
                  <c:v>1.0109088238583</c:v>
                </c:pt>
                <c:pt idx="42">
                  <c:v>1.010908823858195</c:v>
                </c:pt>
                <c:pt idx="43">
                  <c:v>1.010908823858289</c:v>
                </c:pt>
                <c:pt idx="44">
                  <c:v>1.010908823858185</c:v>
                </c:pt>
                <c:pt idx="45">
                  <c:v>1.010908823858278</c:v>
                </c:pt>
                <c:pt idx="46">
                  <c:v>1.010908823858372</c:v>
                </c:pt>
                <c:pt idx="47">
                  <c:v>1.010908823858268</c:v>
                </c:pt>
                <c:pt idx="48">
                  <c:v>1.010908823858362</c:v>
                </c:pt>
                <c:pt idx="49">
                  <c:v>1.010908823858258</c:v>
                </c:pt>
                <c:pt idx="50">
                  <c:v>1.010908823858352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12088"/>
        <c:axId val="2140509128"/>
      </c:scatterChart>
      <c:valAx>
        <c:axId val="214051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09128"/>
        <c:crosses val="autoZero"/>
        <c:crossBetween val="midCat"/>
      </c:valAx>
      <c:valAx>
        <c:axId val="214050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12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'12_15'!$G$2:$G$30</c:f>
              <c:numCache>
                <c:formatCode>General</c:formatCode>
                <c:ptCount val="29"/>
                <c:pt idx="0">
                  <c:v>0.466666666666667</c:v>
                </c:pt>
                <c:pt idx="1">
                  <c:v>0.966666666666667</c:v>
                </c:pt>
                <c:pt idx="2">
                  <c:v>1.466666666666667</c:v>
                </c:pt>
                <c:pt idx="3">
                  <c:v>1.558333333333333</c:v>
                </c:pt>
                <c:pt idx="4">
                  <c:v>1.891666666666667</c:v>
                </c:pt>
                <c:pt idx="5">
                  <c:v>1.925</c:v>
                </c:pt>
                <c:pt idx="6">
                  <c:v>2.445833333333333</c:v>
                </c:pt>
                <c:pt idx="7">
                  <c:v>2.470833333333333</c:v>
                </c:pt>
                <c:pt idx="8">
                  <c:v>3.075</c:v>
                </c:pt>
                <c:pt idx="9">
                  <c:v>3.3375</c:v>
                </c:pt>
                <c:pt idx="10">
                  <c:v>3.3625</c:v>
                </c:pt>
                <c:pt idx="11">
                  <c:v>3.870833333333333</c:v>
                </c:pt>
                <c:pt idx="12">
                  <c:v>4.420833333333333</c:v>
                </c:pt>
                <c:pt idx="13">
                  <c:v>4.691666666666666</c:v>
                </c:pt>
                <c:pt idx="14">
                  <c:v>4.9625</c:v>
                </c:pt>
                <c:pt idx="15">
                  <c:v>5.266666666666666</c:v>
                </c:pt>
                <c:pt idx="16">
                  <c:v>5.45</c:v>
                </c:pt>
                <c:pt idx="17">
                  <c:v>6.0</c:v>
                </c:pt>
                <c:pt idx="18">
                  <c:v>6.558333333333333</c:v>
                </c:pt>
                <c:pt idx="19">
                  <c:v>6.645833333333333</c:v>
                </c:pt>
                <c:pt idx="20">
                  <c:v>6.9</c:v>
                </c:pt>
                <c:pt idx="21">
                  <c:v>7.495833333333333</c:v>
                </c:pt>
                <c:pt idx="22">
                  <c:v>7.566666666666666</c:v>
                </c:pt>
                <c:pt idx="23">
                  <c:v>7.966666666666666</c:v>
                </c:pt>
                <c:pt idx="24">
                  <c:v>8.004166666666666</c:v>
                </c:pt>
                <c:pt idx="25">
                  <c:v>8.320833333333332</c:v>
                </c:pt>
                <c:pt idx="26">
                  <c:v>8.425</c:v>
                </c:pt>
                <c:pt idx="27">
                  <c:v>8.9125</c:v>
                </c:pt>
                <c:pt idx="28">
                  <c:v>9.441666666666666</c:v>
                </c:pt>
              </c:numCache>
            </c:numRef>
          </c:xVal>
          <c:yVal>
            <c:numRef>
              <c:f>'12_15'!$H$2:$H$30</c:f>
              <c:numCache>
                <c:formatCode>General</c:formatCode>
                <c:ptCount val="29"/>
                <c:pt idx="0">
                  <c:v>0.791666666666667</c:v>
                </c:pt>
                <c:pt idx="1">
                  <c:v>0.8625</c:v>
                </c:pt>
                <c:pt idx="2">
                  <c:v>0.908333333333333</c:v>
                </c:pt>
                <c:pt idx="3">
                  <c:v>0.958333333333333</c:v>
                </c:pt>
                <c:pt idx="4">
                  <c:v>0.995833333333333</c:v>
                </c:pt>
                <c:pt idx="5">
                  <c:v>1.0875</c:v>
                </c:pt>
                <c:pt idx="6">
                  <c:v>0.9875</c:v>
                </c:pt>
                <c:pt idx="7">
                  <c:v>0.9875</c:v>
                </c:pt>
                <c:pt idx="8">
                  <c:v>0.9375</c:v>
                </c:pt>
                <c:pt idx="9">
                  <c:v>0.879166666666667</c:v>
                </c:pt>
                <c:pt idx="10">
                  <c:v>0.916666666666667</c:v>
                </c:pt>
                <c:pt idx="11">
                  <c:v>1.0</c:v>
                </c:pt>
                <c:pt idx="12">
                  <c:v>1.079166666666667</c:v>
                </c:pt>
                <c:pt idx="13">
                  <c:v>1.108333333333333</c:v>
                </c:pt>
                <c:pt idx="14">
                  <c:v>1.0375</c:v>
                </c:pt>
                <c:pt idx="15">
                  <c:v>0.933333333333333</c:v>
                </c:pt>
                <c:pt idx="16">
                  <c:v>1.05</c:v>
                </c:pt>
                <c:pt idx="17">
                  <c:v>1.129166666666667</c:v>
                </c:pt>
                <c:pt idx="18">
                  <c:v>1.158333333333333</c:v>
                </c:pt>
                <c:pt idx="19">
                  <c:v>1.1375</c:v>
                </c:pt>
                <c:pt idx="20">
                  <c:v>1.0875</c:v>
                </c:pt>
                <c:pt idx="21">
                  <c:v>1.045833333333333</c:v>
                </c:pt>
                <c:pt idx="22">
                  <c:v>1.0</c:v>
                </c:pt>
                <c:pt idx="23">
                  <c:v>1.020833333333333</c:v>
                </c:pt>
                <c:pt idx="24">
                  <c:v>1.1125</c:v>
                </c:pt>
                <c:pt idx="25">
                  <c:v>1.1625</c:v>
                </c:pt>
                <c:pt idx="26">
                  <c:v>1.2</c:v>
                </c:pt>
                <c:pt idx="27">
                  <c:v>1.258333333333333</c:v>
                </c:pt>
                <c:pt idx="28">
                  <c:v>1.3</c:v>
                </c:pt>
              </c:numCache>
            </c:numRef>
          </c:yVal>
          <c:smooth val="0"/>
        </c:ser>
        <c:ser>
          <c:idx val="1"/>
          <c:order val="1"/>
          <c:tx>
            <c:v>model</c:v>
          </c:tx>
          <c:spPr>
            <a:ln w="47625">
              <a:solidFill>
                <a:schemeClr val="tx1"/>
              </a:solidFill>
            </a:ln>
          </c:spPr>
          <c:marker>
            <c:symbol val="triangle"/>
            <c:size val="9"/>
          </c:marker>
          <c:xVal>
            <c:numRef>
              <c:f>'12_15'!$G$2:$G$30</c:f>
              <c:numCache>
                <c:formatCode>General</c:formatCode>
                <c:ptCount val="29"/>
                <c:pt idx="0">
                  <c:v>0.466666666666667</c:v>
                </c:pt>
                <c:pt idx="1">
                  <c:v>0.966666666666667</c:v>
                </c:pt>
                <c:pt idx="2">
                  <c:v>1.466666666666667</c:v>
                </c:pt>
                <c:pt idx="3">
                  <c:v>1.558333333333333</c:v>
                </c:pt>
                <c:pt idx="4">
                  <c:v>1.891666666666667</c:v>
                </c:pt>
                <c:pt idx="5">
                  <c:v>1.925</c:v>
                </c:pt>
                <c:pt idx="6">
                  <c:v>2.445833333333333</c:v>
                </c:pt>
                <c:pt idx="7">
                  <c:v>2.470833333333333</c:v>
                </c:pt>
                <c:pt idx="8">
                  <c:v>3.075</c:v>
                </c:pt>
                <c:pt idx="9">
                  <c:v>3.3375</c:v>
                </c:pt>
                <c:pt idx="10">
                  <c:v>3.3625</c:v>
                </c:pt>
                <c:pt idx="11">
                  <c:v>3.870833333333333</c:v>
                </c:pt>
                <c:pt idx="12">
                  <c:v>4.420833333333333</c:v>
                </c:pt>
                <c:pt idx="13">
                  <c:v>4.691666666666666</c:v>
                </c:pt>
                <c:pt idx="14">
                  <c:v>4.9625</c:v>
                </c:pt>
                <c:pt idx="15">
                  <c:v>5.266666666666666</c:v>
                </c:pt>
                <c:pt idx="16">
                  <c:v>5.45</c:v>
                </c:pt>
                <c:pt idx="17">
                  <c:v>6.0</c:v>
                </c:pt>
                <c:pt idx="18">
                  <c:v>6.558333333333333</c:v>
                </c:pt>
                <c:pt idx="19">
                  <c:v>6.645833333333333</c:v>
                </c:pt>
                <c:pt idx="20">
                  <c:v>6.9</c:v>
                </c:pt>
                <c:pt idx="21">
                  <c:v>7.495833333333333</c:v>
                </c:pt>
                <c:pt idx="22">
                  <c:v>7.566666666666666</c:v>
                </c:pt>
                <c:pt idx="23">
                  <c:v>7.966666666666666</c:v>
                </c:pt>
                <c:pt idx="24">
                  <c:v>8.004166666666666</c:v>
                </c:pt>
                <c:pt idx="25">
                  <c:v>8.320833333333332</c:v>
                </c:pt>
                <c:pt idx="26">
                  <c:v>8.425</c:v>
                </c:pt>
                <c:pt idx="27">
                  <c:v>8.9125</c:v>
                </c:pt>
                <c:pt idx="28">
                  <c:v>9.441666666666666</c:v>
                </c:pt>
              </c:numCache>
            </c:numRef>
          </c:xVal>
          <c:yVal>
            <c:numRef>
              <c:f>'12_15'!$I$2:$I$30</c:f>
              <c:numCache>
                <c:formatCode>General</c:formatCode>
                <c:ptCount val="29"/>
                <c:pt idx="0">
                  <c:v>1.027140087425328</c:v>
                </c:pt>
                <c:pt idx="1">
                  <c:v>1.033960479507561</c:v>
                </c:pt>
                <c:pt idx="2">
                  <c:v>1.027140087425328</c:v>
                </c:pt>
                <c:pt idx="3">
                  <c:v>1.087880443801641</c:v>
                </c:pt>
                <c:pt idx="4">
                  <c:v>1.083761057357111</c:v>
                </c:pt>
                <c:pt idx="5">
                  <c:v>1.062447385544098</c:v>
                </c:pt>
                <c:pt idx="6">
                  <c:v>1.012744301765231</c:v>
                </c:pt>
                <c:pt idx="7">
                  <c:v>1.030034173024051</c:v>
                </c:pt>
                <c:pt idx="8">
                  <c:v>0.963651844077668</c:v>
                </c:pt>
                <c:pt idx="9">
                  <c:v>0.948038898682724</c:v>
                </c:pt>
                <c:pt idx="10">
                  <c:v>0.960568184935781</c:v>
                </c:pt>
                <c:pt idx="11">
                  <c:v>1.095956485394316</c:v>
                </c:pt>
                <c:pt idx="12">
                  <c:v>0.99589287287056</c:v>
                </c:pt>
                <c:pt idx="13">
                  <c:v>1.139170115439578</c:v>
                </c:pt>
                <c:pt idx="14">
                  <c:v>1.03685222792826</c:v>
                </c:pt>
                <c:pt idx="15">
                  <c:v>0.92439149704332</c:v>
                </c:pt>
                <c:pt idx="16">
                  <c:v>1.015606919253387</c:v>
                </c:pt>
                <c:pt idx="17">
                  <c:v>1.010908823858162</c:v>
                </c:pt>
                <c:pt idx="18">
                  <c:v>1.08788044380164</c:v>
                </c:pt>
                <c:pt idx="19">
                  <c:v>1.128830388570134</c:v>
                </c:pt>
                <c:pt idx="20">
                  <c:v>1.078615710895128</c:v>
                </c:pt>
                <c:pt idx="21">
                  <c:v>1.047336752634834</c:v>
                </c:pt>
                <c:pt idx="22">
                  <c:v>1.09274982563926</c:v>
                </c:pt>
                <c:pt idx="23">
                  <c:v>1.033960479507561</c:v>
                </c:pt>
                <c:pt idx="24">
                  <c:v>1.008067294693573</c:v>
                </c:pt>
                <c:pt idx="25">
                  <c:v>0.940797704963092</c:v>
                </c:pt>
                <c:pt idx="26">
                  <c:v>0.998653181388792</c:v>
                </c:pt>
                <c:pt idx="27">
                  <c:v>1.070655178225825</c:v>
                </c:pt>
                <c:pt idx="28">
                  <c:v>1.009893887607504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62904"/>
        <c:axId val="2142509064"/>
      </c:scatterChart>
      <c:valAx>
        <c:axId val="214496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509064"/>
        <c:crosses val="autoZero"/>
        <c:crossBetween val="midCat"/>
      </c:valAx>
      <c:valAx>
        <c:axId val="2142509064"/>
        <c:scaling>
          <c:orientation val="minMax"/>
          <c:max val="1.3"/>
          <c:min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62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889000</xdr:colOff>
      <xdr:row>84</xdr:row>
      <xdr:rowOff>127000</xdr:rowOff>
    </xdr:from>
    <xdr:to>
      <xdr:col>21</xdr:col>
      <xdr:colOff>139700</xdr:colOff>
      <xdr:row>117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68</xdr:row>
      <xdr:rowOff>38100</xdr:rowOff>
    </xdr:from>
    <xdr:to>
      <xdr:col>13</xdr:col>
      <xdr:colOff>355600</xdr:colOff>
      <xdr:row>82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698500</xdr:colOff>
      <xdr:row>1</xdr:row>
      <xdr:rowOff>101600</xdr:rowOff>
    </xdr:from>
    <xdr:to>
      <xdr:col>25</xdr:col>
      <xdr:colOff>279400</xdr:colOff>
      <xdr:row>42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topLeftCell="A53" workbookViewId="0">
      <selection activeCell="I2" sqref="I2"/>
    </sheetView>
  </sheetViews>
  <sheetFormatPr baseColWidth="10" defaultRowHeight="15" x14ac:dyDescent="0"/>
  <cols>
    <col min="3" max="3" width="13.83203125" customWidth="1"/>
    <col min="4" max="4" width="13.1640625" customWidth="1"/>
    <col min="5" max="5" width="13" customWidth="1"/>
    <col min="7" max="7" width="13.6640625" customWidth="1"/>
  </cols>
  <sheetData>
    <row r="1" spans="1:11">
      <c r="B1" t="s">
        <v>40</v>
      </c>
      <c r="C1" t="s">
        <v>39</v>
      </c>
      <c r="D1" t="s">
        <v>36</v>
      </c>
      <c r="E1" t="s">
        <v>38</v>
      </c>
      <c r="G1" t="s">
        <v>37</v>
      </c>
      <c r="H1" t="s">
        <v>36</v>
      </c>
      <c r="I1" t="s">
        <v>41</v>
      </c>
      <c r="J1" t="s">
        <v>42</v>
      </c>
      <c r="K1" t="s">
        <v>43</v>
      </c>
    </row>
    <row r="2" spans="1:11">
      <c r="A2" t="s">
        <v>11</v>
      </c>
      <c r="B2">
        <v>112</v>
      </c>
      <c r="C2">
        <v>6</v>
      </c>
      <c r="D2">
        <v>190</v>
      </c>
      <c r="E2">
        <v>6</v>
      </c>
      <c r="G2">
        <f>B2/240</f>
        <v>0.46666666666666667</v>
      </c>
      <c r="H2">
        <f>D2/240</f>
        <v>0.79166666666666663</v>
      </c>
      <c r="I2">
        <f>$E$50+$E$49*SIN((G2-$E$51)*2*PI())</f>
        <v>1.0271400874253285</v>
      </c>
      <c r="J2">
        <f>H2-I2</f>
        <v>-0.23547342075866184</v>
      </c>
      <c r="K2">
        <f>J2^2</f>
        <v>5.5447731883785802E-2</v>
      </c>
    </row>
    <row r="3" spans="1:11">
      <c r="A3" t="s">
        <v>13</v>
      </c>
      <c r="B3">
        <v>232</v>
      </c>
      <c r="C3">
        <v>8</v>
      </c>
      <c r="D3">
        <v>207</v>
      </c>
      <c r="E3">
        <v>8</v>
      </c>
      <c r="G3">
        <f>B3/240</f>
        <v>0.96666666666666667</v>
      </c>
      <c r="H3">
        <f>D3/240</f>
        <v>0.86250000000000004</v>
      </c>
      <c r="I3">
        <f t="shared" ref="I3:I30" si="0">$E$50+$E$49*SIN((G3-$E$51)*2*PI())</f>
        <v>1.0339604795075608</v>
      </c>
      <c r="J3">
        <f t="shared" ref="J3:J30" si="1">H3-I3</f>
        <v>-0.17146047950756071</v>
      </c>
      <c r="K3">
        <f t="shared" ref="K3:K30" si="2">J3^2</f>
        <v>2.9398696032962648E-2</v>
      </c>
    </row>
    <row r="4" spans="1:11">
      <c r="A4" t="s">
        <v>15</v>
      </c>
      <c r="B4">
        <v>352</v>
      </c>
      <c r="C4">
        <v>10</v>
      </c>
      <c r="D4">
        <v>218</v>
      </c>
      <c r="E4">
        <v>10</v>
      </c>
      <c r="G4">
        <f>B4/240</f>
        <v>1.4666666666666666</v>
      </c>
      <c r="H4">
        <f>D4/240</f>
        <v>0.90833333333333333</v>
      </c>
      <c r="I4">
        <f t="shared" si="0"/>
        <v>1.0271400874253285</v>
      </c>
      <c r="J4">
        <f t="shared" si="1"/>
        <v>-0.11880675409199515</v>
      </c>
      <c r="K4">
        <f t="shared" si="2"/>
        <v>1.4115044817875805E-2</v>
      </c>
    </row>
    <row r="5" spans="1:11">
      <c r="A5" t="s">
        <v>17</v>
      </c>
      <c r="B5">
        <v>374</v>
      </c>
      <c r="C5">
        <v>11</v>
      </c>
      <c r="D5">
        <v>230</v>
      </c>
      <c r="E5">
        <v>11</v>
      </c>
      <c r="G5">
        <f>B5/240</f>
        <v>1.5583333333333333</v>
      </c>
      <c r="H5">
        <f>D5/240</f>
        <v>0.95833333333333337</v>
      </c>
      <c r="I5">
        <f t="shared" si="0"/>
        <v>1.087880443801641</v>
      </c>
      <c r="J5">
        <f t="shared" si="1"/>
        <v>-0.12954711046830758</v>
      </c>
      <c r="K5">
        <f t="shared" si="2"/>
        <v>1.6782453830687886E-2</v>
      </c>
    </row>
    <row r="6" spans="1:11">
      <c r="A6" t="s">
        <v>19</v>
      </c>
      <c r="B6">
        <v>454</v>
      </c>
      <c r="C6">
        <v>14</v>
      </c>
      <c r="D6">
        <v>239</v>
      </c>
      <c r="E6">
        <v>13</v>
      </c>
      <c r="G6">
        <f>B6/240</f>
        <v>1.8916666666666666</v>
      </c>
      <c r="H6">
        <f>D6/240</f>
        <v>0.99583333333333335</v>
      </c>
      <c r="I6">
        <f t="shared" si="0"/>
        <v>1.0837610573571115</v>
      </c>
      <c r="J6">
        <f t="shared" si="1"/>
        <v>-8.7927724023778131E-2</v>
      </c>
      <c r="K6">
        <f t="shared" si="2"/>
        <v>7.7312846520016902E-3</v>
      </c>
    </row>
    <row r="7" spans="1:11">
      <c r="A7" t="s">
        <v>21</v>
      </c>
      <c r="B7">
        <v>462</v>
      </c>
      <c r="C7">
        <v>15</v>
      </c>
      <c r="D7">
        <v>261</v>
      </c>
      <c r="E7">
        <v>13</v>
      </c>
      <c r="G7">
        <f>B7/240</f>
        <v>1.925</v>
      </c>
      <c r="H7">
        <f>D7/240</f>
        <v>1.0874999999999999</v>
      </c>
      <c r="I7">
        <f t="shared" si="0"/>
        <v>1.0624473855440979</v>
      </c>
      <c r="J7">
        <f t="shared" si="1"/>
        <v>2.5052614455902011E-2</v>
      </c>
      <c r="K7">
        <f t="shared" si="2"/>
        <v>6.2763349107607049E-4</v>
      </c>
    </row>
    <row r="8" spans="1:11">
      <c r="A8" t="s">
        <v>23</v>
      </c>
      <c r="B8">
        <v>587</v>
      </c>
      <c r="C8">
        <v>14</v>
      </c>
      <c r="D8">
        <v>237</v>
      </c>
      <c r="E8">
        <v>13</v>
      </c>
      <c r="G8">
        <f>B8/240</f>
        <v>2.4458333333333333</v>
      </c>
      <c r="H8">
        <f>D8/240</f>
        <v>0.98750000000000004</v>
      </c>
      <c r="I8">
        <f t="shared" si="0"/>
        <v>1.0127443017652307</v>
      </c>
      <c r="J8">
        <f t="shared" si="1"/>
        <v>-2.5244301765230626E-2</v>
      </c>
      <c r="K8">
        <f t="shared" si="2"/>
        <v>6.372747716140261E-4</v>
      </c>
    </row>
    <row r="9" spans="1:11">
      <c r="A9" t="s">
        <v>25</v>
      </c>
      <c r="B9">
        <v>593</v>
      </c>
      <c r="C9">
        <v>14</v>
      </c>
      <c r="D9">
        <v>237</v>
      </c>
      <c r="E9">
        <v>13</v>
      </c>
      <c r="G9">
        <f>B9/240</f>
        <v>2.4708333333333332</v>
      </c>
      <c r="H9">
        <f>D9/240</f>
        <v>0.98750000000000004</v>
      </c>
      <c r="I9">
        <f t="shared" si="0"/>
        <v>1.0300341730240505</v>
      </c>
      <c r="J9">
        <f t="shared" si="1"/>
        <v>-4.2534173024050492E-2</v>
      </c>
      <c r="K9">
        <f t="shared" si="2"/>
        <v>1.8091558748398646E-3</v>
      </c>
    </row>
    <row r="10" spans="1:11">
      <c r="A10" t="s">
        <v>27</v>
      </c>
      <c r="B10">
        <v>738</v>
      </c>
      <c r="C10">
        <v>11</v>
      </c>
      <c r="D10">
        <v>225</v>
      </c>
      <c r="E10">
        <v>11</v>
      </c>
      <c r="G10">
        <f>B10/240</f>
        <v>3.0750000000000002</v>
      </c>
      <c r="H10">
        <f>D10/240</f>
        <v>0.9375</v>
      </c>
      <c r="I10">
        <f t="shared" si="0"/>
        <v>0.96365184407766757</v>
      </c>
      <c r="J10">
        <f t="shared" si="1"/>
        <v>-2.6151844077667574E-2</v>
      </c>
      <c r="K10">
        <f t="shared" si="2"/>
        <v>6.8391894866263656E-4</v>
      </c>
    </row>
    <row r="11" spans="1:11">
      <c r="A11" t="s">
        <v>29</v>
      </c>
      <c r="B11">
        <v>801</v>
      </c>
      <c r="C11">
        <v>10</v>
      </c>
      <c r="D11">
        <v>211</v>
      </c>
      <c r="E11">
        <v>10</v>
      </c>
      <c r="G11">
        <f>B11/240</f>
        <v>3.3374999999999999</v>
      </c>
      <c r="H11">
        <f>D11/240</f>
        <v>0.87916666666666665</v>
      </c>
      <c r="I11">
        <f t="shared" si="0"/>
        <v>0.9480388986827244</v>
      </c>
      <c r="J11">
        <f t="shared" si="1"/>
        <v>-6.8872232016057744E-2</v>
      </c>
      <c r="K11">
        <f t="shared" si="2"/>
        <v>4.7433843428736893E-3</v>
      </c>
    </row>
    <row r="12" spans="1:11">
      <c r="A12" t="s">
        <v>1</v>
      </c>
      <c r="B12">
        <v>807</v>
      </c>
      <c r="C12">
        <v>10</v>
      </c>
      <c r="D12">
        <v>220</v>
      </c>
      <c r="E12">
        <v>10</v>
      </c>
      <c r="G12">
        <f>B12/240</f>
        <v>3.3624999999999998</v>
      </c>
      <c r="H12">
        <f>D12/240</f>
        <v>0.91666666666666663</v>
      </c>
      <c r="I12">
        <f t="shared" si="0"/>
        <v>0.96056818493578056</v>
      </c>
      <c r="J12">
        <f t="shared" si="1"/>
        <v>-4.3901518269113926E-2</v>
      </c>
      <c r="K12">
        <f t="shared" si="2"/>
        <v>1.9273433063333439E-3</v>
      </c>
    </row>
    <row r="13" spans="1:11">
      <c r="A13" t="s">
        <v>31</v>
      </c>
      <c r="B13">
        <v>929</v>
      </c>
      <c r="C13">
        <v>12</v>
      </c>
      <c r="D13">
        <v>240</v>
      </c>
      <c r="E13">
        <v>12</v>
      </c>
      <c r="G13">
        <f>B13/240</f>
        <v>3.8708333333333331</v>
      </c>
      <c r="H13">
        <f>D13/240</f>
        <v>1</v>
      </c>
      <c r="I13">
        <f t="shared" si="0"/>
        <v>1.0959564853943162</v>
      </c>
      <c r="J13">
        <f t="shared" si="1"/>
        <v>-9.5956485394316227E-2</v>
      </c>
      <c r="K13">
        <f t="shared" si="2"/>
        <v>9.207647089229623E-3</v>
      </c>
    </row>
    <row r="14" spans="1:11">
      <c r="A14" t="s">
        <v>33</v>
      </c>
      <c r="B14">
        <v>1061</v>
      </c>
      <c r="C14">
        <v>14</v>
      </c>
      <c r="D14">
        <v>259</v>
      </c>
      <c r="E14">
        <v>13</v>
      </c>
      <c r="G14">
        <f>B14/240</f>
        <v>4.4208333333333334</v>
      </c>
      <c r="H14">
        <f>D14/240</f>
        <v>1.0791666666666666</v>
      </c>
      <c r="I14">
        <f t="shared" si="0"/>
        <v>0.99589287287056005</v>
      </c>
      <c r="J14">
        <f t="shared" si="1"/>
        <v>8.3273793796106554E-2</v>
      </c>
      <c r="K14">
        <f t="shared" si="2"/>
        <v>6.9345247331964741E-3</v>
      </c>
    </row>
    <row r="15" spans="1:11">
      <c r="A15" t="s">
        <v>35</v>
      </c>
      <c r="B15">
        <v>1126</v>
      </c>
      <c r="C15">
        <v>17</v>
      </c>
      <c r="D15">
        <v>266</v>
      </c>
      <c r="E15">
        <v>17</v>
      </c>
      <c r="G15">
        <f>B15/240</f>
        <v>4.6916666666666664</v>
      </c>
      <c r="H15">
        <f>D15/240</f>
        <v>1.1083333333333334</v>
      </c>
      <c r="I15">
        <f t="shared" si="0"/>
        <v>1.1391701154395781</v>
      </c>
      <c r="J15">
        <f t="shared" si="1"/>
        <v>-3.0836782106244742E-2</v>
      </c>
      <c r="K15">
        <f t="shared" si="2"/>
        <v>9.5090713066801587E-4</v>
      </c>
    </row>
    <row r="16" spans="1:11">
      <c r="B16">
        <v>1191</v>
      </c>
      <c r="C16">
        <v>0</v>
      </c>
      <c r="D16">
        <v>249</v>
      </c>
      <c r="E16">
        <v>0</v>
      </c>
      <c r="G16">
        <f>B16/240</f>
        <v>4.9625000000000004</v>
      </c>
      <c r="H16">
        <f>D16/240</f>
        <v>1.0375000000000001</v>
      </c>
      <c r="I16">
        <f t="shared" si="0"/>
        <v>1.036852227928259</v>
      </c>
      <c r="J16">
        <f t="shared" si="1"/>
        <v>6.4777207174104845E-4</v>
      </c>
      <c r="K16">
        <f t="shared" si="2"/>
        <v>4.1960865692769E-7</v>
      </c>
    </row>
    <row r="17" spans="1:11">
      <c r="A17" t="s">
        <v>34</v>
      </c>
      <c r="B17">
        <v>1264</v>
      </c>
      <c r="C17">
        <v>11</v>
      </c>
      <c r="D17">
        <v>224</v>
      </c>
      <c r="E17">
        <v>11</v>
      </c>
      <c r="G17">
        <f>B17/240</f>
        <v>5.2666666666666666</v>
      </c>
      <c r="H17">
        <f>D17/240</f>
        <v>0.93333333333333335</v>
      </c>
      <c r="I17">
        <f t="shared" si="0"/>
        <v>0.92439149704332013</v>
      </c>
      <c r="J17">
        <f t="shared" si="1"/>
        <v>8.9418362900132164E-3</v>
      </c>
      <c r="K17">
        <f t="shared" si="2"/>
        <v>7.9956436237397325E-5</v>
      </c>
    </row>
    <row r="18" spans="1:11">
      <c r="A18" t="s">
        <v>32</v>
      </c>
      <c r="B18">
        <v>1308</v>
      </c>
      <c r="C18">
        <v>14</v>
      </c>
      <c r="D18">
        <v>252</v>
      </c>
      <c r="E18">
        <v>13</v>
      </c>
      <c r="G18">
        <f>B18/240</f>
        <v>5.45</v>
      </c>
      <c r="H18">
        <f>D18/240</f>
        <v>1.05</v>
      </c>
      <c r="I18">
        <f t="shared" si="0"/>
        <v>1.0156069192533865</v>
      </c>
      <c r="J18">
        <f t="shared" si="1"/>
        <v>3.4393080746613514E-2</v>
      </c>
      <c r="K18">
        <f t="shared" si="2"/>
        <v>1.1828840032430772E-3</v>
      </c>
    </row>
    <row r="19" spans="1:11">
      <c r="A19" t="s">
        <v>30</v>
      </c>
      <c r="B19">
        <v>1440</v>
      </c>
      <c r="C19">
        <v>14</v>
      </c>
      <c r="D19">
        <v>271</v>
      </c>
      <c r="E19">
        <v>14</v>
      </c>
      <c r="G19">
        <f>B19/240</f>
        <v>6</v>
      </c>
      <c r="H19">
        <f>D19/240</f>
        <v>1.1291666666666667</v>
      </c>
      <c r="I19">
        <f t="shared" si="0"/>
        <v>1.0109088238581625</v>
      </c>
      <c r="J19">
        <f t="shared" si="1"/>
        <v>0.11825784280850415</v>
      </c>
      <c r="K19">
        <f t="shared" si="2"/>
        <v>1.3984917385720878E-2</v>
      </c>
    </row>
    <row r="20" spans="1:11">
      <c r="A20" t="s">
        <v>0</v>
      </c>
      <c r="B20">
        <v>1574</v>
      </c>
      <c r="C20">
        <v>16</v>
      </c>
      <c r="D20">
        <v>278</v>
      </c>
      <c r="E20">
        <v>16</v>
      </c>
      <c r="G20">
        <f>B20/240</f>
        <v>6.5583333333333336</v>
      </c>
      <c r="H20">
        <f>D20/240</f>
        <v>1.1583333333333334</v>
      </c>
      <c r="I20">
        <f t="shared" si="0"/>
        <v>1.0878804438016405</v>
      </c>
      <c r="J20">
        <f t="shared" si="1"/>
        <v>7.045288953169293E-2</v>
      </c>
      <c r="K20">
        <f t="shared" si="2"/>
        <v>4.9636096433649272E-3</v>
      </c>
    </row>
    <row r="21" spans="1:11">
      <c r="A21" t="s">
        <v>28</v>
      </c>
      <c r="B21">
        <v>1595</v>
      </c>
      <c r="C21">
        <v>15</v>
      </c>
      <c r="D21">
        <v>273</v>
      </c>
      <c r="E21">
        <v>15</v>
      </c>
      <c r="G21">
        <f>B21/240</f>
        <v>6.645833333333333</v>
      </c>
      <c r="H21">
        <f>D21/240</f>
        <v>1.1375</v>
      </c>
      <c r="I21">
        <f t="shared" si="0"/>
        <v>1.1288303885701343</v>
      </c>
      <c r="J21">
        <f t="shared" si="1"/>
        <v>8.6696114298656646E-3</v>
      </c>
      <c r="K21">
        <f t="shared" si="2"/>
        <v>7.5162162344857375E-5</v>
      </c>
    </row>
    <row r="22" spans="1:11">
      <c r="A22" t="s">
        <v>26</v>
      </c>
      <c r="B22">
        <v>1656</v>
      </c>
      <c r="C22">
        <v>16</v>
      </c>
      <c r="D22">
        <v>261</v>
      </c>
      <c r="E22">
        <v>16</v>
      </c>
      <c r="G22">
        <f>B22/240</f>
        <v>6.9</v>
      </c>
      <c r="H22">
        <f>D22/240</f>
        <v>1.0874999999999999</v>
      </c>
      <c r="I22">
        <f t="shared" si="0"/>
        <v>1.0786157108951282</v>
      </c>
      <c r="J22">
        <f t="shared" si="1"/>
        <v>8.8842891048717121E-3</v>
      </c>
      <c r="K22">
        <f t="shared" si="2"/>
        <v>7.8930592898942214E-5</v>
      </c>
    </row>
    <row r="23" spans="1:11">
      <c r="A23" t="s">
        <v>24</v>
      </c>
      <c r="B23">
        <v>1799</v>
      </c>
      <c r="C23">
        <v>16</v>
      </c>
      <c r="D23">
        <v>251</v>
      </c>
      <c r="E23">
        <v>15</v>
      </c>
      <c r="G23">
        <f>B23/240</f>
        <v>7.4958333333333336</v>
      </c>
      <c r="H23">
        <f>D23/240</f>
        <v>1.0458333333333334</v>
      </c>
      <c r="I23">
        <f t="shared" si="0"/>
        <v>1.0473367526348345</v>
      </c>
      <c r="J23">
        <f t="shared" si="1"/>
        <v>-1.5034193015011077E-3</v>
      </c>
      <c r="K23">
        <f t="shared" si="2"/>
        <v>2.2602695961260788E-6</v>
      </c>
    </row>
    <row r="24" spans="1:11">
      <c r="A24" t="s">
        <v>22</v>
      </c>
      <c r="B24">
        <v>1816</v>
      </c>
      <c r="C24">
        <v>14</v>
      </c>
      <c r="D24">
        <v>240</v>
      </c>
      <c r="E24">
        <v>13</v>
      </c>
      <c r="G24">
        <f>B24/240</f>
        <v>7.5666666666666664</v>
      </c>
      <c r="H24">
        <f>D24/240</f>
        <v>1</v>
      </c>
      <c r="I24">
        <f t="shared" si="0"/>
        <v>1.09274982563926</v>
      </c>
      <c r="J24">
        <f t="shared" si="1"/>
        <v>-9.2749825639260042E-2</v>
      </c>
      <c r="K24">
        <f t="shared" si="2"/>
        <v>8.6025301561131386E-3</v>
      </c>
    </row>
    <row r="25" spans="1:11">
      <c r="A25" t="s">
        <v>20</v>
      </c>
      <c r="B25">
        <v>1912</v>
      </c>
      <c r="C25">
        <v>16</v>
      </c>
      <c r="D25">
        <v>245</v>
      </c>
      <c r="E25">
        <v>14</v>
      </c>
      <c r="G25">
        <f>B25/240</f>
        <v>7.9666666666666668</v>
      </c>
      <c r="H25">
        <f>D25/240</f>
        <v>1.0208333333333333</v>
      </c>
      <c r="I25">
        <f t="shared" si="0"/>
        <v>1.033960479507561</v>
      </c>
      <c r="J25">
        <f t="shared" si="1"/>
        <v>-1.3127146174227722E-2</v>
      </c>
      <c r="K25">
        <f t="shared" si="2"/>
        <v>1.723219666795415E-4</v>
      </c>
    </row>
    <row r="26" spans="1:11">
      <c r="A26" t="s">
        <v>18</v>
      </c>
      <c r="B26">
        <v>1921</v>
      </c>
      <c r="C26">
        <v>16</v>
      </c>
      <c r="D26">
        <v>267</v>
      </c>
      <c r="E26">
        <v>14</v>
      </c>
      <c r="G26">
        <f>B26/240</f>
        <v>8.0041666666666664</v>
      </c>
      <c r="H26">
        <f>D26/240</f>
        <v>1.1125</v>
      </c>
      <c r="I26">
        <f t="shared" si="0"/>
        <v>1.0080672946935729</v>
      </c>
      <c r="J26">
        <f t="shared" si="1"/>
        <v>0.10443270530642712</v>
      </c>
      <c r="K26">
        <f t="shared" si="2"/>
        <v>1.0906189937619052E-2</v>
      </c>
    </row>
    <row r="27" spans="1:11">
      <c r="A27" t="s">
        <v>16</v>
      </c>
      <c r="B27">
        <v>1997</v>
      </c>
      <c r="C27">
        <v>14</v>
      </c>
      <c r="D27">
        <v>279</v>
      </c>
      <c r="E27">
        <v>14</v>
      </c>
      <c r="G27">
        <f>B27/240</f>
        <v>8.3208333333333329</v>
      </c>
      <c r="H27">
        <f>D27/240</f>
        <v>1.1625000000000001</v>
      </c>
      <c r="I27">
        <f t="shared" si="0"/>
        <v>0.94079770496309156</v>
      </c>
      <c r="J27">
        <f t="shared" si="1"/>
        <v>0.22170229503690853</v>
      </c>
      <c r="K27">
        <f t="shared" si="2"/>
        <v>4.9151907624632438E-2</v>
      </c>
    </row>
    <row r="28" spans="1:11">
      <c r="A28" t="s">
        <v>14</v>
      </c>
      <c r="B28">
        <v>2022</v>
      </c>
      <c r="C28">
        <v>15</v>
      </c>
      <c r="D28">
        <v>288</v>
      </c>
      <c r="E28">
        <v>15</v>
      </c>
      <c r="G28">
        <f>B28/240</f>
        <v>8.4250000000000007</v>
      </c>
      <c r="H28">
        <f>D28/240</f>
        <v>1.2</v>
      </c>
      <c r="I28">
        <f t="shared" si="0"/>
        <v>0.998653181388792</v>
      </c>
      <c r="J28">
        <f t="shared" si="1"/>
        <v>0.20134681861120796</v>
      </c>
      <c r="K28">
        <f t="shared" si="2"/>
        <v>4.0540541364854681E-2</v>
      </c>
    </row>
    <row r="29" spans="1:11">
      <c r="A29" t="s">
        <v>12</v>
      </c>
      <c r="B29">
        <v>2139</v>
      </c>
      <c r="C29">
        <v>18</v>
      </c>
      <c r="D29">
        <v>302</v>
      </c>
      <c r="E29">
        <v>18</v>
      </c>
      <c r="G29">
        <f>B29/240</f>
        <v>8.9124999999999996</v>
      </c>
      <c r="H29">
        <f>D29/240</f>
        <v>1.2583333333333333</v>
      </c>
      <c r="I29">
        <f t="shared" si="0"/>
        <v>1.0706551782258247</v>
      </c>
      <c r="J29">
        <f t="shared" si="1"/>
        <v>0.18767815510750863</v>
      </c>
      <c r="K29">
        <f t="shared" si="2"/>
        <v>3.5223089904558066E-2</v>
      </c>
    </row>
    <row r="30" spans="1:11">
      <c r="A30" t="s">
        <v>10</v>
      </c>
      <c r="B30">
        <v>2266</v>
      </c>
      <c r="C30">
        <v>16</v>
      </c>
      <c r="D30">
        <v>312</v>
      </c>
      <c r="E30">
        <v>16</v>
      </c>
      <c r="G30">
        <f>B30/240</f>
        <v>9.4416666666666664</v>
      </c>
      <c r="H30">
        <f>D30/240</f>
        <v>1.3</v>
      </c>
      <c r="I30">
        <f t="shared" si="0"/>
        <v>1.0098938876075041</v>
      </c>
      <c r="J30">
        <f t="shared" si="1"/>
        <v>0.29010611239249595</v>
      </c>
      <c r="K30">
        <f t="shared" si="2"/>
        <v>8.416155644748749E-2</v>
      </c>
    </row>
    <row r="31" spans="1:11">
      <c r="K31">
        <f>SUM(K8:K22)</f>
        <v>4.7260036029884676E-2</v>
      </c>
    </row>
    <row r="33" spans="1:7">
      <c r="G33" t="s">
        <v>9</v>
      </c>
    </row>
    <row r="34" spans="1:7">
      <c r="G34" t="s">
        <v>8</v>
      </c>
    </row>
    <row r="38" spans="1:7">
      <c r="B38" t="s">
        <v>7</v>
      </c>
      <c r="C38">
        <f>AVERAGE(D2:D30)</f>
        <v>249.37931034482759</v>
      </c>
      <c r="G38" t="s">
        <v>6</v>
      </c>
    </row>
    <row r="43" spans="1:7">
      <c r="A43">
        <v>160</v>
      </c>
      <c r="B43">
        <f>$E$50+$E$49*SIN((A43-$E$51)*2*PI())</f>
        <v>1.0109088238581749</v>
      </c>
      <c r="F43">
        <f>A43/240</f>
        <v>0.66666666666666663</v>
      </c>
      <c r="G43">
        <f>B43/240</f>
        <v>4.2121200994090623E-3</v>
      </c>
    </row>
    <row r="44" spans="1:7">
      <c r="A44">
        <v>200</v>
      </c>
      <c r="B44">
        <f t="shared" ref="B44:B93" si="3">$E$50+$E$49*SIN((A44-$E$51)*2*PI())</f>
        <v>1.010908823858182</v>
      </c>
    </row>
    <row r="45" spans="1:7">
      <c r="A45">
        <v>240</v>
      </c>
      <c r="B45">
        <f t="shared" si="3"/>
        <v>1.0109088238581769</v>
      </c>
    </row>
    <row r="46" spans="1:7">
      <c r="A46">
        <v>280</v>
      </c>
      <c r="B46">
        <f t="shared" si="3"/>
        <v>1.0109088238581472</v>
      </c>
    </row>
    <row r="47" spans="1:7">
      <c r="A47">
        <v>320</v>
      </c>
      <c r="B47">
        <f t="shared" si="3"/>
        <v>1.0109088238581421</v>
      </c>
    </row>
    <row r="48" spans="1:7">
      <c r="A48">
        <v>360</v>
      </c>
      <c r="B48">
        <f t="shared" si="3"/>
        <v>1.010908823858137</v>
      </c>
    </row>
    <row r="49" spans="1:5">
      <c r="A49">
        <v>400</v>
      </c>
      <c r="B49">
        <f t="shared" si="3"/>
        <v>1.0109088238581319</v>
      </c>
      <c r="C49" t="s">
        <v>5</v>
      </c>
      <c r="D49">
        <v>26.535963978242304</v>
      </c>
      <c r="E49">
        <f>D49/240</f>
        <v>0.1105665165760096</v>
      </c>
    </row>
    <row r="50" spans="1:5">
      <c r="A50">
        <v>440</v>
      </c>
      <c r="B50">
        <f t="shared" si="3"/>
        <v>1.010908823858176</v>
      </c>
      <c r="C50" t="s">
        <v>4</v>
      </c>
      <c r="D50">
        <v>247.3320680319467</v>
      </c>
      <c r="E50">
        <f>D50/240</f>
        <v>1.0305502834664446</v>
      </c>
    </row>
    <row r="51" spans="1:5">
      <c r="A51">
        <v>480</v>
      </c>
      <c r="B51">
        <f t="shared" si="3"/>
        <v>1.0109088238581709</v>
      </c>
      <c r="C51" t="s">
        <v>3</v>
      </c>
      <c r="D51">
        <v>1073.1783002571103</v>
      </c>
      <c r="E51">
        <f>D51/240</f>
        <v>4.4715762510712933</v>
      </c>
    </row>
    <row r="52" spans="1:5">
      <c r="A52">
        <v>520</v>
      </c>
      <c r="B52">
        <f t="shared" si="3"/>
        <v>1.0109088238581658</v>
      </c>
    </row>
    <row r="53" spans="1:5">
      <c r="A53">
        <v>560</v>
      </c>
      <c r="B53">
        <f t="shared" si="3"/>
        <v>1.0109088238581607</v>
      </c>
    </row>
    <row r="54" spans="1:5">
      <c r="A54">
        <v>600</v>
      </c>
      <c r="B54">
        <f t="shared" si="3"/>
        <v>1.0109088238581556</v>
      </c>
      <c r="D54" t="s">
        <v>2</v>
      </c>
      <c r="E54">
        <f>(2*PI())/240</f>
        <v>2.6179938779914941E-2</v>
      </c>
    </row>
    <row r="55" spans="1:5">
      <c r="A55">
        <v>640</v>
      </c>
      <c r="B55">
        <f t="shared" si="3"/>
        <v>1.0109088238581505</v>
      </c>
    </row>
    <row r="56" spans="1:5">
      <c r="A56">
        <v>680</v>
      </c>
      <c r="B56">
        <f t="shared" si="3"/>
        <v>1.0109088238581454</v>
      </c>
    </row>
    <row r="57" spans="1:5">
      <c r="A57">
        <v>720</v>
      </c>
      <c r="B57">
        <f t="shared" si="3"/>
        <v>1.0109088238581403</v>
      </c>
    </row>
    <row r="58" spans="1:5">
      <c r="A58">
        <v>760</v>
      </c>
      <c r="B58">
        <f t="shared" si="3"/>
        <v>1.0109088238581352</v>
      </c>
    </row>
    <row r="59" spans="1:5">
      <c r="A59">
        <v>800</v>
      </c>
      <c r="B59">
        <f t="shared" si="3"/>
        <v>1.0109088238581301</v>
      </c>
    </row>
    <row r="60" spans="1:5">
      <c r="A60">
        <v>840</v>
      </c>
      <c r="B60">
        <f t="shared" si="3"/>
        <v>1.010908823858125</v>
      </c>
    </row>
    <row r="61" spans="1:5">
      <c r="A61">
        <v>880</v>
      </c>
      <c r="B61">
        <f t="shared" si="3"/>
        <v>1.0109088238581199</v>
      </c>
    </row>
    <row r="62" spans="1:5">
      <c r="A62">
        <v>920</v>
      </c>
      <c r="B62">
        <f t="shared" si="3"/>
        <v>1.0109088238582136</v>
      </c>
    </row>
    <row r="63" spans="1:5">
      <c r="A63">
        <v>960</v>
      </c>
      <c r="B63">
        <f t="shared" si="3"/>
        <v>1.0109088238582085</v>
      </c>
    </row>
    <row r="64" spans="1:5">
      <c r="A64">
        <v>1000</v>
      </c>
      <c r="B64">
        <f t="shared" si="3"/>
        <v>1.0109088238582034</v>
      </c>
    </row>
    <row r="65" spans="1:20">
      <c r="A65">
        <v>1040</v>
      </c>
      <c r="B65">
        <f t="shared" si="3"/>
        <v>1.0109088238582973</v>
      </c>
    </row>
    <row r="66" spans="1:20">
      <c r="A66">
        <v>1080</v>
      </c>
      <c r="B66">
        <f t="shared" si="3"/>
        <v>1.0109088238582922</v>
      </c>
    </row>
    <row r="67" spans="1:20">
      <c r="A67">
        <v>1120</v>
      </c>
      <c r="B67">
        <f t="shared" si="3"/>
        <v>1.0109088238582871</v>
      </c>
    </row>
    <row r="68" spans="1:20">
      <c r="A68">
        <v>1160</v>
      </c>
      <c r="B68">
        <f t="shared" si="3"/>
        <v>1.010908823858282</v>
      </c>
    </row>
    <row r="69" spans="1:20">
      <c r="A69">
        <v>1200</v>
      </c>
      <c r="B69">
        <f t="shared" si="3"/>
        <v>1.0109088238582769</v>
      </c>
    </row>
    <row r="70" spans="1:20">
      <c r="A70">
        <v>1240</v>
      </c>
      <c r="B70">
        <f t="shared" si="3"/>
        <v>1.0109088238582717</v>
      </c>
    </row>
    <row r="71" spans="1:20">
      <c r="A71">
        <v>1280</v>
      </c>
      <c r="B71">
        <f t="shared" si="3"/>
        <v>1.0109088238582666</v>
      </c>
    </row>
    <row r="72" spans="1:20">
      <c r="A72">
        <v>1320</v>
      </c>
      <c r="B72">
        <f t="shared" si="3"/>
        <v>1.0109088238581625</v>
      </c>
    </row>
    <row r="73" spans="1:20">
      <c r="A73">
        <v>1360</v>
      </c>
      <c r="B73">
        <f t="shared" si="3"/>
        <v>1.0109088238582564</v>
      </c>
    </row>
    <row r="74" spans="1:20">
      <c r="A74">
        <v>1400</v>
      </c>
      <c r="B74">
        <f t="shared" si="3"/>
        <v>1.0109088238583501</v>
      </c>
    </row>
    <row r="75" spans="1:20">
      <c r="A75">
        <v>1440</v>
      </c>
      <c r="B75">
        <f t="shared" si="3"/>
        <v>1.010908823858246</v>
      </c>
    </row>
    <row r="76" spans="1:20">
      <c r="A76">
        <v>1480</v>
      </c>
      <c r="B76">
        <f t="shared" si="3"/>
        <v>1.0109088238583399</v>
      </c>
    </row>
    <row r="77" spans="1:20">
      <c r="A77">
        <v>1520</v>
      </c>
      <c r="B77">
        <f t="shared" si="3"/>
        <v>1.0109088238582358</v>
      </c>
    </row>
    <row r="78" spans="1:20">
      <c r="A78">
        <v>1560</v>
      </c>
      <c r="B78">
        <f t="shared" si="3"/>
        <v>1.0109088238583297</v>
      </c>
      <c r="N78" t="s">
        <v>1</v>
      </c>
      <c r="O78">
        <v>484</v>
      </c>
      <c r="P78">
        <v>14</v>
      </c>
      <c r="Q78">
        <v>241</v>
      </c>
      <c r="R78">
        <v>13</v>
      </c>
      <c r="T78">
        <f>O78/240</f>
        <v>2.0166666666666666</v>
      </c>
    </row>
    <row r="79" spans="1:20">
      <c r="A79">
        <v>1600</v>
      </c>
      <c r="B79">
        <f t="shared" si="3"/>
        <v>1.0109088238582256</v>
      </c>
      <c r="N79" t="s">
        <v>0</v>
      </c>
      <c r="O79">
        <v>1903</v>
      </c>
      <c r="P79">
        <v>15</v>
      </c>
      <c r="Q79">
        <v>252</v>
      </c>
      <c r="R79">
        <v>13</v>
      </c>
      <c r="T79">
        <f>O79/240</f>
        <v>7.9291666666666663</v>
      </c>
    </row>
    <row r="80" spans="1:20">
      <c r="A80">
        <v>1640</v>
      </c>
      <c r="B80">
        <f t="shared" si="3"/>
        <v>1.0109088238583195</v>
      </c>
    </row>
    <row r="81" spans="1:2">
      <c r="A81">
        <v>1680</v>
      </c>
      <c r="B81">
        <f t="shared" si="3"/>
        <v>1.0109088238582153</v>
      </c>
    </row>
    <row r="82" spans="1:2">
      <c r="A82">
        <v>1720</v>
      </c>
      <c r="B82">
        <f t="shared" si="3"/>
        <v>1.0109088238583093</v>
      </c>
    </row>
    <row r="83" spans="1:2">
      <c r="A83">
        <v>1760</v>
      </c>
      <c r="B83">
        <f t="shared" si="3"/>
        <v>1.0109088238582051</v>
      </c>
    </row>
    <row r="84" spans="1:2">
      <c r="A84">
        <v>1800</v>
      </c>
      <c r="B84">
        <f t="shared" si="3"/>
        <v>1.0109088238582991</v>
      </c>
    </row>
    <row r="85" spans="1:2">
      <c r="A85">
        <v>1840</v>
      </c>
      <c r="B85">
        <f t="shared" si="3"/>
        <v>1.0109088238581949</v>
      </c>
    </row>
    <row r="86" spans="1:2">
      <c r="A86">
        <v>1880</v>
      </c>
      <c r="B86">
        <f t="shared" si="3"/>
        <v>1.0109088238582888</v>
      </c>
    </row>
    <row r="87" spans="1:2">
      <c r="A87">
        <v>1920</v>
      </c>
      <c r="B87">
        <f t="shared" si="3"/>
        <v>1.0109088238581847</v>
      </c>
    </row>
    <row r="88" spans="1:2">
      <c r="A88">
        <v>1960</v>
      </c>
      <c r="B88">
        <f t="shared" si="3"/>
        <v>1.0109088238582784</v>
      </c>
    </row>
    <row r="89" spans="1:2">
      <c r="A89">
        <v>2000</v>
      </c>
      <c r="B89">
        <f t="shared" si="3"/>
        <v>1.0109088238583723</v>
      </c>
    </row>
    <row r="90" spans="1:2">
      <c r="A90">
        <v>2040</v>
      </c>
      <c r="B90">
        <f t="shared" si="3"/>
        <v>1.0109088238582682</v>
      </c>
    </row>
    <row r="91" spans="1:2">
      <c r="A91">
        <v>2080</v>
      </c>
      <c r="B91">
        <f t="shared" si="3"/>
        <v>1.0109088238583621</v>
      </c>
    </row>
    <row r="92" spans="1:2">
      <c r="A92">
        <v>2120</v>
      </c>
      <c r="B92">
        <f t="shared" si="3"/>
        <v>1.010908823858258</v>
      </c>
    </row>
    <row r="93" spans="1:2">
      <c r="A93">
        <v>2160</v>
      </c>
      <c r="B93">
        <f t="shared" si="3"/>
        <v>1.0109088238583519</v>
      </c>
    </row>
  </sheetData>
  <sortState ref="A2:T30">
    <sortCondition ref="G2:G3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Maia Reed</dc:creator>
  <cp:lastModifiedBy>Steve Neshyba</cp:lastModifiedBy>
  <dcterms:created xsi:type="dcterms:W3CDTF">2015-12-15T23:08:06Z</dcterms:created>
  <dcterms:modified xsi:type="dcterms:W3CDTF">2015-12-16T20:45:45Z</dcterms:modified>
</cp:coreProperties>
</file>