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2" activeTab="57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<sst xmlns="http://schemas.openxmlformats.org/spreadsheetml/2006/main" count="4768" uniqueCount="1893">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</sst>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9989061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70003962517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3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9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18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19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2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23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23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23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99996614456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customXml" Target="../customXml/item1.xml" /><Relationship Id="rId61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3.xml" /><Relationship Id="rId63" Type="http://schemas.openxmlformats.org/officeDocument/2006/relationships/customXml" Target="../customXml/item2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65" Type="http://schemas.openxmlformats.org/officeDocument/2006/relationships/calcChain" Target="calcChain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14">
      <selection pane="topLeft" activeCell="AN50" sqref="AN50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/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/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 topLeftCell="A1">
      <selection pane="topLeft" activeCell="AP41" sqref="AP41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40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>
        <f>+'Page de garde'!L35</f>
        <v>0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0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0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40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40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884">
        <f>+J4</f>
        <v>0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40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40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40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4:17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B28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0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2:19 256:256" ht="17.1" customHeight="1">
      <c r="B4" s="258" t="s">
        <v>76</v>
      </c>
      <c r="C4" s="871">
        <f>'Fiche de renseignement R1'!$J$4</f>
        <v>0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0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2:19 256:256" ht="17.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19" ht="17.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="973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112" zoomScaleNormal="112" workbookViewId="0" topLeftCell="CU4">
      <selection pane="topLeft" activeCell="E12" sqref="E12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>
        <f>'Fiche de renseignement R1'!$J$4</f>
        <v>0</v>
      </c>
      <c r="C3" s="876"/>
      <c r="D3" s="876"/>
      <c r="E3" s="876"/>
      <c r="F3" s="876"/>
    </row>
    <row r="4" spans="1:6" ht="17.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/>
      <c r="B13" s="486"/>
      <c r="C13" s="486"/>
      <c r="D13" s="486"/>
      <c r="E13" s="487"/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" customHeight="1">
      <c r="A32" s="121"/>
      <c r="B32" s="121"/>
      <c r="C32" s="982"/>
      <c r="D32" s="983"/>
      <c r="E32" s="984"/>
      <c r="F32" s="985"/>
    </row>
    <row r="33" spans="1:6" ht="17.1" customHeight="1">
      <c r="A33" s="107"/>
      <c r="B33" s="107"/>
      <c r="C33" s="974"/>
      <c r="D33" s="975"/>
      <c r="E33" s="976"/>
      <c r="F33" s="977"/>
    </row>
    <row r="34" spans="1:6" ht="17.1" customHeight="1">
      <c r="A34" s="107"/>
      <c r="B34" s="107"/>
      <c r="C34" s="974"/>
      <c r="D34" s="975"/>
      <c r="E34" s="976"/>
      <c r="F34" s="977"/>
    </row>
    <row r="35" spans="1:6" ht="17.1" customHeight="1">
      <c r="A35" s="107"/>
      <c r="B35" s="107"/>
      <c r="C35" s="974"/>
      <c r="D35" s="975"/>
      <c r="E35" s="976"/>
      <c r="F35" s="977"/>
    </row>
    <row r="36" spans="1:6" ht="17.1" customHeight="1">
      <c r="A36" s="107"/>
      <c r="B36" s="107"/>
      <c r="C36" s="974"/>
      <c r="D36" s="975"/>
      <c r="E36" s="976"/>
      <c r="F36" s="977"/>
    </row>
    <row r="37" spans="1:6" ht="17.1" customHeight="1">
      <c r="A37" s="107"/>
      <c r="B37" s="107"/>
      <c r="C37" s="974"/>
      <c r="D37" s="975"/>
      <c r="E37" s="976"/>
      <c r="F37" s="977"/>
    </row>
    <row r="38" spans="1:6" ht="17.1" customHeight="1">
      <c r="A38" s="107"/>
      <c r="B38" s="107"/>
      <c r="C38" s="974"/>
      <c r="D38" s="975"/>
      <c r="E38" s="976"/>
      <c r="F38" s="977"/>
    </row>
    <row r="39" spans="1:6" ht="17.1" customHeight="1">
      <c r="A39" s="107"/>
      <c r="B39" s="107"/>
      <c r="C39" s="974"/>
      <c r="D39" s="975"/>
      <c r="E39" s="976"/>
      <c r="F39" s="977"/>
    </row>
    <row r="40" spans="1:6" ht="17.1" customHeight="1">
      <c r="A40" s="107"/>
      <c r="B40" s="107"/>
      <c r="C40" s="974"/>
      <c r="D40" s="975"/>
      <c r="E40" s="976"/>
      <c r="F40" s="977"/>
    </row>
    <row r="41" spans="1:6" ht="17.1" customHeight="1">
      <c r="A41" s="107"/>
      <c r="B41" s="107"/>
      <c r="C41" s="974"/>
      <c r="D41" s="975"/>
      <c r="E41" s="976"/>
      <c r="F41" s="977"/>
    </row>
    <row r="42" spans="1:6" ht="17.1" customHeight="1">
      <c r="A42" s="107"/>
      <c r="B42" s="107"/>
      <c r="C42" s="974"/>
      <c r="D42" s="975"/>
      <c r="E42" s="976"/>
      <c r="F42" s="977"/>
    </row>
    <row r="43" spans="1:6" ht="17.1" customHeight="1">
      <c r="A43" s="107"/>
      <c r="B43" s="107"/>
      <c r="C43" s="974"/>
      <c r="D43" s="975"/>
      <c r="E43" s="976"/>
      <c r="F43" s="977"/>
    </row>
    <row r="44" spans="1:6" ht="17.1" customHeight="1">
      <c r="A44" s="107"/>
      <c r="B44" s="107"/>
      <c r="C44" s="974"/>
      <c r="D44" s="975"/>
      <c r="E44" s="976"/>
      <c r="F44" s="977"/>
    </row>
    <row r="45" spans="1:6" ht="17.1" customHeight="1">
      <c r="A45" s="107"/>
      <c r="B45" s="107"/>
      <c r="C45" s="974"/>
      <c r="D45" s="975"/>
      <c r="E45" s="976"/>
      <c r="F45" s="977"/>
    </row>
    <row r="46" spans="1:6" ht="17.1" customHeight="1">
      <c r="A46" s="107"/>
      <c r="B46" s="107"/>
      <c r="C46" s="974"/>
      <c r="D46" s="975"/>
      <c r="E46" s="976"/>
      <c r="F46" s="977"/>
    </row>
    <row r="47" spans="1:6" ht="17.1" customHeight="1">
      <c r="A47" s="124"/>
      <c r="B47" s="124"/>
      <c r="C47" s="979"/>
      <c r="D47" s="975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" customHeight="1">
      <c r="A2" s="652" t="s">
        <v>463</v>
      </c>
      <c r="B2" s="228">
        <f>'Fiche de renseignement R1'!$J$4</f>
        <v>0</v>
      </c>
      <c r="C2" s="652"/>
      <c r="D2" s="150" t="s">
        <v>464</v>
      </c>
      <c r="E2" s="989">
        <f>+'Fiche de renseignement R1'!$V$10</f>
        <v>0</v>
      </c>
      <c r="F2" s="990"/>
    </row>
    <row r="3" spans="1:6" ht="13.8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 ht="13.8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 ht="13.8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 ht="13.8">
      <c r="A9" s="513" t="s">
        <v>122</v>
      </c>
      <c r="B9" s="515" t="s">
        <v>123</v>
      </c>
      <c r="C9" s="996"/>
      <c r="D9" s="996"/>
      <c r="E9" s="986"/>
      <c r="F9" s="986"/>
    </row>
    <row r="10" spans="1:6" ht="13.8">
      <c r="A10" s="513" t="s">
        <v>124</v>
      </c>
      <c r="B10" s="515" t="s">
        <v>125</v>
      </c>
      <c r="C10" s="996"/>
      <c r="D10" s="996"/>
      <c r="E10" s="986"/>
      <c r="F10" s="986"/>
    </row>
    <row r="11" spans="1:6" ht="13.8">
      <c r="A11" s="513" t="s">
        <v>126</v>
      </c>
      <c r="B11" s="515" t="s">
        <v>127</v>
      </c>
      <c r="C11" s="996"/>
      <c r="D11" s="996"/>
      <c r="E11" s="986"/>
      <c r="F11" s="986"/>
    </row>
    <row r="12" spans="1:6" ht="13.8">
      <c r="A12" s="513" t="s">
        <v>128</v>
      </c>
      <c r="B12" s="515" t="s">
        <v>129</v>
      </c>
      <c r="C12" s="996"/>
      <c r="D12" s="996"/>
      <c r="E12" s="986"/>
      <c r="F12" s="986"/>
    </row>
    <row r="13" spans="1:6" ht="13.8">
      <c r="A13" s="513" t="s">
        <v>130</v>
      </c>
      <c r="B13" s="515" t="s">
        <v>131</v>
      </c>
      <c r="C13" s="996"/>
      <c r="D13" s="996"/>
      <c r="E13" s="996"/>
      <c r="F13" s="996"/>
    </row>
    <row r="14" spans="1:6" ht="13.8">
      <c r="A14" s="513" t="s">
        <v>132</v>
      </c>
      <c r="B14" s="515" t="s">
        <v>133</v>
      </c>
      <c r="C14" s="996"/>
      <c r="D14" s="996"/>
      <c r="E14" s="996"/>
      <c r="F14" s="996"/>
    </row>
    <row r="15" spans="1:6" ht="13.8">
      <c r="A15" s="513" t="s">
        <v>134</v>
      </c>
      <c r="B15" s="515" t="s">
        <v>135</v>
      </c>
      <c r="C15" s="996"/>
      <c r="D15" s="996"/>
      <c r="E15" s="996"/>
      <c r="F15" s="996"/>
    </row>
    <row r="16" spans="1:6" ht="13.8">
      <c r="A16" s="513" t="s">
        <v>137</v>
      </c>
      <c r="B16" s="515" t="s">
        <v>138</v>
      </c>
      <c r="C16" s="996"/>
      <c r="D16" s="996"/>
      <c r="E16" s="996"/>
      <c r="F16" s="996"/>
    </row>
    <row r="17" spans="1:6" ht="13.8">
      <c r="A17" s="513" t="s">
        <v>139</v>
      </c>
      <c r="B17" s="515" t="s">
        <v>140</v>
      </c>
      <c r="C17" s="996"/>
      <c r="D17" s="996"/>
      <c r="E17" s="996"/>
      <c r="F17" s="996"/>
    </row>
    <row r="18" spans="1:6" ht="13.8">
      <c r="A18" s="513" t="s">
        <v>141</v>
      </c>
      <c r="B18" s="515" t="s">
        <v>142</v>
      </c>
      <c r="C18" s="996"/>
      <c r="D18" s="996"/>
      <c r="E18" s="996"/>
      <c r="F18" s="996"/>
    </row>
    <row r="19" spans="1:6" ht="13.8">
      <c r="A19" s="513" t="s">
        <v>143</v>
      </c>
      <c r="B19" s="515" t="s">
        <v>144</v>
      </c>
      <c r="C19" s="996"/>
      <c r="D19" s="996"/>
      <c r="E19" s="996"/>
      <c r="F19" s="996"/>
    </row>
    <row r="20" spans="1:6" ht="13.8">
      <c r="A20" s="513" t="s">
        <v>145</v>
      </c>
      <c r="B20" s="515" t="s">
        <v>146</v>
      </c>
      <c r="C20" s="996"/>
      <c r="D20" s="996"/>
      <c r="E20" s="996"/>
      <c r="F20" s="996"/>
    </row>
    <row r="21" spans="1:6" ht="13.8">
      <c r="A21" s="513" t="s">
        <v>1410</v>
      </c>
      <c r="B21" s="515" t="s">
        <v>136</v>
      </c>
      <c r="C21" s="996"/>
      <c r="D21" s="996"/>
      <c r="E21" s="996"/>
      <c r="F21" s="996"/>
    </row>
    <row r="22" spans="1:6" ht="13.8">
      <c r="A22" s="513" t="s">
        <v>147</v>
      </c>
      <c r="B22" s="515" t="s">
        <v>148</v>
      </c>
      <c r="C22" s="996"/>
      <c r="D22" s="996"/>
      <c r="E22" s="996"/>
      <c r="F22" s="996"/>
    </row>
    <row r="23" spans="1:6" ht="13.8">
      <c r="A23" s="513" t="s">
        <v>149</v>
      </c>
      <c r="B23" s="515" t="s">
        <v>150</v>
      </c>
      <c r="C23" s="996"/>
      <c r="D23" s="996"/>
      <c r="E23" s="996"/>
      <c r="F23" s="996"/>
    </row>
    <row r="24" spans="1:6" ht="13.8">
      <c r="A24" s="513" t="s">
        <v>151</v>
      </c>
      <c r="B24" s="515" t="s">
        <v>152</v>
      </c>
      <c r="C24" s="996"/>
      <c r="D24" s="996"/>
      <c r="E24" s="996"/>
      <c r="F24" s="996"/>
    </row>
    <row r="25" spans="1:6" ht="13.8">
      <c r="A25" s="513" t="s">
        <v>153</v>
      </c>
      <c r="B25" s="515" t="s">
        <v>154</v>
      </c>
      <c r="C25" s="996"/>
      <c r="D25" s="996"/>
      <c r="E25" s="996"/>
      <c r="F25" s="996"/>
    </row>
    <row r="26" spans="1:6" ht="13.8">
      <c r="A26" s="513" t="s">
        <v>155</v>
      </c>
      <c r="B26" s="515" t="s">
        <v>156</v>
      </c>
      <c r="C26" s="996"/>
      <c r="D26" s="996"/>
      <c r="E26" s="996"/>
      <c r="F26" s="996"/>
    </row>
    <row r="27" spans="1:6" ht="13.8">
      <c r="A27" s="513" t="s">
        <v>157</v>
      </c>
      <c r="B27" s="515" t="s">
        <v>158</v>
      </c>
      <c r="C27" s="996"/>
      <c r="D27" s="996"/>
      <c r="E27" s="996"/>
      <c r="F27" s="996"/>
    </row>
    <row r="28" spans="1:6" ht="13.8">
      <c r="A28" s="513" t="s">
        <v>159</v>
      </c>
      <c r="B28" s="515" t="s">
        <v>160</v>
      </c>
      <c r="C28" s="996"/>
      <c r="D28" s="996"/>
      <c r="E28" s="996"/>
      <c r="F28" s="996"/>
    </row>
    <row r="29" spans="1:6" ht="13.8">
      <c r="A29" s="513" t="s">
        <v>161</v>
      </c>
      <c r="B29" s="515" t="s">
        <v>162</v>
      </c>
      <c r="C29" s="996"/>
      <c r="D29" s="996"/>
      <c r="E29" s="996"/>
      <c r="F29" s="996"/>
    </row>
    <row r="30" spans="1:6" ht="13.8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 ht="13.8">
      <c r="A33" s="513" t="s">
        <v>167</v>
      </c>
      <c r="B33" s="515" t="s">
        <v>168</v>
      </c>
      <c r="C33" s="996"/>
      <c r="D33" s="996"/>
      <c r="E33" s="996"/>
      <c r="F33" s="996"/>
    </row>
    <row r="34" spans="1:6" ht="13.8">
      <c r="A34" s="513" t="s">
        <v>169</v>
      </c>
      <c r="B34" s="515" t="s">
        <v>170</v>
      </c>
      <c r="C34" s="996"/>
      <c r="D34" s="996"/>
      <c r="E34" s="996"/>
      <c r="F34" s="996"/>
    </row>
    <row r="35" spans="1:6" ht="13.8">
      <c r="A35" s="513" t="s">
        <v>171</v>
      </c>
      <c r="B35" s="515" t="s">
        <v>172</v>
      </c>
      <c r="C35" s="996"/>
      <c r="D35" s="996"/>
      <c r="E35" s="996"/>
      <c r="F35" s="996"/>
    </row>
    <row r="36" spans="1:6" ht="13.8">
      <c r="A36" s="513" t="s">
        <v>173</v>
      </c>
      <c r="B36" s="515" t="s">
        <v>174</v>
      </c>
      <c r="C36" s="996"/>
      <c r="D36" s="996"/>
      <c r="E36" s="996"/>
      <c r="F36" s="996"/>
    </row>
    <row r="37" spans="1:6" ht="13.8">
      <c r="A37" s="513" t="s">
        <v>175</v>
      </c>
      <c r="B37" s="515" t="s">
        <v>176</v>
      </c>
      <c r="C37" s="996"/>
      <c r="D37" s="996"/>
      <c r="E37" s="996"/>
      <c r="F37" s="996"/>
    </row>
    <row r="38" spans="1:6" ht="13.8">
      <c r="A38" s="513" t="s">
        <v>177</v>
      </c>
      <c r="B38" s="515" t="s">
        <v>178</v>
      </c>
      <c r="C38" s="996"/>
      <c r="D38" s="996"/>
      <c r="E38" s="996"/>
      <c r="F38" s="996"/>
    </row>
    <row r="39" spans="1:6" ht="13.8">
      <c r="A39" s="513" t="s">
        <v>179</v>
      </c>
      <c r="B39" s="515" t="s">
        <v>180</v>
      </c>
      <c r="C39" s="996"/>
      <c r="D39" s="996"/>
      <c r="E39" s="996"/>
      <c r="F39" s="996"/>
    </row>
    <row r="40" spans="1:6" ht="13.8">
      <c r="A40" s="513" t="s">
        <v>181</v>
      </c>
      <c r="B40" s="515" t="s">
        <v>182</v>
      </c>
      <c r="C40" s="996"/>
      <c r="D40" s="996"/>
      <c r="E40" s="996"/>
      <c r="F40" s="996"/>
    </row>
    <row r="41" spans="1:6" ht="13.8">
      <c r="A41" s="513" t="s">
        <v>183</v>
      </c>
      <c r="B41" s="515" t="s">
        <v>184</v>
      </c>
      <c r="C41" s="996"/>
      <c r="D41" s="996"/>
      <c r="E41" s="996"/>
      <c r="F41" s="996"/>
    </row>
    <row r="42" spans="1:6" ht="13.8">
      <c r="A42" s="513" t="s">
        <v>185</v>
      </c>
      <c r="B42" s="515" t="s">
        <v>186</v>
      </c>
      <c r="C42" s="996"/>
      <c r="D42" s="996"/>
      <c r="E42" s="996"/>
      <c r="F42" s="996"/>
    </row>
    <row r="43" spans="1:6" ht="13.8">
      <c r="A43" s="513" t="s">
        <v>187</v>
      </c>
      <c r="B43" s="515" t="s">
        <v>188</v>
      </c>
      <c r="C43" s="996"/>
      <c r="D43" s="996"/>
      <c r="E43" s="996"/>
      <c r="F43" s="996"/>
    </row>
    <row r="44" spans="1:6" ht="13.8">
      <c r="A44" s="513" t="s">
        <v>189</v>
      </c>
      <c r="B44" s="515" t="s">
        <v>190</v>
      </c>
      <c r="C44" s="996"/>
      <c r="D44" s="996"/>
      <c r="E44" s="996"/>
      <c r="F44" s="996"/>
    </row>
    <row r="45" spans="1:6" ht="13.8">
      <c r="A45" s="513" t="s">
        <v>191</v>
      </c>
      <c r="B45" s="515" t="s">
        <v>192</v>
      </c>
      <c r="C45" s="996"/>
      <c r="D45" s="996"/>
      <c r="E45" s="996"/>
      <c r="F45" s="996"/>
    </row>
    <row r="46" spans="1:6" ht="13.8">
      <c r="A46" s="513" t="s">
        <v>193</v>
      </c>
      <c r="B46" s="515" t="s">
        <v>194</v>
      </c>
      <c r="C46" s="996"/>
      <c r="D46" s="996"/>
      <c r="E46" s="996"/>
      <c r="F46" s="996"/>
    </row>
    <row r="47" spans="1:6" ht="13.8">
      <c r="A47" s="513" t="s">
        <v>195</v>
      </c>
      <c r="B47" s="515" t="s">
        <v>196</v>
      </c>
      <c r="C47" s="996"/>
      <c r="D47" s="996"/>
      <c r="E47" s="996"/>
      <c r="F47" s="996"/>
    </row>
    <row r="48" spans="1:6" ht="13.8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 ht="13.8">
      <c r="A50" s="513" t="s">
        <v>201</v>
      </c>
      <c r="B50" s="515" t="s">
        <v>202</v>
      </c>
      <c r="C50" s="996"/>
      <c r="D50" s="996"/>
      <c r="E50" s="996"/>
      <c r="F50" s="996"/>
    </row>
    <row r="51" spans="1:6" ht="13.8">
      <c r="A51" s="513" t="s">
        <v>203</v>
      </c>
      <c r="B51" s="515" t="s">
        <v>204</v>
      </c>
      <c r="C51" s="996"/>
      <c r="D51" s="996"/>
      <c r="E51" s="996"/>
      <c r="F51" s="996"/>
    </row>
    <row r="52" spans="1:6" ht="13.8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 ht="13.8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3:3" s="150" customFormat="1" ht="8.1" customHeight="1">
      <c r="C2" s="275"/>
    </row>
    <row r="3" spans="1:12" s="150" customFormat="1" ht="24" customHeight="1">
      <c r="A3" s="999" t="s">
        <v>463</v>
      </c>
      <c r="B3" s="999"/>
      <c r="C3" s="999"/>
      <c r="D3" s="999">
        <f>'Fiche de renseignement R1'!$J$4</f>
        <v>0</v>
      </c>
      <c r="E3" s="999"/>
      <c r="F3" s="999"/>
      <c r="G3" s="999"/>
      <c r="I3" s="150" t="s">
        <v>464</v>
      </c>
      <c r="J3" s="1002">
        <f>+'Fiche de renseignement R1'!$V$10</f>
        <v>0</v>
      </c>
      <c r="K3" s="1002"/>
      <c r="L3" s="1002"/>
    </row>
    <row r="4" spans="1:12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2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2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2.9E7</v>
      </c>
      <c r="L12" s="1250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1.069842982E9</v>
      </c>
      <c r="L13" s="1250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50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93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ht="8.1" customHeight="1"/>
    <row r="3" spans="1:6" s="193" customFormat="1" ht="27" customHeight="1">
      <c r="A3" s="193" t="s">
        <v>463</v>
      </c>
      <c r="B3" s="1012">
        <f>'Fiche de renseignement R1'!$J$4</f>
        <v>0</v>
      </c>
      <c r="C3" s="1012"/>
      <c r="D3" s="639" t="s">
        <v>464</v>
      </c>
      <c r="E3" s="989">
        <f>+'Fiche de renseignement R1'!$V$10</f>
        <v>0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ht="8.1" customHeight="1"/>
    <row r="7" spans="1:6" ht="13.8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 ht="13.8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 ht="13.8">
      <c r="A9" s="320"/>
      <c r="B9" s="1014"/>
      <c r="C9" s="1016"/>
      <c r="D9" s="1014"/>
      <c r="E9" s="1014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>
        <f>'Fiche de renseignement R1'!$J$4</f>
        <v>0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 ht="13.8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 ht="13.8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9" ht="19.2" customHeight="1">
      <c r="A3" s="652" t="s">
        <v>463</v>
      </c>
      <c r="B3" s="1021">
        <f>'Fiche de renseignement R1'!$J$4</f>
        <v>0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8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8" ht="15" customHeight="1">
      <c r="A5" s="999"/>
      <c r="B5" s="1023"/>
      <c r="C5" s="1023"/>
      <c r="E5" s="995"/>
      <c r="F5" s="995"/>
      <c r="G5" s="1022"/>
      <c r="H5" s="1022"/>
    </row>
    <row r="6" ht="8.1" customHeight="1"/>
    <row r="7" spans="1:8" ht="20.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8" ht="20.1" customHeight="1">
      <c r="A8" s="1255"/>
      <c r="B8" s="1256"/>
      <c r="C8" s="1256"/>
      <c r="D8" s="1256"/>
      <c r="E8" s="1257"/>
      <c r="F8" s="1256"/>
      <c r="G8" s="1258"/>
      <c r="H8" s="1258"/>
    </row>
    <row r="9" spans="1:8" ht="20.1" customHeight="1">
      <c r="A9" s="1259"/>
      <c r="B9" s="1256"/>
      <c r="C9" s="1260"/>
      <c r="D9" s="1260"/>
      <c r="E9" s="1261"/>
      <c r="F9" s="1260"/>
      <c r="G9" s="1262"/>
      <c r="H9" s="1262"/>
    </row>
    <row r="10" spans="1:8" ht="20.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8" ht="13.8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si="0" ref="H12:H26">+B12+C12+D12+E12-F12-G12</f>
        <v>0</v>
      </c>
    </row>
    <row r="13" spans="1:8" ht="13.8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8" ht="13.8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8" ht="20.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8" ht="13.8">
      <c r="A16" s="1266" t="s">
        <v>518</v>
      </c>
      <c r="B16" s="1251">
        <f>+SUMIF('BAL N'!I:I,"=22",'BAL N'!G:G)-SUMIF('BAL N'!J:J,"=228",'BAL N'!G:G)</f>
        <v>2.56569E8</v>
      </c>
      <c r="C16" s="1251"/>
      <c r="D16" s="1251"/>
      <c r="E16" s="1251"/>
      <c r="F16" s="1251"/>
      <c r="G16" s="1251"/>
      <c r="H16" s="1251">
        <f t="shared" si="0"/>
        <v>2.56569E8</v>
      </c>
    </row>
    <row r="17" spans="1:8" ht="13.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 ht="13.8">
      <c r="A18" s="1266" t="s">
        <v>520</v>
      </c>
      <c r="B18" s="1267">
        <f>+SUMIF('BAL N'!I:I,"=23",'BAL N'!G:G)-SUMIF('BAL N'!K:K,"=2315",'BAL N'!G:G)-SUMIF('BAL N'!K:K,"=2325",'BAL N'!G:G)</f>
        <v>1.653794119E9</v>
      </c>
      <c r="C18" s="1267"/>
      <c r="D18" s="1267"/>
      <c r="E18" s="1267"/>
      <c r="F18" s="1267"/>
      <c r="G18" s="1267"/>
      <c r="H18" s="1251">
        <f t="shared" si="0"/>
        <v>1.653794119E9</v>
      </c>
    </row>
    <row r="19" spans="1:8" ht="13.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 ht="13.8">
      <c r="A20" s="1264" t="s">
        <v>249</v>
      </c>
      <c r="B20" s="1267">
        <f>+SUMIF('BAL N'!J:J,"=234",'BAL N'!G:G)+SUMIF('BAL N'!J:J,"=235",'BAL N'!G:G)</f>
        <v>4.30182604E8</v>
      </c>
      <c r="C20" s="1267"/>
      <c r="D20" s="1267"/>
      <c r="E20" s="1267"/>
      <c r="F20" s="1267"/>
      <c r="G20" s="1267"/>
      <c r="H20" s="1251">
        <f t="shared" si="0"/>
        <v>4.30182604E8</v>
      </c>
    </row>
    <row r="21" spans="1:8" ht="13.8">
      <c r="A21" s="1266" t="s">
        <v>253</v>
      </c>
      <c r="B21" s="1267">
        <f>+SUMIF('BAL N'!I:I,"=24",'BAL N'!G:G)-SUMIF('BAL N'!J:J,"=245",'BAL N'!G:G)</f>
        <v>4.74503221E8</v>
      </c>
      <c r="C21" s="1267"/>
      <c r="D21" s="1267"/>
      <c r="E21" s="1267"/>
      <c r="F21" s="1267"/>
      <c r="G21" s="1267"/>
      <c r="H21" s="1251">
        <f t="shared" si="0"/>
        <v>4.74503221E8</v>
      </c>
    </row>
    <row r="22" spans="1:8" ht="13.8">
      <c r="A22" s="1266" t="s">
        <v>257</v>
      </c>
      <c r="B22" s="1267">
        <f>+SUMIF('BAL N'!J:J,"=245",'BAL N'!G:G)</f>
        <v>6.5358881E7</v>
      </c>
      <c r="C22" s="1267"/>
      <c r="D22" s="1267"/>
      <c r="E22" s="1267"/>
      <c r="F22" s="1267"/>
      <c r="G22" s="1267"/>
      <c r="H22" s="1251">
        <f t="shared" si="0"/>
        <v>6.5358881E7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 ht="13.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 ht="13.8">
      <c r="A26" s="1266" t="s">
        <v>272</v>
      </c>
      <c r="B26" s="1267">
        <f>+SUMIF('BAL N'!I:I,"=27",'BAL N'!G:G)</f>
        <v>1.8078627E7</v>
      </c>
      <c r="C26" s="1267"/>
      <c r="D26" s="1267"/>
      <c r="E26" s="1267"/>
      <c r="F26" s="1267"/>
      <c r="G26" s="1267"/>
      <c r="H26" s="1251">
        <f t="shared" si="0"/>
        <v>1.8078627E7</v>
      </c>
    </row>
    <row r="27" spans="1:8" ht="20.1" customHeight="1">
      <c r="A27" s="1269" t="s">
        <v>324</v>
      </c>
      <c r="B27" s="1270">
        <f t="shared" si="1" ref="B27:G27">SUM(B11:B26)</f>
        <v>2.898486452E9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2.898486452E9</v>
      </c>
    </row>
    <row r="28" spans="1:8" ht="13.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 ht="13.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 ht="13.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 ht="13.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 ht="13.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 ht="13.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 ht="13.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 ht="13.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 ht="13.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 ht="13.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ht="8.1" customHeight="1"/>
    <row r="3" spans="1:9" ht="12.75" customHeight="1">
      <c r="A3" s="652" t="s">
        <v>463</v>
      </c>
      <c r="B3" s="1035">
        <f>'Fiche de renseignement R1'!$J$4</f>
        <v>0</v>
      </c>
      <c r="C3" s="1035"/>
      <c r="G3" s="165" t="s">
        <v>464</v>
      </c>
      <c r="H3" s="1032">
        <f>+'Note 1'!E3</f>
        <v>0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11" t="s">
        <v>544</v>
      </c>
      <c r="B1" s="1011"/>
      <c r="C1" s="1011"/>
      <c r="D1" s="1011"/>
      <c r="E1" s="1011"/>
    </row>
    <row r="2" ht="8.1" customHeight="1"/>
    <row r="3" spans="1:6" ht="18.6" customHeight="1">
      <c r="A3" s="652" t="s">
        <v>463</v>
      </c>
      <c r="B3" s="1045">
        <f>'Fiche de renseignement R1'!$J$4</f>
        <v>0</v>
      </c>
      <c r="C3" s="1045"/>
      <c r="D3" s="644" t="s">
        <v>464</v>
      </c>
      <c r="E3" s="308">
        <f>+'Note 1'!E3</f>
        <v>0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ht="8.1" customHeight="1"/>
    <row r="7" spans="1:5" ht="13.8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5" ht="27" customHeight="1">
      <c r="A9" s="1039"/>
      <c r="B9" s="1027"/>
      <c r="C9" s="1027"/>
      <c r="D9" s="1048"/>
      <c r="E9" s="1029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ht="8.1" customHeight="1"/>
    <row r="3" spans="1:6" ht="20.4" customHeight="1">
      <c r="A3" s="193" t="s">
        <v>463</v>
      </c>
      <c r="B3" s="1035">
        <f>'Fiche de renseignement R1'!$J$4</f>
        <v>0</v>
      </c>
      <c r="C3" s="1035"/>
      <c r="D3" s="639" t="s">
        <v>464</v>
      </c>
      <c r="E3" s="1032">
        <f>+'Note 1'!E3</f>
        <v>0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" customHeight="1">
      <c r="A8" s="168"/>
      <c r="B8" s="388"/>
      <c r="C8" s="388" t="s">
        <v>557</v>
      </c>
      <c r="D8" s="1028"/>
      <c r="E8" s="1028"/>
      <c r="F8" s="1028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>
        <f>'Fiche de renseignement R1'!$J$4</f>
        <v>0</v>
      </c>
      <c r="C3" s="193" t="s">
        <v>464</v>
      </c>
      <c r="D3" s="653">
        <f>+'Note 1'!E3</f>
        <v>0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3:4" ht="13.8">
      <c r="C6" s="1061"/>
      <c r="D6" s="1061"/>
    </row>
    <row r="7" spans="1:4" ht="13.8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 ht="13.8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 ht="13.8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 ht="13.8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3" ht="20.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4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ht="8.1" customHeight="1"/>
    <row r="3" spans="1:7" ht="18" customHeight="1">
      <c r="A3" s="652" t="s">
        <v>463</v>
      </c>
      <c r="B3" s="1035">
        <f>'Fiche de renseignement R1'!$J$4</f>
        <v>0</v>
      </c>
      <c r="C3" s="1035"/>
      <c r="E3" s="644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1275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1275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1276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 ht="13.8">
      <c r="A25" s="152"/>
      <c r="B25" s="153"/>
      <c r="C25" s="1083"/>
      <c r="D25" s="1084"/>
      <c r="E25" s="153"/>
      <c r="F25" s="153"/>
      <c r="G25" s="153"/>
    </row>
    <row r="26" spans="1:7" ht="13.8">
      <c r="A26" s="152"/>
      <c r="B26" s="153"/>
      <c r="C26" s="1083"/>
      <c r="D26" s="1084"/>
      <c r="E26" s="153"/>
      <c r="F26" s="153"/>
      <c r="G26" s="153"/>
    </row>
    <row r="27" spans="1:7" ht="13.8">
      <c r="A27" s="152"/>
      <c r="B27" s="153"/>
      <c r="C27" s="1083"/>
      <c r="D27" s="1084"/>
      <c r="E27" s="153"/>
      <c r="F27" s="153"/>
      <c r="G27" s="153"/>
    </row>
    <row r="28" spans="1:7" ht="13.8">
      <c r="A28" s="152"/>
      <c r="B28" s="153"/>
      <c r="C28" s="1083"/>
      <c r="D28" s="1084"/>
      <c r="E28" s="153"/>
      <c r="F28" s="153"/>
      <c r="G28" s="153"/>
    </row>
    <row r="29" spans="1:7" ht="13.8">
      <c r="A29" s="153"/>
      <c r="B29" s="153"/>
      <c r="C29" s="1083"/>
      <c r="D29" s="1084"/>
      <c r="E29" s="153"/>
      <c r="F29" s="153"/>
      <c r="G29" s="153"/>
    </row>
    <row r="30" spans="1:7" ht="13.8">
      <c r="A30" s="153"/>
      <c r="B30" s="153"/>
      <c r="C30" s="1083"/>
      <c r="D30" s="1084"/>
      <c r="E30" s="153"/>
      <c r="F30" s="153"/>
      <c r="G30" s="153"/>
    </row>
    <row r="31" spans="1:7" ht="13.8">
      <c r="A31" s="153"/>
      <c r="B31" s="153"/>
      <c r="C31" s="1083"/>
      <c r="D31" s="1084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599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ht="8.1" customHeight="1"/>
    <row r="8" spans="1:7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7" ht="25.2" customHeight="1">
      <c r="A9" s="1078"/>
      <c r="B9" s="1088"/>
      <c r="C9" s="1089"/>
      <c r="D9" s="1088"/>
      <c r="E9" s="1089"/>
      <c r="F9" s="1088"/>
      <c r="G9" s="1089"/>
    </row>
    <row r="10" spans="1:7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7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7" ht="13.8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7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7" ht="20.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 ht="13.8">
      <c r="A24" s="152" t="s">
        <v>606</v>
      </c>
      <c r="B24" s="1097"/>
      <c r="C24" s="1098"/>
      <c r="D24" s="1097"/>
      <c r="E24" s="1098"/>
      <c r="F24" s="1099"/>
      <c r="G24" s="1098"/>
    </row>
    <row r="25" spans="1:7" ht="13.8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 ht="13.8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ht="8.1" customHeight="1"/>
    <row r="3" spans="1:4" ht="12.75" customHeight="1">
      <c r="A3" s="193" t="s">
        <v>463</v>
      </c>
      <c r="B3" s="228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1277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1278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 ht="13.8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640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 ht="13.8">
      <c r="A8" s="152" t="s">
        <v>1453</v>
      </c>
      <c r="B8" s="1097"/>
      <c r="C8" s="1098"/>
      <c r="D8" s="1097"/>
      <c r="E8" s="1098"/>
      <c r="F8" s="1099"/>
      <c r="G8" s="1098"/>
    </row>
    <row r="9" spans="1:7" ht="13.8">
      <c r="A9" s="152" t="s">
        <v>1512</v>
      </c>
      <c r="B9" s="1097"/>
      <c r="C9" s="1098"/>
      <c r="D9" s="1097"/>
      <c r="E9" s="1098"/>
      <c r="F9" s="1099"/>
      <c r="G9" s="109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 ht="13.8">
      <c r="A26" s="152"/>
      <c r="B26" s="1097"/>
      <c r="C26" s="1098"/>
      <c r="D26" s="1097"/>
      <c r="E26" s="1098"/>
      <c r="F26" s="1099"/>
      <c r="G26" s="1098"/>
    </row>
    <row r="27" spans="1:7" ht="13.8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 ht="13.8">
      <c r="A29" s="520"/>
      <c r="B29" s="1112"/>
      <c r="C29" s="1113"/>
      <c r="D29" s="1112"/>
      <c r="E29" s="1113"/>
      <c r="F29" s="1112"/>
      <c r="G29" s="1113"/>
    </row>
    <row r="30" spans="1:7" ht="13.8">
      <c r="A30" s="520"/>
      <c r="B30" s="1112"/>
      <c r="C30" s="1113"/>
      <c r="D30" s="1112"/>
      <c r="E30" s="1113"/>
      <c r="F30" s="1112"/>
      <c r="G30" s="1113"/>
    </row>
    <row r="31" spans="1:7" ht="13.8">
      <c r="A31" s="152"/>
      <c r="B31" s="1097"/>
      <c r="C31" s="1098"/>
      <c r="D31" s="1097"/>
      <c r="E31" s="1098"/>
      <c r="F31" s="1099"/>
      <c r="G31" s="1098"/>
    </row>
    <row r="32" spans="1:7" ht="13.8">
      <c r="A32" s="152"/>
      <c r="B32" s="1097"/>
      <c r="C32" s="1098"/>
      <c r="D32" s="1097"/>
      <c r="E32" s="1098"/>
      <c r="F32" s="1099"/>
      <c r="G32" s="109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">
      <selection pane="topLeft" activeCell="I11" sqref="I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1.2857142857143" style="150" customWidth="1"/>
    <col min="6" max="6" width="14.7142857142857" style="150" customWidth="1"/>
    <col min="7" max="7" width="19.2857142857143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ht="8.1" customHeight="1"/>
    <row r="7" spans="5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si="0" ref="E11:E17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5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 ht="13.8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si="0" ref="F9:F14">+B9-D9</f>
        <v>0</v>
      </c>
      <c r="G9" s="1123"/>
    </row>
    <row r="10" spans="1:7" ht="13.8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 ht="13.8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 ht="13.8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 ht="13.8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 ht="13.8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 ht="13.8">
      <c r="A15" s="521"/>
      <c r="B15" s="1125"/>
      <c r="C15" s="1126"/>
      <c r="D15" s="1125"/>
      <c r="E15" s="1126"/>
      <c r="F15" s="1125"/>
      <c r="G15" s="1126"/>
    </row>
    <row r="16" spans="1:7" ht="13.8">
      <c r="A16" s="283" t="s">
        <v>748</v>
      </c>
      <c r="B16" s="1120">
        <f>+SUMIF('BAL N'!J:J,"=111",'BAL N'!H:H)</f>
        <v>2.9E7</v>
      </c>
      <c r="C16" s="1121"/>
      <c r="D16" s="1120">
        <f>+SUMIF('BAL N'!J:J,"=111",'BAL N'!D:D)</f>
        <v>200000</v>
      </c>
      <c r="E16" s="1121"/>
      <c r="F16" s="1125">
        <f t="shared" si="1" ref="F16:F23">+B16-D16</f>
        <v>2.88E7</v>
      </c>
      <c r="G16" s="1126"/>
    </row>
    <row r="17" spans="1:7" ht="13.8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 ht="13.8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 ht="13.8">
      <c r="A20" s="283" t="s">
        <v>752</v>
      </c>
      <c r="B20" s="1120">
        <f>+SUMIF('BAL N'!J:J,"=118",'BAL N'!H:H)</f>
        <v>1.069842982E9</v>
      </c>
      <c r="C20" s="1121"/>
      <c r="D20" s="1120">
        <f>+SUMIF('BAL N'!J:J,"=118",'BAL N'!D:D)</f>
        <v>1.18365583E8</v>
      </c>
      <c r="E20" s="1121"/>
      <c r="F20" s="1125">
        <f t="shared" si="1"/>
        <v>9.51477399E8</v>
      </c>
      <c r="G20" s="1126"/>
    </row>
    <row r="21" spans="1:7" ht="13.8">
      <c r="A21" s="287" t="s">
        <v>753</v>
      </c>
      <c r="B21" s="1127">
        <f>SUM(B15:C20)</f>
        <v>1.098842982E9</v>
      </c>
      <c r="C21" s="1128"/>
      <c r="D21" s="1127">
        <f>SUM(D15:E20)</f>
        <v>1.18565583E8</v>
      </c>
      <c r="E21" s="1128"/>
      <c r="F21" s="1127">
        <f t="shared" si="1"/>
        <v>9.80277399E8</v>
      </c>
      <c r="G21" s="1128"/>
    </row>
    <row r="22" spans="1:7" ht="13.8">
      <c r="A22" s="291" t="s">
        <v>242</v>
      </c>
      <c r="B22" s="1120">
        <f>+SUMIF('BAL N'!J:J,"=118",'BAL N'!H:H)</f>
        <v>1.069842982E9</v>
      </c>
      <c r="C22" s="1121"/>
      <c r="D22" s="1120">
        <f>+SUMIF('BAL N'!J:J,"=118",'BAL N'!D:D)</f>
        <v>1.18365583E8</v>
      </c>
      <c r="E22" s="1121"/>
      <c r="F22" s="1124">
        <f t="shared" si="1"/>
        <v>9.51477399E8</v>
      </c>
      <c r="G22" s="1121"/>
    </row>
    <row r="23" spans="1:7" ht="13.8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E3" s="1133" t="s">
        <v>464</v>
      </c>
      <c r="F3" s="1133"/>
      <c r="G3" s="1131">
        <f>+'Note 1'!E3</f>
        <v>0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ht="8.1" customHeight="1"/>
    <row r="3" spans="1:7" ht="30.6" customHeight="1">
      <c r="A3" s="193" t="s">
        <v>463</v>
      </c>
      <c r="B3" s="1134">
        <f>'Fiche de renseignement R1'!$J$4</f>
        <v>0</v>
      </c>
      <c r="C3" s="1134"/>
      <c r="E3" s="646" t="s">
        <v>464</v>
      </c>
      <c r="F3" s="1024">
        <f>+'Note 1'!E3</f>
        <v>0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47">
        <f>'Fiche de renseignement R1'!$J$4</f>
        <v>0</v>
      </c>
      <c r="C3" s="1047"/>
      <c r="D3" s="193"/>
      <c r="E3" s="991" t="s">
        <v>464</v>
      </c>
      <c r="F3" s="991"/>
      <c r="G3" s="1131">
        <f>+'Note 1'!E3</f>
        <v>0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ht="8.1" customHeight="1"/>
    <row r="3" spans="1:6" ht="16.8" customHeight="1">
      <c r="A3" s="652" t="s">
        <v>463</v>
      </c>
      <c r="B3" s="1035">
        <f>'Fiche de renseignement R1'!$J$4</f>
        <v>0</v>
      </c>
      <c r="C3" s="1035"/>
      <c r="D3" s="193" t="s">
        <v>464</v>
      </c>
      <c r="E3" s="690">
        <f>+'Note 1'!E3</f>
        <v>0</v>
      </c>
      <c r="F3" s="66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6" ht="15" customHeight="1">
      <c r="A5" s="999"/>
      <c r="B5" s="1047"/>
      <c r="C5" s="1047"/>
      <c r="D5" s="991"/>
      <c r="E5" s="1023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7" ht="13.8">
      <c r="A9" s="283" t="s">
        <v>831</v>
      </c>
      <c r="B9" s="1097"/>
      <c r="C9" s="1098"/>
      <c r="D9" s="1097"/>
      <c r="E9" s="1098"/>
      <c r="F9" s="192"/>
      <c r="G9" s="193"/>
    </row>
    <row r="10" spans="1:7" ht="13.8">
      <c r="A10" s="283" t="s">
        <v>832</v>
      </c>
      <c r="B10" s="1097"/>
      <c r="C10" s="1098"/>
      <c r="D10" s="1097"/>
      <c r="E10" s="1098"/>
      <c r="F10" s="192"/>
      <c r="G10" s="193"/>
    </row>
    <row r="11" spans="1:7" ht="13.8">
      <c r="A11" s="283" t="s">
        <v>833</v>
      </c>
      <c r="B11" s="1097"/>
      <c r="C11" s="1098"/>
      <c r="D11" s="1097"/>
      <c r="E11" s="1098"/>
      <c r="F11" s="192"/>
      <c r="G11" s="193"/>
    </row>
    <row r="12" spans="1:7" ht="13.8">
      <c r="A12" s="283" t="s">
        <v>834</v>
      </c>
      <c r="B12" s="1097"/>
      <c r="C12" s="1098"/>
      <c r="D12" s="1097"/>
      <c r="E12" s="1098"/>
      <c r="F12" s="192"/>
      <c r="G12" s="193"/>
    </row>
    <row r="13" spans="1:7" ht="13.8">
      <c r="A13" s="283" t="s">
        <v>835</v>
      </c>
      <c r="B13" s="1097"/>
      <c r="C13" s="1098"/>
      <c r="D13" s="1097"/>
      <c r="E13" s="1098"/>
      <c r="F13" s="192"/>
      <c r="G13" s="193"/>
    </row>
    <row r="14" spans="1:7" ht="13.8">
      <c r="A14" s="283" t="s">
        <v>836</v>
      </c>
      <c r="B14" s="1097"/>
      <c r="C14" s="1098"/>
      <c r="D14" s="1097"/>
      <c r="E14" s="109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 ht="13.8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097"/>
      <c r="C24" s="1098"/>
      <c r="D24" s="1097"/>
      <c r="E24" s="1098"/>
      <c r="F24" s="192"/>
      <c r="G24" s="193"/>
    </row>
    <row r="25" spans="1:7" ht="13.8">
      <c r="A25" s="283" t="s">
        <v>841</v>
      </c>
      <c r="B25" s="1097"/>
      <c r="C25" s="1098"/>
      <c r="D25" s="1097"/>
      <c r="E25" s="1098"/>
      <c r="F25" s="192"/>
      <c r="G25" s="193"/>
    </row>
    <row r="26" spans="1:7" ht="13.8">
      <c r="A26" s="283" t="s">
        <v>842</v>
      </c>
      <c r="B26" s="1097"/>
      <c r="C26" s="1098"/>
      <c r="D26" s="1097"/>
      <c r="E26" s="1098"/>
      <c r="F26" s="192"/>
      <c r="G26" s="193"/>
    </row>
    <row r="27" spans="1:7" ht="13.8">
      <c r="A27" s="283" t="s">
        <v>843</v>
      </c>
      <c r="B27" s="1097"/>
      <c r="C27" s="1098"/>
      <c r="D27" s="1097"/>
      <c r="E27" s="1098"/>
      <c r="F27" s="192"/>
      <c r="G27" s="193"/>
    </row>
    <row r="28" spans="1:7" ht="13.8">
      <c r="A28" s="283" t="s">
        <v>844</v>
      </c>
      <c r="B28" s="1097"/>
      <c r="C28" s="1098"/>
      <c r="D28" s="1097"/>
      <c r="E28" s="109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 ht="13.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 ht="13.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 ht="13.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ht="8.1" customHeight="1"/>
    <row r="3" spans="1:5" ht="20.4" customHeight="1">
      <c r="A3" s="652" t="s">
        <v>463</v>
      </c>
      <c r="B3" s="711">
        <f>'Fiche de renseignement R1'!$J$4</f>
        <v>0</v>
      </c>
      <c r="C3" s="712"/>
      <c r="D3" s="709" t="s">
        <v>1461</v>
      </c>
      <c r="E3" s="713">
        <f>+'Note 1'!E3</f>
        <v>0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45" t="s">
        <v>852</v>
      </c>
      <c r="B6" s="1146"/>
      <c r="C6" s="1146"/>
      <c r="D6" s="1146"/>
      <c r="E6" s="1146"/>
      <c r="F6" s="190"/>
    </row>
    <row r="7" spans="1:6" ht="13.8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6" ht="27.6">
      <c r="A8" s="665" t="s">
        <v>853</v>
      </c>
      <c r="B8" s="1143"/>
      <c r="C8" s="1143"/>
      <c r="D8" s="1143"/>
      <c r="E8" s="1143"/>
      <c r="F8" s="193"/>
    </row>
    <row r="9" spans="1:6" ht="27.6">
      <c r="A9" s="665" t="s">
        <v>854</v>
      </c>
      <c r="B9" s="1143"/>
      <c r="C9" s="1143"/>
      <c r="D9" s="1143"/>
      <c r="E9" s="1143"/>
      <c r="F9" s="193"/>
    </row>
    <row r="10" spans="1:6" ht="25.2" customHeight="1">
      <c r="A10" s="666" t="s">
        <v>855</v>
      </c>
      <c r="B10" s="1144"/>
      <c r="C10" s="1144"/>
      <c r="D10" s="1144"/>
      <c r="E10" s="1144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 ht="13.8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ht="8.1" customHeight="1"/>
    <row r="3" spans="1:4" ht="19.8" customHeight="1">
      <c r="A3" s="193" t="s">
        <v>463</v>
      </c>
      <c r="B3" s="711">
        <f>'Fiche de renseignement R1'!$J$4</f>
        <v>0</v>
      </c>
      <c r="C3" s="709" t="s">
        <v>464</v>
      </c>
      <c r="D3" s="322">
        <f>+'Note 1'!E3</f>
        <v>0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5" ht="25.2" customHeight="1">
      <c r="A8" s="1149" t="s">
        <v>1463</v>
      </c>
      <c r="B8" s="1150"/>
      <c r="C8" s="176"/>
      <c r="D8" s="181"/>
      <c r="E8" s="196"/>
    </row>
    <row r="9" spans="1:5" ht="13.8">
      <c r="A9" s="1151" t="s">
        <v>863</v>
      </c>
      <c r="B9" s="1152"/>
      <c r="C9" s="392"/>
      <c r="D9" s="409"/>
      <c r="E9" s="193"/>
    </row>
    <row r="10" spans="1:5" ht="13.8">
      <c r="A10" s="1147" t="s">
        <v>864</v>
      </c>
      <c r="B10" s="1148"/>
      <c r="C10" s="392"/>
      <c r="D10" s="409"/>
      <c r="E10" s="193"/>
    </row>
    <row r="11" spans="1:5" ht="13.8">
      <c r="A11" s="1147" t="s">
        <v>864</v>
      </c>
      <c r="B11" s="1148"/>
      <c r="C11" s="392"/>
      <c r="D11" s="409"/>
      <c r="E11" s="193"/>
    </row>
    <row r="12" spans="1:5" ht="25.2" customHeight="1">
      <c r="A12" s="1149" t="s">
        <v>1464</v>
      </c>
      <c r="B12" s="1150"/>
      <c r="C12" s="176"/>
      <c r="D12" s="181"/>
      <c r="E12" s="196"/>
    </row>
    <row r="13" spans="1:5" ht="13.8">
      <c r="A13" s="1151" t="s">
        <v>863</v>
      </c>
      <c r="B13" s="1152"/>
      <c r="C13" s="392"/>
      <c r="D13" s="409"/>
      <c r="E13" s="193"/>
    </row>
    <row r="14" spans="1:5" ht="13.8">
      <c r="A14" s="1147" t="s">
        <v>864</v>
      </c>
      <c r="B14" s="1148"/>
      <c r="C14" s="392"/>
      <c r="D14" s="409"/>
      <c r="E14" s="193"/>
    </row>
    <row r="15" spans="1:5" ht="13.8">
      <c r="A15" s="1147" t="s">
        <v>864</v>
      </c>
      <c r="B15" s="1148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ht="8.1" customHeight="1"/>
    <row r="3" spans="1:7" s="193" customFormat="1" ht="19.8" customHeight="1">
      <c r="A3" s="193" t="s">
        <v>463</v>
      </c>
      <c r="B3" s="1035">
        <f>'Fiche de renseignement R1'!$J$4</f>
        <v>0</v>
      </c>
      <c r="C3" s="1035"/>
      <c r="D3" s="991" t="s">
        <v>464</v>
      </c>
      <c r="E3" s="991"/>
      <c r="F3" s="1024">
        <f>+'Note 1'!E3</f>
        <v>0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s="709" customFormat="1" ht="16.2" customHeight="1">
      <c r="A3" s="709" t="s">
        <v>463</v>
      </c>
      <c r="B3" s="1035">
        <f>'Fiche de renseignement R1'!$J$4</f>
        <v>0</v>
      </c>
      <c r="C3" s="1035"/>
      <c r="F3" s="709" t="s">
        <v>464</v>
      </c>
      <c r="G3" s="1024">
        <f>+'Note 1'!E3</f>
        <v>0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D3" s="379"/>
      <c r="E3" s="999" t="s">
        <v>464</v>
      </c>
      <c r="F3" s="999"/>
      <c r="G3" s="1032">
        <f>+'Note 1'!E3</f>
        <v>0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0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1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9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0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4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ht="8.1" customHeight="1"/>
    <row r="3" spans="2:16" ht="12.75" customHeight="1">
      <c r="B3" s="150" t="s">
        <v>463</v>
      </c>
      <c r="C3" s="1021">
        <f>'Fiche de renseignement R1'!$J$4</f>
        <v>0</v>
      </c>
      <c r="D3" s="1021"/>
      <c r="E3" s="1021"/>
      <c r="F3" s="1021"/>
      <c r="K3" s="150" t="s">
        <v>464</v>
      </c>
      <c r="N3" s="1162">
        <f>+'Note 1'!E3</f>
        <v>0</v>
      </c>
      <c r="O3" s="1159"/>
      <c r="P3" s="1159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ht="8.1" customHeight="1"/>
    <row r="7" spans="2:16" s="201" customFormat="1" ht="13.8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2:16" s="201" customFormat="1" ht="35.55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2:18" s="201" customFormat="1" ht="13.8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G3" s="150" t="s">
        <v>464</v>
      </c>
      <c r="H3" s="1032">
        <f>+'Note 1'!E3</f>
        <v>0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ht="8.1" customHeight="1"/>
    <row r="3" spans="1:4" ht="22.8" customHeight="1">
      <c r="A3" s="193" t="s">
        <v>463</v>
      </c>
      <c r="B3" s="770">
        <f>'Fiche de renseignement R1'!$J$4</f>
        <v>0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9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="150" customFormat="1" ht="8.1" customHeight="1"/>
    <row r="3" spans="1:6" s="150" customFormat="1" ht="12.75" customHeight="1">
      <c r="A3" s="652" t="s">
        <v>463</v>
      </c>
      <c r="B3" s="1045">
        <f>'Fiche de renseignement R1'!$J$4</f>
        <v>0</v>
      </c>
      <c r="C3" s="1045"/>
      <c r="D3" s="150" t="s">
        <v>464</v>
      </c>
      <c r="E3" s="1032">
        <f>+'Note 1'!E3</f>
        <v>0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ht="5.25" customHeight="1"/>
    <row r="6" spans="1:6" ht="17.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="150" customFormat="1" ht="8.1" customHeight="1"/>
    <row r="3" spans="1:13" s="150" customFormat="1" ht="12.75" customHeight="1">
      <c r="A3" s="652" t="s">
        <v>463</v>
      </c>
      <c r="B3" s="1045">
        <f>'Fiche de renseignement R1'!$J$4</f>
        <v>0</v>
      </c>
      <c r="C3" s="1045"/>
      <c r="J3" s="991" t="s">
        <v>464</v>
      </c>
      <c r="K3" s="991"/>
      <c r="L3" s="1032">
        <f>+'Note 1'!E3</f>
        <v>0</v>
      </c>
      <c r="M3" s="1033"/>
    </row>
    <row r="4" spans="1:13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 ht="13.8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199" t="s">
        <v>106</v>
      </c>
      <c r="B24" s="1201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F3" s="1159" t="s">
        <v>464</v>
      </c>
      <c r="G3" s="1159"/>
      <c r="H3" s="1032">
        <f>+'Note 1'!E3</f>
        <v>0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ht="5.25" customHeight="1"/>
    <row r="6" spans="1:9" ht="13.8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 ht="13.8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 ht="13.8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 ht="13.8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 ht="13.8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11" t="s">
        <v>1123</v>
      </c>
      <c r="B1" s="1011"/>
      <c r="C1" s="1011"/>
      <c r="D1" s="1011"/>
    </row>
    <row r="2" ht="8.1" customHeight="1"/>
    <row r="3" spans="1:4" ht="12.75" customHeight="1">
      <c r="A3" s="150" t="s">
        <v>463</v>
      </c>
      <c r="B3" s="643">
        <f>'Fiche de renseignement R1'!$J$4</f>
        <v>0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27" t="s">
        <v>1124</v>
      </c>
      <c r="B7" s="1228"/>
      <c r="C7" s="1228"/>
      <c r="D7" s="1229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24" t="s">
        <v>1153</v>
      </c>
      <c r="B39" s="1225"/>
      <c r="C39" s="1225"/>
      <c r="D39" s="1226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1280" t="s">
        <v>1166</v>
      </c>
      <c r="B53" s="1281">
        <f>+B44-B51</f>
        <v>2.47921698E8</v>
      </c>
      <c r="C53" s="1281">
        <f>+C44-C51</f>
        <v>3.08477446E8</v>
      </c>
      <c r="D53" s="1282"/>
    </row>
    <row r="54" spans="1:4" ht="13.8">
      <c r="A54" s="1283" t="s">
        <v>1167</v>
      </c>
      <c r="B54" s="1284">
        <f>+'BILAN PAYSAGE'!F34-'BILAN PAYSAGE'!K34</f>
        <v>2.47921698E8</v>
      </c>
      <c r="C54" s="1284">
        <f>+'BILAN PAYSAGE'!G34-'BILAN PAYSAGE'!L34</f>
        <v>2.2095289E8</v>
      </c>
      <c r="D54" s="1285"/>
    </row>
    <row r="55" spans="1:4" ht="20.1" customHeight="1">
      <c r="A55" s="1286" t="s">
        <v>1168</v>
      </c>
      <c r="B55" s="1287"/>
      <c r="C55" s="1287"/>
      <c r="D55" s="1288"/>
    </row>
    <row r="56" spans="1:4" ht="13.8">
      <c r="A56" s="1289" t="s">
        <v>1169</v>
      </c>
      <c r="B56" s="1284"/>
      <c r="C56" s="1284"/>
      <c r="D56" s="1290"/>
    </row>
    <row r="57" spans="1:4" ht="13.8">
      <c r="A57" s="1291" t="s">
        <v>1170</v>
      </c>
      <c r="B57" s="1284">
        <f>'FLUX DE TRESORERIE'!E22</f>
        <v>-1.93480241E8</v>
      </c>
      <c r="C57" s="1284"/>
      <c r="D57" s="1285"/>
    </row>
    <row r="58" spans="1:4" ht="13.8">
      <c r="A58" s="1291" t="s">
        <v>1171</v>
      </c>
      <c r="B58" s="1284">
        <f>'FLUX DE TRESORERIE'!E34</f>
        <v>0</v>
      </c>
      <c r="C58" s="1292"/>
      <c r="D58" s="1285"/>
    </row>
    <row r="59" spans="1:4" ht="20.1" customHeight="1">
      <c r="A59" s="1280" t="s">
        <v>1172</v>
      </c>
      <c r="B59" s="1281">
        <f>+B57-B58</f>
        <v>-1.93480241E8</v>
      </c>
      <c r="C59" s="1281"/>
      <c r="D59" s="1282"/>
    </row>
    <row r="60" spans="1:4" ht="20.1" customHeight="1">
      <c r="A60" s="1286" t="s">
        <v>1173</v>
      </c>
      <c r="B60" s="1287"/>
      <c r="C60" s="1287"/>
      <c r="D60" s="1288"/>
    </row>
    <row r="61" spans="1:4" ht="13.8">
      <c r="A61" s="1293" t="s">
        <v>1174</v>
      </c>
      <c r="B61" s="1284">
        <f>+'BILAN PAYSAGE'!K23+'BILAN PAYSAGE'!K30</f>
        <v>1.111881143E9</v>
      </c>
      <c r="C61" s="1284"/>
      <c r="D61" s="1290"/>
    </row>
    <row r="62" spans="1:4" ht="13.8">
      <c r="A62" s="1293" t="s">
        <v>1534</v>
      </c>
      <c r="B62" s="1294">
        <f>'BILAN PAYSAGE'!F30</f>
        <v>6.92661457E8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4.19219686E8</v>
      </c>
      <c r="C63" s="1297"/>
      <c r="D63" s="1298"/>
    </row>
    <row r="64" spans="1:4" ht="13.8">
      <c r="A64" s="1299" t="s">
        <v>1176</v>
      </c>
      <c r="B64" s="1300"/>
      <c r="C64" s="1300"/>
      <c r="D64" s="1272"/>
    </row>
    <row r="65" spans="1:4" ht="13.8">
      <c r="A65" s="1299" t="s">
        <v>1177</v>
      </c>
      <c r="B65" s="1300"/>
      <c r="C65" s="1300"/>
      <c r="D65" s="1272"/>
    </row>
    <row r="66" spans="1:4" ht="13.8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30" t="s">
        <v>1179</v>
      </c>
      <c r="B1" s="1231"/>
      <c r="C1" s="1231"/>
      <c r="D1" s="1231"/>
    </row>
    <row r="2" spans="1:1" ht="13.8">
      <c r="A2" s="227"/>
    </row>
    <row r="3" spans="1:4" s="150" customFormat="1" ht="12.75" customHeight="1">
      <c r="A3" s="150" t="s">
        <v>463</v>
      </c>
      <c r="B3" s="995" t="s">
        <v>464</v>
      </c>
      <c r="C3" s="1238">
        <f>+'Note 1'!E3</f>
        <v>0</v>
      </c>
      <c r="D3" s="1238"/>
    </row>
    <row r="4" spans="1:4" s="150" customFormat="1" ht="22.2" customHeight="1">
      <c r="A4" s="761">
        <f>'Fiche de renseignement R1'!$J$4</f>
        <v>0</v>
      </c>
      <c r="B4" s="995"/>
      <c r="C4" s="1238"/>
      <c r="D4" s="1238"/>
    </row>
    <row r="5" spans="1:4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32" t="s">
        <v>1182</v>
      </c>
      <c r="B10" s="1233"/>
      <c r="C10" s="1233"/>
      <c r="D10" s="1234"/>
    </row>
    <row r="11" spans="1:4" ht="66" customHeight="1">
      <c r="A11" s="1235" t="s">
        <v>1183</v>
      </c>
      <c r="B11" s="1236"/>
      <c r="C11" s="1236"/>
      <c r="D11" s="1237"/>
    </row>
    <row r="12" spans="1:4" ht="57.6" customHeight="1">
      <c r="A12" s="1235" t="s">
        <v>1184</v>
      </c>
      <c r="B12" s="1236"/>
      <c r="C12" s="1236"/>
      <c r="D12" s="1237"/>
    </row>
    <row r="13" spans="1:4" ht="66.6" customHeight="1">
      <c r="A13" s="1235" t="s">
        <v>1185</v>
      </c>
      <c r="B13" s="1236"/>
      <c r="C13" s="1236"/>
      <c r="D13" s="1237"/>
    </row>
    <row r="14" spans="1:4" ht="55.2" customHeight="1">
      <c r="A14" s="1235" t="s">
        <v>1186</v>
      </c>
      <c r="B14" s="1236"/>
      <c r="C14" s="1236"/>
      <c r="D14" s="1237"/>
    </row>
    <row r="15" spans="1:4" ht="53.4" customHeight="1">
      <c r="A15" s="1235" t="s">
        <v>1187</v>
      </c>
      <c r="B15" s="1236"/>
      <c r="C15" s="1236"/>
      <c r="D15" s="1237"/>
    </row>
    <row r="16" spans="1:4" ht="13.8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8" customHeight="1">
      <c r="A20" s="1235" t="s">
        <v>1192</v>
      </c>
      <c r="B20" s="1236"/>
      <c r="C20" s="1236"/>
      <c r="D20" s="1237"/>
    </row>
    <row r="21" spans="1:4" ht="40.8" customHeight="1">
      <c r="A21" s="1235" t="s">
        <v>1193</v>
      </c>
      <c r="B21" s="1236"/>
      <c r="C21" s="1236"/>
      <c r="D21" s="1237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31" t="s">
        <v>1228</v>
      </c>
      <c r="B1" s="1231"/>
      <c r="C1" s="1231"/>
    </row>
    <row r="3" spans="1:3" ht="10.2">
      <c r="A3" s="246"/>
      <c r="B3" s="246"/>
      <c r="C3" s="246"/>
    </row>
    <row r="4" spans="1:3" ht="10.2">
      <c r="A4" s="247" t="s">
        <v>1229</v>
      </c>
      <c r="B4" s="1247"/>
      <c r="C4" s="248" t="s">
        <v>1230</v>
      </c>
    </row>
    <row r="5" spans="1:3" ht="10.2">
      <c r="A5" s="249" t="s">
        <v>1231</v>
      </c>
      <c r="B5" s="1248"/>
      <c r="C5" s="250" t="s">
        <v>1232</v>
      </c>
    </row>
    <row r="6" spans="1:3" ht="10.2">
      <c r="A6" s="249" t="s">
        <v>1233</v>
      </c>
      <c r="B6" s="1248"/>
      <c r="C6" s="250" t="s">
        <v>1234</v>
      </c>
    </row>
    <row r="7" spans="1:3" ht="10.2">
      <c r="A7" s="249" t="s">
        <v>1235</v>
      </c>
      <c r="B7" s="1248"/>
      <c r="C7" s="250" t="s">
        <v>1236</v>
      </c>
    </row>
    <row r="8" spans="1:3" ht="10.2">
      <c r="A8" s="249" t="s">
        <v>1237</v>
      </c>
      <c r="B8" s="1248"/>
      <c r="C8" s="251" t="s">
        <v>1238</v>
      </c>
    </row>
    <row r="9" spans="1:3" ht="10.2">
      <c r="A9" s="249" t="s">
        <v>1239</v>
      </c>
      <c r="B9" s="1248"/>
      <c r="C9" s="252" t="s">
        <v>1240</v>
      </c>
    </row>
    <row r="10" spans="1:3" ht="10.2">
      <c r="A10" s="249" t="s">
        <v>1241</v>
      </c>
      <c r="B10" s="1248"/>
      <c r="C10" s="250" t="s">
        <v>1242</v>
      </c>
    </row>
    <row r="11" spans="1:3" ht="10.2">
      <c r="A11" s="253" t="s">
        <v>1243</v>
      </c>
      <c r="B11" s="1248"/>
      <c r="C11" s="250" t="s">
        <v>1244</v>
      </c>
    </row>
    <row r="12" spans="1:3" ht="10.2">
      <c r="A12" s="249" t="s">
        <v>1245</v>
      </c>
      <c r="B12" s="1248"/>
      <c r="C12" s="250" t="s">
        <v>1246</v>
      </c>
    </row>
    <row r="13" spans="1:3" ht="10.2">
      <c r="A13" s="249" t="s">
        <v>1247</v>
      </c>
      <c r="B13" s="1248"/>
      <c r="C13" s="251" t="s">
        <v>1248</v>
      </c>
    </row>
    <row r="14" spans="1:3" ht="10.2">
      <c r="A14" s="249" t="s">
        <v>1249</v>
      </c>
      <c r="B14" s="1248"/>
      <c r="C14" s="250" t="s">
        <v>1250</v>
      </c>
    </row>
    <row r="15" spans="1:3" ht="10.2">
      <c r="A15" s="249" t="s">
        <v>1251</v>
      </c>
      <c r="B15" s="1248"/>
      <c r="C15" s="250" t="s">
        <v>1252</v>
      </c>
    </row>
    <row r="16" spans="1:3" ht="10.2">
      <c r="A16" s="249" t="s">
        <v>1253</v>
      </c>
      <c r="B16" s="1248"/>
      <c r="C16" s="251" t="s">
        <v>1254</v>
      </c>
    </row>
    <row r="17" spans="1:3" ht="10.2">
      <c r="A17" s="249" t="s">
        <v>1255</v>
      </c>
      <c r="B17" s="1248"/>
      <c r="C17" s="250" t="s">
        <v>1256</v>
      </c>
    </row>
    <row r="18" spans="1:3" ht="10.2">
      <c r="A18" s="249" t="s">
        <v>1257</v>
      </c>
      <c r="B18" s="1248"/>
      <c r="C18" s="250" t="s">
        <v>1258</v>
      </c>
    </row>
    <row r="19" spans="1:3" ht="10.2">
      <c r="A19" s="249" t="s">
        <v>1259</v>
      </c>
      <c r="B19" s="1248"/>
      <c r="C19" s="250" t="s">
        <v>1260</v>
      </c>
    </row>
    <row r="20" spans="1:3" ht="10.2">
      <c r="A20" s="249" t="s">
        <v>1261</v>
      </c>
      <c r="B20" s="1248"/>
      <c r="C20" s="251" t="s">
        <v>1262</v>
      </c>
    </row>
    <row r="21" spans="1:3" ht="10.2">
      <c r="A21" s="249" t="s">
        <v>1263</v>
      </c>
      <c r="B21" s="1248"/>
      <c r="C21" s="251" t="s">
        <v>1264</v>
      </c>
    </row>
    <row r="22" spans="1:3" ht="10.2">
      <c r="A22" s="249" t="s">
        <v>1265</v>
      </c>
      <c r="B22" s="1248"/>
      <c r="C22" s="250" t="s">
        <v>1266</v>
      </c>
    </row>
    <row r="23" spans="1:3" ht="10.2">
      <c r="A23" s="253" t="s">
        <v>1267</v>
      </c>
      <c r="B23" s="1248"/>
      <c r="C23" s="250" t="s">
        <v>1268</v>
      </c>
    </row>
    <row r="24" spans="1:3" ht="10.2">
      <c r="A24" s="249" t="s">
        <v>1269</v>
      </c>
      <c r="B24" s="1248"/>
      <c r="C24" s="251" t="s">
        <v>1270</v>
      </c>
    </row>
    <row r="25" spans="1:3" ht="10.2">
      <c r="A25" s="249" t="s">
        <v>1271</v>
      </c>
      <c r="B25" s="1248"/>
      <c r="C25" s="250" t="s">
        <v>1272</v>
      </c>
    </row>
    <row r="26" spans="1:3" ht="10.2">
      <c r="A26" s="249" t="s">
        <v>1273</v>
      </c>
      <c r="B26" s="1248"/>
      <c r="C26" s="250" t="s">
        <v>1274</v>
      </c>
    </row>
    <row r="27" spans="1:3" ht="10.2">
      <c r="A27" s="249" t="s">
        <v>1275</v>
      </c>
      <c r="B27" s="1248"/>
      <c r="C27" s="252" t="s">
        <v>1276</v>
      </c>
    </row>
    <row r="28" spans="1:3" ht="10.2">
      <c r="A28" s="249" t="s">
        <v>1277</v>
      </c>
      <c r="B28" s="1248"/>
      <c r="C28" s="250" t="s">
        <v>1278</v>
      </c>
    </row>
    <row r="29" spans="1:3" ht="10.2">
      <c r="A29" s="253" t="s">
        <v>1279</v>
      </c>
      <c r="B29" s="1248"/>
      <c r="C29" s="250" t="s">
        <v>1280</v>
      </c>
    </row>
    <row r="30" spans="1:3" ht="10.2">
      <c r="A30" s="249" t="s">
        <v>1281</v>
      </c>
      <c r="B30" s="1248"/>
      <c r="C30" s="251" t="s">
        <v>1282</v>
      </c>
    </row>
    <row r="31" spans="1:3" ht="10.2">
      <c r="A31" s="249" t="s">
        <v>1283</v>
      </c>
      <c r="B31" s="1248"/>
      <c r="C31" s="250" t="s">
        <v>1284</v>
      </c>
    </row>
    <row r="32" spans="1:3" ht="10.2">
      <c r="A32" s="253" t="s">
        <v>1285</v>
      </c>
      <c r="B32" s="1248"/>
      <c r="C32" s="250" t="s">
        <v>1286</v>
      </c>
    </row>
    <row r="33" spans="1:3" ht="10.2">
      <c r="A33" s="249" t="s">
        <v>1287</v>
      </c>
      <c r="B33" s="1248"/>
      <c r="C33" s="250" t="s">
        <v>1288</v>
      </c>
    </row>
    <row r="34" spans="1:3" ht="10.2">
      <c r="A34" s="249" t="s">
        <v>1289</v>
      </c>
      <c r="B34" s="1248"/>
      <c r="C34" s="252" t="s">
        <v>1290</v>
      </c>
    </row>
    <row r="35" spans="1:3" ht="10.2">
      <c r="A35" s="253" t="s">
        <v>1291</v>
      </c>
      <c r="B35" s="1248"/>
      <c r="C35" s="250" t="s">
        <v>1292</v>
      </c>
    </row>
    <row r="36" spans="1:3" ht="10.2">
      <c r="A36" s="249" t="s">
        <v>1293</v>
      </c>
      <c r="B36" s="1248"/>
      <c r="C36" s="250" t="s">
        <v>1294</v>
      </c>
    </row>
    <row r="37" spans="1:3" ht="10.2">
      <c r="A37" s="249" t="s">
        <v>1295</v>
      </c>
      <c r="B37" s="1248"/>
      <c r="C37" s="252" t="s">
        <v>1296</v>
      </c>
    </row>
    <row r="38" spans="1:3" ht="10.2">
      <c r="A38" s="253" t="s">
        <v>1297</v>
      </c>
      <c r="B38" s="1248"/>
      <c r="C38" s="250" t="s">
        <v>1298</v>
      </c>
    </row>
    <row r="39" spans="1:3" ht="10.2">
      <c r="A39" s="249" t="s">
        <v>1299</v>
      </c>
      <c r="B39" s="1248"/>
      <c r="C39" s="250" t="s">
        <v>1300</v>
      </c>
    </row>
    <row r="40" spans="1:3" ht="10.2">
      <c r="A40" s="249" t="s">
        <v>1301</v>
      </c>
      <c r="B40" s="1248"/>
      <c r="C40" s="250" t="s">
        <v>1302</v>
      </c>
    </row>
    <row r="41" spans="1:3" ht="10.2">
      <c r="A41" s="253" t="s">
        <v>1303</v>
      </c>
      <c r="B41" s="1248"/>
      <c r="C41" s="252" t="s">
        <v>1304</v>
      </c>
    </row>
    <row r="42" spans="1:3" ht="10.2">
      <c r="A42" s="249" t="s">
        <v>1305</v>
      </c>
      <c r="B42" s="1248"/>
      <c r="C42" s="250" t="s">
        <v>1306</v>
      </c>
    </row>
    <row r="43" spans="1:3" ht="10.2">
      <c r="A43" s="253" t="s">
        <v>1307</v>
      </c>
      <c r="B43" s="1248"/>
      <c r="C43" s="250" t="s">
        <v>1308</v>
      </c>
    </row>
    <row r="44" spans="1:3" ht="10.2">
      <c r="A44" s="249" t="s">
        <v>1309</v>
      </c>
      <c r="B44" s="1248"/>
      <c r="C44" s="252" t="s">
        <v>1310</v>
      </c>
    </row>
    <row r="45" spans="1:3" ht="10.2">
      <c r="A45" s="249" t="s">
        <v>1311</v>
      </c>
      <c r="B45" s="1248"/>
      <c r="C45" s="254" t="s">
        <v>1312</v>
      </c>
    </row>
    <row r="46" spans="1:3" ht="10.2">
      <c r="A46" s="253" t="s">
        <v>1313</v>
      </c>
      <c r="B46" s="1248"/>
      <c r="C46" s="250" t="s">
        <v>1314</v>
      </c>
    </row>
    <row r="47" spans="1:3" ht="10.2">
      <c r="A47" s="249" t="s">
        <v>1315</v>
      </c>
      <c r="B47" s="1248"/>
      <c r="C47" s="251" t="s">
        <v>1316</v>
      </c>
    </row>
    <row r="48" spans="1:3" ht="10.2">
      <c r="A48" s="249" t="s">
        <v>1317</v>
      </c>
      <c r="B48" s="1248"/>
      <c r="C48" s="250" t="s">
        <v>1318</v>
      </c>
    </row>
    <row r="49" spans="1:3" ht="10.2">
      <c r="A49" s="253" t="s">
        <v>1319</v>
      </c>
      <c r="B49" s="1248"/>
      <c r="C49" s="250" t="s">
        <v>1320</v>
      </c>
    </row>
    <row r="50" spans="1:3" ht="10.2">
      <c r="A50" s="249" t="s">
        <v>1321</v>
      </c>
      <c r="B50" s="1248"/>
      <c r="C50" s="250" t="s">
        <v>1322</v>
      </c>
    </row>
    <row r="51" spans="1:3" ht="10.2">
      <c r="A51" s="249" t="s">
        <v>1323</v>
      </c>
      <c r="B51" s="1248"/>
      <c r="C51" s="250" t="s">
        <v>1324</v>
      </c>
    </row>
    <row r="52" spans="1:3" ht="10.2">
      <c r="A52" s="253" t="s">
        <v>1325</v>
      </c>
      <c r="B52" s="1248"/>
      <c r="C52" s="250" t="s">
        <v>1326</v>
      </c>
    </row>
    <row r="53" spans="1:3" ht="10.2">
      <c r="A53" s="249" t="s">
        <v>1327</v>
      </c>
      <c r="B53" s="1248"/>
      <c r="C53" s="251" t="s">
        <v>1328</v>
      </c>
    </row>
    <row r="54" spans="1:3" ht="10.2">
      <c r="A54" s="253" t="s">
        <v>1329</v>
      </c>
      <c r="B54" s="1248"/>
      <c r="C54" s="254" t="s">
        <v>1330</v>
      </c>
    </row>
    <row r="55" spans="1:3" ht="10.2">
      <c r="A55" s="253" t="s">
        <v>1331</v>
      </c>
      <c r="B55" s="1248"/>
      <c r="C55" s="250" t="s">
        <v>1332</v>
      </c>
    </row>
    <row r="56" spans="1:3" ht="10.2">
      <c r="A56" s="249" t="s">
        <v>1333</v>
      </c>
      <c r="B56" s="1248"/>
      <c r="C56" s="251" t="s">
        <v>1334</v>
      </c>
    </row>
    <row r="57" spans="1:3" ht="10.2">
      <c r="A57" s="249" t="s">
        <v>1335</v>
      </c>
      <c r="B57" s="1248"/>
      <c r="C57" s="250" t="s">
        <v>1336</v>
      </c>
    </row>
    <row r="58" spans="1:3" ht="10.2">
      <c r="A58" s="249" t="s">
        <v>1337</v>
      </c>
      <c r="B58" s="1248"/>
      <c r="C58" s="250" t="s">
        <v>1338</v>
      </c>
    </row>
    <row r="59" spans="1:3" ht="10.2">
      <c r="A59" s="253" t="s">
        <v>1339</v>
      </c>
      <c r="B59" s="1248"/>
      <c r="C59" s="250" t="s">
        <v>1340</v>
      </c>
    </row>
    <row r="60" spans="1:3" ht="10.2">
      <c r="A60" s="249" t="s">
        <v>1341</v>
      </c>
      <c r="B60" s="1248"/>
      <c r="C60" s="251" t="s">
        <v>1342</v>
      </c>
    </row>
    <row r="61" spans="1:3" ht="10.2">
      <c r="A61" s="249" t="s">
        <v>1343</v>
      </c>
      <c r="B61" s="1248"/>
      <c r="C61" s="250" t="s">
        <v>1344</v>
      </c>
    </row>
    <row r="62" spans="1:3" ht="10.2">
      <c r="A62" s="249" t="s">
        <v>1345</v>
      </c>
      <c r="B62" s="1248"/>
      <c r="C62" s="250" t="s">
        <v>1346</v>
      </c>
    </row>
    <row r="63" spans="1:3" ht="10.2">
      <c r="A63" s="253" t="s">
        <v>1347</v>
      </c>
      <c r="B63" s="1248"/>
      <c r="C63" s="251" t="s">
        <v>1348</v>
      </c>
    </row>
    <row r="64" spans="1:3" ht="10.2">
      <c r="A64" s="249" t="s">
        <v>1349</v>
      </c>
      <c r="B64" s="1248"/>
      <c r="C64" s="250" t="s">
        <v>1350</v>
      </c>
    </row>
    <row r="65" spans="1:3" ht="10.2">
      <c r="A65" s="253" t="s">
        <v>1351</v>
      </c>
      <c r="B65" s="1248"/>
      <c r="C65" s="250" t="s">
        <v>1352</v>
      </c>
    </row>
    <row r="66" spans="1:3" ht="10.2">
      <c r="A66" s="249" t="s">
        <v>1353</v>
      </c>
      <c r="B66" s="1248"/>
      <c r="C66" s="250" t="s">
        <v>1354</v>
      </c>
    </row>
    <row r="67" spans="1:3" ht="10.2">
      <c r="A67" s="249" t="s">
        <v>1355</v>
      </c>
      <c r="B67" s="1248"/>
      <c r="C67" s="251" t="s">
        <v>1356</v>
      </c>
    </row>
    <row r="68" spans="1:3" ht="10.2">
      <c r="A68" s="253" t="s">
        <v>1357</v>
      </c>
      <c r="B68" s="1248"/>
      <c r="C68" s="250" t="s">
        <v>1358</v>
      </c>
    </row>
    <row r="69" spans="1:3" ht="10.2">
      <c r="A69" s="249" t="s">
        <v>1359</v>
      </c>
      <c r="B69" s="1248"/>
      <c r="C69" s="250" t="s">
        <v>1360</v>
      </c>
    </row>
    <row r="70" spans="1:3" ht="10.2">
      <c r="A70" s="249" t="s">
        <v>1361</v>
      </c>
      <c r="B70" s="1248"/>
      <c r="C70" s="250" t="s">
        <v>1362</v>
      </c>
    </row>
    <row r="71" spans="1:3" ht="10.2">
      <c r="A71" s="253" t="s">
        <v>1363</v>
      </c>
      <c r="B71" s="1248"/>
      <c r="C71" s="252" t="s">
        <v>1364</v>
      </c>
    </row>
    <row r="72" spans="1:3" ht="10.2">
      <c r="A72" s="249" t="s">
        <v>1365</v>
      </c>
      <c r="B72" s="1248"/>
      <c r="C72" s="254" t="s">
        <v>1366</v>
      </c>
    </row>
    <row r="73" spans="1:3" ht="10.2">
      <c r="A73" s="249" t="s">
        <v>1367</v>
      </c>
      <c r="B73" s="1248"/>
      <c r="C73" s="251" t="s">
        <v>1368</v>
      </c>
    </row>
    <row r="74" spans="1:3" ht="10.2">
      <c r="A74" s="249" t="s">
        <v>1369</v>
      </c>
      <c r="B74" s="1248"/>
      <c r="C74" s="250" t="s">
        <v>1370</v>
      </c>
    </row>
    <row r="75" spans="1:3" ht="10.2">
      <c r="A75" s="253" t="s">
        <v>1371</v>
      </c>
      <c r="B75" s="1248"/>
      <c r="C75" s="250" t="s">
        <v>1372</v>
      </c>
    </row>
    <row r="76" spans="1:3" ht="10.2">
      <c r="A76" s="249" t="s">
        <v>1373</v>
      </c>
      <c r="B76" s="1248"/>
      <c r="C76" s="250" t="s">
        <v>1374</v>
      </c>
    </row>
    <row r="77" spans="1:3" ht="10.2">
      <c r="A77" s="249" t="s">
        <v>1375</v>
      </c>
      <c r="B77" s="1248"/>
      <c r="C77" s="251" t="s">
        <v>1376</v>
      </c>
    </row>
    <row r="78" spans="1:3" ht="10.2">
      <c r="A78" s="253" t="s">
        <v>1377</v>
      </c>
      <c r="B78" s="1248"/>
      <c r="C78" s="250" t="s">
        <v>1378</v>
      </c>
    </row>
    <row r="79" spans="1:3" ht="10.2">
      <c r="A79" s="249" t="s">
        <v>1379</v>
      </c>
      <c r="B79" s="1248"/>
      <c r="C79" s="250" t="s">
        <v>1380</v>
      </c>
    </row>
    <row r="80" spans="1:3" ht="10.2">
      <c r="A80" s="253" t="s">
        <v>1381</v>
      </c>
      <c r="B80" s="1248"/>
      <c r="C80" s="250" t="s">
        <v>1382</v>
      </c>
    </row>
    <row r="81" spans="1:3" ht="10.2">
      <c r="A81" s="249" t="s">
        <v>1383</v>
      </c>
      <c r="B81" s="1248"/>
      <c r="C81" s="250" t="s">
        <v>1384</v>
      </c>
    </row>
    <row r="82" spans="1:3" ht="10.2">
      <c r="A82" s="249" t="s">
        <v>1385</v>
      </c>
      <c r="B82" s="1248"/>
      <c r="C82" s="250" t="s">
        <v>1386</v>
      </c>
    </row>
    <row r="83" spans="1:3" ht="10.2">
      <c r="A83" s="249" t="s">
        <v>1387</v>
      </c>
      <c r="B83" s="1248"/>
      <c r="C83" s="251" t="s">
        <v>1388</v>
      </c>
    </row>
    <row r="84" spans="1:3" ht="10.2">
      <c r="A84" s="249" t="s">
        <v>1389</v>
      </c>
      <c r="B84" s="1248"/>
      <c r="C84" s="250" t="s">
        <v>1390</v>
      </c>
    </row>
    <row r="85" spans="1:3" ht="10.2">
      <c r="A85" s="249" t="s">
        <v>1391</v>
      </c>
      <c r="B85" s="1248"/>
      <c r="C85" s="251" t="s">
        <v>1392</v>
      </c>
    </row>
    <row r="86" spans="1:3" ht="10.2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d1f84a-e4d8-4af9-b927-b0e07e682689}">
  <dimension ref="A5"/>
  <sheetViews>
    <sheetView tabSelected="1" workbookViewId="0" topLeftCell="A1"/>
  </sheetViews>
  <sheetFormatPr defaultRowHeight="12.75"/>
  <sheetData>
    <row r="5" spans="1:1" ht="23.25" customHeight="1">
      <c r="A5" s="1302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2025-10-08T10:55:30Z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