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926d26bf656891/2.Python/stock_tracker/"/>
    </mc:Choice>
  </mc:AlternateContent>
  <xr:revisionPtr revIDLastSave="661" documentId="8_{EC29EDAC-7B3B-1743-BEFF-C73BA9F46ECF}" xr6:coauthVersionLast="47" xr6:coauthVersionMax="47" xr10:uidLastSave="{28EB43EE-625B-EB4F-A402-F9EDE27EC2BB}"/>
  <bookViews>
    <workbookView xWindow="340" yWindow="800" windowWidth="20480" windowHeight="18880" xr2:uid="{F20A1479-5D4D-364B-AF24-60D286CF3BA8}"/>
  </bookViews>
  <sheets>
    <sheet name="industry list" sheetId="3" r:id="rId1"/>
    <sheet name="monthly PL" sheetId="2" r:id="rId2"/>
  </sheets>
  <definedNames>
    <definedName name="_xlnm._FilterDatabase" localSheetId="0" hidden="1">'industry list'!$A$1:$C$1</definedName>
    <definedName name="_xlnm._FilterDatabase" localSheetId="1" hidden="1">'monthly PL'!$A$4:$BK$4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H3" i="3"/>
  <c r="I3" i="3"/>
  <c r="J3" i="3"/>
  <c r="K3" i="3"/>
  <c r="L3" i="3"/>
  <c r="M3" i="3"/>
  <c r="N3" i="3"/>
  <c r="O3" i="3"/>
  <c r="P3" i="3"/>
  <c r="Q3" i="3"/>
  <c r="R3" i="3"/>
  <c r="G4" i="3"/>
  <c r="H4" i="3"/>
  <c r="I4" i="3"/>
  <c r="J4" i="3"/>
  <c r="K4" i="3"/>
  <c r="L4" i="3"/>
  <c r="M4" i="3"/>
  <c r="N4" i="3"/>
  <c r="O4" i="3"/>
  <c r="P4" i="3"/>
  <c r="Q4" i="3"/>
  <c r="R4" i="3"/>
  <c r="G5" i="3"/>
  <c r="H5" i="3"/>
  <c r="I5" i="3"/>
  <c r="J5" i="3"/>
  <c r="K5" i="3"/>
  <c r="L5" i="3"/>
  <c r="M5" i="3"/>
  <c r="N5" i="3"/>
  <c r="O5" i="3"/>
  <c r="P5" i="3"/>
  <c r="Q5" i="3"/>
  <c r="R5" i="3"/>
  <c r="G6" i="3"/>
  <c r="H6" i="3"/>
  <c r="I6" i="3"/>
  <c r="J6" i="3"/>
  <c r="K6" i="3"/>
  <c r="L6" i="3"/>
  <c r="M6" i="3"/>
  <c r="N6" i="3"/>
  <c r="O6" i="3"/>
  <c r="P6" i="3"/>
  <c r="Q6" i="3"/>
  <c r="R6" i="3"/>
  <c r="G7" i="3"/>
  <c r="H7" i="3"/>
  <c r="I7" i="3"/>
  <c r="J7" i="3"/>
  <c r="K7" i="3"/>
  <c r="L7" i="3"/>
  <c r="M7" i="3"/>
  <c r="N7" i="3"/>
  <c r="O7" i="3"/>
  <c r="P7" i="3"/>
  <c r="Q7" i="3"/>
  <c r="R7" i="3"/>
  <c r="G8" i="3"/>
  <c r="H8" i="3"/>
  <c r="I8" i="3"/>
  <c r="J8" i="3"/>
  <c r="K8" i="3"/>
  <c r="L8" i="3"/>
  <c r="M8" i="3"/>
  <c r="N8" i="3"/>
  <c r="O8" i="3"/>
  <c r="P8" i="3"/>
  <c r="Q8" i="3"/>
  <c r="R8" i="3"/>
  <c r="G9" i="3"/>
  <c r="H9" i="3"/>
  <c r="I9" i="3"/>
  <c r="J9" i="3"/>
  <c r="K9" i="3"/>
  <c r="L9" i="3"/>
  <c r="M9" i="3"/>
  <c r="N9" i="3"/>
  <c r="O9" i="3"/>
  <c r="P9" i="3"/>
  <c r="Q9" i="3"/>
  <c r="R9" i="3"/>
  <c r="G10" i="3"/>
  <c r="H10" i="3"/>
  <c r="I10" i="3"/>
  <c r="J10" i="3"/>
  <c r="K10" i="3"/>
  <c r="L10" i="3"/>
  <c r="M10" i="3"/>
  <c r="N10" i="3"/>
  <c r="O10" i="3"/>
  <c r="P10" i="3"/>
  <c r="Q10" i="3"/>
  <c r="R10" i="3"/>
  <c r="G11" i="3"/>
  <c r="H11" i="3"/>
  <c r="I11" i="3"/>
  <c r="J11" i="3"/>
  <c r="K11" i="3"/>
  <c r="L11" i="3"/>
  <c r="M11" i="3"/>
  <c r="N11" i="3"/>
  <c r="O11" i="3"/>
  <c r="P11" i="3"/>
  <c r="Q11" i="3"/>
  <c r="R11" i="3"/>
  <c r="G12" i="3"/>
  <c r="H12" i="3"/>
  <c r="I12" i="3"/>
  <c r="J12" i="3"/>
  <c r="K12" i="3"/>
  <c r="L12" i="3"/>
  <c r="M12" i="3"/>
  <c r="N12" i="3"/>
  <c r="O12" i="3"/>
  <c r="P12" i="3"/>
  <c r="Q12" i="3"/>
  <c r="R12" i="3"/>
  <c r="G13" i="3"/>
  <c r="H13" i="3"/>
  <c r="I13" i="3"/>
  <c r="J13" i="3"/>
  <c r="K13" i="3"/>
  <c r="L13" i="3"/>
  <c r="M13" i="3"/>
  <c r="N13" i="3"/>
  <c r="O13" i="3"/>
  <c r="P13" i="3"/>
  <c r="Q13" i="3"/>
  <c r="R13" i="3"/>
  <c r="G14" i="3"/>
  <c r="H14" i="3"/>
  <c r="I14" i="3"/>
  <c r="J14" i="3"/>
  <c r="K14" i="3"/>
  <c r="L14" i="3"/>
  <c r="M14" i="3"/>
  <c r="N14" i="3"/>
  <c r="O14" i="3"/>
  <c r="P14" i="3"/>
  <c r="Q14" i="3"/>
  <c r="R14" i="3"/>
  <c r="G15" i="3"/>
  <c r="H15" i="3"/>
  <c r="I15" i="3"/>
  <c r="J15" i="3"/>
  <c r="K15" i="3"/>
  <c r="L15" i="3"/>
  <c r="M15" i="3"/>
  <c r="N15" i="3"/>
  <c r="O15" i="3"/>
  <c r="P15" i="3"/>
  <c r="Q15" i="3"/>
  <c r="R15" i="3"/>
  <c r="G16" i="3"/>
  <c r="H16" i="3"/>
  <c r="I16" i="3"/>
  <c r="J16" i="3"/>
  <c r="K16" i="3"/>
  <c r="L16" i="3"/>
  <c r="M16" i="3"/>
  <c r="N16" i="3"/>
  <c r="O16" i="3"/>
  <c r="P16" i="3"/>
  <c r="Q16" i="3"/>
  <c r="R16" i="3"/>
  <c r="G17" i="3"/>
  <c r="H17" i="3"/>
  <c r="I17" i="3"/>
  <c r="J17" i="3"/>
  <c r="K17" i="3"/>
  <c r="L17" i="3"/>
  <c r="M17" i="3"/>
  <c r="N17" i="3"/>
  <c r="O17" i="3"/>
  <c r="P17" i="3"/>
  <c r="Q17" i="3"/>
  <c r="R17" i="3"/>
  <c r="G18" i="3"/>
  <c r="H18" i="3"/>
  <c r="I18" i="3"/>
  <c r="J18" i="3"/>
  <c r="K18" i="3"/>
  <c r="L18" i="3"/>
  <c r="M18" i="3"/>
  <c r="N18" i="3"/>
  <c r="O18" i="3"/>
  <c r="P18" i="3"/>
  <c r="Q18" i="3"/>
  <c r="R18" i="3"/>
  <c r="G19" i="3"/>
  <c r="H19" i="3"/>
  <c r="I19" i="3"/>
  <c r="J19" i="3"/>
  <c r="K19" i="3"/>
  <c r="L19" i="3"/>
  <c r="M19" i="3"/>
  <c r="N19" i="3"/>
  <c r="O19" i="3"/>
  <c r="P19" i="3"/>
  <c r="Q19" i="3"/>
  <c r="R19" i="3"/>
  <c r="G20" i="3"/>
  <c r="H20" i="3"/>
  <c r="I20" i="3"/>
  <c r="J20" i="3"/>
  <c r="K20" i="3"/>
  <c r="L20" i="3"/>
  <c r="M20" i="3"/>
  <c r="N20" i="3"/>
  <c r="O20" i="3"/>
  <c r="P20" i="3"/>
  <c r="Q20" i="3"/>
  <c r="R20" i="3"/>
  <c r="G21" i="3"/>
  <c r="H21" i="3"/>
  <c r="I21" i="3"/>
  <c r="J21" i="3"/>
  <c r="K21" i="3"/>
  <c r="L21" i="3"/>
  <c r="M21" i="3"/>
  <c r="N21" i="3"/>
  <c r="O21" i="3"/>
  <c r="P21" i="3"/>
  <c r="Q21" i="3"/>
  <c r="R21" i="3"/>
  <c r="G22" i="3"/>
  <c r="H22" i="3"/>
  <c r="I22" i="3"/>
  <c r="J22" i="3"/>
  <c r="K22" i="3"/>
  <c r="L22" i="3"/>
  <c r="M22" i="3"/>
  <c r="N22" i="3"/>
  <c r="O22" i="3"/>
  <c r="P22" i="3"/>
  <c r="Q22" i="3"/>
  <c r="R22" i="3"/>
  <c r="G23" i="3"/>
  <c r="H23" i="3"/>
  <c r="I23" i="3"/>
  <c r="J23" i="3"/>
  <c r="K23" i="3"/>
  <c r="L23" i="3"/>
  <c r="M23" i="3"/>
  <c r="N23" i="3"/>
  <c r="O23" i="3"/>
  <c r="P23" i="3"/>
  <c r="Q23" i="3"/>
  <c r="R23" i="3"/>
  <c r="G24" i="3"/>
  <c r="H24" i="3"/>
  <c r="I24" i="3"/>
  <c r="J24" i="3"/>
  <c r="K24" i="3"/>
  <c r="L24" i="3"/>
  <c r="M24" i="3"/>
  <c r="N24" i="3"/>
  <c r="O24" i="3"/>
  <c r="P24" i="3"/>
  <c r="Q24" i="3"/>
  <c r="R24" i="3"/>
  <c r="G25" i="3"/>
  <c r="H25" i="3"/>
  <c r="I25" i="3"/>
  <c r="J25" i="3"/>
  <c r="K25" i="3"/>
  <c r="L25" i="3"/>
  <c r="M25" i="3"/>
  <c r="N25" i="3"/>
  <c r="O25" i="3"/>
  <c r="P25" i="3"/>
  <c r="Q25" i="3"/>
  <c r="R25" i="3"/>
  <c r="G26" i="3"/>
  <c r="H26" i="3"/>
  <c r="I26" i="3"/>
  <c r="J26" i="3"/>
  <c r="K26" i="3"/>
  <c r="L26" i="3"/>
  <c r="M26" i="3"/>
  <c r="N26" i="3"/>
  <c r="O26" i="3"/>
  <c r="P26" i="3"/>
  <c r="Q26" i="3"/>
  <c r="R26" i="3"/>
  <c r="G27" i="3"/>
  <c r="H27" i="3"/>
  <c r="I27" i="3"/>
  <c r="J27" i="3"/>
  <c r="K27" i="3"/>
  <c r="L27" i="3"/>
  <c r="M27" i="3"/>
  <c r="N27" i="3"/>
  <c r="O27" i="3"/>
  <c r="P27" i="3"/>
  <c r="Q27" i="3"/>
  <c r="R27" i="3"/>
  <c r="G28" i="3"/>
  <c r="H28" i="3"/>
  <c r="I28" i="3"/>
  <c r="J28" i="3"/>
  <c r="K28" i="3"/>
  <c r="L28" i="3"/>
  <c r="M28" i="3"/>
  <c r="N28" i="3"/>
  <c r="O28" i="3"/>
  <c r="P28" i="3"/>
  <c r="Q28" i="3"/>
  <c r="R28" i="3"/>
  <c r="G29" i="3"/>
  <c r="H29" i="3"/>
  <c r="I29" i="3"/>
  <c r="J29" i="3"/>
  <c r="K29" i="3"/>
  <c r="L29" i="3"/>
  <c r="M29" i="3"/>
  <c r="N29" i="3"/>
  <c r="O29" i="3"/>
  <c r="P29" i="3"/>
  <c r="Q29" i="3"/>
  <c r="R29" i="3"/>
  <c r="G30" i="3"/>
  <c r="H30" i="3"/>
  <c r="I30" i="3"/>
  <c r="J30" i="3"/>
  <c r="K30" i="3"/>
  <c r="L30" i="3"/>
  <c r="M30" i="3"/>
  <c r="N30" i="3"/>
  <c r="O30" i="3"/>
  <c r="P30" i="3"/>
  <c r="Q30" i="3"/>
  <c r="R30" i="3"/>
  <c r="G31" i="3"/>
  <c r="H31" i="3"/>
  <c r="I31" i="3"/>
  <c r="J31" i="3"/>
  <c r="K31" i="3"/>
  <c r="L31" i="3"/>
  <c r="M31" i="3"/>
  <c r="N31" i="3"/>
  <c r="O31" i="3"/>
  <c r="P31" i="3"/>
  <c r="Q31" i="3"/>
  <c r="R31" i="3"/>
  <c r="G32" i="3"/>
  <c r="H32" i="3"/>
  <c r="I32" i="3"/>
  <c r="J32" i="3"/>
  <c r="K32" i="3"/>
  <c r="L32" i="3"/>
  <c r="M32" i="3"/>
  <c r="N32" i="3"/>
  <c r="O32" i="3"/>
  <c r="P32" i="3"/>
  <c r="Q32" i="3"/>
  <c r="R32" i="3"/>
  <c r="G33" i="3"/>
  <c r="H33" i="3"/>
  <c r="I33" i="3"/>
  <c r="J33" i="3"/>
  <c r="K33" i="3"/>
  <c r="L33" i="3"/>
  <c r="M33" i="3"/>
  <c r="N33" i="3"/>
  <c r="O33" i="3"/>
  <c r="P33" i="3"/>
  <c r="Q33" i="3"/>
  <c r="R33" i="3"/>
  <c r="G34" i="3"/>
  <c r="H34" i="3"/>
  <c r="I34" i="3"/>
  <c r="J34" i="3"/>
  <c r="K34" i="3"/>
  <c r="L34" i="3"/>
  <c r="M34" i="3"/>
  <c r="N34" i="3"/>
  <c r="O34" i="3"/>
  <c r="P34" i="3"/>
  <c r="Q34" i="3"/>
  <c r="R34" i="3"/>
  <c r="G35" i="3"/>
  <c r="H35" i="3"/>
  <c r="I35" i="3"/>
  <c r="J35" i="3"/>
  <c r="K35" i="3"/>
  <c r="L35" i="3"/>
  <c r="M35" i="3"/>
  <c r="N35" i="3"/>
  <c r="O35" i="3"/>
  <c r="P35" i="3"/>
  <c r="Q35" i="3"/>
  <c r="R35" i="3"/>
  <c r="R2" i="3"/>
  <c r="Q2" i="3"/>
  <c r="P2" i="3"/>
  <c r="O2" i="3"/>
  <c r="N2" i="3"/>
  <c r="M2" i="3"/>
  <c r="L2" i="3"/>
  <c r="K2" i="3"/>
  <c r="J2" i="3"/>
  <c r="I2" i="3"/>
  <c r="H2" i="3"/>
  <c r="G2" i="3"/>
  <c r="R36" i="3"/>
  <c r="Q36" i="3"/>
  <c r="P36" i="3"/>
  <c r="O36" i="3"/>
  <c r="N36" i="3"/>
  <c r="M36" i="3"/>
  <c r="L36" i="3"/>
  <c r="K36" i="3"/>
  <c r="J36" i="3"/>
  <c r="I36" i="3"/>
  <c r="H36" i="3"/>
  <c r="G36" i="3"/>
  <c r="DQ101" i="2"/>
  <c r="DP101" i="2"/>
  <c r="DO101" i="2"/>
  <c r="DN101" i="2"/>
  <c r="DM101" i="2"/>
  <c r="DL101" i="2"/>
  <c r="DK101" i="2"/>
  <c r="DJ101" i="2"/>
  <c r="DI101" i="2"/>
  <c r="DH101" i="2"/>
  <c r="DG101" i="2"/>
  <c r="DF101" i="2"/>
  <c r="DE101" i="2"/>
  <c r="DD101" i="2"/>
  <c r="DC101" i="2"/>
  <c r="DB101" i="2"/>
  <c r="DA101" i="2"/>
  <c r="CZ101" i="2"/>
  <c r="CY101" i="2"/>
  <c r="CX101" i="2"/>
  <c r="CW101" i="2"/>
  <c r="CV101" i="2"/>
  <c r="CU101" i="2"/>
  <c r="CT101" i="2"/>
  <c r="CS101" i="2"/>
  <c r="CR101" i="2"/>
  <c r="CQ101" i="2"/>
  <c r="DZ101" i="2"/>
  <c r="DY101" i="2"/>
  <c r="DX101" i="2"/>
  <c r="DW101" i="2"/>
  <c r="DV101" i="2"/>
  <c r="DU101" i="2"/>
  <c r="DT101" i="2"/>
  <c r="DS101" i="2"/>
  <c r="DR101" i="2"/>
  <c r="DZ100" i="2"/>
  <c r="DY100" i="2"/>
  <c r="DX100" i="2"/>
  <c r="DW100" i="2"/>
  <c r="DV100" i="2"/>
  <c r="DU100" i="2"/>
  <c r="DT100" i="2"/>
  <c r="DS100" i="2"/>
  <c r="DR100" i="2"/>
  <c r="DZ99" i="2"/>
  <c r="DY99" i="2"/>
  <c r="DX99" i="2"/>
  <c r="DW99" i="2"/>
  <c r="DV99" i="2"/>
  <c r="DU99" i="2"/>
  <c r="DT99" i="2"/>
  <c r="DS99" i="2"/>
  <c r="DR99" i="2"/>
  <c r="DZ98" i="2"/>
  <c r="DY98" i="2"/>
  <c r="DX98" i="2"/>
  <c r="DW98" i="2"/>
  <c r="DV98" i="2"/>
  <c r="DU98" i="2"/>
  <c r="DT98" i="2"/>
  <c r="DS98" i="2"/>
  <c r="DR98" i="2"/>
  <c r="DZ97" i="2"/>
  <c r="DY97" i="2"/>
  <c r="DX97" i="2"/>
  <c r="DW97" i="2"/>
  <c r="DV97" i="2"/>
  <c r="DU97" i="2"/>
  <c r="DT97" i="2"/>
  <c r="DS97" i="2"/>
  <c r="DR97" i="2"/>
  <c r="DZ96" i="2"/>
  <c r="DY96" i="2"/>
  <c r="DX96" i="2"/>
  <c r="DW96" i="2"/>
  <c r="DV96" i="2"/>
  <c r="DU96" i="2"/>
  <c r="DT96" i="2"/>
  <c r="DS96" i="2"/>
  <c r="DR96" i="2"/>
  <c r="DZ95" i="2"/>
  <c r="DY95" i="2"/>
  <c r="DX95" i="2"/>
  <c r="DW95" i="2"/>
  <c r="DV95" i="2"/>
  <c r="DU95" i="2"/>
  <c r="DT95" i="2"/>
  <c r="DS95" i="2"/>
  <c r="DR95" i="2"/>
  <c r="DZ94" i="2"/>
  <c r="DY94" i="2"/>
  <c r="DX94" i="2"/>
  <c r="DW94" i="2"/>
  <c r="DV94" i="2"/>
  <c r="DU94" i="2"/>
  <c r="DT94" i="2"/>
  <c r="DS94" i="2"/>
  <c r="DR94" i="2"/>
  <c r="DZ93" i="2"/>
  <c r="DY93" i="2"/>
  <c r="DX93" i="2"/>
  <c r="DW93" i="2"/>
  <c r="DV93" i="2"/>
  <c r="DU93" i="2"/>
  <c r="DT93" i="2"/>
  <c r="DS93" i="2"/>
  <c r="DR93" i="2"/>
  <c r="DZ92" i="2"/>
  <c r="DY92" i="2"/>
  <c r="DX92" i="2"/>
  <c r="DW92" i="2"/>
  <c r="DV92" i="2"/>
  <c r="DU92" i="2"/>
  <c r="DT92" i="2"/>
  <c r="DS92" i="2"/>
  <c r="DR92" i="2"/>
  <c r="DZ91" i="2"/>
  <c r="DY91" i="2"/>
  <c r="DX91" i="2"/>
  <c r="DW91" i="2"/>
  <c r="DV91" i="2"/>
  <c r="DU91" i="2"/>
  <c r="DT91" i="2"/>
  <c r="DS91" i="2"/>
  <c r="DR91" i="2"/>
  <c r="DZ90" i="2"/>
  <c r="DY90" i="2"/>
  <c r="DX90" i="2"/>
  <c r="DW90" i="2"/>
  <c r="DV90" i="2"/>
  <c r="DU90" i="2"/>
  <c r="DT90" i="2"/>
  <c r="DS90" i="2"/>
  <c r="DR90" i="2"/>
  <c r="DZ89" i="2"/>
  <c r="DY89" i="2"/>
  <c r="DX89" i="2"/>
  <c r="DW89" i="2"/>
  <c r="DV89" i="2"/>
  <c r="DU89" i="2"/>
  <c r="DT89" i="2"/>
  <c r="DS89" i="2"/>
  <c r="DR89" i="2"/>
  <c r="DZ88" i="2"/>
  <c r="DY88" i="2"/>
  <c r="DX88" i="2"/>
  <c r="DW88" i="2"/>
  <c r="DV88" i="2"/>
  <c r="DU88" i="2"/>
  <c r="DT88" i="2"/>
  <c r="DS88" i="2"/>
  <c r="DR88" i="2"/>
  <c r="DZ87" i="2"/>
  <c r="DY87" i="2"/>
  <c r="DX87" i="2"/>
  <c r="DW87" i="2"/>
  <c r="DV87" i="2"/>
  <c r="DU87" i="2"/>
  <c r="DT87" i="2"/>
  <c r="DS87" i="2"/>
  <c r="DR87" i="2"/>
  <c r="DZ86" i="2"/>
  <c r="DY86" i="2"/>
  <c r="DX86" i="2"/>
  <c r="DW86" i="2"/>
  <c r="DV86" i="2"/>
  <c r="DU86" i="2"/>
  <c r="DT86" i="2"/>
  <c r="DS86" i="2"/>
  <c r="DR86" i="2"/>
  <c r="DZ85" i="2"/>
  <c r="DY85" i="2"/>
  <c r="DX85" i="2"/>
  <c r="DW85" i="2"/>
  <c r="DV85" i="2"/>
  <c r="DU85" i="2"/>
  <c r="DT85" i="2"/>
  <c r="DS85" i="2"/>
  <c r="DR85" i="2"/>
  <c r="DZ84" i="2"/>
  <c r="DY84" i="2"/>
  <c r="DX84" i="2"/>
  <c r="DW84" i="2"/>
  <c r="DV84" i="2"/>
  <c r="DU84" i="2"/>
  <c r="DT84" i="2"/>
  <c r="DS84" i="2"/>
  <c r="DR84" i="2"/>
  <c r="DZ83" i="2"/>
  <c r="DY83" i="2"/>
  <c r="DX83" i="2"/>
  <c r="DW83" i="2"/>
  <c r="DV83" i="2"/>
  <c r="DU83" i="2"/>
  <c r="DT83" i="2"/>
  <c r="DS83" i="2"/>
  <c r="DR83" i="2"/>
  <c r="DZ82" i="2"/>
  <c r="DY82" i="2"/>
  <c r="DX82" i="2"/>
  <c r="DW82" i="2"/>
  <c r="DV82" i="2"/>
  <c r="DU82" i="2"/>
  <c r="DT82" i="2"/>
  <c r="DS82" i="2"/>
  <c r="DR82" i="2"/>
  <c r="DZ81" i="2"/>
  <c r="DY81" i="2"/>
  <c r="DX81" i="2"/>
  <c r="DW81" i="2"/>
  <c r="DV81" i="2"/>
  <c r="DU81" i="2"/>
  <c r="DT81" i="2"/>
  <c r="DS81" i="2"/>
  <c r="DR81" i="2"/>
  <c r="DZ80" i="2"/>
  <c r="DY80" i="2"/>
  <c r="DX80" i="2"/>
  <c r="DW80" i="2"/>
  <c r="DV80" i="2"/>
  <c r="DU80" i="2"/>
  <c r="DT80" i="2"/>
  <c r="DS80" i="2"/>
  <c r="DR80" i="2"/>
  <c r="DZ79" i="2"/>
  <c r="DY79" i="2"/>
  <c r="DX79" i="2"/>
  <c r="DW79" i="2"/>
  <c r="DV79" i="2"/>
  <c r="DU79" i="2"/>
  <c r="DT79" i="2"/>
  <c r="DS79" i="2"/>
  <c r="DR79" i="2"/>
  <c r="DZ78" i="2"/>
  <c r="DY78" i="2"/>
  <c r="DX78" i="2"/>
  <c r="DW78" i="2"/>
  <c r="DV78" i="2"/>
  <c r="DU78" i="2"/>
  <c r="DT78" i="2"/>
  <c r="DS78" i="2"/>
  <c r="DR78" i="2"/>
  <c r="DZ77" i="2"/>
  <c r="DY77" i="2"/>
  <c r="DX77" i="2"/>
  <c r="DW77" i="2"/>
  <c r="DV77" i="2"/>
  <c r="DU77" i="2"/>
  <c r="DT77" i="2"/>
  <c r="DS77" i="2"/>
  <c r="DR77" i="2"/>
  <c r="DZ76" i="2"/>
  <c r="DY76" i="2"/>
  <c r="DX76" i="2"/>
  <c r="DW76" i="2"/>
  <c r="DV76" i="2"/>
  <c r="DU76" i="2"/>
  <c r="DT76" i="2"/>
  <c r="DS76" i="2"/>
  <c r="DR76" i="2"/>
  <c r="DZ75" i="2"/>
  <c r="DY75" i="2"/>
  <c r="DX75" i="2"/>
  <c r="DW75" i="2"/>
  <c r="DV75" i="2"/>
  <c r="DU75" i="2"/>
  <c r="DT75" i="2"/>
  <c r="DS75" i="2"/>
  <c r="DR75" i="2"/>
  <c r="DZ74" i="2"/>
  <c r="DY74" i="2"/>
  <c r="DX74" i="2"/>
  <c r="DW74" i="2"/>
  <c r="DV74" i="2"/>
  <c r="DU74" i="2"/>
  <c r="DT74" i="2"/>
  <c r="DS74" i="2"/>
  <c r="DR74" i="2"/>
  <c r="DZ73" i="2"/>
  <c r="DY73" i="2"/>
  <c r="DX73" i="2"/>
  <c r="DW73" i="2"/>
  <c r="DV73" i="2"/>
  <c r="DU73" i="2"/>
  <c r="DT73" i="2"/>
  <c r="DS73" i="2"/>
  <c r="DR73" i="2"/>
  <c r="DZ72" i="2"/>
  <c r="DY72" i="2"/>
  <c r="DX72" i="2"/>
  <c r="DW72" i="2"/>
  <c r="DV72" i="2"/>
  <c r="DU72" i="2"/>
  <c r="DT72" i="2"/>
  <c r="DS72" i="2"/>
  <c r="DR72" i="2"/>
  <c r="DZ71" i="2"/>
  <c r="DY71" i="2"/>
  <c r="DX71" i="2"/>
  <c r="DW71" i="2"/>
  <c r="DV71" i="2"/>
  <c r="DU71" i="2"/>
  <c r="DT71" i="2"/>
  <c r="DS71" i="2"/>
  <c r="DR71" i="2"/>
  <c r="DZ70" i="2"/>
  <c r="DY70" i="2"/>
  <c r="DX70" i="2"/>
  <c r="DW70" i="2"/>
  <c r="DV70" i="2"/>
  <c r="DU70" i="2"/>
  <c r="DT70" i="2"/>
  <c r="DS70" i="2"/>
  <c r="DR70" i="2"/>
  <c r="DZ69" i="2"/>
  <c r="DY69" i="2"/>
  <c r="DX69" i="2"/>
  <c r="DW69" i="2"/>
  <c r="DV69" i="2"/>
  <c r="DU69" i="2"/>
  <c r="DT69" i="2"/>
  <c r="DS69" i="2"/>
  <c r="DR69" i="2"/>
  <c r="DZ68" i="2"/>
  <c r="DY68" i="2"/>
  <c r="DX68" i="2"/>
  <c r="DW68" i="2"/>
  <c r="DV68" i="2"/>
  <c r="DU68" i="2"/>
  <c r="DT68" i="2"/>
  <c r="DS68" i="2"/>
  <c r="DR68" i="2"/>
  <c r="DZ67" i="2"/>
  <c r="DY67" i="2"/>
  <c r="DX67" i="2"/>
  <c r="DW67" i="2"/>
  <c r="DV67" i="2"/>
  <c r="DU67" i="2"/>
  <c r="DT67" i="2"/>
  <c r="DS67" i="2"/>
  <c r="DR67" i="2"/>
  <c r="DZ66" i="2"/>
  <c r="DY66" i="2"/>
  <c r="DX66" i="2"/>
  <c r="DW66" i="2"/>
  <c r="DV66" i="2"/>
  <c r="DU66" i="2"/>
  <c r="DT66" i="2"/>
  <c r="DS66" i="2"/>
  <c r="DR66" i="2"/>
  <c r="DZ65" i="2"/>
  <c r="DY65" i="2"/>
  <c r="DX65" i="2"/>
  <c r="DW65" i="2"/>
  <c r="DV65" i="2"/>
  <c r="DU65" i="2"/>
  <c r="DT65" i="2"/>
  <c r="DS65" i="2"/>
  <c r="DR65" i="2"/>
  <c r="DZ64" i="2"/>
  <c r="DY64" i="2"/>
  <c r="DX64" i="2"/>
  <c r="DW64" i="2"/>
  <c r="DV64" i="2"/>
  <c r="DU64" i="2"/>
  <c r="DT64" i="2"/>
  <c r="DS64" i="2"/>
  <c r="DR64" i="2"/>
  <c r="DZ63" i="2"/>
  <c r="DY63" i="2"/>
  <c r="DX63" i="2"/>
  <c r="DW63" i="2"/>
  <c r="DV63" i="2"/>
  <c r="DU63" i="2"/>
  <c r="DT63" i="2"/>
  <c r="DS63" i="2"/>
  <c r="DR63" i="2"/>
  <c r="DZ62" i="2"/>
  <c r="DY62" i="2"/>
  <c r="DX62" i="2"/>
  <c r="DW62" i="2"/>
  <c r="DV62" i="2"/>
  <c r="DU62" i="2"/>
  <c r="DT62" i="2"/>
  <c r="DS62" i="2"/>
  <c r="DR62" i="2"/>
  <c r="DZ61" i="2"/>
  <c r="DY61" i="2"/>
  <c r="DX61" i="2"/>
  <c r="DW61" i="2"/>
  <c r="DV61" i="2"/>
  <c r="DU61" i="2"/>
  <c r="DT61" i="2"/>
  <c r="DS61" i="2"/>
  <c r="DR61" i="2"/>
  <c r="DZ60" i="2"/>
  <c r="DY60" i="2"/>
  <c r="DX60" i="2"/>
  <c r="DW60" i="2"/>
  <c r="DV60" i="2"/>
  <c r="DU60" i="2"/>
  <c r="DT60" i="2"/>
  <c r="DS60" i="2"/>
  <c r="DR60" i="2"/>
  <c r="DZ59" i="2"/>
  <c r="DY59" i="2"/>
  <c r="DX59" i="2"/>
  <c r="DW59" i="2"/>
  <c r="DV59" i="2"/>
  <c r="DU59" i="2"/>
  <c r="DT59" i="2"/>
  <c r="DS59" i="2"/>
  <c r="DR59" i="2"/>
  <c r="DZ58" i="2"/>
  <c r="DY58" i="2"/>
  <c r="DX58" i="2"/>
  <c r="DW58" i="2"/>
  <c r="DV58" i="2"/>
  <c r="DU58" i="2"/>
  <c r="DT58" i="2"/>
  <c r="DS58" i="2"/>
  <c r="DR58" i="2"/>
  <c r="DZ57" i="2"/>
  <c r="DY57" i="2"/>
  <c r="DX57" i="2"/>
  <c r="DW57" i="2"/>
  <c r="DV57" i="2"/>
  <c r="DU57" i="2"/>
  <c r="DT57" i="2"/>
  <c r="DS57" i="2"/>
  <c r="DR57" i="2"/>
  <c r="DZ56" i="2"/>
  <c r="DY56" i="2"/>
  <c r="DX56" i="2"/>
  <c r="DW56" i="2"/>
  <c r="DV56" i="2"/>
  <c r="DU56" i="2"/>
  <c r="DT56" i="2"/>
  <c r="DS56" i="2"/>
  <c r="DR56" i="2"/>
  <c r="DZ55" i="2"/>
  <c r="DY55" i="2"/>
  <c r="DX55" i="2"/>
  <c r="DW55" i="2"/>
  <c r="DV55" i="2"/>
  <c r="DU55" i="2"/>
  <c r="DT55" i="2"/>
  <c r="DS55" i="2"/>
  <c r="DR55" i="2"/>
  <c r="DZ54" i="2"/>
  <c r="DY54" i="2"/>
  <c r="DX54" i="2"/>
  <c r="DW54" i="2"/>
  <c r="DV54" i="2"/>
  <c r="DU54" i="2"/>
  <c r="DT54" i="2"/>
  <c r="DS54" i="2"/>
  <c r="DR54" i="2"/>
  <c r="DZ53" i="2"/>
  <c r="DY53" i="2"/>
  <c r="DX53" i="2"/>
  <c r="DW53" i="2"/>
  <c r="DV53" i="2"/>
  <c r="DU53" i="2"/>
  <c r="DT53" i="2"/>
  <c r="DS53" i="2"/>
  <c r="DR53" i="2"/>
  <c r="DZ52" i="2"/>
  <c r="DY52" i="2"/>
  <c r="DX52" i="2"/>
  <c r="DW52" i="2"/>
  <c r="DV52" i="2"/>
  <c r="DU52" i="2"/>
  <c r="DT52" i="2"/>
  <c r="DS52" i="2"/>
  <c r="DR52" i="2"/>
  <c r="DZ51" i="2"/>
  <c r="DY51" i="2"/>
  <c r="DX51" i="2"/>
  <c r="DW51" i="2"/>
  <c r="DV51" i="2"/>
  <c r="DU51" i="2"/>
  <c r="DT51" i="2"/>
  <c r="DS51" i="2"/>
  <c r="DR51" i="2"/>
  <c r="DZ50" i="2"/>
  <c r="DY50" i="2"/>
  <c r="DX50" i="2"/>
  <c r="DW50" i="2"/>
  <c r="DV50" i="2"/>
  <c r="DU50" i="2"/>
  <c r="DT50" i="2"/>
  <c r="DS50" i="2"/>
  <c r="DR50" i="2"/>
  <c r="DZ49" i="2"/>
  <c r="DY49" i="2"/>
  <c r="DX49" i="2"/>
  <c r="DW49" i="2"/>
  <c r="DV49" i="2"/>
  <c r="DU49" i="2"/>
  <c r="DT49" i="2"/>
  <c r="DS49" i="2"/>
  <c r="DR49" i="2"/>
  <c r="DZ48" i="2"/>
  <c r="DY48" i="2"/>
  <c r="DX48" i="2"/>
  <c r="DW48" i="2"/>
  <c r="DV48" i="2"/>
  <c r="DU48" i="2"/>
  <c r="DT48" i="2"/>
  <c r="DS48" i="2"/>
  <c r="DR48" i="2"/>
  <c r="DZ47" i="2"/>
  <c r="DY47" i="2"/>
  <c r="DX47" i="2"/>
  <c r="DW47" i="2"/>
  <c r="DV47" i="2"/>
  <c r="DU47" i="2"/>
  <c r="DT47" i="2"/>
  <c r="DS47" i="2"/>
  <c r="DR47" i="2"/>
  <c r="DZ46" i="2"/>
  <c r="DY46" i="2"/>
  <c r="DX46" i="2"/>
  <c r="DW46" i="2"/>
  <c r="DV46" i="2"/>
  <c r="DU46" i="2"/>
  <c r="DT46" i="2"/>
  <c r="DS46" i="2"/>
  <c r="DR46" i="2"/>
  <c r="DZ45" i="2"/>
  <c r="DY45" i="2"/>
  <c r="DX45" i="2"/>
  <c r="DW45" i="2"/>
  <c r="DV45" i="2"/>
  <c r="DU45" i="2"/>
  <c r="DT45" i="2"/>
  <c r="DS45" i="2"/>
  <c r="DR45" i="2"/>
  <c r="DZ44" i="2"/>
  <c r="DY44" i="2"/>
  <c r="DX44" i="2"/>
  <c r="DW44" i="2"/>
  <c r="DV44" i="2"/>
  <c r="DU44" i="2"/>
  <c r="DT44" i="2"/>
  <c r="DS44" i="2"/>
  <c r="DR44" i="2"/>
  <c r="DZ43" i="2"/>
  <c r="DY43" i="2"/>
  <c r="DX43" i="2"/>
  <c r="DW43" i="2"/>
  <c r="DV43" i="2"/>
  <c r="DU43" i="2"/>
  <c r="DT43" i="2"/>
  <c r="DS43" i="2"/>
  <c r="DR43" i="2"/>
  <c r="DZ42" i="2"/>
  <c r="DY42" i="2"/>
  <c r="DX42" i="2"/>
  <c r="DW42" i="2"/>
  <c r="DV42" i="2"/>
  <c r="DU42" i="2"/>
  <c r="DT42" i="2"/>
  <c r="DS42" i="2"/>
  <c r="DR42" i="2"/>
  <c r="DZ41" i="2"/>
  <c r="DY41" i="2"/>
  <c r="DX41" i="2"/>
  <c r="DW41" i="2"/>
  <c r="DV41" i="2"/>
  <c r="DU41" i="2"/>
  <c r="DT41" i="2"/>
  <c r="DS41" i="2"/>
  <c r="DR41" i="2"/>
  <c r="DZ40" i="2"/>
  <c r="DY40" i="2"/>
  <c r="DX40" i="2"/>
  <c r="DW40" i="2"/>
  <c r="DV40" i="2"/>
  <c r="DU40" i="2"/>
  <c r="DT40" i="2"/>
  <c r="DS40" i="2"/>
  <c r="DR40" i="2"/>
  <c r="DZ39" i="2"/>
  <c r="DY39" i="2"/>
  <c r="DX39" i="2"/>
  <c r="DW39" i="2"/>
  <c r="DV39" i="2"/>
  <c r="DU39" i="2"/>
  <c r="DT39" i="2"/>
  <c r="DS39" i="2"/>
  <c r="DR39" i="2"/>
  <c r="DZ38" i="2"/>
  <c r="DY38" i="2"/>
  <c r="DX38" i="2"/>
  <c r="DW38" i="2"/>
  <c r="DV38" i="2"/>
  <c r="DU38" i="2"/>
  <c r="DT38" i="2"/>
  <c r="DS38" i="2"/>
  <c r="DR38" i="2"/>
  <c r="DZ37" i="2"/>
  <c r="DY37" i="2"/>
  <c r="DX37" i="2"/>
  <c r="DW37" i="2"/>
  <c r="DV37" i="2"/>
  <c r="DU37" i="2"/>
  <c r="DT37" i="2"/>
  <c r="DS37" i="2"/>
  <c r="DR37" i="2"/>
  <c r="DZ36" i="2"/>
  <c r="DY36" i="2"/>
  <c r="DX36" i="2"/>
  <c r="DW36" i="2"/>
  <c r="DV36" i="2"/>
  <c r="DU36" i="2"/>
  <c r="DT36" i="2"/>
  <c r="DS36" i="2"/>
  <c r="DR36" i="2"/>
  <c r="DZ35" i="2"/>
  <c r="DY35" i="2"/>
  <c r="DX35" i="2"/>
  <c r="DW35" i="2"/>
  <c r="DV35" i="2"/>
  <c r="DU35" i="2"/>
  <c r="DT35" i="2"/>
  <c r="DS35" i="2"/>
  <c r="DR35" i="2"/>
  <c r="DZ34" i="2"/>
  <c r="DY34" i="2"/>
  <c r="DX34" i="2"/>
  <c r="DW34" i="2"/>
  <c r="DV34" i="2"/>
  <c r="DU34" i="2"/>
  <c r="DT34" i="2"/>
  <c r="DS34" i="2"/>
  <c r="DR34" i="2"/>
  <c r="DZ33" i="2"/>
  <c r="DY33" i="2"/>
  <c r="DX33" i="2"/>
  <c r="DW33" i="2"/>
  <c r="DV33" i="2"/>
  <c r="DU33" i="2"/>
  <c r="DT33" i="2"/>
  <c r="DS33" i="2"/>
  <c r="DR33" i="2"/>
  <c r="DZ32" i="2"/>
  <c r="DY32" i="2"/>
  <c r="DX32" i="2"/>
  <c r="DW32" i="2"/>
  <c r="DV32" i="2"/>
  <c r="DU32" i="2"/>
  <c r="DT32" i="2"/>
  <c r="DS32" i="2"/>
  <c r="DR32" i="2"/>
  <c r="DZ31" i="2"/>
  <c r="DY31" i="2"/>
  <c r="DX31" i="2"/>
  <c r="DW31" i="2"/>
  <c r="DV31" i="2"/>
  <c r="DU31" i="2"/>
  <c r="DT31" i="2"/>
  <c r="DS31" i="2"/>
  <c r="DR31" i="2"/>
  <c r="DZ30" i="2"/>
  <c r="DY30" i="2"/>
  <c r="DX30" i="2"/>
  <c r="DW30" i="2"/>
  <c r="DV30" i="2"/>
  <c r="DU30" i="2"/>
  <c r="DT30" i="2"/>
  <c r="DS30" i="2"/>
  <c r="DR30" i="2"/>
  <c r="DZ29" i="2"/>
  <c r="DY29" i="2"/>
  <c r="DX29" i="2"/>
  <c r="DW29" i="2"/>
  <c r="DV29" i="2"/>
  <c r="DU29" i="2"/>
  <c r="DT29" i="2"/>
  <c r="DS29" i="2"/>
  <c r="DR29" i="2"/>
  <c r="DZ28" i="2"/>
  <c r="DY28" i="2"/>
  <c r="DX28" i="2"/>
  <c r="DW28" i="2"/>
  <c r="DV28" i="2"/>
  <c r="DU28" i="2"/>
  <c r="DT28" i="2"/>
  <c r="DS28" i="2"/>
  <c r="DR28" i="2"/>
  <c r="DZ27" i="2"/>
  <c r="DY27" i="2"/>
  <c r="DX27" i="2"/>
  <c r="DW27" i="2"/>
  <c r="DV27" i="2"/>
  <c r="DU27" i="2"/>
  <c r="DT27" i="2"/>
  <c r="DS27" i="2"/>
  <c r="DR27" i="2"/>
  <c r="DZ26" i="2"/>
  <c r="DY26" i="2"/>
  <c r="DX26" i="2"/>
  <c r="DW26" i="2"/>
  <c r="DV26" i="2"/>
  <c r="DU26" i="2"/>
  <c r="DT26" i="2"/>
  <c r="DS26" i="2"/>
  <c r="DR26" i="2"/>
  <c r="DZ25" i="2"/>
  <c r="DY25" i="2"/>
  <c r="DX25" i="2"/>
  <c r="DW25" i="2"/>
  <c r="DV25" i="2"/>
  <c r="DU25" i="2"/>
  <c r="DT25" i="2"/>
  <c r="DS25" i="2"/>
  <c r="DR25" i="2"/>
  <c r="DZ24" i="2"/>
  <c r="DY24" i="2"/>
  <c r="DX24" i="2"/>
  <c r="DW24" i="2"/>
  <c r="DV24" i="2"/>
  <c r="DU24" i="2"/>
  <c r="DT24" i="2"/>
  <c r="DS24" i="2"/>
  <c r="DR24" i="2"/>
  <c r="DZ23" i="2"/>
  <c r="DY23" i="2"/>
  <c r="DX23" i="2"/>
  <c r="DW23" i="2"/>
  <c r="DV23" i="2"/>
  <c r="DU23" i="2"/>
  <c r="DT23" i="2"/>
  <c r="DS23" i="2"/>
  <c r="DR23" i="2"/>
  <c r="DZ22" i="2"/>
  <c r="DY22" i="2"/>
  <c r="DX22" i="2"/>
  <c r="DW22" i="2"/>
  <c r="DV22" i="2"/>
  <c r="DU22" i="2"/>
  <c r="DT22" i="2"/>
  <c r="DS22" i="2"/>
  <c r="DR22" i="2"/>
  <c r="DZ21" i="2"/>
  <c r="DY21" i="2"/>
  <c r="DX21" i="2"/>
  <c r="DW21" i="2"/>
  <c r="DV21" i="2"/>
  <c r="DU21" i="2"/>
  <c r="DT21" i="2"/>
  <c r="DS21" i="2"/>
  <c r="DR21" i="2"/>
  <c r="DZ20" i="2"/>
  <c r="DY20" i="2"/>
  <c r="DX20" i="2"/>
  <c r="DW20" i="2"/>
  <c r="DV20" i="2"/>
  <c r="DU20" i="2"/>
  <c r="DT20" i="2"/>
  <c r="DS20" i="2"/>
  <c r="DR20" i="2"/>
  <c r="DZ19" i="2"/>
  <c r="DY19" i="2"/>
  <c r="DX19" i="2"/>
  <c r="DW19" i="2"/>
  <c r="DV19" i="2"/>
  <c r="DU19" i="2"/>
  <c r="DT19" i="2"/>
  <c r="DS19" i="2"/>
  <c r="DR19" i="2"/>
  <c r="DZ18" i="2"/>
  <c r="DY18" i="2"/>
  <c r="DX18" i="2"/>
  <c r="DW18" i="2"/>
  <c r="DV18" i="2"/>
  <c r="DU18" i="2"/>
  <c r="DT18" i="2"/>
  <c r="DS18" i="2"/>
  <c r="DR18" i="2"/>
  <c r="DZ17" i="2"/>
  <c r="DY17" i="2"/>
  <c r="DX17" i="2"/>
  <c r="DW17" i="2"/>
  <c r="DV17" i="2"/>
  <c r="DU17" i="2"/>
  <c r="DT17" i="2"/>
  <c r="DS17" i="2"/>
  <c r="DR17" i="2"/>
  <c r="DZ16" i="2"/>
  <c r="DY16" i="2"/>
  <c r="DX16" i="2"/>
  <c r="DW16" i="2"/>
  <c r="DV16" i="2"/>
  <c r="DU16" i="2"/>
  <c r="DT16" i="2"/>
  <c r="DS16" i="2"/>
  <c r="DR16" i="2"/>
  <c r="DZ15" i="2"/>
  <c r="DY15" i="2"/>
  <c r="DX15" i="2"/>
  <c r="DW15" i="2"/>
  <c r="DV15" i="2"/>
  <c r="DU15" i="2"/>
  <c r="DT15" i="2"/>
  <c r="DS15" i="2"/>
  <c r="DR15" i="2"/>
  <c r="DZ14" i="2"/>
  <c r="DY14" i="2"/>
  <c r="DX14" i="2"/>
  <c r="DW14" i="2"/>
  <c r="DV14" i="2"/>
  <c r="DU14" i="2"/>
  <c r="DT14" i="2"/>
  <c r="DS14" i="2"/>
  <c r="DR14" i="2"/>
  <c r="DZ13" i="2"/>
  <c r="DY13" i="2"/>
  <c r="DX13" i="2"/>
  <c r="DW13" i="2"/>
  <c r="DV13" i="2"/>
  <c r="DU13" i="2"/>
  <c r="DT13" i="2"/>
  <c r="DS13" i="2"/>
  <c r="DR13" i="2"/>
  <c r="DZ12" i="2"/>
  <c r="DY12" i="2"/>
  <c r="DX12" i="2"/>
  <c r="DW12" i="2"/>
  <c r="DV12" i="2"/>
  <c r="DU12" i="2"/>
  <c r="DT12" i="2"/>
  <c r="DS12" i="2"/>
  <c r="DR12" i="2"/>
  <c r="DZ11" i="2"/>
  <c r="DY11" i="2"/>
  <c r="DX11" i="2"/>
  <c r="DW11" i="2"/>
  <c r="DV11" i="2"/>
  <c r="DU11" i="2"/>
  <c r="DT11" i="2"/>
  <c r="DS11" i="2"/>
  <c r="DR11" i="2"/>
  <c r="DZ10" i="2"/>
  <c r="DY10" i="2"/>
  <c r="DX10" i="2"/>
  <c r="DW10" i="2"/>
  <c r="DV10" i="2"/>
  <c r="DU10" i="2"/>
  <c r="DT10" i="2"/>
  <c r="DS10" i="2"/>
  <c r="DR10" i="2"/>
  <c r="DZ9" i="2"/>
  <c r="DY9" i="2"/>
  <c r="DX9" i="2"/>
  <c r="DW9" i="2"/>
  <c r="DV9" i="2"/>
  <c r="DU9" i="2"/>
  <c r="DT9" i="2"/>
  <c r="DS9" i="2"/>
  <c r="DR9" i="2"/>
  <c r="DZ8" i="2"/>
  <c r="DY8" i="2"/>
  <c r="DX8" i="2"/>
  <c r="DW8" i="2"/>
  <c r="DV8" i="2"/>
  <c r="DU8" i="2"/>
  <c r="DT8" i="2"/>
  <c r="DS8" i="2"/>
  <c r="DR8" i="2"/>
  <c r="DZ7" i="2"/>
  <c r="DY7" i="2"/>
  <c r="DX7" i="2"/>
  <c r="DW7" i="2"/>
  <c r="DV7" i="2"/>
  <c r="DU7" i="2"/>
  <c r="DT7" i="2"/>
  <c r="DS7" i="2"/>
  <c r="DR7" i="2"/>
  <c r="DZ6" i="2"/>
  <c r="DY6" i="2"/>
  <c r="DX6" i="2"/>
  <c r="DW6" i="2"/>
  <c r="DV6" i="2"/>
  <c r="DU6" i="2"/>
  <c r="DT6" i="2"/>
  <c r="DS6" i="2"/>
  <c r="DR6" i="2"/>
  <c r="DZ5" i="2"/>
  <c r="DY5" i="2"/>
  <c r="DX5" i="2"/>
  <c r="DW5" i="2"/>
  <c r="DV5" i="2"/>
  <c r="DU5" i="2"/>
  <c r="DT5" i="2"/>
  <c r="DS5" i="2"/>
  <c r="DR5" i="2"/>
  <c r="DQ100" i="2"/>
  <c r="DP100" i="2"/>
  <c r="DO100" i="2"/>
  <c r="DN100" i="2"/>
  <c r="DM100" i="2"/>
  <c r="DL100" i="2"/>
  <c r="DK100" i="2"/>
  <c r="DJ100" i="2"/>
  <c r="DI100" i="2"/>
  <c r="DH100" i="2"/>
  <c r="DG100" i="2"/>
  <c r="DF100" i="2"/>
  <c r="DE100" i="2"/>
  <c r="DD100" i="2"/>
  <c r="DC100" i="2"/>
  <c r="DB100" i="2"/>
  <c r="DA100" i="2"/>
  <c r="CZ100" i="2"/>
  <c r="CY100" i="2"/>
  <c r="CX100" i="2"/>
  <c r="CW100" i="2"/>
  <c r="CV100" i="2"/>
  <c r="CU100" i="2"/>
  <c r="CT100" i="2"/>
  <c r="CS100" i="2"/>
  <c r="CR100" i="2"/>
  <c r="CQ100" i="2"/>
  <c r="DQ99" i="2"/>
  <c r="DP99" i="2"/>
  <c r="DO99" i="2"/>
  <c r="DN99" i="2"/>
  <c r="DM99" i="2"/>
  <c r="DL99" i="2"/>
  <c r="DK99" i="2"/>
  <c r="DJ99" i="2"/>
  <c r="DI99" i="2"/>
  <c r="DH99" i="2"/>
  <c r="DG99" i="2"/>
  <c r="DF99" i="2"/>
  <c r="DE99" i="2"/>
  <c r="DD99" i="2"/>
  <c r="DC99" i="2"/>
  <c r="DB99" i="2"/>
  <c r="DA99" i="2"/>
  <c r="CZ99" i="2"/>
  <c r="CY99" i="2"/>
  <c r="CX99" i="2"/>
  <c r="CW99" i="2"/>
  <c r="CV99" i="2"/>
  <c r="CU99" i="2"/>
  <c r="CT99" i="2"/>
  <c r="CS99" i="2"/>
  <c r="CR99" i="2"/>
  <c r="CQ99" i="2"/>
  <c r="DQ98" i="2"/>
  <c r="DP98" i="2"/>
  <c r="DO98" i="2"/>
  <c r="DN98" i="2"/>
  <c r="DM98" i="2"/>
  <c r="DL98" i="2"/>
  <c r="DK98" i="2"/>
  <c r="DJ98" i="2"/>
  <c r="DI98" i="2"/>
  <c r="DH98" i="2"/>
  <c r="DG98" i="2"/>
  <c r="DF98" i="2"/>
  <c r="DE98" i="2"/>
  <c r="DD98" i="2"/>
  <c r="DC98" i="2"/>
  <c r="DB98" i="2"/>
  <c r="DA98" i="2"/>
  <c r="CZ98" i="2"/>
  <c r="CY98" i="2"/>
  <c r="CX98" i="2"/>
  <c r="CW98" i="2"/>
  <c r="CV98" i="2"/>
  <c r="CU98" i="2"/>
  <c r="CT98" i="2"/>
  <c r="CS98" i="2"/>
  <c r="CR98" i="2"/>
  <c r="CQ98" i="2"/>
  <c r="DQ97" i="2"/>
  <c r="DP97" i="2"/>
  <c r="DO97" i="2"/>
  <c r="DN97" i="2"/>
  <c r="DM97" i="2"/>
  <c r="DL97" i="2"/>
  <c r="DK97" i="2"/>
  <c r="DJ97" i="2"/>
  <c r="DI97" i="2"/>
  <c r="DH97" i="2"/>
  <c r="DG97" i="2"/>
  <c r="DF97" i="2"/>
  <c r="DE97" i="2"/>
  <c r="DD97" i="2"/>
  <c r="DC97" i="2"/>
  <c r="DB97" i="2"/>
  <c r="DA97" i="2"/>
  <c r="CZ97" i="2"/>
  <c r="CY97" i="2"/>
  <c r="CX97" i="2"/>
  <c r="CW97" i="2"/>
  <c r="CV97" i="2"/>
  <c r="CU97" i="2"/>
  <c r="CT97" i="2"/>
  <c r="CS97" i="2"/>
  <c r="CR97" i="2"/>
  <c r="CQ97" i="2"/>
  <c r="DQ96" i="2"/>
  <c r="DP96" i="2"/>
  <c r="DO96" i="2"/>
  <c r="DN96" i="2"/>
  <c r="DM96" i="2"/>
  <c r="DL96" i="2"/>
  <c r="DK96" i="2"/>
  <c r="DJ96" i="2"/>
  <c r="DI96" i="2"/>
  <c r="DH96" i="2"/>
  <c r="DG96" i="2"/>
  <c r="DF96" i="2"/>
  <c r="DE96" i="2"/>
  <c r="DD96" i="2"/>
  <c r="DC96" i="2"/>
  <c r="DB96" i="2"/>
  <c r="DA96" i="2"/>
  <c r="CZ96" i="2"/>
  <c r="CY96" i="2"/>
  <c r="CX96" i="2"/>
  <c r="CW96" i="2"/>
  <c r="CV96" i="2"/>
  <c r="CU96" i="2"/>
  <c r="CT96" i="2"/>
  <c r="CS96" i="2"/>
  <c r="CR96" i="2"/>
  <c r="CQ96" i="2"/>
  <c r="DQ95" i="2"/>
  <c r="DP95" i="2"/>
  <c r="DO95" i="2"/>
  <c r="DN95" i="2"/>
  <c r="DM95" i="2"/>
  <c r="DL95" i="2"/>
  <c r="DK95" i="2"/>
  <c r="DJ95" i="2"/>
  <c r="DI95" i="2"/>
  <c r="DH95" i="2"/>
  <c r="DG95" i="2"/>
  <c r="DF95" i="2"/>
  <c r="DE95" i="2"/>
  <c r="DD95" i="2"/>
  <c r="DC95" i="2"/>
  <c r="DB95" i="2"/>
  <c r="DA95" i="2"/>
  <c r="CZ95" i="2"/>
  <c r="CY95" i="2"/>
  <c r="CX95" i="2"/>
  <c r="CW95" i="2"/>
  <c r="CV95" i="2"/>
  <c r="CU95" i="2"/>
  <c r="CT95" i="2"/>
  <c r="CS95" i="2"/>
  <c r="CR95" i="2"/>
  <c r="CQ95" i="2"/>
  <c r="DQ94" i="2"/>
  <c r="DP94" i="2"/>
  <c r="DO94" i="2"/>
  <c r="DN94" i="2"/>
  <c r="DM94" i="2"/>
  <c r="DL94" i="2"/>
  <c r="DK94" i="2"/>
  <c r="DJ94" i="2"/>
  <c r="DI94" i="2"/>
  <c r="DH94" i="2"/>
  <c r="DG94" i="2"/>
  <c r="DF94" i="2"/>
  <c r="DE94" i="2"/>
  <c r="DD94" i="2"/>
  <c r="DC94" i="2"/>
  <c r="DB94" i="2"/>
  <c r="DA94" i="2"/>
  <c r="CZ94" i="2"/>
  <c r="CY94" i="2"/>
  <c r="CX94" i="2"/>
  <c r="CW94" i="2"/>
  <c r="CV94" i="2"/>
  <c r="CU94" i="2"/>
  <c r="CT94" i="2"/>
  <c r="CS94" i="2"/>
  <c r="CR94" i="2"/>
  <c r="CQ94" i="2"/>
  <c r="DQ93" i="2"/>
  <c r="DP93" i="2"/>
  <c r="DO93" i="2"/>
  <c r="DN93" i="2"/>
  <c r="DM93" i="2"/>
  <c r="DL93" i="2"/>
  <c r="DK93" i="2"/>
  <c r="DJ93" i="2"/>
  <c r="DI93" i="2"/>
  <c r="DH93" i="2"/>
  <c r="DG93" i="2"/>
  <c r="DF93" i="2"/>
  <c r="DE93" i="2"/>
  <c r="DD93" i="2"/>
  <c r="DC93" i="2"/>
  <c r="DB93" i="2"/>
  <c r="DA93" i="2"/>
  <c r="CZ93" i="2"/>
  <c r="CY93" i="2"/>
  <c r="CX93" i="2"/>
  <c r="CW93" i="2"/>
  <c r="CV93" i="2"/>
  <c r="CU93" i="2"/>
  <c r="CT93" i="2"/>
  <c r="CS93" i="2"/>
  <c r="CR93" i="2"/>
  <c r="CQ93" i="2"/>
  <c r="DQ92" i="2"/>
  <c r="DP92" i="2"/>
  <c r="DO92" i="2"/>
  <c r="DN92" i="2"/>
  <c r="DM92" i="2"/>
  <c r="DL92" i="2"/>
  <c r="DK92" i="2"/>
  <c r="DJ92" i="2"/>
  <c r="DI92" i="2"/>
  <c r="DH92" i="2"/>
  <c r="DG92" i="2"/>
  <c r="DF92" i="2"/>
  <c r="DE92" i="2"/>
  <c r="DD92" i="2"/>
  <c r="DC92" i="2"/>
  <c r="DB92" i="2"/>
  <c r="DA92" i="2"/>
  <c r="CZ92" i="2"/>
  <c r="CY92" i="2"/>
  <c r="CX92" i="2"/>
  <c r="CW92" i="2"/>
  <c r="CV92" i="2"/>
  <c r="CU92" i="2"/>
  <c r="CT92" i="2"/>
  <c r="CS92" i="2"/>
  <c r="CR92" i="2"/>
  <c r="CQ92" i="2"/>
  <c r="DQ91" i="2"/>
  <c r="DP91" i="2"/>
  <c r="DO91" i="2"/>
  <c r="DN91" i="2"/>
  <c r="DM91" i="2"/>
  <c r="DL91" i="2"/>
  <c r="DK91" i="2"/>
  <c r="DJ91" i="2"/>
  <c r="DI91" i="2"/>
  <c r="DH91" i="2"/>
  <c r="DG91" i="2"/>
  <c r="DF91" i="2"/>
  <c r="DE91" i="2"/>
  <c r="DD91" i="2"/>
  <c r="DC91" i="2"/>
  <c r="DB91" i="2"/>
  <c r="DA91" i="2"/>
  <c r="CZ91" i="2"/>
  <c r="CY91" i="2"/>
  <c r="CX91" i="2"/>
  <c r="CW91" i="2"/>
  <c r="CV91" i="2"/>
  <c r="CU91" i="2"/>
  <c r="CT91" i="2"/>
  <c r="CS91" i="2"/>
  <c r="CR91" i="2"/>
  <c r="CQ91" i="2"/>
  <c r="DQ90" i="2"/>
  <c r="DP90" i="2"/>
  <c r="DO90" i="2"/>
  <c r="DN90" i="2"/>
  <c r="DM90" i="2"/>
  <c r="DL90" i="2"/>
  <c r="DK90" i="2"/>
  <c r="DJ90" i="2"/>
  <c r="DI90" i="2"/>
  <c r="DH90" i="2"/>
  <c r="DG90" i="2"/>
  <c r="DF90" i="2"/>
  <c r="DE90" i="2"/>
  <c r="DD90" i="2"/>
  <c r="DC90" i="2"/>
  <c r="DB90" i="2"/>
  <c r="DA90" i="2"/>
  <c r="CZ90" i="2"/>
  <c r="CY90" i="2"/>
  <c r="CX90" i="2"/>
  <c r="CW90" i="2"/>
  <c r="CV90" i="2"/>
  <c r="CU90" i="2"/>
  <c r="CT90" i="2"/>
  <c r="CS90" i="2"/>
  <c r="CR90" i="2"/>
  <c r="CQ90" i="2"/>
  <c r="DQ89" i="2"/>
  <c r="DP89" i="2"/>
  <c r="DO89" i="2"/>
  <c r="DN89" i="2"/>
  <c r="DM89" i="2"/>
  <c r="DL89" i="2"/>
  <c r="DK89" i="2"/>
  <c r="DJ89" i="2"/>
  <c r="DI89" i="2"/>
  <c r="DH89" i="2"/>
  <c r="DG89" i="2"/>
  <c r="DF89" i="2"/>
  <c r="DE89" i="2"/>
  <c r="DD89" i="2"/>
  <c r="DC89" i="2"/>
  <c r="DB89" i="2"/>
  <c r="DA89" i="2"/>
  <c r="CZ89" i="2"/>
  <c r="CY89" i="2"/>
  <c r="CX89" i="2"/>
  <c r="CW89" i="2"/>
  <c r="CV89" i="2"/>
  <c r="CU89" i="2"/>
  <c r="CT89" i="2"/>
  <c r="CS89" i="2"/>
  <c r="CR89" i="2"/>
  <c r="CQ89" i="2"/>
  <c r="DQ88" i="2"/>
  <c r="DP88" i="2"/>
  <c r="DO88" i="2"/>
  <c r="DN88" i="2"/>
  <c r="DM88" i="2"/>
  <c r="DL88" i="2"/>
  <c r="DK88" i="2"/>
  <c r="DJ88" i="2"/>
  <c r="DI88" i="2"/>
  <c r="DH88" i="2"/>
  <c r="DG88" i="2"/>
  <c r="DF88" i="2"/>
  <c r="DE88" i="2"/>
  <c r="DD88" i="2"/>
  <c r="DC88" i="2"/>
  <c r="DB88" i="2"/>
  <c r="DA88" i="2"/>
  <c r="CZ88" i="2"/>
  <c r="CY88" i="2"/>
  <c r="CX88" i="2"/>
  <c r="CW88" i="2"/>
  <c r="CV88" i="2"/>
  <c r="CU88" i="2"/>
  <c r="CT88" i="2"/>
  <c r="CS88" i="2"/>
  <c r="CR88" i="2"/>
  <c r="CQ88" i="2"/>
  <c r="DQ87" i="2"/>
  <c r="DP87" i="2"/>
  <c r="DO87" i="2"/>
  <c r="DN87" i="2"/>
  <c r="DM87" i="2"/>
  <c r="DL87" i="2"/>
  <c r="DK87" i="2"/>
  <c r="DJ87" i="2"/>
  <c r="DI87" i="2"/>
  <c r="DH87" i="2"/>
  <c r="DG87" i="2"/>
  <c r="DF87" i="2"/>
  <c r="DE87" i="2"/>
  <c r="DD87" i="2"/>
  <c r="DC87" i="2"/>
  <c r="DB87" i="2"/>
  <c r="DA87" i="2"/>
  <c r="CZ87" i="2"/>
  <c r="CY87" i="2"/>
  <c r="CX87" i="2"/>
  <c r="CW87" i="2"/>
  <c r="CV87" i="2"/>
  <c r="CU87" i="2"/>
  <c r="CT87" i="2"/>
  <c r="CS87" i="2"/>
  <c r="CR87" i="2"/>
  <c r="CQ87" i="2"/>
  <c r="DQ86" i="2"/>
  <c r="DP86" i="2"/>
  <c r="DO86" i="2"/>
  <c r="DN86" i="2"/>
  <c r="DM86" i="2"/>
  <c r="DL86" i="2"/>
  <c r="DK86" i="2"/>
  <c r="DJ86" i="2"/>
  <c r="DI86" i="2"/>
  <c r="DH86" i="2"/>
  <c r="DG86" i="2"/>
  <c r="DF86" i="2"/>
  <c r="DE86" i="2"/>
  <c r="DD86" i="2"/>
  <c r="DC86" i="2"/>
  <c r="DB86" i="2"/>
  <c r="DA86" i="2"/>
  <c r="CZ86" i="2"/>
  <c r="CY86" i="2"/>
  <c r="CX86" i="2"/>
  <c r="CW86" i="2"/>
  <c r="CV86" i="2"/>
  <c r="CU86" i="2"/>
  <c r="CT86" i="2"/>
  <c r="CS86" i="2"/>
  <c r="CR86" i="2"/>
  <c r="CQ86" i="2"/>
  <c r="DQ85" i="2"/>
  <c r="DP85" i="2"/>
  <c r="DO85" i="2"/>
  <c r="DN85" i="2"/>
  <c r="DM85" i="2"/>
  <c r="DL85" i="2"/>
  <c r="DK85" i="2"/>
  <c r="DJ85" i="2"/>
  <c r="DI85" i="2"/>
  <c r="DH85" i="2"/>
  <c r="DG85" i="2"/>
  <c r="DF85" i="2"/>
  <c r="DE85" i="2"/>
  <c r="DD85" i="2"/>
  <c r="DC85" i="2"/>
  <c r="DB85" i="2"/>
  <c r="DA85" i="2"/>
  <c r="CZ85" i="2"/>
  <c r="CY85" i="2"/>
  <c r="CX85" i="2"/>
  <c r="CW85" i="2"/>
  <c r="CV85" i="2"/>
  <c r="CU85" i="2"/>
  <c r="CT85" i="2"/>
  <c r="CS85" i="2"/>
  <c r="CR85" i="2"/>
  <c r="CQ85" i="2"/>
  <c r="DQ84" i="2"/>
  <c r="DP84" i="2"/>
  <c r="DO84" i="2"/>
  <c r="DN84" i="2"/>
  <c r="DM84" i="2"/>
  <c r="DL84" i="2"/>
  <c r="DK84" i="2"/>
  <c r="DJ84" i="2"/>
  <c r="DI84" i="2"/>
  <c r="DH84" i="2"/>
  <c r="DG84" i="2"/>
  <c r="DF84" i="2"/>
  <c r="DE84" i="2"/>
  <c r="DD84" i="2"/>
  <c r="DC84" i="2"/>
  <c r="DB84" i="2"/>
  <c r="DA84" i="2"/>
  <c r="CZ84" i="2"/>
  <c r="CY84" i="2"/>
  <c r="CX84" i="2"/>
  <c r="CW84" i="2"/>
  <c r="CV84" i="2"/>
  <c r="CU84" i="2"/>
  <c r="CT84" i="2"/>
  <c r="CS84" i="2"/>
  <c r="CR84" i="2"/>
  <c r="CQ84" i="2"/>
  <c r="DQ83" i="2"/>
  <c r="DP83" i="2"/>
  <c r="DO83" i="2"/>
  <c r="DN83" i="2"/>
  <c r="DM83" i="2"/>
  <c r="DL83" i="2"/>
  <c r="DK83" i="2"/>
  <c r="DJ83" i="2"/>
  <c r="DI83" i="2"/>
  <c r="DH83" i="2"/>
  <c r="DG83" i="2"/>
  <c r="DF83" i="2"/>
  <c r="DE83" i="2"/>
  <c r="DD83" i="2"/>
  <c r="DC83" i="2"/>
  <c r="DB83" i="2"/>
  <c r="DA83" i="2"/>
  <c r="CZ83" i="2"/>
  <c r="CY83" i="2"/>
  <c r="CX83" i="2"/>
  <c r="CW83" i="2"/>
  <c r="CV83" i="2"/>
  <c r="CU83" i="2"/>
  <c r="CT83" i="2"/>
  <c r="CS83" i="2"/>
  <c r="CR83" i="2"/>
  <c r="CQ83" i="2"/>
  <c r="DQ82" i="2"/>
  <c r="DP82" i="2"/>
  <c r="DO82" i="2"/>
  <c r="DN82" i="2"/>
  <c r="DM82" i="2"/>
  <c r="DL82" i="2"/>
  <c r="DK82" i="2"/>
  <c r="DJ82" i="2"/>
  <c r="DI82" i="2"/>
  <c r="DH82" i="2"/>
  <c r="DG82" i="2"/>
  <c r="DF82" i="2"/>
  <c r="DE82" i="2"/>
  <c r="DD82" i="2"/>
  <c r="DC82" i="2"/>
  <c r="DB82" i="2"/>
  <c r="DA82" i="2"/>
  <c r="CZ82" i="2"/>
  <c r="CY82" i="2"/>
  <c r="CX82" i="2"/>
  <c r="CW82" i="2"/>
  <c r="CV82" i="2"/>
  <c r="CU82" i="2"/>
  <c r="CT82" i="2"/>
  <c r="CS82" i="2"/>
  <c r="CR82" i="2"/>
  <c r="CQ82" i="2"/>
  <c r="DQ81" i="2"/>
  <c r="DP81" i="2"/>
  <c r="DO81" i="2"/>
  <c r="DN81" i="2"/>
  <c r="DM81" i="2"/>
  <c r="DL81" i="2"/>
  <c r="DK81" i="2"/>
  <c r="DJ81" i="2"/>
  <c r="DI81" i="2"/>
  <c r="DH81" i="2"/>
  <c r="DG81" i="2"/>
  <c r="DF81" i="2"/>
  <c r="DE81" i="2"/>
  <c r="DD81" i="2"/>
  <c r="DC81" i="2"/>
  <c r="DB81" i="2"/>
  <c r="DA81" i="2"/>
  <c r="CZ81" i="2"/>
  <c r="CY81" i="2"/>
  <c r="CX81" i="2"/>
  <c r="CW81" i="2"/>
  <c r="CV81" i="2"/>
  <c r="CU81" i="2"/>
  <c r="CT81" i="2"/>
  <c r="CS81" i="2"/>
  <c r="CR81" i="2"/>
  <c r="CQ81" i="2"/>
  <c r="DQ80" i="2"/>
  <c r="DP80" i="2"/>
  <c r="DO80" i="2"/>
  <c r="DN80" i="2"/>
  <c r="DM80" i="2"/>
  <c r="DL80" i="2"/>
  <c r="DK80" i="2"/>
  <c r="DJ80" i="2"/>
  <c r="DI80" i="2"/>
  <c r="DH80" i="2"/>
  <c r="DG80" i="2"/>
  <c r="DF80" i="2"/>
  <c r="DE80" i="2"/>
  <c r="DD80" i="2"/>
  <c r="DC80" i="2"/>
  <c r="DB80" i="2"/>
  <c r="DA80" i="2"/>
  <c r="CZ80" i="2"/>
  <c r="CY80" i="2"/>
  <c r="CX80" i="2"/>
  <c r="CW80" i="2"/>
  <c r="CV80" i="2"/>
  <c r="CU80" i="2"/>
  <c r="CT80" i="2"/>
  <c r="CS80" i="2"/>
  <c r="CR80" i="2"/>
  <c r="CQ80" i="2"/>
  <c r="DQ79" i="2"/>
  <c r="DP79" i="2"/>
  <c r="DO79" i="2"/>
  <c r="DN79" i="2"/>
  <c r="DM79" i="2"/>
  <c r="DL79" i="2"/>
  <c r="DK79" i="2"/>
  <c r="DJ79" i="2"/>
  <c r="DI79" i="2"/>
  <c r="DH79" i="2"/>
  <c r="DG79" i="2"/>
  <c r="DF79" i="2"/>
  <c r="DE79" i="2"/>
  <c r="DD79" i="2"/>
  <c r="DC79" i="2"/>
  <c r="DB79" i="2"/>
  <c r="DA79" i="2"/>
  <c r="CZ79" i="2"/>
  <c r="CY79" i="2"/>
  <c r="CX79" i="2"/>
  <c r="CW79" i="2"/>
  <c r="CV79" i="2"/>
  <c r="CU79" i="2"/>
  <c r="CT79" i="2"/>
  <c r="CS79" i="2"/>
  <c r="CR79" i="2"/>
  <c r="CQ79" i="2"/>
  <c r="DQ78" i="2"/>
  <c r="DP78" i="2"/>
  <c r="DO78" i="2"/>
  <c r="DN78" i="2"/>
  <c r="DM78" i="2"/>
  <c r="DL78" i="2"/>
  <c r="DK78" i="2"/>
  <c r="DJ78" i="2"/>
  <c r="DI78" i="2"/>
  <c r="DH78" i="2"/>
  <c r="DG78" i="2"/>
  <c r="DF78" i="2"/>
  <c r="DE78" i="2"/>
  <c r="DD78" i="2"/>
  <c r="DC78" i="2"/>
  <c r="DB78" i="2"/>
  <c r="DA78" i="2"/>
  <c r="CZ78" i="2"/>
  <c r="CY78" i="2"/>
  <c r="CX78" i="2"/>
  <c r="CW78" i="2"/>
  <c r="CV78" i="2"/>
  <c r="CU78" i="2"/>
  <c r="CT78" i="2"/>
  <c r="CS78" i="2"/>
  <c r="CR78" i="2"/>
  <c r="CQ78" i="2"/>
  <c r="DQ77" i="2"/>
  <c r="DP77" i="2"/>
  <c r="DO77" i="2"/>
  <c r="DN77" i="2"/>
  <c r="DM77" i="2"/>
  <c r="DL77" i="2"/>
  <c r="DK77" i="2"/>
  <c r="DJ77" i="2"/>
  <c r="DI77" i="2"/>
  <c r="DH77" i="2"/>
  <c r="DG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DQ76" i="2"/>
  <c r="DP76" i="2"/>
  <c r="DO76" i="2"/>
  <c r="DN76" i="2"/>
  <c r="DM76" i="2"/>
  <c r="DL76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DQ75" i="2"/>
  <c r="DP75" i="2"/>
  <c r="DO75" i="2"/>
  <c r="DN75" i="2"/>
  <c r="DM75" i="2"/>
  <c r="DL75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DQ74" i="2"/>
  <c r="DP74" i="2"/>
  <c r="DO74" i="2"/>
  <c r="DN74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DQ73" i="2"/>
  <c r="DP73" i="2"/>
  <c r="DO73" i="2"/>
  <c r="DN73" i="2"/>
  <c r="DM73" i="2"/>
  <c r="DL73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DQ71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DQ70" i="2"/>
  <c r="DP70" i="2"/>
  <c r="DO70" i="2"/>
  <c r="DN70" i="2"/>
  <c r="DM70" i="2"/>
  <c r="DL70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DQ69" i="2"/>
  <c r="DP69" i="2"/>
  <c r="DO69" i="2"/>
  <c r="DN69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DQ68" i="2"/>
  <c r="DP68" i="2"/>
  <c r="DO68" i="2"/>
  <c r="DN68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DQ67" i="2"/>
  <c r="DP67" i="2"/>
  <c r="DO67" i="2"/>
  <c r="DN67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DQ66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DQ65" i="2"/>
  <c r="DP65" i="2"/>
  <c r="DO65" i="2"/>
  <c r="DN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DQ64" i="2"/>
  <c r="DP64" i="2"/>
  <c r="DO64" i="2"/>
  <c r="DN64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DQ63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DQ62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DQ61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DQ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DQ55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DQ54" i="2"/>
  <c r="DP54" i="2"/>
  <c r="DO54" i="2"/>
  <c r="DN54" i="2"/>
  <c r="DM54" i="2"/>
  <c r="DL54" i="2"/>
  <c r="DK54" i="2"/>
  <c r="DJ54" i="2"/>
  <c r="DI54" i="2"/>
  <c r="DH54" i="2"/>
  <c r="DG54" i="2"/>
  <c r="DF54" i="2"/>
  <c r="DE54" i="2"/>
  <c r="DD54" i="2"/>
  <c r="DC54" i="2"/>
  <c r="DB54" i="2"/>
  <c r="DA54" i="2"/>
  <c r="CZ54" i="2"/>
  <c r="CY54" i="2"/>
  <c r="CX54" i="2"/>
  <c r="CW54" i="2"/>
  <c r="CV54" i="2"/>
  <c r="CU54" i="2"/>
  <c r="CT54" i="2"/>
  <c r="CS54" i="2"/>
  <c r="CR54" i="2"/>
  <c r="CQ54" i="2"/>
  <c r="DQ53" i="2"/>
  <c r="DP53" i="2"/>
  <c r="DO53" i="2"/>
  <c r="DN53" i="2"/>
  <c r="DM53" i="2"/>
  <c r="DL53" i="2"/>
  <c r="DK53" i="2"/>
  <c r="DJ53" i="2"/>
  <c r="DI53" i="2"/>
  <c r="DH53" i="2"/>
  <c r="DG53" i="2"/>
  <c r="DF53" i="2"/>
  <c r="DE53" i="2"/>
  <c r="DD53" i="2"/>
  <c r="DC53" i="2"/>
  <c r="DB53" i="2"/>
  <c r="DA53" i="2"/>
  <c r="CZ53" i="2"/>
  <c r="CY53" i="2"/>
  <c r="CX53" i="2"/>
  <c r="CW53" i="2"/>
  <c r="CV53" i="2"/>
  <c r="CU53" i="2"/>
  <c r="CT53" i="2"/>
  <c r="CS53" i="2"/>
  <c r="CR53" i="2"/>
  <c r="CQ53" i="2"/>
  <c r="DQ52" i="2"/>
  <c r="DP52" i="2"/>
  <c r="DO52" i="2"/>
  <c r="DN52" i="2"/>
  <c r="DM52" i="2"/>
  <c r="DL52" i="2"/>
  <c r="DK52" i="2"/>
  <c r="DJ52" i="2"/>
  <c r="DI52" i="2"/>
  <c r="DH52" i="2"/>
  <c r="DG52" i="2"/>
  <c r="DF52" i="2"/>
  <c r="DE52" i="2"/>
  <c r="DD52" i="2"/>
  <c r="DC52" i="2"/>
  <c r="DB52" i="2"/>
  <c r="DA52" i="2"/>
  <c r="CZ52" i="2"/>
  <c r="CY52" i="2"/>
  <c r="CX52" i="2"/>
  <c r="CW52" i="2"/>
  <c r="CV52" i="2"/>
  <c r="CU52" i="2"/>
  <c r="CT52" i="2"/>
  <c r="CS52" i="2"/>
  <c r="CR52" i="2"/>
  <c r="CQ52" i="2"/>
  <c r="DQ51" i="2"/>
  <c r="DP51" i="2"/>
  <c r="DO51" i="2"/>
  <c r="DN51" i="2"/>
  <c r="DM51" i="2"/>
  <c r="DL51" i="2"/>
  <c r="DK51" i="2"/>
  <c r="DJ51" i="2"/>
  <c r="DI51" i="2"/>
  <c r="DH51" i="2"/>
  <c r="DG51" i="2"/>
  <c r="DF51" i="2"/>
  <c r="DE51" i="2"/>
  <c r="DD51" i="2"/>
  <c r="DC51" i="2"/>
  <c r="DB51" i="2"/>
  <c r="DA51" i="2"/>
  <c r="CZ51" i="2"/>
  <c r="CY51" i="2"/>
  <c r="CX51" i="2"/>
  <c r="CW51" i="2"/>
  <c r="CV51" i="2"/>
  <c r="CU51" i="2"/>
  <c r="CT51" i="2"/>
  <c r="CS51" i="2"/>
  <c r="CR51" i="2"/>
  <c r="CQ51" i="2"/>
  <c r="DQ50" i="2"/>
  <c r="DP50" i="2"/>
  <c r="DO50" i="2"/>
  <c r="DN50" i="2"/>
  <c r="DM50" i="2"/>
  <c r="DL50" i="2"/>
  <c r="DK50" i="2"/>
  <c r="DJ50" i="2"/>
  <c r="DI50" i="2"/>
  <c r="DH50" i="2"/>
  <c r="DG50" i="2"/>
  <c r="DF50" i="2"/>
  <c r="DE50" i="2"/>
  <c r="DD50" i="2"/>
  <c r="DC50" i="2"/>
  <c r="DB50" i="2"/>
  <c r="DA50" i="2"/>
  <c r="CZ50" i="2"/>
  <c r="CY50" i="2"/>
  <c r="CX50" i="2"/>
  <c r="CW50" i="2"/>
  <c r="CV50" i="2"/>
  <c r="CU50" i="2"/>
  <c r="CT50" i="2"/>
  <c r="CS50" i="2"/>
  <c r="CR50" i="2"/>
  <c r="CQ50" i="2"/>
  <c r="DQ49" i="2"/>
  <c r="DP49" i="2"/>
  <c r="DO49" i="2"/>
  <c r="DN49" i="2"/>
  <c r="DM49" i="2"/>
  <c r="DL49" i="2"/>
  <c r="DK49" i="2"/>
  <c r="DJ49" i="2"/>
  <c r="DI49" i="2"/>
  <c r="DH49" i="2"/>
  <c r="DG49" i="2"/>
  <c r="DF49" i="2"/>
  <c r="DE49" i="2"/>
  <c r="DD49" i="2"/>
  <c r="DC49" i="2"/>
  <c r="DB49" i="2"/>
  <c r="DA49" i="2"/>
  <c r="CZ49" i="2"/>
  <c r="CY49" i="2"/>
  <c r="CX49" i="2"/>
  <c r="CW49" i="2"/>
  <c r="CV49" i="2"/>
  <c r="CU49" i="2"/>
  <c r="CT49" i="2"/>
  <c r="CS49" i="2"/>
  <c r="CR49" i="2"/>
  <c r="CQ49" i="2"/>
  <c r="DQ48" i="2"/>
  <c r="DP48" i="2"/>
  <c r="DO48" i="2"/>
  <c r="DN48" i="2"/>
  <c r="DM48" i="2"/>
  <c r="DL48" i="2"/>
  <c r="DK48" i="2"/>
  <c r="DJ48" i="2"/>
  <c r="DI48" i="2"/>
  <c r="DH48" i="2"/>
  <c r="DG48" i="2"/>
  <c r="DF48" i="2"/>
  <c r="DE48" i="2"/>
  <c r="DD48" i="2"/>
  <c r="DC48" i="2"/>
  <c r="DB48" i="2"/>
  <c r="DA48" i="2"/>
  <c r="CZ48" i="2"/>
  <c r="CY48" i="2"/>
  <c r="CX48" i="2"/>
  <c r="CW48" i="2"/>
  <c r="CV48" i="2"/>
  <c r="CU48" i="2"/>
  <c r="CT48" i="2"/>
  <c r="CS48" i="2"/>
  <c r="CR48" i="2"/>
  <c r="CQ48" i="2"/>
  <c r="DQ47" i="2"/>
  <c r="DP47" i="2"/>
  <c r="DO47" i="2"/>
  <c r="DN47" i="2"/>
  <c r="DM47" i="2"/>
  <c r="DL47" i="2"/>
  <c r="DK47" i="2"/>
  <c r="DJ47" i="2"/>
  <c r="DI47" i="2"/>
  <c r="DH47" i="2"/>
  <c r="DG47" i="2"/>
  <c r="DF47" i="2"/>
  <c r="DE47" i="2"/>
  <c r="DD47" i="2"/>
  <c r="DC47" i="2"/>
  <c r="DB47" i="2"/>
  <c r="DA47" i="2"/>
  <c r="CZ47" i="2"/>
  <c r="CY47" i="2"/>
  <c r="CX47" i="2"/>
  <c r="CW47" i="2"/>
  <c r="CV47" i="2"/>
  <c r="CU47" i="2"/>
  <c r="CT47" i="2"/>
  <c r="CS47" i="2"/>
  <c r="CR47" i="2"/>
  <c r="CQ47" i="2"/>
  <c r="DQ46" i="2"/>
  <c r="DP46" i="2"/>
  <c r="DO46" i="2"/>
  <c r="DN46" i="2"/>
  <c r="DM46" i="2"/>
  <c r="DL46" i="2"/>
  <c r="DK46" i="2"/>
  <c r="DJ46" i="2"/>
  <c r="DI46" i="2"/>
  <c r="DH46" i="2"/>
  <c r="DG46" i="2"/>
  <c r="DF46" i="2"/>
  <c r="DE46" i="2"/>
  <c r="DD46" i="2"/>
  <c r="DC46" i="2"/>
  <c r="DB46" i="2"/>
  <c r="DA46" i="2"/>
  <c r="CZ46" i="2"/>
  <c r="CY46" i="2"/>
  <c r="CX46" i="2"/>
  <c r="CW46" i="2"/>
  <c r="CV46" i="2"/>
  <c r="CU46" i="2"/>
  <c r="CT46" i="2"/>
  <c r="CS46" i="2"/>
  <c r="CR46" i="2"/>
  <c r="CQ46" i="2"/>
  <c r="DQ45" i="2"/>
  <c r="DP45" i="2"/>
  <c r="DO45" i="2"/>
  <c r="DN45" i="2"/>
  <c r="DM45" i="2"/>
  <c r="DL45" i="2"/>
  <c r="DK45" i="2"/>
  <c r="DJ45" i="2"/>
  <c r="DI45" i="2"/>
  <c r="DH45" i="2"/>
  <c r="DG45" i="2"/>
  <c r="DF45" i="2"/>
  <c r="DE45" i="2"/>
  <c r="DD45" i="2"/>
  <c r="DC45" i="2"/>
  <c r="DB45" i="2"/>
  <c r="DA45" i="2"/>
  <c r="CZ45" i="2"/>
  <c r="CY45" i="2"/>
  <c r="CX45" i="2"/>
  <c r="CW45" i="2"/>
  <c r="CV45" i="2"/>
  <c r="CU45" i="2"/>
  <c r="CT45" i="2"/>
  <c r="CS45" i="2"/>
  <c r="CR45" i="2"/>
  <c r="CQ45" i="2"/>
  <c r="DQ44" i="2"/>
  <c r="DP44" i="2"/>
  <c r="DO44" i="2"/>
  <c r="DN44" i="2"/>
  <c r="DM44" i="2"/>
  <c r="DL44" i="2"/>
  <c r="DK44" i="2"/>
  <c r="DJ44" i="2"/>
  <c r="DI44" i="2"/>
  <c r="DH44" i="2"/>
  <c r="DG44" i="2"/>
  <c r="DF44" i="2"/>
  <c r="DE44" i="2"/>
  <c r="DD44" i="2"/>
  <c r="DC44" i="2"/>
  <c r="DB44" i="2"/>
  <c r="DA44" i="2"/>
  <c r="CZ44" i="2"/>
  <c r="CY44" i="2"/>
  <c r="CX44" i="2"/>
  <c r="CW44" i="2"/>
  <c r="CV44" i="2"/>
  <c r="CU44" i="2"/>
  <c r="CT44" i="2"/>
  <c r="CS44" i="2"/>
  <c r="CR44" i="2"/>
  <c r="CQ44" i="2"/>
  <c r="DQ43" i="2"/>
  <c r="DP43" i="2"/>
  <c r="DO43" i="2"/>
  <c r="DN43" i="2"/>
  <c r="DM43" i="2"/>
  <c r="DL43" i="2"/>
  <c r="DK43" i="2"/>
  <c r="DJ43" i="2"/>
  <c r="DI43" i="2"/>
  <c r="DH43" i="2"/>
  <c r="DG43" i="2"/>
  <c r="DF43" i="2"/>
  <c r="DE43" i="2"/>
  <c r="DD43" i="2"/>
  <c r="DC43" i="2"/>
  <c r="DB43" i="2"/>
  <c r="DA43" i="2"/>
  <c r="CZ43" i="2"/>
  <c r="CY43" i="2"/>
  <c r="CX43" i="2"/>
  <c r="CW43" i="2"/>
  <c r="CV43" i="2"/>
  <c r="CU43" i="2"/>
  <c r="CT43" i="2"/>
  <c r="CS43" i="2"/>
  <c r="CR43" i="2"/>
  <c r="CQ43" i="2"/>
  <c r="DQ42" i="2"/>
  <c r="DP42" i="2"/>
  <c r="DO42" i="2"/>
  <c r="DN42" i="2"/>
  <c r="DM42" i="2"/>
  <c r="DL42" i="2"/>
  <c r="DK42" i="2"/>
  <c r="DJ42" i="2"/>
  <c r="DI42" i="2"/>
  <c r="DH42" i="2"/>
  <c r="DG42" i="2"/>
  <c r="DF42" i="2"/>
  <c r="DE42" i="2"/>
  <c r="DD42" i="2"/>
  <c r="DC42" i="2"/>
  <c r="DB42" i="2"/>
  <c r="DA42" i="2"/>
  <c r="CZ42" i="2"/>
  <c r="CY42" i="2"/>
  <c r="CX42" i="2"/>
  <c r="CW42" i="2"/>
  <c r="CV42" i="2"/>
  <c r="CU42" i="2"/>
  <c r="CT42" i="2"/>
  <c r="CS42" i="2"/>
  <c r="CR42" i="2"/>
  <c r="CQ42" i="2"/>
  <c r="DQ41" i="2"/>
  <c r="DP41" i="2"/>
  <c r="DO41" i="2"/>
  <c r="DN41" i="2"/>
  <c r="DM41" i="2"/>
  <c r="DL41" i="2"/>
  <c r="DK41" i="2"/>
  <c r="DJ41" i="2"/>
  <c r="DI41" i="2"/>
  <c r="DH41" i="2"/>
  <c r="DG41" i="2"/>
  <c r="DF41" i="2"/>
  <c r="DE41" i="2"/>
  <c r="DD41" i="2"/>
  <c r="DC41" i="2"/>
  <c r="DB41" i="2"/>
  <c r="DA41" i="2"/>
  <c r="CZ41" i="2"/>
  <c r="CY41" i="2"/>
  <c r="CX41" i="2"/>
  <c r="CW41" i="2"/>
  <c r="CV41" i="2"/>
  <c r="CU41" i="2"/>
  <c r="CT41" i="2"/>
  <c r="CS41" i="2"/>
  <c r="CR41" i="2"/>
  <c r="CQ41" i="2"/>
  <c r="DQ40" i="2"/>
  <c r="DP40" i="2"/>
  <c r="DO40" i="2"/>
  <c r="DN40" i="2"/>
  <c r="DM40" i="2"/>
  <c r="DL40" i="2"/>
  <c r="DK40" i="2"/>
  <c r="DJ40" i="2"/>
  <c r="DI40" i="2"/>
  <c r="DH40" i="2"/>
  <c r="DG40" i="2"/>
  <c r="DF40" i="2"/>
  <c r="DE40" i="2"/>
  <c r="DD40" i="2"/>
  <c r="DC40" i="2"/>
  <c r="DB40" i="2"/>
  <c r="DA40" i="2"/>
  <c r="CZ40" i="2"/>
  <c r="CY40" i="2"/>
  <c r="CX40" i="2"/>
  <c r="CW40" i="2"/>
  <c r="CV40" i="2"/>
  <c r="CU40" i="2"/>
  <c r="CT40" i="2"/>
  <c r="CS40" i="2"/>
  <c r="CR40" i="2"/>
  <c r="CQ40" i="2"/>
  <c r="DQ39" i="2"/>
  <c r="DP39" i="2"/>
  <c r="DO39" i="2"/>
  <c r="DN39" i="2"/>
  <c r="DM39" i="2"/>
  <c r="DL39" i="2"/>
  <c r="DK39" i="2"/>
  <c r="DJ39" i="2"/>
  <c r="DI39" i="2"/>
  <c r="DH39" i="2"/>
  <c r="DG39" i="2"/>
  <c r="DF39" i="2"/>
  <c r="DE39" i="2"/>
  <c r="DD39" i="2"/>
  <c r="DC39" i="2"/>
  <c r="DB39" i="2"/>
  <c r="DA39" i="2"/>
  <c r="CZ39" i="2"/>
  <c r="CY39" i="2"/>
  <c r="CX39" i="2"/>
  <c r="CW39" i="2"/>
  <c r="CV39" i="2"/>
  <c r="CU39" i="2"/>
  <c r="CT39" i="2"/>
  <c r="CS39" i="2"/>
  <c r="CR39" i="2"/>
  <c r="CQ39" i="2"/>
  <c r="DQ38" i="2"/>
  <c r="DP38" i="2"/>
  <c r="DO38" i="2"/>
  <c r="DN38" i="2"/>
  <c r="DM38" i="2"/>
  <c r="DL38" i="2"/>
  <c r="DK38" i="2"/>
  <c r="DJ38" i="2"/>
  <c r="DI38" i="2"/>
  <c r="DH38" i="2"/>
  <c r="DG38" i="2"/>
  <c r="DF38" i="2"/>
  <c r="DE38" i="2"/>
  <c r="DD38" i="2"/>
  <c r="DC38" i="2"/>
  <c r="DB38" i="2"/>
  <c r="DA38" i="2"/>
  <c r="CZ38" i="2"/>
  <c r="CY38" i="2"/>
  <c r="CX38" i="2"/>
  <c r="CW38" i="2"/>
  <c r="CV38" i="2"/>
  <c r="CU38" i="2"/>
  <c r="CT38" i="2"/>
  <c r="CS38" i="2"/>
  <c r="CR38" i="2"/>
  <c r="CQ38" i="2"/>
  <c r="DQ37" i="2"/>
  <c r="DP37" i="2"/>
  <c r="DO37" i="2"/>
  <c r="DN37" i="2"/>
  <c r="DM37" i="2"/>
  <c r="DL37" i="2"/>
  <c r="DK37" i="2"/>
  <c r="DJ37" i="2"/>
  <c r="DI37" i="2"/>
  <c r="DH37" i="2"/>
  <c r="DG37" i="2"/>
  <c r="DF37" i="2"/>
  <c r="DE37" i="2"/>
  <c r="DD37" i="2"/>
  <c r="DC37" i="2"/>
  <c r="DB37" i="2"/>
  <c r="DA37" i="2"/>
  <c r="CZ37" i="2"/>
  <c r="CY37" i="2"/>
  <c r="CX37" i="2"/>
  <c r="CW37" i="2"/>
  <c r="CV37" i="2"/>
  <c r="CU37" i="2"/>
  <c r="CT37" i="2"/>
  <c r="CS37" i="2"/>
  <c r="CR37" i="2"/>
  <c r="CQ37" i="2"/>
  <c r="DQ36" i="2"/>
  <c r="DP36" i="2"/>
  <c r="DO36" i="2"/>
  <c r="DN36" i="2"/>
  <c r="DM36" i="2"/>
  <c r="DL36" i="2"/>
  <c r="DK36" i="2"/>
  <c r="DJ36" i="2"/>
  <c r="DI36" i="2"/>
  <c r="DH36" i="2"/>
  <c r="DG36" i="2"/>
  <c r="DF36" i="2"/>
  <c r="DE36" i="2"/>
  <c r="DD36" i="2"/>
  <c r="DC36" i="2"/>
  <c r="DB36" i="2"/>
  <c r="DA36" i="2"/>
  <c r="CZ36" i="2"/>
  <c r="CY36" i="2"/>
  <c r="CX36" i="2"/>
  <c r="CW36" i="2"/>
  <c r="CV36" i="2"/>
  <c r="CU36" i="2"/>
  <c r="CT36" i="2"/>
  <c r="CS36" i="2"/>
  <c r="CR36" i="2"/>
  <c r="CQ36" i="2"/>
  <c r="DQ35" i="2"/>
  <c r="DP35" i="2"/>
  <c r="DO35" i="2"/>
  <c r="DN35" i="2"/>
  <c r="DM35" i="2"/>
  <c r="DL35" i="2"/>
  <c r="DK35" i="2"/>
  <c r="DJ35" i="2"/>
  <c r="DI35" i="2"/>
  <c r="DH35" i="2"/>
  <c r="DG35" i="2"/>
  <c r="DF35" i="2"/>
  <c r="DE35" i="2"/>
  <c r="DD35" i="2"/>
  <c r="DC35" i="2"/>
  <c r="DB35" i="2"/>
  <c r="DA35" i="2"/>
  <c r="CZ35" i="2"/>
  <c r="CY35" i="2"/>
  <c r="CX35" i="2"/>
  <c r="CW35" i="2"/>
  <c r="CV35" i="2"/>
  <c r="CU35" i="2"/>
  <c r="CT35" i="2"/>
  <c r="CS35" i="2"/>
  <c r="CR35" i="2"/>
  <c r="CQ35" i="2"/>
  <c r="DQ34" i="2"/>
  <c r="DP34" i="2"/>
  <c r="DO34" i="2"/>
  <c r="DN34" i="2"/>
  <c r="DM34" i="2"/>
  <c r="DL34" i="2"/>
  <c r="DK34" i="2"/>
  <c r="DJ34" i="2"/>
  <c r="DI34" i="2"/>
  <c r="DH34" i="2"/>
  <c r="DG34" i="2"/>
  <c r="DF34" i="2"/>
  <c r="DE34" i="2"/>
  <c r="DD34" i="2"/>
  <c r="DC34" i="2"/>
  <c r="DB34" i="2"/>
  <c r="DA34" i="2"/>
  <c r="CZ34" i="2"/>
  <c r="CY34" i="2"/>
  <c r="CX34" i="2"/>
  <c r="CW34" i="2"/>
  <c r="CV34" i="2"/>
  <c r="CU34" i="2"/>
  <c r="CT34" i="2"/>
  <c r="CS34" i="2"/>
  <c r="CR34" i="2"/>
  <c r="CQ34" i="2"/>
  <c r="DQ33" i="2"/>
  <c r="DP33" i="2"/>
  <c r="DO33" i="2"/>
  <c r="DN33" i="2"/>
  <c r="DM33" i="2"/>
  <c r="DL33" i="2"/>
  <c r="DK33" i="2"/>
  <c r="DJ33" i="2"/>
  <c r="DI33" i="2"/>
  <c r="DH33" i="2"/>
  <c r="DG33" i="2"/>
  <c r="DF33" i="2"/>
  <c r="DE33" i="2"/>
  <c r="DD33" i="2"/>
  <c r="DC33" i="2"/>
  <c r="DB33" i="2"/>
  <c r="DA33" i="2"/>
  <c r="CZ33" i="2"/>
  <c r="CY33" i="2"/>
  <c r="CX33" i="2"/>
  <c r="CW33" i="2"/>
  <c r="CV33" i="2"/>
  <c r="CU33" i="2"/>
  <c r="CT33" i="2"/>
  <c r="CS33" i="2"/>
  <c r="CR33" i="2"/>
  <c r="CQ33" i="2"/>
  <c r="DQ32" i="2"/>
  <c r="DP32" i="2"/>
  <c r="DO32" i="2"/>
  <c r="DN32" i="2"/>
  <c r="DM32" i="2"/>
  <c r="DL32" i="2"/>
  <c r="DK32" i="2"/>
  <c r="DJ32" i="2"/>
  <c r="DI32" i="2"/>
  <c r="DH32" i="2"/>
  <c r="DG32" i="2"/>
  <c r="DF32" i="2"/>
  <c r="DE32" i="2"/>
  <c r="DD32" i="2"/>
  <c r="DC32" i="2"/>
  <c r="DB32" i="2"/>
  <c r="DA32" i="2"/>
  <c r="CZ32" i="2"/>
  <c r="CY32" i="2"/>
  <c r="CX32" i="2"/>
  <c r="CW32" i="2"/>
  <c r="CV32" i="2"/>
  <c r="CU32" i="2"/>
  <c r="CT32" i="2"/>
  <c r="CS32" i="2"/>
  <c r="CR32" i="2"/>
  <c r="CQ32" i="2"/>
  <c r="DQ31" i="2"/>
  <c r="DP31" i="2"/>
  <c r="DO31" i="2"/>
  <c r="DN31" i="2"/>
  <c r="DM31" i="2"/>
  <c r="DL31" i="2"/>
  <c r="DK31" i="2"/>
  <c r="DJ31" i="2"/>
  <c r="DI31" i="2"/>
  <c r="DH31" i="2"/>
  <c r="DG31" i="2"/>
  <c r="DF31" i="2"/>
  <c r="DE31" i="2"/>
  <c r="DD31" i="2"/>
  <c r="DC31" i="2"/>
  <c r="DB31" i="2"/>
  <c r="DA31" i="2"/>
  <c r="CZ31" i="2"/>
  <c r="CY31" i="2"/>
  <c r="CX31" i="2"/>
  <c r="CW31" i="2"/>
  <c r="CV31" i="2"/>
  <c r="CU31" i="2"/>
  <c r="CT31" i="2"/>
  <c r="CS31" i="2"/>
  <c r="CR31" i="2"/>
  <c r="CQ31" i="2"/>
  <c r="DQ30" i="2"/>
  <c r="DP30" i="2"/>
  <c r="DO30" i="2"/>
  <c r="DN30" i="2"/>
  <c r="DM30" i="2"/>
  <c r="DL30" i="2"/>
  <c r="DK30" i="2"/>
  <c r="DJ30" i="2"/>
  <c r="DI30" i="2"/>
  <c r="DH30" i="2"/>
  <c r="DG30" i="2"/>
  <c r="DF30" i="2"/>
  <c r="DE30" i="2"/>
  <c r="DD30" i="2"/>
  <c r="DC30" i="2"/>
  <c r="DB30" i="2"/>
  <c r="DA30" i="2"/>
  <c r="CZ30" i="2"/>
  <c r="CY30" i="2"/>
  <c r="CX30" i="2"/>
  <c r="CW30" i="2"/>
  <c r="CV30" i="2"/>
  <c r="CU30" i="2"/>
  <c r="CT30" i="2"/>
  <c r="CS30" i="2"/>
  <c r="CR30" i="2"/>
  <c r="CQ30" i="2"/>
  <c r="DQ29" i="2"/>
  <c r="DP29" i="2"/>
  <c r="DO29" i="2"/>
  <c r="DN29" i="2"/>
  <c r="DM29" i="2"/>
  <c r="DL29" i="2"/>
  <c r="DK29" i="2"/>
  <c r="DJ29" i="2"/>
  <c r="DI29" i="2"/>
  <c r="DH29" i="2"/>
  <c r="DG29" i="2"/>
  <c r="DF29" i="2"/>
  <c r="DE29" i="2"/>
  <c r="DD29" i="2"/>
  <c r="DC29" i="2"/>
  <c r="DB29" i="2"/>
  <c r="DA29" i="2"/>
  <c r="CZ29" i="2"/>
  <c r="CY29" i="2"/>
  <c r="CX29" i="2"/>
  <c r="CW29" i="2"/>
  <c r="CV29" i="2"/>
  <c r="CU29" i="2"/>
  <c r="CT29" i="2"/>
  <c r="CS29" i="2"/>
  <c r="CR29" i="2"/>
  <c r="CQ29" i="2"/>
  <c r="DQ28" i="2"/>
  <c r="DP28" i="2"/>
  <c r="DO28" i="2"/>
  <c r="DN28" i="2"/>
  <c r="DM28" i="2"/>
  <c r="DL28" i="2"/>
  <c r="DK28" i="2"/>
  <c r="DJ28" i="2"/>
  <c r="DI28" i="2"/>
  <c r="DH28" i="2"/>
  <c r="DG28" i="2"/>
  <c r="DF28" i="2"/>
  <c r="DE28" i="2"/>
  <c r="DD28" i="2"/>
  <c r="DC28" i="2"/>
  <c r="DB28" i="2"/>
  <c r="DA28" i="2"/>
  <c r="CZ28" i="2"/>
  <c r="CY28" i="2"/>
  <c r="CX28" i="2"/>
  <c r="CW28" i="2"/>
  <c r="CV28" i="2"/>
  <c r="CU28" i="2"/>
  <c r="CT28" i="2"/>
  <c r="CS28" i="2"/>
  <c r="CR28" i="2"/>
  <c r="CQ28" i="2"/>
  <c r="DQ27" i="2"/>
  <c r="DP27" i="2"/>
  <c r="DO27" i="2"/>
  <c r="DN27" i="2"/>
  <c r="DM27" i="2"/>
  <c r="DL27" i="2"/>
  <c r="DK27" i="2"/>
  <c r="DJ27" i="2"/>
  <c r="DI27" i="2"/>
  <c r="DH27" i="2"/>
  <c r="DG27" i="2"/>
  <c r="DF27" i="2"/>
  <c r="DE27" i="2"/>
  <c r="DD27" i="2"/>
  <c r="DC27" i="2"/>
  <c r="DB27" i="2"/>
  <c r="DA27" i="2"/>
  <c r="CZ27" i="2"/>
  <c r="CY27" i="2"/>
  <c r="CX27" i="2"/>
  <c r="CW27" i="2"/>
  <c r="CV27" i="2"/>
  <c r="CU27" i="2"/>
  <c r="CT27" i="2"/>
  <c r="CS27" i="2"/>
  <c r="CR27" i="2"/>
  <c r="CQ27" i="2"/>
  <c r="DQ26" i="2"/>
  <c r="DP26" i="2"/>
  <c r="DO26" i="2"/>
  <c r="DN26" i="2"/>
  <c r="DM26" i="2"/>
  <c r="DL26" i="2"/>
  <c r="DK26" i="2"/>
  <c r="DJ26" i="2"/>
  <c r="DI26" i="2"/>
  <c r="DH26" i="2"/>
  <c r="DG26" i="2"/>
  <c r="DF26" i="2"/>
  <c r="DE26" i="2"/>
  <c r="DD26" i="2"/>
  <c r="DC26" i="2"/>
  <c r="DB26" i="2"/>
  <c r="DA26" i="2"/>
  <c r="CZ26" i="2"/>
  <c r="CY26" i="2"/>
  <c r="CX26" i="2"/>
  <c r="CW26" i="2"/>
  <c r="CV26" i="2"/>
  <c r="CU26" i="2"/>
  <c r="CT26" i="2"/>
  <c r="CS26" i="2"/>
  <c r="CR26" i="2"/>
  <c r="CQ26" i="2"/>
  <c r="DQ25" i="2"/>
  <c r="DP25" i="2"/>
  <c r="DO25" i="2"/>
  <c r="DN25" i="2"/>
  <c r="DM25" i="2"/>
  <c r="DL25" i="2"/>
  <c r="DK25" i="2"/>
  <c r="DJ25" i="2"/>
  <c r="DI25" i="2"/>
  <c r="DH25" i="2"/>
  <c r="DG25" i="2"/>
  <c r="DF25" i="2"/>
  <c r="DE25" i="2"/>
  <c r="DD25" i="2"/>
  <c r="DC25" i="2"/>
  <c r="DB25" i="2"/>
  <c r="DA25" i="2"/>
  <c r="CZ25" i="2"/>
  <c r="CY25" i="2"/>
  <c r="CX25" i="2"/>
  <c r="CW25" i="2"/>
  <c r="CV25" i="2"/>
  <c r="CU25" i="2"/>
  <c r="CT25" i="2"/>
  <c r="CS25" i="2"/>
  <c r="CR25" i="2"/>
  <c r="CQ25" i="2"/>
  <c r="DQ24" i="2"/>
  <c r="DP24" i="2"/>
  <c r="DO24" i="2"/>
  <c r="DN24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DQ23" i="2"/>
  <c r="DP23" i="2"/>
  <c r="DO23" i="2"/>
  <c r="DN23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DQ21" i="2"/>
  <c r="DP21" i="2"/>
  <c r="DO21" i="2"/>
  <c r="DN21" i="2"/>
  <c r="DM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DQ20" i="2"/>
  <c r="DP20" i="2"/>
  <c r="DO20" i="2"/>
  <c r="DN20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DQ19" i="2"/>
  <c r="DP19" i="2"/>
  <c r="DO19" i="2"/>
  <c r="DN19" i="2"/>
  <c r="DM19" i="2"/>
  <c r="DL19" i="2"/>
  <c r="DK19" i="2"/>
  <c r="DJ19" i="2"/>
  <c r="DI19" i="2"/>
  <c r="DH19" i="2"/>
  <c r="DG19" i="2"/>
  <c r="DF19" i="2"/>
  <c r="DE19" i="2"/>
  <c r="DD19" i="2"/>
  <c r="DC19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DQ18" i="2"/>
  <c r="DP18" i="2"/>
  <c r="DO18" i="2"/>
  <c r="DN18" i="2"/>
  <c r="DM18" i="2"/>
  <c r="DL18" i="2"/>
  <c r="DK18" i="2"/>
  <c r="DJ18" i="2"/>
  <c r="DI18" i="2"/>
  <c r="DH18" i="2"/>
  <c r="DG18" i="2"/>
  <c r="DF18" i="2"/>
  <c r="DE18" i="2"/>
  <c r="DD18" i="2"/>
  <c r="DC18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DQ17" i="2"/>
  <c r="DP17" i="2"/>
  <c r="DO17" i="2"/>
  <c r="DN17" i="2"/>
  <c r="DM17" i="2"/>
  <c r="DL17" i="2"/>
  <c r="DK17" i="2"/>
  <c r="DJ17" i="2"/>
  <c r="DI17" i="2"/>
  <c r="DH17" i="2"/>
  <c r="DG17" i="2"/>
  <c r="DF17" i="2"/>
  <c r="DE17" i="2"/>
  <c r="DD17" i="2"/>
  <c r="DC17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DQ16" i="2"/>
  <c r="DP16" i="2"/>
  <c r="DO16" i="2"/>
  <c r="DN16" i="2"/>
  <c r="DM16" i="2"/>
  <c r="DL16" i="2"/>
  <c r="DK16" i="2"/>
  <c r="DJ16" i="2"/>
  <c r="DI16" i="2"/>
  <c r="DH16" i="2"/>
  <c r="DG16" i="2"/>
  <c r="DF16" i="2"/>
  <c r="DE16" i="2"/>
  <c r="DD16" i="2"/>
  <c r="DC16" i="2"/>
  <c r="DB16" i="2"/>
  <c r="DA16" i="2"/>
  <c r="CZ16" i="2"/>
  <c r="CY16" i="2"/>
  <c r="CX16" i="2"/>
  <c r="CW16" i="2"/>
  <c r="CV16" i="2"/>
  <c r="CU16" i="2"/>
  <c r="CT16" i="2"/>
  <c r="CS16" i="2"/>
  <c r="CR16" i="2"/>
  <c r="CQ16" i="2"/>
  <c r="DQ15" i="2"/>
  <c r="DP15" i="2"/>
  <c r="DO15" i="2"/>
  <c r="DN15" i="2"/>
  <c r="DM15" i="2"/>
  <c r="DL15" i="2"/>
  <c r="DK15" i="2"/>
  <c r="DJ15" i="2"/>
  <c r="DI15" i="2"/>
  <c r="DH15" i="2"/>
  <c r="DG15" i="2"/>
  <c r="DF15" i="2"/>
  <c r="DE15" i="2"/>
  <c r="DD15" i="2"/>
  <c r="DC15" i="2"/>
  <c r="DB15" i="2"/>
  <c r="DA15" i="2"/>
  <c r="CZ15" i="2"/>
  <c r="CY15" i="2"/>
  <c r="CX15" i="2"/>
  <c r="CW15" i="2"/>
  <c r="CV15" i="2"/>
  <c r="CU15" i="2"/>
  <c r="CT15" i="2"/>
  <c r="CS15" i="2"/>
  <c r="CR15" i="2"/>
  <c r="CQ15" i="2"/>
  <c r="DQ14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DQ13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DQ11" i="2"/>
  <c r="DP11" i="2"/>
  <c r="DO11" i="2"/>
  <c r="DN11" i="2"/>
  <c r="DM11" i="2"/>
  <c r="DL11" i="2"/>
  <c r="DK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DQ9" i="2"/>
  <c r="DP9" i="2"/>
  <c r="DO9" i="2"/>
  <c r="DN9" i="2"/>
  <c r="DM9" i="2"/>
  <c r="DL9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DQ6" i="2"/>
  <c r="DP6" i="2"/>
  <c r="DO6" i="2"/>
  <c r="DN6" i="2"/>
  <c r="DM6" i="2"/>
  <c r="DL6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R6" i="2"/>
  <c r="CQ6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EB100" i="2"/>
  <c r="EB99" i="2"/>
  <c r="EB98" i="2"/>
  <c r="EB97" i="2"/>
  <c r="EB96" i="2"/>
  <c r="EB95" i="2"/>
  <c r="EB94" i="2"/>
  <c r="EB93" i="2"/>
  <c r="EB92" i="2"/>
  <c r="EB91" i="2"/>
  <c r="EB90" i="2"/>
  <c r="EB89" i="2"/>
  <c r="EB88" i="2"/>
  <c r="EB87" i="2"/>
  <c r="EB86" i="2"/>
  <c r="EB85" i="2"/>
  <c r="EB84" i="2"/>
  <c r="EB83" i="2"/>
  <c r="EB82" i="2"/>
  <c r="EB81" i="2"/>
  <c r="EB80" i="2"/>
  <c r="EB79" i="2"/>
  <c r="EB78" i="2"/>
  <c r="EB77" i="2"/>
  <c r="EB76" i="2"/>
  <c r="EB75" i="2"/>
  <c r="EB74" i="2"/>
  <c r="EB73" i="2"/>
  <c r="EB72" i="2"/>
  <c r="EB71" i="2"/>
  <c r="EB70" i="2"/>
  <c r="EB69" i="2"/>
  <c r="EB68" i="2"/>
  <c r="EB67" i="2"/>
  <c r="EB66" i="2"/>
  <c r="EB65" i="2"/>
  <c r="EB64" i="2"/>
  <c r="EB63" i="2"/>
  <c r="EB62" i="2"/>
  <c r="EB61" i="2"/>
  <c r="EB60" i="2"/>
  <c r="EB59" i="2"/>
  <c r="EB58" i="2"/>
  <c r="EB57" i="2"/>
  <c r="EB56" i="2"/>
  <c r="EB55" i="2"/>
  <c r="EB54" i="2"/>
  <c r="EB53" i="2"/>
  <c r="EB52" i="2"/>
  <c r="EB51" i="2"/>
  <c r="EB50" i="2"/>
  <c r="EB49" i="2"/>
  <c r="EB48" i="2"/>
  <c r="EB47" i="2"/>
  <c r="EB46" i="2"/>
  <c r="EB45" i="2"/>
  <c r="EB44" i="2"/>
  <c r="EB43" i="2"/>
  <c r="EB42" i="2"/>
  <c r="EB41" i="2"/>
  <c r="EB40" i="2"/>
  <c r="EB39" i="2"/>
  <c r="EB38" i="2"/>
  <c r="EB37" i="2"/>
  <c r="EB36" i="2"/>
  <c r="EB35" i="2"/>
  <c r="EB34" i="2"/>
  <c r="EB33" i="2"/>
  <c r="EB32" i="2"/>
  <c r="EB31" i="2"/>
  <c r="EB30" i="2"/>
  <c r="EB29" i="2"/>
  <c r="EB28" i="2"/>
  <c r="EB27" i="2"/>
  <c r="EB26" i="2"/>
  <c r="EB25" i="2"/>
  <c r="EB24" i="2"/>
  <c r="EB23" i="2"/>
  <c r="EB22" i="2"/>
  <c r="EB21" i="2"/>
  <c r="EB20" i="2"/>
  <c r="EB19" i="2"/>
  <c r="EB18" i="2"/>
  <c r="EB17" i="2"/>
  <c r="EB16" i="2"/>
  <c r="EB15" i="2"/>
  <c r="EB14" i="2"/>
  <c r="EB13" i="2"/>
  <c r="EB12" i="2"/>
  <c r="EB11" i="2"/>
  <c r="EB10" i="2"/>
  <c r="EB9" i="2"/>
  <c r="EB8" i="2"/>
  <c r="EB7" i="2"/>
  <c r="EB6" i="2"/>
  <c r="EB5" i="2"/>
  <c r="CO101" i="2"/>
  <c r="CN101" i="2"/>
  <c r="CM101" i="2"/>
  <c r="CO100" i="2"/>
  <c r="CN100" i="2"/>
  <c r="CM100" i="2"/>
  <c r="CO99" i="2"/>
  <c r="CN99" i="2"/>
  <c r="CM99" i="2"/>
  <c r="CO98" i="2"/>
  <c r="CN98" i="2"/>
  <c r="CM98" i="2"/>
  <c r="CO97" i="2"/>
  <c r="CN97" i="2"/>
  <c r="CM97" i="2"/>
  <c r="CO96" i="2"/>
  <c r="CN96" i="2"/>
  <c r="CM96" i="2"/>
  <c r="CO95" i="2"/>
  <c r="CN95" i="2"/>
  <c r="CM95" i="2"/>
  <c r="CO94" i="2"/>
  <c r="CN94" i="2"/>
  <c r="CM94" i="2"/>
  <c r="CO93" i="2"/>
  <c r="CN93" i="2"/>
  <c r="CM93" i="2"/>
  <c r="CO92" i="2"/>
  <c r="CN92" i="2"/>
  <c r="CM92" i="2"/>
  <c r="CO91" i="2"/>
  <c r="CN91" i="2"/>
  <c r="CM91" i="2"/>
  <c r="CO90" i="2"/>
  <c r="CN90" i="2"/>
  <c r="CM90" i="2"/>
  <c r="CO89" i="2"/>
  <c r="CN89" i="2"/>
  <c r="CM89" i="2"/>
  <c r="CO88" i="2"/>
  <c r="CN88" i="2"/>
  <c r="CM88" i="2"/>
  <c r="CO87" i="2"/>
  <c r="CN87" i="2"/>
  <c r="CM87" i="2"/>
  <c r="CO86" i="2"/>
  <c r="CN86" i="2"/>
  <c r="CM86" i="2"/>
  <c r="CO85" i="2"/>
  <c r="CN85" i="2"/>
  <c r="CM85" i="2"/>
  <c r="CO84" i="2"/>
  <c r="CN84" i="2"/>
  <c r="CM84" i="2"/>
  <c r="CO83" i="2"/>
  <c r="CN83" i="2"/>
  <c r="CM83" i="2"/>
  <c r="CO82" i="2"/>
  <c r="CN82" i="2"/>
  <c r="CM82" i="2"/>
  <c r="CO81" i="2"/>
  <c r="CN81" i="2"/>
  <c r="CM81" i="2"/>
  <c r="CO80" i="2"/>
  <c r="CN80" i="2"/>
  <c r="CM80" i="2"/>
  <c r="CO79" i="2"/>
  <c r="CN79" i="2"/>
  <c r="CM79" i="2"/>
  <c r="CO78" i="2"/>
  <c r="CN78" i="2"/>
  <c r="CM78" i="2"/>
  <c r="CO77" i="2"/>
  <c r="CN77" i="2"/>
  <c r="CM77" i="2"/>
  <c r="CO76" i="2"/>
  <c r="CN76" i="2"/>
  <c r="CM76" i="2"/>
  <c r="CO75" i="2"/>
  <c r="CN75" i="2"/>
  <c r="CM75" i="2"/>
  <c r="CO74" i="2"/>
  <c r="CN74" i="2"/>
  <c r="CM74" i="2"/>
  <c r="CO73" i="2"/>
  <c r="CN73" i="2"/>
  <c r="CM73" i="2"/>
  <c r="CO72" i="2"/>
  <c r="CN72" i="2"/>
  <c r="CM72" i="2"/>
  <c r="CO71" i="2"/>
  <c r="CN71" i="2"/>
  <c r="CM71" i="2"/>
  <c r="CO70" i="2"/>
  <c r="CN70" i="2"/>
  <c r="CM70" i="2"/>
  <c r="CO69" i="2"/>
  <c r="CN69" i="2"/>
  <c r="CM69" i="2"/>
  <c r="CO68" i="2"/>
  <c r="CN68" i="2"/>
  <c r="CM68" i="2"/>
  <c r="CO67" i="2"/>
  <c r="CN67" i="2"/>
  <c r="CM67" i="2"/>
  <c r="CO66" i="2"/>
  <c r="CN66" i="2"/>
  <c r="CM66" i="2"/>
  <c r="CO65" i="2"/>
  <c r="CN65" i="2"/>
  <c r="CM65" i="2"/>
  <c r="CO64" i="2"/>
  <c r="CN64" i="2"/>
  <c r="CM64" i="2"/>
  <c r="CO63" i="2"/>
  <c r="CN63" i="2"/>
  <c r="CM63" i="2"/>
  <c r="CO62" i="2"/>
  <c r="CN62" i="2"/>
  <c r="CM62" i="2"/>
  <c r="CO61" i="2"/>
  <c r="CN61" i="2"/>
  <c r="CM61" i="2"/>
  <c r="CO60" i="2"/>
  <c r="CN60" i="2"/>
  <c r="CM60" i="2"/>
  <c r="CO59" i="2"/>
  <c r="CN59" i="2"/>
  <c r="CM59" i="2"/>
  <c r="CO58" i="2"/>
  <c r="CN58" i="2"/>
  <c r="CM58" i="2"/>
  <c r="CO57" i="2"/>
  <c r="CN57" i="2"/>
  <c r="CM57" i="2"/>
  <c r="CO56" i="2"/>
  <c r="CN56" i="2"/>
  <c r="CM56" i="2"/>
  <c r="CO55" i="2"/>
  <c r="CN55" i="2"/>
  <c r="CM55" i="2"/>
  <c r="CO54" i="2"/>
  <c r="CN54" i="2"/>
  <c r="CM54" i="2"/>
  <c r="CO53" i="2"/>
  <c r="CN53" i="2"/>
  <c r="CM53" i="2"/>
  <c r="CO52" i="2"/>
  <c r="CN52" i="2"/>
  <c r="CM52" i="2"/>
  <c r="CO51" i="2"/>
  <c r="CN51" i="2"/>
  <c r="CM51" i="2"/>
  <c r="CO50" i="2"/>
  <c r="CN50" i="2"/>
  <c r="CM50" i="2"/>
  <c r="CO49" i="2"/>
  <c r="CN49" i="2"/>
  <c r="CM49" i="2"/>
  <c r="CO48" i="2"/>
  <c r="CN48" i="2"/>
  <c r="CM48" i="2"/>
  <c r="CO47" i="2"/>
  <c r="CN47" i="2"/>
  <c r="CM47" i="2"/>
  <c r="CO46" i="2"/>
  <c r="CN46" i="2"/>
  <c r="CM46" i="2"/>
  <c r="CO45" i="2"/>
  <c r="CN45" i="2"/>
  <c r="CM45" i="2"/>
  <c r="CO44" i="2"/>
  <c r="CN44" i="2"/>
  <c r="CM44" i="2"/>
  <c r="CO43" i="2"/>
  <c r="CN43" i="2"/>
  <c r="CM43" i="2"/>
  <c r="CO42" i="2"/>
  <c r="CN42" i="2"/>
  <c r="CM42" i="2"/>
  <c r="CO41" i="2"/>
  <c r="CN41" i="2"/>
  <c r="CM41" i="2"/>
  <c r="CO40" i="2"/>
  <c r="CN40" i="2"/>
  <c r="CM40" i="2"/>
  <c r="CO39" i="2"/>
  <c r="CN39" i="2"/>
  <c r="CM39" i="2"/>
  <c r="CO38" i="2"/>
  <c r="CN38" i="2"/>
  <c r="CM38" i="2"/>
  <c r="CO37" i="2"/>
  <c r="CN37" i="2"/>
  <c r="CM37" i="2"/>
  <c r="CO36" i="2"/>
  <c r="CN36" i="2"/>
  <c r="CM36" i="2"/>
  <c r="CO35" i="2"/>
  <c r="CN35" i="2"/>
  <c r="CM35" i="2"/>
  <c r="CO34" i="2"/>
  <c r="CN34" i="2"/>
  <c r="CM34" i="2"/>
  <c r="CO33" i="2"/>
  <c r="CN33" i="2"/>
  <c r="CM33" i="2"/>
  <c r="CO32" i="2"/>
  <c r="CN32" i="2"/>
  <c r="CM32" i="2"/>
  <c r="CO31" i="2"/>
  <c r="CN31" i="2"/>
  <c r="CM31" i="2"/>
  <c r="CO30" i="2"/>
  <c r="CN30" i="2"/>
  <c r="CM30" i="2"/>
  <c r="CO29" i="2"/>
  <c r="CN29" i="2"/>
  <c r="CM29" i="2"/>
  <c r="CO28" i="2"/>
  <c r="CN28" i="2"/>
  <c r="CM28" i="2"/>
  <c r="CO27" i="2"/>
  <c r="CN27" i="2"/>
  <c r="CM27" i="2"/>
  <c r="CO26" i="2"/>
  <c r="CN26" i="2"/>
  <c r="CM26" i="2"/>
  <c r="CO25" i="2"/>
  <c r="CN25" i="2"/>
  <c r="CM25" i="2"/>
  <c r="CO24" i="2"/>
  <c r="CN24" i="2"/>
  <c r="CM24" i="2"/>
  <c r="CO23" i="2"/>
  <c r="CN23" i="2"/>
  <c r="CM23" i="2"/>
  <c r="CO22" i="2"/>
  <c r="CN22" i="2"/>
  <c r="CM22" i="2"/>
  <c r="CO21" i="2"/>
  <c r="CN21" i="2"/>
  <c r="CM21" i="2"/>
  <c r="CO20" i="2"/>
  <c r="CN20" i="2"/>
  <c r="CM20" i="2"/>
  <c r="CO19" i="2"/>
  <c r="CN19" i="2"/>
  <c r="CM19" i="2"/>
  <c r="CO18" i="2"/>
  <c r="CN18" i="2"/>
  <c r="CM18" i="2"/>
  <c r="CO17" i="2"/>
  <c r="CN17" i="2"/>
  <c r="CM17" i="2"/>
  <c r="CO16" i="2"/>
  <c r="CN16" i="2"/>
  <c r="CM16" i="2"/>
  <c r="CO15" i="2"/>
  <c r="CN15" i="2"/>
  <c r="CM15" i="2"/>
  <c r="CO14" i="2"/>
  <c r="CN14" i="2"/>
  <c r="CM14" i="2"/>
  <c r="CO13" i="2"/>
  <c r="CN13" i="2"/>
  <c r="CM13" i="2"/>
  <c r="CO12" i="2"/>
  <c r="CN12" i="2"/>
  <c r="CM12" i="2"/>
  <c r="CO11" i="2"/>
  <c r="CN11" i="2"/>
  <c r="CM11" i="2"/>
  <c r="CO10" i="2"/>
  <c r="CN10" i="2"/>
  <c r="CM10" i="2"/>
  <c r="CO9" i="2"/>
  <c r="CN9" i="2"/>
  <c r="CM9" i="2"/>
  <c r="CO8" i="2"/>
  <c r="CN8" i="2"/>
  <c r="CM8" i="2"/>
  <c r="CO7" i="2"/>
  <c r="CN7" i="2"/>
  <c r="CM7" i="2"/>
  <c r="CO6" i="2"/>
  <c r="CN6" i="2"/>
  <c r="CM6" i="2"/>
  <c r="CO5" i="2"/>
  <c r="CN5" i="2"/>
  <c r="CM5" i="2"/>
  <c r="BA101" i="2"/>
  <c r="AZ101" i="2"/>
  <c r="AY101" i="2"/>
  <c r="BA100" i="2"/>
  <c r="AZ100" i="2"/>
  <c r="AY100" i="2"/>
  <c r="BA99" i="2"/>
  <c r="AZ99" i="2"/>
  <c r="AY99" i="2"/>
  <c r="BA98" i="2"/>
  <c r="AZ98" i="2"/>
  <c r="AY98" i="2"/>
  <c r="BA97" i="2"/>
  <c r="AZ97" i="2"/>
  <c r="AY97" i="2"/>
  <c r="BA96" i="2"/>
  <c r="AZ96" i="2"/>
  <c r="AY96" i="2"/>
  <c r="BA95" i="2"/>
  <c r="AZ95" i="2"/>
  <c r="AY95" i="2"/>
  <c r="BA94" i="2"/>
  <c r="AZ94" i="2"/>
  <c r="AY94" i="2"/>
  <c r="BA93" i="2"/>
  <c r="AZ93" i="2"/>
  <c r="AY93" i="2"/>
  <c r="BA92" i="2"/>
  <c r="AZ92" i="2"/>
  <c r="AY92" i="2"/>
  <c r="BA91" i="2"/>
  <c r="AZ91" i="2"/>
  <c r="AY91" i="2"/>
  <c r="BA90" i="2"/>
  <c r="AZ90" i="2"/>
  <c r="AY90" i="2"/>
  <c r="BA89" i="2"/>
  <c r="AZ89" i="2"/>
  <c r="AY89" i="2"/>
  <c r="BA88" i="2"/>
  <c r="AZ88" i="2"/>
  <c r="AY88" i="2"/>
  <c r="BA87" i="2"/>
  <c r="AZ87" i="2"/>
  <c r="AY87" i="2"/>
  <c r="BA86" i="2"/>
  <c r="AZ86" i="2"/>
  <c r="AY86" i="2"/>
  <c r="BA85" i="2"/>
  <c r="AZ85" i="2"/>
  <c r="AY85" i="2"/>
  <c r="BA84" i="2"/>
  <c r="AZ84" i="2"/>
  <c r="AY84" i="2"/>
  <c r="BA83" i="2"/>
  <c r="AZ83" i="2"/>
  <c r="AY83" i="2"/>
  <c r="BA82" i="2"/>
  <c r="AZ82" i="2"/>
  <c r="AY82" i="2"/>
  <c r="BA81" i="2"/>
  <c r="AZ81" i="2"/>
  <c r="AY81" i="2"/>
  <c r="BA80" i="2"/>
  <c r="AZ80" i="2"/>
  <c r="AY80" i="2"/>
  <c r="BA79" i="2"/>
  <c r="AZ79" i="2"/>
  <c r="AY79" i="2"/>
  <c r="BA78" i="2"/>
  <c r="AZ78" i="2"/>
  <c r="AY78" i="2"/>
  <c r="BA77" i="2"/>
  <c r="AZ77" i="2"/>
  <c r="AY77" i="2"/>
  <c r="BA76" i="2"/>
  <c r="AZ76" i="2"/>
  <c r="AY76" i="2"/>
  <c r="BA75" i="2"/>
  <c r="AZ75" i="2"/>
  <c r="AY75" i="2"/>
  <c r="BA74" i="2"/>
  <c r="AZ74" i="2"/>
  <c r="AY74" i="2"/>
  <c r="BA73" i="2"/>
  <c r="AZ73" i="2"/>
  <c r="AY73" i="2"/>
  <c r="BA72" i="2"/>
  <c r="AZ72" i="2"/>
  <c r="AY72" i="2"/>
  <c r="BA71" i="2"/>
  <c r="AZ71" i="2"/>
  <c r="AY71" i="2"/>
  <c r="BA70" i="2"/>
  <c r="AZ70" i="2"/>
  <c r="AY70" i="2"/>
  <c r="BA69" i="2"/>
  <c r="AZ69" i="2"/>
  <c r="AY69" i="2"/>
  <c r="BA68" i="2"/>
  <c r="AZ68" i="2"/>
  <c r="AY68" i="2"/>
  <c r="BA67" i="2"/>
  <c r="AZ67" i="2"/>
  <c r="AY67" i="2"/>
  <c r="BA66" i="2"/>
  <c r="AZ66" i="2"/>
  <c r="AY66" i="2"/>
  <c r="BA65" i="2"/>
  <c r="AZ65" i="2"/>
  <c r="AY65" i="2"/>
  <c r="BA64" i="2"/>
  <c r="AZ64" i="2"/>
  <c r="AY64" i="2"/>
  <c r="BA63" i="2"/>
  <c r="AZ63" i="2"/>
  <c r="AY63" i="2"/>
  <c r="BA62" i="2"/>
  <c r="AZ62" i="2"/>
  <c r="AY62" i="2"/>
  <c r="BA61" i="2"/>
  <c r="AZ61" i="2"/>
  <c r="AY61" i="2"/>
  <c r="BA60" i="2"/>
  <c r="AZ60" i="2"/>
  <c r="AY60" i="2"/>
  <c r="BA59" i="2"/>
  <c r="AZ59" i="2"/>
  <c r="AY59" i="2"/>
  <c r="BA58" i="2"/>
  <c r="AZ58" i="2"/>
  <c r="AY58" i="2"/>
  <c r="BA57" i="2"/>
  <c r="AZ57" i="2"/>
  <c r="AY57" i="2"/>
  <c r="BA56" i="2"/>
  <c r="AZ56" i="2"/>
  <c r="AY56" i="2"/>
  <c r="BA55" i="2"/>
  <c r="AZ55" i="2"/>
  <c r="AY55" i="2"/>
  <c r="BA54" i="2"/>
  <c r="AZ54" i="2"/>
  <c r="AY54" i="2"/>
  <c r="BA53" i="2"/>
  <c r="AZ53" i="2"/>
  <c r="AY53" i="2"/>
  <c r="BA52" i="2"/>
  <c r="AZ52" i="2"/>
  <c r="AY52" i="2"/>
  <c r="BA51" i="2"/>
  <c r="AZ51" i="2"/>
  <c r="AY51" i="2"/>
  <c r="BA50" i="2"/>
  <c r="AZ50" i="2"/>
  <c r="AY50" i="2"/>
  <c r="BA49" i="2"/>
  <c r="AZ49" i="2"/>
  <c r="AY49" i="2"/>
  <c r="BA48" i="2"/>
  <c r="AZ48" i="2"/>
  <c r="AY48" i="2"/>
  <c r="BA47" i="2"/>
  <c r="AZ47" i="2"/>
  <c r="AY47" i="2"/>
  <c r="BA46" i="2"/>
  <c r="AZ46" i="2"/>
  <c r="AY46" i="2"/>
  <c r="BA45" i="2"/>
  <c r="AZ45" i="2"/>
  <c r="AY45" i="2"/>
  <c r="BA44" i="2"/>
  <c r="AZ44" i="2"/>
  <c r="AY44" i="2"/>
  <c r="BA43" i="2"/>
  <c r="AZ43" i="2"/>
  <c r="AY43" i="2"/>
  <c r="BA42" i="2"/>
  <c r="AZ42" i="2"/>
  <c r="AY42" i="2"/>
  <c r="BA41" i="2"/>
  <c r="AZ41" i="2"/>
  <c r="AY41" i="2"/>
  <c r="BA40" i="2"/>
  <c r="AZ40" i="2"/>
  <c r="AY40" i="2"/>
  <c r="BA39" i="2"/>
  <c r="AZ39" i="2"/>
  <c r="AY39" i="2"/>
  <c r="BA38" i="2"/>
  <c r="AZ38" i="2"/>
  <c r="AY38" i="2"/>
  <c r="BA37" i="2"/>
  <c r="AZ37" i="2"/>
  <c r="AY37" i="2"/>
  <c r="BA36" i="2"/>
  <c r="AZ36" i="2"/>
  <c r="AY36" i="2"/>
  <c r="BA35" i="2"/>
  <c r="AZ35" i="2"/>
  <c r="AY35" i="2"/>
  <c r="BA34" i="2"/>
  <c r="AZ34" i="2"/>
  <c r="AY34" i="2"/>
  <c r="BA33" i="2"/>
  <c r="AZ33" i="2"/>
  <c r="AY33" i="2"/>
  <c r="BA32" i="2"/>
  <c r="AZ32" i="2"/>
  <c r="AY32" i="2"/>
  <c r="BA31" i="2"/>
  <c r="AZ31" i="2"/>
  <c r="AY31" i="2"/>
  <c r="BA30" i="2"/>
  <c r="AZ30" i="2"/>
  <c r="AY30" i="2"/>
  <c r="BA29" i="2"/>
  <c r="AZ29" i="2"/>
  <c r="AY29" i="2"/>
  <c r="BA28" i="2"/>
  <c r="AZ28" i="2"/>
  <c r="AY28" i="2"/>
  <c r="BA27" i="2"/>
  <c r="AZ27" i="2"/>
  <c r="AY27" i="2"/>
  <c r="BA26" i="2"/>
  <c r="AZ26" i="2"/>
  <c r="AY26" i="2"/>
  <c r="BA25" i="2"/>
  <c r="AZ25" i="2"/>
  <c r="AY25" i="2"/>
  <c r="BA24" i="2"/>
  <c r="AZ24" i="2"/>
  <c r="AY24" i="2"/>
  <c r="BA23" i="2"/>
  <c r="AZ23" i="2"/>
  <c r="AY23" i="2"/>
  <c r="BA22" i="2"/>
  <c r="AZ22" i="2"/>
  <c r="AY22" i="2"/>
  <c r="BA21" i="2"/>
  <c r="AZ21" i="2"/>
  <c r="AY21" i="2"/>
  <c r="BA20" i="2"/>
  <c r="AZ20" i="2"/>
  <c r="AY20" i="2"/>
  <c r="BA19" i="2"/>
  <c r="AZ19" i="2"/>
  <c r="AY19" i="2"/>
  <c r="BA18" i="2"/>
  <c r="AZ18" i="2"/>
  <c r="AY18" i="2"/>
  <c r="BA17" i="2"/>
  <c r="AZ17" i="2"/>
  <c r="AY17" i="2"/>
  <c r="BA16" i="2"/>
  <c r="AZ16" i="2"/>
  <c r="AY16" i="2"/>
  <c r="BA15" i="2"/>
  <c r="AZ15" i="2"/>
  <c r="AY15" i="2"/>
  <c r="BA14" i="2"/>
  <c r="AZ14" i="2"/>
  <c r="AY14" i="2"/>
  <c r="BA13" i="2"/>
  <c r="AZ13" i="2"/>
  <c r="AY13" i="2"/>
  <c r="BA12" i="2"/>
  <c r="AZ12" i="2"/>
  <c r="AY12" i="2"/>
  <c r="BA11" i="2"/>
  <c r="AZ11" i="2"/>
  <c r="AY11" i="2"/>
  <c r="BA10" i="2"/>
  <c r="AZ10" i="2"/>
  <c r="AY10" i="2"/>
  <c r="BA9" i="2"/>
  <c r="AZ9" i="2"/>
  <c r="AY9" i="2"/>
  <c r="BA8" i="2"/>
  <c r="AZ8" i="2"/>
  <c r="AY8" i="2"/>
  <c r="BA7" i="2"/>
  <c r="AZ7" i="2"/>
  <c r="AY7" i="2"/>
  <c r="BA6" i="2"/>
  <c r="AZ6" i="2"/>
  <c r="AY6" i="2"/>
  <c r="AZ5" i="2"/>
  <c r="BA5" i="2"/>
  <c r="AY5" i="2"/>
  <c r="EC101" i="2"/>
  <c r="EB101" i="2"/>
  <c r="EA101" i="2"/>
  <c r="EC100" i="2"/>
  <c r="EA100" i="2"/>
  <c r="EC99" i="2"/>
  <c r="EA99" i="2"/>
  <c r="EC98" i="2"/>
  <c r="EA98" i="2"/>
  <c r="EC97" i="2"/>
  <c r="EA97" i="2"/>
  <c r="EC96" i="2"/>
  <c r="EA96" i="2"/>
  <c r="EC95" i="2"/>
  <c r="EA95" i="2"/>
  <c r="EC94" i="2"/>
  <c r="EA94" i="2"/>
  <c r="EC93" i="2"/>
  <c r="EA93" i="2"/>
  <c r="EC92" i="2"/>
  <c r="EA92" i="2"/>
  <c r="EC91" i="2"/>
  <c r="EA91" i="2"/>
  <c r="EC90" i="2"/>
  <c r="EA90" i="2"/>
  <c r="EC89" i="2"/>
  <c r="EA89" i="2"/>
  <c r="EC88" i="2"/>
  <c r="EA88" i="2"/>
  <c r="EC87" i="2"/>
  <c r="EA87" i="2"/>
  <c r="EC86" i="2"/>
  <c r="EA86" i="2"/>
  <c r="EC85" i="2"/>
  <c r="EA85" i="2"/>
  <c r="EC84" i="2"/>
  <c r="EA84" i="2"/>
  <c r="EC83" i="2"/>
  <c r="EA83" i="2"/>
  <c r="EC82" i="2"/>
  <c r="EA82" i="2"/>
  <c r="EC81" i="2"/>
  <c r="EA81" i="2"/>
  <c r="EC80" i="2"/>
  <c r="EA80" i="2"/>
  <c r="EC79" i="2"/>
  <c r="EA79" i="2"/>
  <c r="EC78" i="2"/>
  <c r="EA78" i="2"/>
  <c r="EC77" i="2"/>
  <c r="EA77" i="2"/>
  <c r="EC76" i="2"/>
  <c r="EA76" i="2"/>
  <c r="EC75" i="2"/>
  <c r="EA75" i="2"/>
  <c r="EC74" i="2"/>
  <c r="EA74" i="2"/>
  <c r="EC73" i="2"/>
  <c r="EA73" i="2"/>
  <c r="EC72" i="2"/>
  <c r="EA72" i="2"/>
  <c r="EC71" i="2"/>
  <c r="EA71" i="2"/>
  <c r="EC70" i="2"/>
  <c r="EA70" i="2"/>
  <c r="EC69" i="2"/>
  <c r="EA69" i="2"/>
  <c r="EC68" i="2"/>
  <c r="EA68" i="2"/>
  <c r="EC67" i="2"/>
  <c r="EA67" i="2"/>
  <c r="EC66" i="2"/>
  <c r="EA66" i="2"/>
  <c r="EC65" i="2"/>
  <c r="EA65" i="2"/>
  <c r="EC64" i="2"/>
  <c r="EA64" i="2"/>
  <c r="EC63" i="2"/>
  <c r="EA63" i="2"/>
  <c r="EC62" i="2"/>
  <c r="EA62" i="2"/>
  <c r="EC61" i="2"/>
  <c r="EA61" i="2"/>
  <c r="EC60" i="2"/>
  <c r="EA60" i="2"/>
  <c r="EC59" i="2"/>
  <c r="EA59" i="2"/>
  <c r="EC58" i="2"/>
  <c r="EA58" i="2"/>
  <c r="EC57" i="2"/>
  <c r="EA57" i="2"/>
  <c r="EC56" i="2"/>
  <c r="EA56" i="2"/>
  <c r="EC55" i="2"/>
  <c r="EA55" i="2"/>
  <c r="EC54" i="2"/>
  <c r="EA54" i="2"/>
  <c r="EC53" i="2"/>
  <c r="EA53" i="2"/>
  <c r="EC52" i="2"/>
  <c r="EA52" i="2"/>
  <c r="EC51" i="2"/>
  <c r="EA51" i="2"/>
  <c r="EC50" i="2"/>
  <c r="EA50" i="2"/>
  <c r="EC49" i="2"/>
  <c r="EA49" i="2"/>
  <c r="EC48" i="2"/>
  <c r="EA48" i="2"/>
  <c r="EC47" i="2"/>
  <c r="EA47" i="2"/>
  <c r="EC46" i="2"/>
  <c r="EA46" i="2"/>
  <c r="EC45" i="2"/>
  <c r="EA45" i="2"/>
  <c r="EC44" i="2"/>
  <c r="EA44" i="2"/>
  <c r="EC43" i="2"/>
  <c r="EA43" i="2"/>
  <c r="EC42" i="2"/>
  <c r="EA42" i="2"/>
  <c r="EC41" i="2"/>
  <c r="EA41" i="2"/>
  <c r="EC40" i="2"/>
  <c r="EA40" i="2"/>
  <c r="EC39" i="2"/>
  <c r="EA39" i="2"/>
  <c r="EC38" i="2"/>
  <c r="EA38" i="2"/>
  <c r="EC37" i="2"/>
  <c r="EA37" i="2"/>
  <c r="EC36" i="2"/>
  <c r="EA36" i="2"/>
  <c r="EC35" i="2"/>
  <c r="EA35" i="2"/>
  <c r="EC34" i="2"/>
  <c r="EA34" i="2"/>
  <c r="EC33" i="2"/>
  <c r="EA33" i="2"/>
  <c r="EC32" i="2"/>
  <c r="EA32" i="2"/>
  <c r="EC31" i="2"/>
  <c r="EA31" i="2"/>
  <c r="EC30" i="2"/>
  <c r="EA30" i="2"/>
  <c r="EC29" i="2"/>
  <c r="EA29" i="2"/>
  <c r="EC28" i="2"/>
  <c r="EA28" i="2"/>
  <c r="EC27" i="2"/>
  <c r="EA27" i="2"/>
  <c r="EC26" i="2"/>
  <c r="EA26" i="2"/>
  <c r="EC25" i="2"/>
  <c r="EA25" i="2"/>
  <c r="EC24" i="2"/>
  <c r="EA24" i="2"/>
  <c r="EC23" i="2"/>
  <c r="EA23" i="2"/>
  <c r="EC22" i="2"/>
  <c r="EA22" i="2"/>
  <c r="EC21" i="2"/>
  <c r="EA21" i="2"/>
  <c r="EC20" i="2"/>
  <c r="EA20" i="2"/>
  <c r="EC19" i="2"/>
  <c r="EA19" i="2"/>
  <c r="EC18" i="2"/>
  <c r="EA18" i="2"/>
  <c r="EC17" i="2"/>
  <c r="EA17" i="2"/>
  <c r="EC16" i="2"/>
  <c r="EA16" i="2"/>
  <c r="EC15" i="2"/>
  <c r="EA15" i="2"/>
  <c r="EC14" i="2"/>
  <c r="EA14" i="2"/>
  <c r="EC13" i="2"/>
  <c r="EA13" i="2"/>
  <c r="EC12" i="2"/>
  <c r="EA12" i="2"/>
  <c r="EC11" i="2"/>
  <c r="EA11" i="2"/>
  <c r="EC10" i="2"/>
  <c r="EA10" i="2"/>
  <c r="EC9" i="2"/>
  <c r="EA9" i="2"/>
  <c r="EC8" i="2"/>
  <c r="EA8" i="2"/>
  <c r="EC7" i="2"/>
  <c r="EA7" i="2"/>
  <c r="EC6" i="2"/>
  <c r="EA6" i="2"/>
  <c r="EC5" i="2"/>
  <c r="EA5" i="2"/>
  <c r="D43" i="2"/>
  <c r="D87" i="2"/>
  <c r="D69" i="2"/>
  <c r="D37" i="2"/>
  <c r="D67" i="2"/>
  <c r="D34" i="2"/>
  <c r="D32" i="2"/>
  <c r="D31" i="2"/>
  <c r="D49" i="2"/>
  <c r="D13" i="2"/>
  <c r="D33" i="2"/>
  <c r="D71" i="2"/>
  <c r="D36" i="2"/>
  <c r="D44" i="2"/>
  <c r="D78" i="2"/>
  <c r="D86" i="2"/>
  <c r="D14" i="2"/>
  <c r="D17" i="2"/>
  <c r="D12" i="2"/>
  <c r="D42" i="2"/>
  <c r="D100" i="2"/>
  <c r="D96" i="2"/>
  <c r="D48" i="2"/>
  <c r="D41" i="2"/>
  <c r="D7" i="2"/>
  <c r="D99" i="2"/>
  <c r="D40" i="2"/>
  <c r="D53" i="2"/>
  <c r="D64" i="2"/>
  <c r="D63" i="2"/>
  <c r="D89" i="2"/>
  <c r="D98" i="2"/>
  <c r="D62" i="2"/>
  <c r="D19" i="2"/>
  <c r="D30" i="2"/>
  <c r="D16" i="2"/>
  <c r="D20" i="2"/>
  <c r="D66" i="2"/>
  <c r="D47" i="2"/>
  <c r="D72" i="2"/>
  <c r="D93" i="2"/>
  <c r="D15" i="2"/>
  <c r="D9" i="2"/>
  <c r="D10" i="2"/>
  <c r="D56" i="2"/>
  <c r="D79" i="2"/>
  <c r="D18" i="2"/>
  <c r="D29" i="2"/>
  <c r="D6" i="2"/>
  <c r="D77" i="2"/>
  <c r="D25" i="2"/>
  <c r="D55" i="2"/>
  <c r="D46" i="2"/>
  <c r="D22" i="2"/>
  <c r="D68" i="2"/>
  <c r="D50" i="2"/>
  <c r="D52" i="2"/>
  <c r="D51" i="2"/>
  <c r="D91" i="2"/>
  <c r="D39" i="2"/>
  <c r="D11" i="2"/>
  <c r="D70" i="2"/>
  <c r="D38" i="2"/>
  <c r="D28" i="2"/>
  <c r="D23" i="2"/>
  <c r="D21" i="2"/>
  <c r="D35" i="2"/>
  <c r="D76" i="2"/>
  <c r="D54" i="2"/>
  <c r="D90" i="2"/>
  <c r="D60" i="2"/>
  <c r="D85" i="2"/>
  <c r="D27" i="2"/>
  <c r="D95" i="2"/>
  <c r="D84" i="2"/>
  <c r="D73" i="2"/>
  <c r="D92" i="2"/>
  <c r="D80" i="2"/>
  <c r="D75" i="2"/>
  <c r="D88" i="2"/>
  <c r="D83" i="2"/>
  <c r="D8" i="2"/>
  <c r="D59" i="2"/>
  <c r="D57" i="2"/>
  <c r="D82" i="2"/>
  <c r="D65" i="2"/>
  <c r="D61" i="2"/>
  <c r="D81" i="2"/>
  <c r="D97" i="2"/>
  <c r="D24" i="2"/>
  <c r="D94" i="2"/>
  <c r="D74" i="2"/>
  <c r="D58" i="2"/>
  <c r="D45" i="2"/>
  <c r="D5" i="2"/>
  <c r="D26" i="2"/>
  <c r="BI104" i="2"/>
  <c r="BF104" i="2"/>
  <c r="BC104" i="2"/>
  <c r="AV104" i="2"/>
  <c r="AS104" i="2"/>
  <c r="AP104" i="2"/>
  <c r="AM104" i="2"/>
  <c r="AJ104" i="2"/>
  <c r="AG104" i="2"/>
  <c r="AD104" i="2"/>
  <c r="AA104" i="2"/>
  <c r="X104" i="2"/>
  <c r="U104" i="2"/>
  <c r="R104" i="2"/>
  <c r="O104" i="2"/>
  <c r="K104" i="2"/>
  <c r="E104" i="2"/>
  <c r="E103" i="2"/>
  <c r="K103" i="2"/>
  <c r="O103" i="2"/>
  <c r="R103" i="2"/>
  <c r="U103" i="2"/>
  <c r="X103" i="2"/>
  <c r="AA103" i="2"/>
  <c r="AD103" i="2"/>
  <c r="AG103" i="2"/>
  <c r="AJ103" i="2"/>
  <c r="AM103" i="2"/>
  <c r="AP103" i="2"/>
  <c r="AS103" i="2"/>
  <c r="AV103" i="2"/>
  <c r="C101" i="2"/>
  <c r="AE103" i="2"/>
  <c r="AH103" i="2"/>
  <c r="C102" i="2"/>
  <c r="F103" i="2"/>
  <c r="G105" i="2"/>
  <c r="J105" i="2" s="1"/>
  <c r="M105" i="2" s="1"/>
  <c r="F2" i="3" l="1"/>
  <c r="U3" i="3"/>
  <c r="U31" i="3"/>
  <c r="U35" i="3"/>
  <c r="U32" i="3"/>
  <c r="U22" i="3"/>
  <c r="U12" i="3"/>
  <c r="U11" i="3"/>
  <c r="U21" i="3"/>
  <c r="U10" i="3"/>
  <c r="U9" i="3"/>
  <c r="U8" i="3"/>
  <c r="U7" i="3"/>
  <c r="U30" i="3"/>
  <c r="U20" i="3"/>
  <c r="U29" i="3"/>
  <c r="U19" i="3"/>
  <c r="U28" i="3"/>
  <c r="U18" i="3"/>
  <c r="U27" i="3"/>
  <c r="U17" i="3"/>
  <c r="U2" i="3"/>
  <c r="U26" i="3"/>
  <c r="U16" i="3"/>
  <c r="U6" i="3"/>
  <c r="U5" i="3"/>
  <c r="U25" i="3"/>
  <c r="U15" i="3"/>
  <c r="U34" i="3"/>
  <c r="U24" i="3"/>
  <c r="U14" i="3"/>
  <c r="U4" i="3"/>
  <c r="U33" i="3"/>
  <c r="U23" i="3"/>
  <c r="U13" i="3"/>
  <c r="C103" i="2"/>
  <c r="F34" i="3"/>
  <c r="F24" i="3"/>
  <c r="F14" i="3"/>
  <c r="F4" i="3"/>
  <c r="F25" i="3"/>
  <c r="F33" i="3"/>
  <c r="F23" i="3"/>
  <c r="F13" i="3"/>
  <c r="F3" i="3"/>
  <c r="F35" i="3"/>
  <c r="F5" i="3"/>
  <c r="F32" i="3"/>
  <c r="F22" i="3"/>
  <c r="F12" i="3"/>
  <c r="F15" i="3"/>
  <c r="F31" i="3"/>
  <c r="F21" i="3"/>
  <c r="F11" i="3"/>
  <c r="F29" i="3"/>
  <c r="F19" i="3"/>
  <c r="F9" i="3"/>
  <c r="F30" i="3"/>
  <c r="F20" i="3"/>
  <c r="F10" i="3"/>
  <c r="F28" i="3"/>
  <c r="F18" i="3"/>
  <c r="F8" i="3"/>
  <c r="F27" i="3"/>
  <c r="F17" i="3"/>
  <c r="F7" i="3"/>
  <c r="F26" i="3"/>
  <c r="F16" i="3"/>
  <c r="F6" i="3"/>
  <c r="E105" i="2"/>
  <c r="H105" i="2" s="1"/>
  <c r="K105" i="2" s="1"/>
  <c r="O105" i="2" s="1"/>
  <c r="R105" i="2" s="1"/>
  <c r="U105" i="2" s="1"/>
  <c r="X105" i="2" s="1"/>
  <c r="AA105" i="2" s="1"/>
  <c r="AD105" i="2" s="1"/>
  <c r="AG105" i="2" s="1"/>
  <c r="AJ105" i="2" s="1"/>
  <c r="AM105" i="2" s="1"/>
  <c r="AP105" i="2" s="1"/>
  <c r="AS105" i="2" s="1"/>
  <c r="AV105" i="2" s="1"/>
  <c r="BC105" i="2" s="1"/>
  <c r="BF105" i="2" s="1"/>
  <c r="BI105" i="2" s="1"/>
  <c r="U36" i="3" l="1"/>
</calcChain>
</file>

<file path=xl/sharedStrings.xml><?xml version="1.0" encoding="utf-8"?>
<sst xmlns="http://schemas.openxmlformats.org/spreadsheetml/2006/main" count="1146" uniqueCount="667">
  <si>
    <t>December</t>
  </si>
  <si>
    <t>November</t>
  </si>
  <si>
    <t>October</t>
  </si>
  <si>
    <t>May</t>
  </si>
  <si>
    <t>max loss</t>
  </si>
  <si>
    <t>max profit</t>
  </si>
  <si>
    <t># trades</t>
  </si>
  <si>
    <t>win/loss ratio</t>
  </si>
  <si>
    <t>average loss</t>
  </si>
  <si>
    <t>average profit</t>
  </si>
  <si>
    <t>ACWI</t>
  </si>
  <si>
    <t>Aerojet Rocket</t>
  </si>
  <si>
    <t>Affirm</t>
  </si>
  <si>
    <t>Airbnb</t>
  </si>
  <si>
    <t>Alibaba</t>
  </si>
  <si>
    <t>Apple</t>
  </si>
  <si>
    <t>AR</t>
  </si>
  <si>
    <t>Arcbest</t>
  </si>
  <si>
    <t>BigC</t>
  </si>
  <si>
    <t>BIIB</t>
  </si>
  <si>
    <t>Bristol-Myers</t>
  </si>
  <si>
    <t>C3AI</t>
  </si>
  <si>
    <t>Carnival Cruise</t>
  </si>
  <si>
    <t>CAT</t>
  </si>
  <si>
    <t>CF</t>
  </si>
  <si>
    <t>Cloudflare</t>
  </si>
  <si>
    <t>Coinbase</t>
  </si>
  <si>
    <t>Costco</t>
  </si>
  <si>
    <t>Coursera</t>
  </si>
  <si>
    <t>Crowd Strike</t>
  </si>
  <si>
    <t>CVS</t>
  </si>
  <si>
    <t>DataDog</t>
  </si>
  <si>
    <t>Delta</t>
  </si>
  <si>
    <t>DIA</t>
  </si>
  <si>
    <t>Digital Ocean</t>
  </si>
  <si>
    <t>Disney</t>
  </si>
  <si>
    <t>Doximity</t>
  </si>
  <si>
    <t>DraftKing</t>
  </si>
  <si>
    <t>DrivenBrands</t>
  </si>
  <si>
    <t>Energy Bullx2</t>
  </si>
  <si>
    <t>Enphase</t>
  </si>
  <si>
    <t>Euronav</t>
  </si>
  <si>
    <t>EWY</t>
  </si>
  <si>
    <t>Fin Bullx3</t>
  </si>
  <si>
    <t>Freeport</t>
  </si>
  <si>
    <t>General Motors</t>
  </si>
  <si>
    <t>Gold</t>
  </si>
  <si>
    <t>GoodRX</t>
  </si>
  <si>
    <t>Google</t>
  </si>
  <si>
    <t>IAC</t>
  </si>
  <si>
    <t>ICE</t>
  </si>
  <si>
    <t>InMode</t>
  </si>
  <si>
    <t>KOS</t>
  </si>
  <si>
    <t>Marqueta</t>
  </si>
  <si>
    <t>Marriott</t>
  </si>
  <si>
    <t>Matador</t>
  </si>
  <si>
    <t>Matterport</t>
  </si>
  <si>
    <t>MAXR</t>
  </si>
  <si>
    <t>MGV</t>
  </si>
  <si>
    <t>Micron Technology</t>
  </si>
  <si>
    <t>Microsoft</t>
  </si>
  <si>
    <t>Netflix</t>
  </si>
  <si>
    <t>Nike</t>
  </si>
  <si>
    <t>Nutrien</t>
  </si>
  <si>
    <t>Nvidia</t>
  </si>
  <si>
    <t>Okta</t>
  </si>
  <si>
    <t>On Holdings</t>
  </si>
  <si>
    <t>Paypal</t>
  </si>
  <si>
    <t>Pfizer</t>
  </si>
  <si>
    <t>ProcterGamble</t>
  </si>
  <si>
    <t>QCOM</t>
  </si>
  <si>
    <t>QQQ</t>
  </si>
  <si>
    <t>Radware</t>
  </si>
  <si>
    <t>Regeneron</t>
  </si>
  <si>
    <t>RideOnExpress</t>
  </si>
  <si>
    <t>Roblox</t>
  </si>
  <si>
    <t>Royalty Pharma</t>
  </si>
  <si>
    <t>Seer</t>
  </si>
  <si>
    <t>Sem Rush</t>
  </si>
  <si>
    <t>smallcap bearx3</t>
  </si>
  <si>
    <t>Sony</t>
  </si>
  <si>
    <t>SPCE</t>
  </si>
  <si>
    <t>SPXS</t>
  </si>
  <si>
    <t>Square</t>
  </si>
  <si>
    <t>Starbulk</t>
  </si>
  <si>
    <t>Tay Two</t>
  </si>
  <si>
    <t>Tech bearx3</t>
  </si>
  <si>
    <t>TSLA</t>
  </si>
  <si>
    <t>TSM</t>
  </si>
  <si>
    <t>TTD</t>
  </si>
  <si>
    <t>Twilio</t>
  </si>
  <si>
    <t>Unity</t>
  </si>
  <si>
    <t>Upstart</t>
  </si>
  <si>
    <t>V Energy</t>
  </si>
  <si>
    <t>Vale</t>
  </si>
  <si>
    <t>VAW-material</t>
  </si>
  <si>
    <t xml:space="preserve">Velodyne Lidar </t>
  </si>
  <si>
    <t>Visa</t>
  </si>
  <si>
    <t>VT</t>
  </si>
  <si>
    <t>VTI</t>
  </si>
  <si>
    <t>VWO</t>
  </si>
  <si>
    <t>West pharma</t>
  </si>
  <si>
    <t>XLE</t>
  </si>
  <si>
    <t>ZK Int</t>
  </si>
  <si>
    <t>ZM</t>
  </si>
  <si>
    <t>Total Profit</t>
  </si>
  <si>
    <t>Avg %</t>
  </si>
  <si>
    <t>Ticker</t>
  </si>
  <si>
    <t>TECS</t>
  </si>
  <si>
    <t>Grand Total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</si>
  <si>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</si>
  <si>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</si>
  <si>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</si>
  <si>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</si>
  <si>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</si>
  <si>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</si>
  <si>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</si>
  <si>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</si>
  <si>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</si>
  <si>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</si>
  <si>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</si>
  <si>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Max%</t>
  </si>
  <si>
    <t>Min%</t>
  </si>
  <si>
    <t>Accumulated</t>
  </si>
  <si>
    <t>AFRM</t>
  </si>
  <si>
    <t>ABNB</t>
  </si>
  <si>
    <t>BABA</t>
  </si>
  <si>
    <t>AAPL</t>
  </si>
  <si>
    <t>ARCB</t>
  </si>
  <si>
    <t>BIGC</t>
  </si>
  <si>
    <t>BMY</t>
  </si>
  <si>
    <t>AI</t>
  </si>
  <si>
    <t>CCL</t>
  </si>
  <si>
    <t>NET</t>
  </si>
  <si>
    <t>COIN</t>
  </si>
  <si>
    <t>COST</t>
  </si>
  <si>
    <t>COUR</t>
  </si>
  <si>
    <t>CRWD</t>
  </si>
  <si>
    <t>DDOG</t>
  </si>
  <si>
    <t>DAL</t>
  </si>
  <si>
    <t>DOCN</t>
  </si>
  <si>
    <t>DIS</t>
  </si>
  <si>
    <t>DOCS</t>
  </si>
  <si>
    <t>DKNG</t>
  </si>
  <si>
    <t>DRVN</t>
  </si>
  <si>
    <t>ERX</t>
  </si>
  <si>
    <t>ENPH</t>
  </si>
  <si>
    <t>EURN</t>
  </si>
  <si>
    <t>FAS</t>
  </si>
  <si>
    <t>FCX</t>
  </si>
  <si>
    <t>GM</t>
  </si>
  <si>
    <t>GLD</t>
  </si>
  <si>
    <t>GDRX</t>
  </si>
  <si>
    <t>GOOGL</t>
  </si>
  <si>
    <t>INMD</t>
  </si>
  <si>
    <t>MQ</t>
  </si>
  <si>
    <t>MAR</t>
  </si>
  <si>
    <t>MTDR</t>
  </si>
  <si>
    <t>MTTR</t>
  </si>
  <si>
    <t>MU</t>
  </si>
  <si>
    <t>MSFT</t>
  </si>
  <si>
    <t>NFLX</t>
  </si>
  <si>
    <t>NKE</t>
  </si>
  <si>
    <t>NTR</t>
  </si>
  <si>
    <t>NVDA</t>
  </si>
  <si>
    <t>OKTA</t>
  </si>
  <si>
    <t>ONON</t>
  </si>
  <si>
    <t>PYPL</t>
  </si>
  <si>
    <t>PFE</t>
  </si>
  <si>
    <t>PG</t>
  </si>
  <si>
    <t>RDWR</t>
  </si>
  <si>
    <t>REGN</t>
  </si>
  <si>
    <t>RBLX</t>
  </si>
  <si>
    <t>RPRX</t>
  </si>
  <si>
    <t>SEER</t>
  </si>
  <si>
    <t>SEMR</t>
  </si>
  <si>
    <t>TZA</t>
  </si>
  <si>
    <t>SQ</t>
  </si>
  <si>
    <t>SBLK</t>
  </si>
  <si>
    <t>TWLO</t>
  </si>
  <si>
    <t>U</t>
  </si>
  <si>
    <t>UPST</t>
  </si>
  <si>
    <t>VDE</t>
  </si>
  <si>
    <t>VALE</t>
  </si>
  <si>
    <t>VAW</t>
  </si>
  <si>
    <t>VLDR</t>
  </si>
  <si>
    <t>V</t>
  </si>
  <si>
    <t>WST</t>
  </si>
  <si>
    <t>ZKIN</t>
  </si>
  <si>
    <t>AJRD</t>
  </si>
  <si>
    <t>ETF</t>
  </si>
  <si>
    <t>Finance-CrdtCard/PmtPr</t>
  </si>
  <si>
    <t>Aerospace/Defense</t>
  </si>
  <si>
    <t>Leisure-Travel Booking</t>
  </si>
  <si>
    <t>Retail-Internet</t>
  </si>
  <si>
    <t>Telecom-Consumer Prods</t>
  </si>
  <si>
    <t>Antero Resources</t>
  </si>
  <si>
    <t>Oil&amp;Gas-U S Expl&amp;Prod</t>
  </si>
  <si>
    <t>Transportation-Truck</t>
  </si>
  <si>
    <t>Computer Sftwr-Enterprse</t>
  </si>
  <si>
    <t>Medical-Ethical Drugs</t>
  </si>
  <si>
    <t>Symbol</t>
  </si>
  <si>
    <t>Sector</t>
  </si>
  <si>
    <t>Name</t>
  </si>
  <si>
    <t>G1315</t>
  </si>
  <si>
    <t>ENERGY</t>
  </si>
  <si>
    <t>Oil&amp;Gas-Intl Expl&amp;Prod</t>
  </si>
  <si>
    <t>G1312</t>
  </si>
  <si>
    <t>Oil&amp;Gas-Cdn Expl&amp;Prod</t>
  </si>
  <si>
    <t>G1319</t>
  </si>
  <si>
    <t>Energy-Coal</t>
  </si>
  <si>
    <t>G1381</t>
  </si>
  <si>
    <t>Oil&amp;Gas-Drilling</t>
  </si>
  <si>
    <t>G1800</t>
  </si>
  <si>
    <t>AGRICULTRE</t>
  </si>
  <si>
    <t>Chemicals-Agricultural</t>
  </si>
  <si>
    <t>G1310</t>
  </si>
  <si>
    <t>G1317</t>
  </si>
  <si>
    <t>Oil&amp;Gas-Integrated</t>
  </si>
  <si>
    <t>G1380</t>
  </si>
  <si>
    <t>Oil&amp;Gas-Field Services</t>
  </si>
  <si>
    <t>G2721</t>
  </si>
  <si>
    <t>MEDIA</t>
  </si>
  <si>
    <t>Media-Periodicals</t>
  </si>
  <si>
    <t>G1099</t>
  </si>
  <si>
    <t>MINING</t>
  </si>
  <si>
    <t>Mining-Metal Ores</t>
  </si>
  <si>
    <t>G4922</t>
  </si>
  <si>
    <t>Oil&amp;Gas-Transprt/Pipelne</t>
  </si>
  <si>
    <t>G2900</t>
  </si>
  <si>
    <t>Oil&amp;Gas-Refining/Mktg</t>
  </si>
  <si>
    <t>G5022</t>
  </si>
  <si>
    <t>MEDICAL</t>
  </si>
  <si>
    <t>Medical-Whlsle Drg/Suppl</t>
  </si>
  <si>
    <t>G4411</t>
  </si>
  <si>
    <t>TRANSPRT</t>
  </si>
  <si>
    <t>Transportation-Ship</t>
  </si>
  <si>
    <t>G3312</t>
  </si>
  <si>
    <t>METALS</t>
  </si>
  <si>
    <t>Steel-Producers</t>
  </si>
  <si>
    <t>G2400</t>
  </si>
  <si>
    <t>BUILDING</t>
  </si>
  <si>
    <t>Bldg-Wood Prds</t>
  </si>
  <si>
    <t>G5411</t>
  </si>
  <si>
    <t>RETAIL</t>
  </si>
  <si>
    <t>Retail-Super/Mini Mkts</t>
  </si>
  <si>
    <t>G1040</t>
  </si>
  <si>
    <t>Mining-Gold/Silver/Gems</t>
  </si>
  <si>
    <t>G6023</t>
  </si>
  <si>
    <t>BANKS</t>
  </si>
  <si>
    <t>Banks-Midwest</t>
  </si>
  <si>
    <t>G6024</t>
  </si>
  <si>
    <t>Banks-West/Southwest</t>
  </si>
  <si>
    <t>G8077</t>
  </si>
  <si>
    <t>Retail-Department Stores</t>
  </si>
  <si>
    <t>G1440</t>
  </si>
  <si>
    <t>Banks-Foreign</t>
  </si>
  <si>
    <t>G3533</t>
  </si>
  <si>
    <t>Oil&amp;Gas-Machinery/Equip</t>
  </si>
  <si>
    <t>G7011</t>
  </si>
  <si>
    <t>LEISURE</t>
  </si>
  <si>
    <t>Leisure-Lodging</t>
  </si>
  <si>
    <t>G3722</t>
  </si>
  <si>
    <t>AEROSPACE</t>
  </si>
  <si>
    <t>G6147</t>
  </si>
  <si>
    <t>FINANCE</t>
  </si>
  <si>
    <t>Finance-Commercial Loans</t>
  </si>
  <si>
    <t>G4920</t>
  </si>
  <si>
    <t>UTILITY</t>
  </si>
  <si>
    <t>Utility-Gas Distribution</t>
  </si>
  <si>
    <t>G6021</t>
  </si>
  <si>
    <t>Banks-Northeast</t>
  </si>
  <si>
    <t>G2041</t>
  </si>
  <si>
    <t>FOOD/BEV</t>
  </si>
  <si>
    <t>Food-Grain &amp; Related</t>
  </si>
  <si>
    <t>G1311</t>
  </si>
  <si>
    <t>Oil&amp;Gas-Royalty Trust</t>
  </si>
  <si>
    <t>G3313</t>
  </si>
  <si>
    <t>Steel-Specialty Alloys</t>
  </si>
  <si>
    <t>G2070</t>
  </si>
  <si>
    <t>Food-Confectionery</t>
  </si>
  <si>
    <t>G6120</t>
  </si>
  <si>
    <t>S&amp;Ls</t>
  </si>
  <si>
    <t>Finance-Savings &amp; Loan</t>
  </si>
  <si>
    <t>G7900</t>
  </si>
  <si>
    <t>Leisure-Services</t>
  </si>
  <si>
    <t>G3499</t>
  </si>
  <si>
    <t>Metal Proc &amp; Fabrication</t>
  </si>
  <si>
    <t>G4010</t>
  </si>
  <si>
    <t>Transportation-Rail</t>
  </si>
  <si>
    <t>G4830</t>
  </si>
  <si>
    <t>Media-Radio/Tv</t>
  </si>
  <si>
    <t>G5013</t>
  </si>
  <si>
    <t>Retail/Whlsle-Auto Parts</t>
  </si>
  <si>
    <t>G2818</t>
  </si>
  <si>
    <t>CHEMICAL</t>
  </si>
  <si>
    <t>Chemicals-Basic</t>
  </si>
  <si>
    <t>G6732</t>
  </si>
  <si>
    <t>REAL EST</t>
  </si>
  <si>
    <t>Real Estate Dvlpmt/Ops</t>
  </si>
  <si>
    <t>G6022</t>
  </si>
  <si>
    <t>Banks-Southeast</t>
  </si>
  <si>
    <t>G8061</t>
  </si>
  <si>
    <t>Medical-Managed Care</t>
  </si>
  <si>
    <t>G6330</t>
  </si>
  <si>
    <t>INSURANCE</t>
  </si>
  <si>
    <t>Insurance-Prop/Cas/Titl</t>
  </si>
  <si>
    <t>G4942</t>
  </si>
  <si>
    <t>Utility-Diversified</t>
  </si>
  <si>
    <t>G9900</t>
  </si>
  <si>
    <t>MISC</t>
  </si>
  <si>
    <t>Diversified Operations</t>
  </si>
  <si>
    <t>G3552</t>
  </si>
  <si>
    <t>TELECOM</t>
  </si>
  <si>
    <t>Telecom-Fiber Optics</t>
  </si>
  <si>
    <t>G1000</t>
  </si>
  <si>
    <t>Agricultural Operations</t>
  </si>
  <si>
    <t>G4811</t>
  </si>
  <si>
    <t>Telecom Svcs- Foreign</t>
  </si>
  <si>
    <t>G5040</t>
  </si>
  <si>
    <t>Wholesale-Food</t>
  </si>
  <si>
    <t>G6020</t>
  </si>
  <si>
    <t>Banks-Money Center</t>
  </si>
  <si>
    <t>G4210</t>
  </si>
  <si>
    <t>G6151</t>
  </si>
  <si>
    <t>Finance-Mrtg&amp;Rel Svc</t>
  </si>
  <si>
    <t>G1011</t>
  </si>
  <si>
    <t>BUSINS SVC</t>
  </si>
  <si>
    <t>Comml Svcs-Staffing</t>
  </si>
  <si>
    <t>G3574</t>
  </si>
  <si>
    <t>COMPUTER</t>
  </si>
  <si>
    <t>Computer-Networking</t>
  </si>
  <si>
    <t>G4911</t>
  </si>
  <si>
    <t>Utility-Electric Power</t>
  </si>
  <si>
    <t>G6146</t>
  </si>
  <si>
    <t>Finance-Blank Check</t>
  </si>
  <si>
    <t>G2091</t>
  </si>
  <si>
    <t>Food-Packaged</t>
  </si>
  <si>
    <t>G6730</t>
  </si>
  <si>
    <t>Finance-Property REIT</t>
  </si>
  <si>
    <t>G2621</t>
  </si>
  <si>
    <t>Paper &amp; Paper Products</t>
  </si>
  <si>
    <t>G3442</t>
  </si>
  <si>
    <t>Finance-Publ Inv Fd-Eqt</t>
  </si>
  <si>
    <t>G8075</t>
  </si>
  <si>
    <t>Transportation-Equip Mfg</t>
  </si>
  <si>
    <t>G1008</t>
  </si>
  <si>
    <t>Banks-Super Regional</t>
  </si>
  <si>
    <t>G3677</t>
  </si>
  <si>
    <t>CHIPS</t>
  </si>
  <si>
    <t>Elec-Semiconductor Mfg</t>
  </si>
  <si>
    <t>G2100</t>
  </si>
  <si>
    <t>ALCOHL/TOB</t>
  </si>
  <si>
    <t>Tobacco</t>
  </si>
  <si>
    <t>G5211</t>
  </si>
  <si>
    <t>Retail/Whlsle-Bldg Prds</t>
  </si>
  <si>
    <t>G2830</t>
  </si>
  <si>
    <t>G6412</t>
  </si>
  <si>
    <t>Financial Svcs-Specialty</t>
  </si>
  <si>
    <t>G8242</t>
  </si>
  <si>
    <t>Comml Svcs-Consulting</t>
  </si>
  <si>
    <t>G2092</t>
  </si>
  <si>
    <t>Food-Misc Preparation</t>
  </si>
  <si>
    <t>G4512</t>
  </si>
  <si>
    <t>Transport-Air Freight</t>
  </si>
  <si>
    <t>G1318</t>
  </si>
  <si>
    <t>Energy-Alternative/Other</t>
  </si>
  <si>
    <t>G8060</t>
  </si>
  <si>
    <t>Medical-Hospitals</t>
  </si>
  <si>
    <t>G1009</t>
  </si>
  <si>
    <t>Insurance-Diversified</t>
  </si>
  <si>
    <t>G5091</t>
  </si>
  <si>
    <t>Metal Prds-Distributor</t>
  </si>
  <si>
    <t>G8076</t>
  </si>
  <si>
    <t>Retail-Major Disc Chains</t>
  </si>
  <si>
    <t>G3566</t>
  </si>
  <si>
    <t>MACHINE</t>
  </si>
  <si>
    <t>Pollution Control</t>
  </si>
  <si>
    <t>G3577</t>
  </si>
  <si>
    <t>Wholesale-Electronics</t>
  </si>
  <si>
    <t>G7901</t>
  </si>
  <si>
    <t>Leisure-Gaming/Equip</t>
  </si>
  <si>
    <t>G3680</t>
  </si>
  <si>
    <t>ELECTRNCS</t>
  </si>
  <si>
    <t>Electronic-Parts</t>
  </si>
  <si>
    <t>G1621</t>
  </si>
  <si>
    <t>Bldg-Heavy Construction</t>
  </si>
  <si>
    <t>G5912</t>
  </si>
  <si>
    <t>Retail-Drug Stores</t>
  </si>
  <si>
    <t>G8073</t>
  </si>
  <si>
    <t>Finance-Invest Bnk/Bkrs</t>
  </si>
  <si>
    <t>G5014</t>
  </si>
  <si>
    <t>Retail/Whlsle-Automobile</t>
  </si>
  <si>
    <t>G8072</t>
  </si>
  <si>
    <t>Finance-Investment Mgmt</t>
  </si>
  <si>
    <t>G7394</t>
  </si>
  <si>
    <t>Comml Svcs-Leasing</t>
  </si>
  <si>
    <t>G2731</t>
  </si>
  <si>
    <t>Media-Books</t>
  </si>
  <si>
    <t>G2086</t>
  </si>
  <si>
    <t>Beverages-Non-Alcoholic</t>
  </si>
  <si>
    <t>G3674</t>
  </si>
  <si>
    <t>Elec-Semiconductor Equip</t>
  </si>
  <si>
    <t>G3578</t>
  </si>
  <si>
    <t>Computer-Data Storage</t>
  </si>
  <si>
    <t>G2712</t>
  </si>
  <si>
    <t>Media-Diversified</t>
  </si>
  <si>
    <t>G4894</t>
  </si>
  <si>
    <t>G2010</t>
  </si>
  <si>
    <t>Food-Meat Products</t>
  </si>
  <si>
    <t>G6722</t>
  </si>
  <si>
    <t>Finance-ETF / ETN</t>
  </si>
  <si>
    <t>G3941</t>
  </si>
  <si>
    <t>CONSUMER</t>
  </si>
  <si>
    <t>Leisure-Toys/Games/Hobby</t>
  </si>
  <si>
    <t>G6310</t>
  </si>
  <si>
    <t>Insurance-Life</t>
  </si>
  <si>
    <t>G3079</t>
  </si>
  <si>
    <t>Chemicals-Plastics</t>
  </si>
  <si>
    <t>G3299</t>
  </si>
  <si>
    <t>Bldg-Constr Prds/Misc</t>
  </si>
  <si>
    <t>G3220</t>
  </si>
  <si>
    <t>SOFTWARE</t>
  </si>
  <si>
    <t>Computer Sftwr-Security</t>
  </si>
  <si>
    <t>G7950</t>
  </si>
  <si>
    <t>Funeral Svcs &amp; Rel</t>
  </si>
  <si>
    <t>G5313</t>
  </si>
  <si>
    <t>Retail/Whlsle-Office Sup</t>
  </si>
  <si>
    <t>G3522</t>
  </si>
  <si>
    <t>Machinery-Farm</t>
  </si>
  <si>
    <t>G2899</t>
  </si>
  <si>
    <t>Chemicals-Specialty</t>
  </si>
  <si>
    <t>G3714</t>
  </si>
  <si>
    <t>AUTO</t>
  </si>
  <si>
    <t>Auto/Truck-Original Eqp</t>
  </si>
  <si>
    <t>G2653</t>
  </si>
  <si>
    <t>Containers/Packaging</t>
  </si>
  <si>
    <t>G3711</t>
  </si>
  <si>
    <t>Auto Manufacturers</t>
  </si>
  <si>
    <t>G4700</t>
  </si>
  <si>
    <t>Transportation-Logistics</t>
  </si>
  <si>
    <t>G6410</t>
  </si>
  <si>
    <t>Insurance-Brokers</t>
  </si>
  <si>
    <t>G2711</t>
  </si>
  <si>
    <t>Media-Newspapers</t>
  </si>
  <si>
    <t>G6731</t>
  </si>
  <si>
    <t>Finance-Mortgage REIT</t>
  </si>
  <si>
    <t>G3791</t>
  </si>
  <si>
    <t>Bldg-Mobile/Mfg &amp; Rv</t>
  </si>
  <si>
    <t>G1001</t>
  </si>
  <si>
    <t>Comml Svcs-Outsourcing</t>
  </si>
  <si>
    <t>G8064</t>
  </si>
  <si>
    <t>Medical-Generic Drugs</t>
  </si>
  <si>
    <t>G2844</t>
  </si>
  <si>
    <t>Cosmetics/Personal Care</t>
  </si>
  <si>
    <t>G2085</t>
  </si>
  <si>
    <t>Beverages-Alcoholic</t>
  </si>
  <si>
    <t>G3676</t>
  </si>
  <si>
    <t>Elec-Semicondctor Fablss</t>
  </si>
  <si>
    <t>G7392</t>
  </si>
  <si>
    <t>Computer-Tech Services</t>
  </si>
  <si>
    <t>G5331</t>
  </si>
  <si>
    <t>Retail-Discount&amp;Variety</t>
  </si>
  <si>
    <t>G3011</t>
  </si>
  <si>
    <t>Auto/Truck-Tires &amp; Misc</t>
  </si>
  <si>
    <t>G6725</t>
  </si>
  <si>
    <t>Finance-Publ Inv Fd-Bal</t>
  </si>
  <si>
    <t>G3585</t>
  </si>
  <si>
    <t>Bldg-A/C &amp; Heating Prds</t>
  </si>
  <si>
    <t>G3840</t>
  </si>
  <si>
    <t>Medical-Supplies</t>
  </si>
  <si>
    <t>G6320</t>
  </si>
  <si>
    <t>Insurance-Acc &amp; Health</t>
  </si>
  <si>
    <t>G4941</t>
  </si>
  <si>
    <t>Utility-Water Supply</t>
  </si>
  <si>
    <t>G6724</t>
  </si>
  <si>
    <t>Finance-Publ Inv Fd-Glbl</t>
  </si>
  <si>
    <t>G8074</t>
  </si>
  <si>
    <t>Bldg-Cement/Concrt/Ag</t>
  </si>
  <si>
    <t>G1520</t>
  </si>
  <si>
    <t>Bldg-Resident/Comml</t>
  </si>
  <si>
    <t>G7903</t>
  </si>
  <si>
    <t>G5812</t>
  </si>
  <si>
    <t>Retail-Restaurants</t>
  </si>
  <si>
    <t>G3580</t>
  </si>
  <si>
    <t>Computer-Hardware/Perip</t>
  </si>
  <si>
    <t>G1010</t>
  </si>
  <si>
    <t>Trucks &amp; Parts-Hvy Duty</t>
  </si>
  <si>
    <t>G8240</t>
  </si>
  <si>
    <t>Consumer Svcs-Education</t>
  </si>
  <si>
    <t>G4892</t>
  </si>
  <si>
    <t>Telecom Svcs-Wireless</t>
  </si>
  <si>
    <t>G8059</t>
  </si>
  <si>
    <t>Medical-Long-term Care</t>
  </si>
  <si>
    <t>G6723</t>
  </si>
  <si>
    <t>Finance-Publ Inv Fd-Bond</t>
  </si>
  <si>
    <t>G5971</t>
  </si>
  <si>
    <t>Retail/Whlsle-Jewelry</t>
  </si>
  <si>
    <t>G1044</t>
  </si>
  <si>
    <t>Medical-Services</t>
  </si>
  <si>
    <t>G1005</t>
  </si>
  <si>
    <t>Medical-Diversified</t>
  </si>
  <si>
    <t>G3621</t>
  </si>
  <si>
    <t>Electrical-Power/Equipmt</t>
  </si>
  <si>
    <t>G3569</t>
  </si>
  <si>
    <t>Machinery-Gen Industrial</t>
  </si>
  <si>
    <t>G7310</t>
  </si>
  <si>
    <t>Comml Svcs-Advertising</t>
  </si>
  <si>
    <t>G2831</t>
  </si>
  <si>
    <t>Medical-Products</t>
  </si>
  <si>
    <t>G5342</t>
  </si>
  <si>
    <t>Retail-Leisure Products</t>
  </si>
  <si>
    <t>G3584</t>
  </si>
  <si>
    <t>Computer Sftwr-Gaming</t>
  </si>
  <si>
    <t>G8244</t>
  </si>
  <si>
    <t>Comml Svcs-Market Rsrch</t>
  </si>
  <si>
    <t>G3586</t>
  </si>
  <si>
    <t>INTERNET</t>
  </si>
  <si>
    <t>Internet-Network Sltns</t>
  </si>
  <si>
    <t>G2300</t>
  </si>
  <si>
    <t>APPAREL</t>
  </si>
  <si>
    <t>Apparel-Clothing Mfg</t>
  </si>
  <si>
    <t>G3715</t>
  </si>
  <si>
    <t>Auto/Truck-Replace Parts</t>
  </si>
  <si>
    <t>G3662</t>
  </si>
  <si>
    <t>Elec-Misc Products</t>
  </si>
  <si>
    <t>G2751</t>
  </si>
  <si>
    <t>Comml Svcs-Document Mgmt</t>
  </si>
  <si>
    <t>G5391</t>
  </si>
  <si>
    <t>Retail-Specialty</t>
  </si>
  <si>
    <t>G3631</t>
  </si>
  <si>
    <t>Hsehold-Appliances/Wares</t>
  </si>
  <si>
    <t>G4511</t>
  </si>
  <si>
    <t>Transportation-Airline</t>
  </si>
  <si>
    <t>G3334</t>
  </si>
  <si>
    <t>Internet-Content</t>
  </si>
  <si>
    <t>G3664</t>
  </si>
  <si>
    <t>Elec-Contract Mfg</t>
  </si>
  <si>
    <t>G4891</t>
  </si>
  <si>
    <t>Telecom Svcs-Integrated</t>
  </si>
  <si>
    <t>G2020</t>
  </si>
  <si>
    <t>Food-Dairy Products</t>
  </si>
  <si>
    <t>G1002</t>
  </si>
  <si>
    <t>OFFICE</t>
  </si>
  <si>
    <t>Office Supplies Mfg</t>
  </si>
  <si>
    <t>G2510</t>
  </si>
  <si>
    <t>Hsehold/Office Furniture</t>
  </si>
  <si>
    <t>G3548</t>
  </si>
  <si>
    <t>Bldg-Hand Tools</t>
  </si>
  <si>
    <t>G2821</t>
  </si>
  <si>
    <t>Computer Sftwr-Financial</t>
  </si>
  <si>
    <t>G7340</t>
  </si>
  <si>
    <t>Bldg-Maintenance &amp; Svc</t>
  </si>
  <si>
    <t>G3531</t>
  </si>
  <si>
    <t>Machinery-Constr/Mining</t>
  </si>
  <si>
    <t>G3537</t>
  </si>
  <si>
    <t>Machinery-Mtl Hdlg/Autmn</t>
  </si>
  <si>
    <t>G4893</t>
  </si>
  <si>
    <t>Telecom-Cable/Satl Eqp</t>
  </si>
  <si>
    <t>G1031</t>
  </si>
  <si>
    <t>Medical-Outpnt/Hm Care</t>
  </si>
  <si>
    <t>G6413</t>
  </si>
  <si>
    <t>G7810</t>
  </si>
  <si>
    <t>Leisure-Movies &amp; Related</t>
  </si>
  <si>
    <t>G1320</t>
  </si>
  <si>
    <t>Energy-Solar</t>
  </si>
  <si>
    <t>G3949</t>
  </si>
  <si>
    <t>Leisure-Products</t>
  </si>
  <si>
    <t>G8063</t>
  </si>
  <si>
    <t>Medical-Biomed/Biotech</t>
  </si>
  <si>
    <t>G5621</t>
  </si>
  <si>
    <t>Retail-Apparel/Shoes/Acc</t>
  </si>
  <si>
    <t>G4896</t>
  </si>
  <si>
    <t>Telecom Svcs-Cable/Satl</t>
  </si>
  <si>
    <t>G1007</t>
  </si>
  <si>
    <t>Consumer Prod-Specialty</t>
  </si>
  <si>
    <t>G2840</t>
  </si>
  <si>
    <t>Soap &amp; Clng Preparatns</t>
  </si>
  <si>
    <t>G3831</t>
  </si>
  <si>
    <t>Medical-Systems/Equip</t>
  </si>
  <si>
    <t>G6148</t>
  </si>
  <si>
    <t>Finance-Consumer Loans</t>
  </si>
  <si>
    <t>G4895</t>
  </si>
  <si>
    <t>Telecom-Infrastructure</t>
  </si>
  <si>
    <t>G3999</t>
  </si>
  <si>
    <t>Security/Sfty</t>
  </si>
  <si>
    <t>G2851</t>
  </si>
  <si>
    <t>Chemicals-Paints</t>
  </si>
  <si>
    <t>G3575</t>
  </si>
  <si>
    <t>Computer Sftwr-Design</t>
  </si>
  <si>
    <t>G1004</t>
  </si>
  <si>
    <t>Computer-Integrated Syst</t>
  </si>
  <si>
    <t>G3441</t>
  </si>
  <si>
    <t>Comml Svcs-Healthcare</t>
  </si>
  <si>
    <t>G3611</t>
  </si>
  <si>
    <t>Elec-Scientific/Msrng</t>
  </si>
  <si>
    <t>G3541</t>
  </si>
  <si>
    <t>Machinery-Tools &amp; Rel</t>
  </si>
  <si>
    <t>G8058</t>
  </si>
  <si>
    <t>Medical-Research Eqp/Svc</t>
  </si>
  <si>
    <t>G3069</t>
  </si>
  <si>
    <t>Computer Sftwr-Medical</t>
  </si>
  <si>
    <t>G3583</t>
  </si>
  <si>
    <t>G2761</t>
  </si>
  <si>
    <t>Comp Sftwr-Spec Enterprs</t>
  </si>
  <si>
    <t>G3270</t>
  </si>
  <si>
    <t>Computer Sftwr-Desktop</t>
  </si>
  <si>
    <t>G3559</t>
  </si>
  <si>
    <t>G1094</t>
  </si>
  <si>
    <t>Retail-Consumer Elec</t>
  </si>
  <si>
    <t>G3582</t>
  </si>
  <si>
    <t>Computer Sftwr-Database</t>
  </si>
  <si>
    <t>G3651</t>
  </si>
  <si>
    <t>Consumer Prod-Electronic</t>
  </si>
  <si>
    <t>G3141</t>
  </si>
  <si>
    <t>Apparel-Shoes &amp; Rel Mfg</t>
  </si>
  <si>
    <t>G5710</t>
  </si>
  <si>
    <t>Retail-Home Furnishings</t>
  </si>
  <si>
    <t>G3357</t>
  </si>
  <si>
    <t>Computer Sftwr-Edu/Media</t>
  </si>
  <si>
    <t>G5321</t>
  </si>
  <si>
    <t>Retail-Mail Order&amp;Direct</t>
  </si>
  <si>
    <t>Industry-Detail</t>
  </si>
  <si>
    <t>Industry-Group</t>
  </si>
  <si>
    <t>ETF-inverse</t>
  </si>
  <si>
    <t>ETF-energy</t>
  </si>
  <si>
    <t>ETF-finance</t>
  </si>
  <si>
    <t>ETF-developing</t>
  </si>
  <si>
    <t>ETF-gold</t>
  </si>
  <si>
    <t>Comment</t>
  </si>
  <si>
    <t>112</t>
  </si>
  <si>
    <t>15</t>
  </si>
  <si>
    <t>48</t>
  </si>
  <si>
    <t>50</t>
  </si>
  <si>
    <t>28</t>
  </si>
  <si>
    <t>67</t>
  </si>
  <si>
    <t>54</t>
  </si>
  <si>
    <t>16</t>
  </si>
  <si>
    <t>120</t>
  </si>
  <si>
    <t>88</t>
  </si>
  <si>
    <t>ai</t>
  </si>
  <si>
    <t>169</t>
  </si>
  <si>
    <t>7</t>
  </si>
  <si>
    <t>space</t>
  </si>
  <si>
    <t>152</t>
  </si>
  <si>
    <t>264</t>
  </si>
  <si>
    <t>80</t>
  </si>
  <si>
    <t>23</t>
  </si>
  <si>
    <t>342</t>
  </si>
  <si>
    <t>10</t>
  </si>
  <si>
    <t>389</t>
  </si>
  <si>
    <t>6</t>
  </si>
  <si>
    <t>win</t>
  </si>
  <si>
    <t>losses</t>
  </si>
  <si>
    <t>TOTAL</t>
  </si>
  <si>
    <t>2020-2022 total</t>
  </si>
  <si>
    <t>20202-2022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</si>
  <si>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</si>
  <si>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</si>
  <si>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</si>
  <si>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</si>
  <si>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</si>
  <si>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</si>
  <si>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</si>
  <si>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</si>
  <si>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average</t>
  </si>
  <si>
    <t>2020-2022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</si>
</sst>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_-;\-* #,##0_-;_-* &quot;-&quot;_-;_-@_-"/>
    <numFmt numFmtId="165" formatCode="0.00%_);[Red]\(0.00%\)"/>
    <numFmt numFmtId="166" formatCode="_(* #,##0_);_(* \(#,##0\);_(* &quot;-&quot;??_);_(@_)"/>
    <numFmt numFmtId="167" formatCode="0.0%"/>
    <numFmt numFmtId="168" formatCode="@&quot; days&quot;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6" tint="0.79998168889431442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thin">
        <color theme="6" tint="0.79998168889431442"/>
      </bottom>
      <diagonal/>
    </border>
    <border>
      <left style="hair">
        <color auto="1"/>
      </left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 style="hair">
        <color auto="1"/>
      </right>
      <top style="thin">
        <color indexed="64"/>
      </top>
      <bottom style="double">
        <color indexed="64"/>
      </bottom>
      <diagonal/>
    </border>
    <border>
      <left/>
      <right/>
      <top style="thin">
        <color theme="6" tint="0.79998168889431442"/>
      </top>
      <bottom/>
      <diagonal/>
    </border>
    <border>
      <left style="hair">
        <color auto="1"/>
      </left>
      <right/>
      <top style="thin">
        <color theme="6" tint="0.79998168889431442"/>
      </top>
      <bottom/>
      <diagonal/>
    </border>
    <border>
      <left style="hair">
        <color auto="1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4" fillId="0" borderId="0">
      <alignment horizontal="center"/>
    </xf>
  </cellStyleXfs>
  <cellXfs count="90">
    <xf numFmtId="0" fontId="0" fillId="0" borderId="0" xfId="0"/>
    <xf numFmtId="9" fontId="0" fillId="0" borderId="0" xfId="2" applyFont="1"/>
    <xf numFmtId="43" fontId="0" fillId="0" borderId="0" xfId="1" applyFont="1"/>
    <xf numFmtId="0" fontId="2" fillId="0" borderId="0" xfId="5" applyFill="1"/>
    <xf numFmtId="0" fontId="2" fillId="0" borderId="0" xfId="5" applyFill="1" applyAlignment="1">
      <alignment horizontal="center" vertical="center" wrapText="1"/>
    </xf>
    <xf numFmtId="0" fontId="0" fillId="0" borderId="2" xfId="0" applyFill="1" applyBorder="1" applyAlignment="1">
      <alignment horizontal="left"/>
    </xf>
    <xf numFmtId="167" fontId="0" fillId="0" borderId="2" xfId="2" applyNumberFormat="1" applyFont="1" applyFill="1" applyBorder="1"/>
    <xf numFmtId="0" fontId="2" fillId="3" borderId="5" xfId="5" applyFill="1" applyBorder="1"/>
    <xf numFmtId="0" fontId="0" fillId="2" borderId="2" xfId="0" applyFill="1" applyBorder="1" applyAlignment="1">
      <alignment horizontal="left"/>
    </xf>
    <xf numFmtId="167" fontId="2" fillId="0" borderId="0" xfId="2" applyNumberFormat="1" applyFont="1" applyFill="1" applyAlignment="1">
      <alignment horizontal="center" vertical="center" wrapText="1"/>
    </xf>
    <xf numFmtId="167" fontId="2" fillId="3" borderId="5" xfId="2" applyNumberFormat="1" applyFont="1" applyFill="1" applyBorder="1"/>
    <xf numFmtId="167" fontId="2" fillId="4" borderId="5" xfId="2" applyNumberFormat="1" applyFont="1" applyFill="1" applyBorder="1"/>
    <xf numFmtId="167" fontId="2" fillId="0" borderId="0" xfId="2" applyNumberFormat="1" applyFont="1" applyFill="1"/>
    <xf numFmtId="166" fontId="2" fillId="0" borderId="0" xfId="1" applyNumberFormat="1" applyFont="1" applyFill="1"/>
    <xf numFmtId="166" fontId="2" fillId="3" borderId="5" xfId="1" applyNumberFormat="1" applyFont="1" applyFill="1" applyBorder="1"/>
    <xf numFmtId="166" fontId="2" fillId="4" borderId="5" xfId="1" applyNumberFormat="1" applyFont="1" applyFill="1" applyBorder="1"/>
    <xf numFmtId="166" fontId="2" fillId="0" borderId="0" xfId="1" applyNumberFormat="1" applyFont="1" applyFill="1" applyAlignment="1">
      <alignment horizontal="center" vertical="center" wrapText="1"/>
    </xf>
    <xf numFmtId="43" fontId="2" fillId="0" borderId="0" xfId="1" applyNumberFormat="1" applyFont="1" applyFill="1" applyAlignment="1">
      <alignment horizontal="center" vertical="center" wrapText="1"/>
    </xf>
    <xf numFmtId="43" fontId="2" fillId="4" borderId="4" xfId="1" applyNumberFormat="1" applyFont="1" applyFill="1" applyBorder="1"/>
    <xf numFmtId="43" fontId="2" fillId="0" borderId="0" xfId="1" applyNumberFormat="1" applyFont="1" applyFill="1"/>
    <xf numFmtId="43" fontId="2" fillId="3" borderId="5" xfId="1" applyNumberFormat="1" applyFont="1" applyFill="1" applyBorder="1"/>
    <xf numFmtId="0" fontId="2" fillId="3" borderId="4" xfId="1" applyNumberFormat="1" applyFont="1" applyFill="1" applyBorder="1"/>
    <xf numFmtId="0" fontId="2" fillId="0" borderId="8" xfId="5" applyFill="1" applyBorder="1"/>
    <xf numFmtId="0" fontId="2" fillId="0" borderId="0" xfId="5" applyFill="1" applyBorder="1"/>
    <xf numFmtId="0" fontId="2" fillId="0" borderId="9" xfId="5" applyFill="1" applyBorder="1"/>
    <xf numFmtId="166" fontId="2" fillId="0" borderId="9" xfId="1" applyNumberFormat="1" applyFont="1" applyFill="1" applyBorder="1"/>
    <xf numFmtId="166" fontId="2" fillId="2" borderId="9" xfId="1" applyNumberFormat="1" applyFont="1" applyFill="1" applyBorder="1"/>
    <xf numFmtId="0" fontId="4" fillId="0" borderId="0" xfId="6">
      <alignment horizontal="center"/>
    </xf>
    <xf numFmtId="166" fontId="2" fillId="3" borderId="6" xfId="1" applyNumberFormat="1" applyFont="1" applyFill="1" applyBorder="1"/>
    <xf numFmtId="0" fontId="0" fillId="0" borderId="1" xfId="0" applyBorder="1"/>
    <xf numFmtId="10" fontId="0" fillId="0" borderId="0" xfId="2" applyNumberFormat="1" applyFont="1"/>
    <xf numFmtId="10" fontId="0" fillId="0" borderId="13" xfId="2" applyNumberFormat="1" applyFont="1" applyBorder="1"/>
    <xf numFmtId="0" fontId="2" fillId="0" borderId="14" xfId="5" applyFill="1" applyBorder="1"/>
    <xf numFmtId="43" fontId="0" fillId="0" borderId="14" xfId="0" applyNumberFormat="1" applyBorder="1"/>
    <xf numFmtId="0" fontId="0" fillId="0" borderId="14" xfId="0" applyBorder="1"/>
    <xf numFmtId="166" fontId="0" fillId="0" borderId="14" xfId="1" applyNumberFormat="1" applyFont="1" applyBorder="1"/>
    <xf numFmtId="166" fontId="0" fillId="0" borderId="14" xfId="0" applyNumberFormat="1" applyBorder="1"/>
    <xf numFmtId="0" fontId="0" fillId="0" borderId="15" xfId="0" applyBorder="1"/>
    <xf numFmtId="168" fontId="0" fillId="0" borderId="13" xfId="2" applyNumberFormat="1" applyFont="1" applyBorder="1"/>
    <xf numFmtId="166" fontId="0" fillId="0" borderId="13" xfId="1" applyNumberFormat="1" applyFont="1" applyBorder="1"/>
    <xf numFmtId="10" fontId="0" fillId="6" borderId="13" xfId="2" applyNumberFormat="1" applyFont="1" applyFill="1" applyBorder="1"/>
    <xf numFmtId="10" fontId="0" fillId="0" borderId="13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0" fontId="0" fillId="2" borderId="7" xfId="0" applyFill="1" applyBorder="1" applyAlignment="1">
      <alignment horizontal="left"/>
    </xf>
    <xf numFmtId="166" fontId="0" fillId="0" borderId="0" xfId="1" applyNumberFormat="1" applyFont="1" applyBorder="1"/>
    <xf numFmtId="10" fontId="0" fillId="0" borderId="0" xfId="2" applyNumberFormat="1" applyFont="1" applyBorder="1"/>
    <xf numFmtId="168" fontId="0" fillId="0" borderId="0" xfId="2" applyNumberFormat="1" applyFont="1" applyBorder="1"/>
    <xf numFmtId="43" fontId="0" fillId="0" borderId="0" xfId="0" applyNumberFormat="1"/>
    <xf numFmtId="10" fontId="0" fillId="0" borderId="0" xfId="2" applyNumberFormat="1" applyFont="1" applyBorder="1" applyAlignment="1">
      <alignment horizontal="center"/>
    </xf>
    <xf numFmtId="43" fontId="0" fillId="0" borderId="0" xfId="1" applyFont="1" applyBorder="1"/>
    <xf numFmtId="0" fontId="0" fillId="0" borderId="17" xfId="0" applyFill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0" fillId="0" borderId="14" xfId="0" applyFill="1" applyBorder="1" applyAlignment="1">
      <alignment horizontal="left"/>
    </xf>
    <xf numFmtId="9" fontId="0" fillId="0" borderId="14" xfId="2" applyFont="1" applyFill="1" applyBorder="1" applyAlignment="1">
      <alignment horizontal="center"/>
    </xf>
    <xf numFmtId="166" fontId="2" fillId="0" borderId="16" xfId="1" applyNumberFormat="1" applyFont="1" applyFill="1" applyBorder="1"/>
    <xf numFmtId="166" fontId="0" fillId="0" borderId="21" xfId="1" applyNumberFormat="1" applyFont="1" applyBorder="1"/>
    <xf numFmtId="166" fontId="0" fillId="0" borderId="22" xfId="1" applyNumberFormat="1" applyFont="1" applyBorder="1"/>
    <xf numFmtId="9" fontId="0" fillId="0" borderId="21" xfId="2" applyFont="1" applyBorder="1"/>
    <xf numFmtId="43" fontId="0" fillId="0" borderId="20" xfId="0" applyNumberFormat="1" applyBorder="1"/>
    <xf numFmtId="9" fontId="2" fillId="0" borderId="0" xfId="2" applyFont="1" applyFill="1"/>
    <xf numFmtId="9" fontId="0" fillId="0" borderId="0" xfId="2" applyFont="1" applyBorder="1"/>
    <xf numFmtId="9" fontId="0" fillId="0" borderId="13" xfId="2" applyFont="1" applyBorder="1"/>
    <xf numFmtId="9" fontId="0" fillId="0" borderId="14" xfId="2" applyFont="1" applyBorder="1"/>
    <xf numFmtId="43" fontId="2" fillId="7" borderId="4" xfId="1" applyNumberFormat="1" applyFont="1" applyFill="1" applyBorder="1"/>
    <xf numFmtId="9" fontId="2" fillId="7" borderId="5" xfId="2" applyFont="1" applyFill="1" applyBorder="1"/>
    <xf numFmtId="0" fontId="2" fillId="8" borderId="4" xfId="1" applyNumberFormat="1" applyFont="1" applyFill="1" applyBorder="1"/>
    <xf numFmtId="9" fontId="2" fillId="8" borderId="5" xfId="2" applyFont="1" applyFill="1" applyBorder="1"/>
    <xf numFmtId="0" fontId="2" fillId="8" borderId="6" xfId="5" applyFill="1" applyBorder="1"/>
    <xf numFmtId="166" fontId="2" fillId="7" borderId="6" xfId="1" applyNumberFormat="1" applyFont="1" applyFill="1" applyBorder="1"/>
    <xf numFmtId="0" fontId="0" fillId="0" borderId="23" xfId="0" applyBorder="1"/>
    <xf numFmtId="0" fontId="2" fillId="8" borderId="4" xfId="1" applyNumberFormat="1" applyFont="1" applyFill="1" applyBorder="1" applyAlignment="1">
      <alignment horizontal="left"/>
    </xf>
    <xf numFmtId="40" fontId="0" fillId="2" borderId="11" xfId="1" applyNumberFormat="1" applyFont="1" applyFill="1" applyBorder="1"/>
    <xf numFmtId="40" fontId="0" fillId="0" borderId="12" xfId="1" applyNumberFormat="1" applyFont="1" applyFill="1" applyBorder="1"/>
    <xf numFmtId="40" fontId="0" fillId="0" borderId="18" xfId="1" applyNumberFormat="1" applyFont="1" applyFill="1" applyBorder="1"/>
    <xf numFmtId="40" fontId="0" fillId="0" borderId="19" xfId="1" applyNumberFormat="1" applyFont="1" applyFill="1" applyBorder="1"/>
    <xf numFmtId="165" fontId="0" fillId="2" borderId="7" xfId="2" applyNumberFormat="1" applyFont="1" applyFill="1" applyBorder="1"/>
    <xf numFmtId="165" fontId="0" fillId="0" borderId="2" xfId="2" applyNumberFormat="1" applyFont="1" applyFill="1" applyBorder="1"/>
    <xf numFmtId="165" fontId="0" fillId="0" borderId="17" xfId="2" applyNumberFormat="1" applyFont="1" applyFill="1" applyBorder="1"/>
    <xf numFmtId="165" fontId="0" fillId="0" borderId="14" xfId="2" applyNumberFormat="1" applyFont="1" applyFill="1" applyBorder="1"/>
    <xf numFmtId="0" fontId="5" fillId="0" borderId="0" xfId="5" applyFont="1" applyFill="1" applyAlignment="1">
      <alignment wrapText="1"/>
    </xf>
    <xf numFmtId="43" fontId="5" fillId="5" borderId="10" xfId="1" applyNumberFormat="1" applyFont="1" applyFill="1" applyBorder="1" applyAlignment="1">
      <alignment wrapText="1"/>
    </xf>
    <xf numFmtId="9" fontId="5" fillId="5" borderId="3" xfId="2" applyFont="1" applyFill="1" applyBorder="1" applyAlignment="1">
      <alignment wrapText="1"/>
    </xf>
    <xf numFmtId="166" fontId="5" fillId="5" borderId="3" xfId="1" applyNumberFormat="1" applyFont="1" applyFill="1" applyBorder="1" applyAlignment="1">
      <alignment wrapText="1"/>
    </xf>
    <xf numFmtId="166" fontId="5" fillId="0" borderId="0" xfId="1" applyNumberFormat="1" applyFont="1" applyFill="1"/>
    <xf numFmtId="0" fontId="5" fillId="0" borderId="0" xfId="0" applyFont="1"/>
    <xf numFmtId="0" fontId="4" fillId="0" borderId="0" xfId="6" applyFill="1">
      <alignment horizontal="center"/>
    </xf>
    <xf numFmtId="0" fontId="4" fillId="0" borderId="0" xfId="6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0" fillId="0" borderId="0" xfId="2" applyNumberFormat="1" applyFont="1"/>
    <xf numFmtId="0" fontId="0" fillId="0" borderId="0" xfId="0" applyAlignment="1">
      <alignment horizontal="center"/>
    </xf>
  </cellXfs>
  <cellStyles count="7">
    <cellStyle name="Comma" xfId="1" builtinId="3"/>
    <cellStyle name="Comma [0] 2" xfId="3" xr:uid="{F8AE0BF0-A0F9-B442-A0E1-2EBD843E9EA5}"/>
    <cellStyle name="List Panel Header" xfId="6" xr:uid="{7D462124-5CBD-B243-A0D1-8CBCA691A4C8}"/>
    <cellStyle name="Normal" xfId="0" builtinId="0"/>
    <cellStyle name="Normal 2" xfId="5" xr:uid="{227873DB-57EE-8844-8E5B-20CC02311827}"/>
    <cellStyle name="Percent" xfId="2" builtinId="5"/>
    <cellStyle name="Percent 2" xfId="4" xr:uid="{389EA0F6-0D98-0843-92A7-9F1A4F3808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47240-47F7-7445-B17F-4EBBB0DD84DB}">
  <dimension ref="A1:U204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H40" sqref="H40"/>
    </sheetView>
  </sheetViews>
  <sheetFormatPr baseColWidth="10" defaultRowHeight="16" outlineLevelCol="1" x14ac:dyDescent="0.2"/>
  <cols>
    <col min="1" max="1" width="0" hidden="1" customWidth="1" outlineLevel="1"/>
    <col min="2" max="2" width="23.83203125" hidden="1" customWidth="1" outlineLevel="1"/>
    <col min="3" max="3" width="17.33203125" hidden="1" customWidth="1" outlineLevel="1"/>
    <col min="4" max="4" width="10.83203125" collapsed="1"/>
    <col min="5" max="5" width="14.83203125" customWidth="1"/>
    <col min="6" max="6" width="8.83203125" customWidth="1"/>
  </cols>
  <sheetData>
    <row r="1" spans="1:21" x14ac:dyDescent="0.2">
      <c r="A1" s="27" t="s">
        <v>201</v>
      </c>
      <c r="B1" s="27" t="s">
        <v>203</v>
      </c>
      <c r="C1" s="27" t="s">
        <v>202</v>
      </c>
      <c r="E1" s="27" t="s">
        <v>202</v>
      </c>
      <c r="F1" s="85" t="s">
        <v>665</v>
      </c>
      <c r="G1" s="86" t="s">
        <v>657</v>
      </c>
      <c r="H1" s="87" t="s">
        <v>658</v>
      </c>
      <c r="I1" s="86" t="s">
        <v>659</v>
      </c>
      <c r="J1" s="87" t="s">
        <v>660</v>
      </c>
      <c r="K1" s="86" t="s">
        <v>3</v>
      </c>
      <c r="L1" s="87" t="s">
        <v>661</v>
      </c>
      <c r="M1" s="86" t="s">
        <v>662</v>
      </c>
      <c r="N1" s="87" t="s">
        <v>663</v>
      </c>
      <c r="O1" s="86" t="s">
        <v>664</v>
      </c>
      <c r="P1" s="87" t="s">
        <v>2</v>
      </c>
      <c r="Q1" s="86" t="s">
        <v>1</v>
      </c>
      <c r="R1" s="87" t="s">
        <v>0</v>
      </c>
      <c r="U1" s="85" t="s">
        <v>656</v>
      </c>
    </row>
    <row r="2" spans="1:21" x14ac:dyDescent="0.2">
      <c r="A2" t="s">
        <v>315</v>
      </c>
      <c r="B2" t="s">
        <v>316</v>
      </c>
      <c r="C2" t="s">
        <v>214</v>
      </c>
      <c r="E2" t="s">
        <v>214</v>
      </c>
      <c r="F2" s="89">
        <f>COUNTIF('monthly PL'!$D$4:$D$101,'industry list'!$E2)</f>
        <v>2</v>
      </c>
      <c r="G2" s="88">
        <f>SUMIF('monthly PL'!$D$4:$D$101,'industry list'!$E2,'monthly PL'!CR$4:CR$101)</f>
        <v>0</v>
      </c>
      <c r="H2" s="88">
        <f>SUMIF('monthly PL'!$D$4:$D$101,'industry list'!$E2,'monthly PL'!CU$4:CU$101)</f>
        <v>0</v>
      </c>
      <c r="I2" s="88">
        <f>SUMIF('monthly PL'!$D$4:$D$101,'industry list'!$E2,'monthly PL'!CX$4:CX$101)</f>
        <v>0.28593640984750318</v>
      </c>
      <c r="J2" s="88">
        <f>SUMIF('monthly PL'!$D$4:$D$101,'industry list'!$E2,'monthly PL'!DA$4:DA$101)</f>
        <v>0</v>
      </c>
      <c r="K2" s="88">
        <f>SUMIF('monthly PL'!$D$4:$D$101,'industry list'!$E2,'monthly PL'!DD$4:DD$101)</f>
        <v>0</v>
      </c>
      <c r="L2" s="88">
        <f>SUMIF('monthly PL'!$D$4:$D$101,'industry list'!$E2,'monthly PL'!DG$4:DG$101)</f>
        <v>0</v>
      </c>
      <c r="M2" s="88">
        <f>SUMIF('monthly PL'!$D$4:$D$101,'industry list'!$E2,'monthly PL'!DJ$4:DJ$101)</f>
        <v>0</v>
      </c>
      <c r="N2" s="88">
        <f>SUMIF('monthly PL'!$D$4:$D$101,'industry list'!$E2,'monthly PL'!DM$4:DM$101)</f>
        <v>0</v>
      </c>
      <c r="O2" s="88">
        <f>SUMIF('monthly PL'!$D$4:$D$101,'industry list'!$E2,'monthly PL'!DP$4:DP$101)</f>
        <v>0</v>
      </c>
      <c r="P2" s="88">
        <f>SUMIF('monthly PL'!$D$4:$D$101,'industry list'!$E2,'monthly PL'!DS$4:DS$101)</f>
        <v>0</v>
      </c>
      <c r="Q2" s="88">
        <f>SUMIF('monthly PL'!$D$4:$D$101,'industry list'!$E2,'monthly PL'!DV$4:DV$101)</f>
        <v>0</v>
      </c>
      <c r="R2" s="88">
        <f>SUMIF('monthly PL'!$D$4:$D$101,'industry list'!$E2,'monthly PL'!DY$4:DY$101)</f>
        <v>-6.4471854183442048E-2</v>
      </c>
      <c r="U2" s="2">
        <f>SUMIF('monthly PL'!D:D,'industry list'!E2,'monthly PL'!EA:EA)</f>
        <v>1434.3999999999996</v>
      </c>
    </row>
    <row r="3" spans="1:21" x14ac:dyDescent="0.2">
      <c r="A3" t="s">
        <v>449</v>
      </c>
      <c r="B3" t="s">
        <v>450</v>
      </c>
      <c r="C3" t="s">
        <v>327</v>
      </c>
      <c r="E3" t="s">
        <v>327</v>
      </c>
      <c r="F3" s="89">
        <f>COUNTIF('monthly PL'!$D$4:$D$101,'industry list'!E3)</f>
        <v>1</v>
      </c>
      <c r="G3" s="88">
        <f>SUMIF('monthly PL'!$D$4:$D$101,'industry list'!$E3,'monthly PL'!CR$4:CR$101)</f>
        <v>0</v>
      </c>
      <c r="H3" s="88">
        <f>SUMIF('monthly PL'!$D$4:$D$101,'industry list'!$E3,'monthly PL'!CU$4:CU$101)</f>
        <v>0</v>
      </c>
      <c r="I3" s="88">
        <f>SUMIF('monthly PL'!$D$4:$D$101,'industry list'!$E3,'monthly PL'!CX$4:CX$101)</f>
        <v>0</v>
      </c>
      <c r="J3" s="88">
        <f>SUMIF('monthly PL'!$D$4:$D$101,'industry list'!$E3,'monthly PL'!DA$4:DA$101)</f>
        <v>0</v>
      </c>
      <c r="K3" s="88">
        <f>SUMIF('monthly PL'!$D$4:$D$101,'industry list'!$E3,'monthly PL'!DD$4:DD$101)</f>
        <v>0</v>
      </c>
      <c r="L3" s="88">
        <f>SUMIF('monthly PL'!$D$4:$D$101,'industry list'!$E3,'monthly PL'!DG$4:DG$101)</f>
        <v>0</v>
      </c>
      <c r="M3" s="88">
        <f>SUMIF('monthly PL'!$D$4:$D$101,'industry list'!$E3,'monthly PL'!DJ$4:DJ$101)</f>
        <v>0</v>
      </c>
      <c r="N3" s="88">
        <f>SUMIF('monthly PL'!$D$4:$D$101,'industry list'!$E3,'monthly PL'!DM$4:DM$101)</f>
        <v>0</v>
      </c>
      <c r="O3" s="88">
        <f>SUMIF('monthly PL'!$D$4:$D$101,'industry list'!$E3,'monthly PL'!DP$4:DP$101)</f>
        <v>0</v>
      </c>
      <c r="P3" s="88">
        <f>SUMIF('monthly PL'!$D$4:$D$101,'industry list'!$E3,'monthly PL'!DS$4:DS$101)</f>
        <v>0</v>
      </c>
      <c r="Q3" s="88">
        <f>SUMIF('monthly PL'!$D$4:$D$101,'industry list'!$E3,'monthly PL'!DV$4:DV$101)</f>
        <v>0.42930160906848569</v>
      </c>
      <c r="R3" s="88">
        <f>SUMIF('monthly PL'!$D$4:$D$101,'industry list'!$E3,'monthly PL'!DY$4:DY$101)</f>
        <v>0.16322205501286716</v>
      </c>
      <c r="U3" s="2">
        <f>SUMIF('monthly PL'!D:D,'industry list'!E3,'monthly PL'!EA:EA)</f>
        <v>482.11000000000013</v>
      </c>
    </row>
    <row r="4" spans="1:21" x14ac:dyDescent="0.2">
      <c r="A4" t="s">
        <v>542</v>
      </c>
      <c r="B4" t="s">
        <v>544</v>
      </c>
      <c r="C4" t="s">
        <v>543</v>
      </c>
      <c r="E4" t="s">
        <v>543</v>
      </c>
      <c r="F4" s="89">
        <f>COUNTIF('monthly PL'!$D$4:$D$101,'industry list'!E4)</f>
        <v>0</v>
      </c>
      <c r="G4" s="88">
        <f>SUMIF('monthly PL'!$D$4:$D$101,'industry list'!$E4,'monthly PL'!CR$4:CR$101)</f>
        <v>0</v>
      </c>
      <c r="H4" s="88">
        <f>SUMIF('monthly PL'!$D$4:$D$101,'industry list'!$E4,'monthly PL'!CU$4:CU$101)</f>
        <v>0</v>
      </c>
      <c r="I4" s="88">
        <f>SUMIF('monthly PL'!$D$4:$D$101,'industry list'!$E4,'monthly PL'!CX$4:CX$101)</f>
        <v>0</v>
      </c>
      <c r="J4" s="88">
        <f>SUMIF('monthly PL'!$D$4:$D$101,'industry list'!$E4,'monthly PL'!DA$4:DA$101)</f>
        <v>0</v>
      </c>
      <c r="K4" s="88">
        <f>SUMIF('monthly PL'!$D$4:$D$101,'industry list'!$E4,'monthly PL'!DD$4:DD$101)</f>
        <v>0</v>
      </c>
      <c r="L4" s="88">
        <f>SUMIF('monthly PL'!$D$4:$D$101,'industry list'!$E4,'monthly PL'!DG$4:DG$101)</f>
        <v>0</v>
      </c>
      <c r="M4" s="88">
        <f>SUMIF('monthly PL'!$D$4:$D$101,'industry list'!$E4,'monthly PL'!DJ$4:DJ$101)</f>
        <v>0</v>
      </c>
      <c r="N4" s="88">
        <f>SUMIF('monthly PL'!$D$4:$D$101,'industry list'!$E4,'monthly PL'!DM$4:DM$101)</f>
        <v>0</v>
      </c>
      <c r="O4" s="88">
        <f>SUMIF('monthly PL'!$D$4:$D$101,'industry list'!$E4,'monthly PL'!DP$4:DP$101)</f>
        <v>0</v>
      </c>
      <c r="P4" s="88">
        <f>SUMIF('monthly PL'!$D$4:$D$101,'industry list'!$E4,'monthly PL'!DS$4:DS$101)</f>
        <v>0</v>
      </c>
      <c r="Q4" s="88">
        <f>SUMIF('monthly PL'!$D$4:$D$101,'industry list'!$E4,'monthly PL'!DV$4:DV$101)</f>
        <v>0</v>
      </c>
      <c r="R4" s="88">
        <f>SUMIF('monthly PL'!$D$4:$D$101,'industry list'!$E4,'monthly PL'!DY$4:DY$101)</f>
        <v>0</v>
      </c>
      <c r="U4" s="2">
        <f>SUMIF('monthly PL'!D:D,'industry list'!E4,'monthly PL'!EA:EA)</f>
        <v>0</v>
      </c>
    </row>
    <row r="5" spans="1:21" x14ac:dyDescent="0.2">
      <c r="A5" t="s">
        <v>590</v>
      </c>
      <c r="B5" t="s">
        <v>591</v>
      </c>
      <c r="C5" t="s">
        <v>330</v>
      </c>
      <c r="E5" t="s">
        <v>330</v>
      </c>
      <c r="F5" s="89">
        <f>COUNTIF('monthly PL'!$D$4:$D$101,'industry list'!E5)</f>
        <v>2</v>
      </c>
      <c r="G5" s="88">
        <f>SUMIF('monthly PL'!$D$4:$D$101,'industry list'!$E5,'monthly PL'!CR$4:CR$101)</f>
        <v>1.7919391138278923E-2</v>
      </c>
      <c r="H5" s="88">
        <f>SUMIF('monthly PL'!$D$4:$D$101,'industry list'!$E5,'monthly PL'!CU$4:CU$101)</f>
        <v>0</v>
      </c>
      <c r="I5" s="88">
        <f>SUMIF('monthly PL'!$D$4:$D$101,'industry list'!$E5,'monthly PL'!CX$4:CX$101)</f>
        <v>0</v>
      </c>
      <c r="J5" s="88">
        <f>SUMIF('monthly PL'!$D$4:$D$101,'industry list'!$E5,'monthly PL'!DA$4:DA$101)</f>
        <v>0</v>
      </c>
      <c r="K5" s="88">
        <f>SUMIF('monthly PL'!$D$4:$D$101,'industry list'!$E5,'monthly PL'!DD$4:DD$101)</f>
        <v>0</v>
      </c>
      <c r="L5" s="88">
        <f>SUMIF('monthly PL'!$D$4:$D$101,'industry list'!$E5,'monthly PL'!DG$4:DG$101)</f>
        <v>0</v>
      </c>
      <c r="M5" s="88">
        <f>SUMIF('monthly PL'!$D$4:$D$101,'industry list'!$E5,'monthly PL'!DJ$4:DJ$101)</f>
        <v>0</v>
      </c>
      <c r="N5" s="88">
        <f>SUMIF('monthly PL'!$D$4:$D$101,'industry list'!$E5,'monthly PL'!DM$4:DM$101)</f>
        <v>0</v>
      </c>
      <c r="O5" s="88">
        <f>SUMIF('monthly PL'!$D$4:$D$101,'industry list'!$E5,'monthly PL'!DP$4:DP$101)</f>
        <v>0</v>
      </c>
      <c r="P5" s="88">
        <f>SUMIF('monthly PL'!$D$4:$D$101,'industry list'!$E5,'monthly PL'!DS$4:DS$101)</f>
        <v>0</v>
      </c>
      <c r="Q5" s="88">
        <f>SUMIF('monthly PL'!$D$4:$D$101,'industry list'!$E5,'monthly PL'!DV$4:DV$101)</f>
        <v>0</v>
      </c>
      <c r="R5" s="88">
        <f>SUMIF('monthly PL'!$D$4:$D$101,'industry list'!$E5,'monthly PL'!DY$4:DY$101)</f>
        <v>3.21807628524046E-2</v>
      </c>
      <c r="U5" s="2">
        <f>SUMIF('monthly PL'!D:D,'industry list'!E5,'monthly PL'!EA:EA)</f>
        <v>25.240000000000009</v>
      </c>
    </row>
    <row r="6" spans="1:21" x14ac:dyDescent="0.2">
      <c r="A6" t="s">
        <v>500</v>
      </c>
      <c r="B6" t="s">
        <v>501</v>
      </c>
      <c r="C6" t="s">
        <v>232</v>
      </c>
      <c r="E6" t="s">
        <v>232</v>
      </c>
      <c r="F6" s="89">
        <f>COUNTIF('monthly PL'!$D$4:$D$101,'industry list'!E6)</f>
        <v>8</v>
      </c>
      <c r="G6" s="88">
        <f>SUMIF('monthly PL'!$D$4:$D$101,'industry list'!$E6,'monthly PL'!CR$4:CR$101)</f>
        <v>0.23466161791761644</v>
      </c>
      <c r="H6" s="88">
        <f>SUMIF('monthly PL'!$D$4:$D$101,'industry list'!$E6,'monthly PL'!CU$4:CU$101)</f>
        <v>-8.109282831418832E-2</v>
      </c>
      <c r="I6" s="88">
        <f>SUMIF('monthly PL'!$D$4:$D$101,'industry list'!$E6,'monthly PL'!CX$4:CX$101)</f>
        <v>0</v>
      </c>
      <c r="J6" s="88">
        <f>SUMIF('monthly PL'!$D$4:$D$101,'industry list'!$E6,'monthly PL'!DA$4:DA$101)</f>
        <v>0</v>
      </c>
      <c r="K6" s="88">
        <f>SUMIF('monthly PL'!$D$4:$D$101,'industry list'!$E6,'monthly PL'!DD$4:DD$101)</f>
        <v>-3.1356721515057501E-2</v>
      </c>
      <c r="L6" s="88">
        <f>SUMIF('monthly PL'!$D$4:$D$101,'industry list'!$E6,'monthly PL'!DG$4:DG$101)</f>
        <v>0</v>
      </c>
      <c r="M6" s="88">
        <f>SUMIF('monthly PL'!$D$4:$D$101,'industry list'!$E6,'monthly PL'!DJ$4:DJ$101)</f>
        <v>0</v>
      </c>
      <c r="N6" s="88">
        <f>SUMIF('monthly PL'!$D$4:$D$101,'industry list'!$E6,'monthly PL'!DM$4:DM$101)</f>
        <v>-8.8058580548253954E-2</v>
      </c>
      <c r="O6" s="88">
        <f>SUMIF('monthly PL'!$D$4:$D$101,'industry list'!$E6,'monthly PL'!DP$4:DP$101)</f>
        <v>-0.41205930904605098</v>
      </c>
      <c r="P6" s="88">
        <f>SUMIF('monthly PL'!$D$4:$D$101,'industry list'!$E6,'monthly PL'!DS$4:DS$101)</f>
        <v>-0.15921548213246789</v>
      </c>
      <c r="Q6" s="88">
        <f>SUMIF('monthly PL'!$D$4:$D$101,'industry list'!$E6,'monthly PL'!DV$4:DV$101)</f>
        <v>0.21289891885377243</v>
      </c>
      <c r="R6" s="88">
        <f>SUMIF('monthly PL'!$D$4:$D$101,'industry list'!$E6,'monthly PL'!DY$4:DY$101)</f>
        <v>-3.2881453706374401E-2</v>
      </c>
      <c r="U6" s="2">
        <f>SUMIF('monthly PL'!D:D,'industry list'!E6,'monthly PL'!EA:EA)</f>
        <v>-85.235000000000753</v>
      </c>
    </row>
    <row r="7" spans="1:21" x14ac:dyDescent="0.2">
      <c r="A7" t="s">
        <v>574</v>
      </c>
      <c r="B7" t="s">
        <v>575</v>
      </c>
      <c r="C7" t="s">
        <v>413</v>
      </c>
      <c r="E7" t="s">
        <v>413</v>
      </c>
      <c r="F7" s="89">
        <f>COUNTIF('monthly PL'!$D$4:$D$101,'industry list'!E7)</f>
        <v>1</v>
      </c>
      <c r="G7" s="88">
        <f>SUMIF('monthly PL'!$D$4:$D$101,'industry list'!$E7,'monthly PL'!CR$4:CR$101)</f>
        <v>0.23627511872200718</v>
      </c>
      <c r="H7" s="88">
        <f>SUMIF('monthly PL'!$D$4:$D$101,'industry list'!$E7,'monthly PL'!CU$4:CU$101)</f>
        <v>0</v>
      </c>
      <c r="I7" s="88">
        <f>SUMIF('monthly PL'!$D$4:$D$101,'industry list'!$E7,'monthly PL'!CX$4:CX$101)</f>
        <v>0</v>
      </c>
      <c r="J7" s="88">
        <f>SUMIF('monthly PL'!$D$4:$D$101,'industry list'!$E7,'monthly PL'!DA$4:DA$101)</f>
        <v>0</v>
      </c>
      <c r="K7" s="88">
        <f>SUMIF('monthly PL'!$D$4:$D$101,'industry list'!$E7,'monthly PL'!DD$4:DD$101)</f>
        <v>0</v>
      </c>
      <c r="L7" s="88">
        <f>SUMIF('monthly PL'!$D$4:$D$101,'industry list'!$E7,'monthly PL'!DG$4:DG$101)</f>
        <v>0</v>
      </c>
      <c r="M7" s="88">
        <f>SUMIF('monthly PL'!$D$4:$D$101,'industry list'!$E7,'monthly PL'!DJ$4:DJ$101)</f>
        <v>0</v>
      </c>
      <c r="N7" s="88">
        <f>SUMIF('monthly PL'!$D$4:$D$101,'industry list'!$E7,'monthly PL'!DM$4:DM$101)</f>
        <v>0</v>
      </c>
      <c r="O7" s="88">
        <f>SUMIF('monthly PL'!$D$4:$D$101,'industry list'!$E7,'monthly PL'!DP$4:DP$101)</f>
        <v>0</v>
      </c>
      <c r="P7" s="88">
        <f>SUMIF('monthly PL'!$D$4:$D$101,'industry list'!$E7,'monthly PL'!DS$4:DS$101)</f>
        <v>0</v>
      </c>
      <c r="Q7" s="88">
        <f>SUMIF('monthly PL'!$D$4:$D$101,'industry list'!$E7,'monthly PL'!DV$4:DV$101)</f>
        <v>0</v>
      </c>
      <c r="R7" s="88">
        <f>SUMIF('monthly PL'!$D$4:$D$101,'industry list'!$E7,'monthly PL'!DY$4:DY$101)</f>
        <v>0</v>
      </c>
      <c r="U7" s="2">
        <f>SUMIF('monthly PL'!D:D,'industry list'!E7,'monthly PL'!EA:EA)</f>
        <v>306.2349999999999</v>
      </c>
    </row>
    <row r="8" spans="1:21" x14ac:dyDescent="0.2">
      <c r="A8" t="s">
        <v>346</v>
      </c>
      <c r="B8" t="s">
        <v>347</v>
      </c>
      <c r="C8" t="s">
        <v>249</v>
      </c>
      <c r="E8" t="s">
        <v>249</v>
      </c>
      <c r="F8" s="89">
        <f>COUNTIF('monthly PL'!$D$4:$D$101,'industry list'!E8)</f>
        <v>0</v>
      </c>
      <c r="G8" s="88">
        <f>SUMIF('monthly PL'!$D$4:$D$101,'industry list'!$E8,'monthly PL'!CR$4:CR$101)</f>
        <v>0</v>
      </c>
      <c r="H8" s="88">
        <f>SUMIF('monthly PL'!$D$4:$D$101,'industry list'!$E8,'monthly PL'!CU$4:CU$101)</f>
        <v>0</v>
      </c>
      <c r="I8" s="88">
        <f>SUMIF('monthly PL'!$D$4:$D$101,'industry list'!$E8,'monthly PL'!CX$4:CX$101)</f>
        <v>0</v>
      </c>
      <c r="J8" s="88">
        <f>SUMIF('monthly PL'!$D$4:$D$101,'industry list'!$E8,'monthly PL'!DA$4:DA$101)</f>
        <v>0</v>
      </c>
      <c r="K8" s="88">
        <f>SUMIF('monthly PL'!$D$4:$D$101,'industry list'!$E8,'monthly PL'!DD$4:DD$101)</f>
        <v>0</v>
      </c>
      <c r="L8" s="88">
        <f>SUMIF('monthly PL'!$D$4:$D$101,'industry list'!$E8,'monthly PL'!DG$4:DG$101)</f>
        <v>0</v>
      </c>
      <c r="M8" s="88">
        <f>SUMIF('monthly PL'!$D$4:$D$101,'industry list'!$E8,'monthly PL'!DJ$4:DJ$101)</f>
        <v>0</v>
      </c>
      <c r="N8" s="88">
        <f>SUMIF('monthly PL'!$D$4:$D$101,'industry list'!$E8,'monthly PL'!DM$4:DM$101)</f>
        <v>0</v>
      </c>
      <c r="O8" s="88">
        <f>SUMIF('monthly PL'!$D$4:$D$101,'industry list'!$E8,'monthly PL'!DP$4:DP$101)</f>
        <v>0</v>
      </c>
      <c r="P8" s="88">
        <f>SUMIF('monthly PL'!$D$4:$D$101,'industry list'!$E8,'monthly PL'!DS$4:DS$101)</f>
        <v>0</v>
      </c>
      <c r="Q8" s="88">
        <f>SUMIF('monthly PL'!$D$4:$D$101,'industry list'!$E8,'monthly PL'!DV$4:DV$101)</f>
        <v>0</v>
      </c>
      <c r="R8" s="88">
        <f>SUMIF('monthly PL'!$D$4:$D$101,'industry list'!$E8,'monthly PL'!DY$4:DY$101)</f>
        <v>0</v>
      </c>
      <c r="U8" s="2">
        <f>SUMIF('monthly PL'!D:D,'industry list'!E8,'monthly PL'!EA:EA)</f>
        <v>0</v>
      </c>
    </row>
    <row r="9" spans="1:21" x14ac:dyDescent="0.2">
      <c r="A9" t="s">
        <v>369</v>
      </c>
      <c r="B9" t="s">
        <v>370</v>
      </c>
      <c r="C9" t="s">
        <v>305</v>
      </c>
      <c r="E9" t="s">
        <v>305</v>
      </c>
      <c r="F9" s="89">
        <f>COUNTIF('monthly PL'!$D$4:$D$101,'industry list'!E9)</f>
        <v>0</v>
      </c>
      <c r="G9" s="88">
        <f>SUMIF('monthly PL'!$D$4:$D$101,'industry list'!$E9,'monthly PL'!CR$4:CR$101)</f>
        <v>0</v>
      </c>
      <c r="H9" s="88">
        <f>SUMIF('monthly PL'!$D$4:$D$101,'industry list'!$E9,'monthly PL'!CU$4:CU$101)</f>
        <v>0</v>
      </c>
      <c r="I9" s="88">
        <f>SUMIF('monthly PL'!$D$4:$D$101,'industry list'!$E9,'monthly PL'!CX$4:CX$101)</f>
        <v>0</v>
      </c>
      <c r="J9" s="88">
        <f>SUMIF('monthly PL'!$D$4:$D$101,'industry list'!$E9,'monthly PL'!DA$4:DA$101)</f>
        <v>0</v>
      </c>
      <c r="K9" s="88">
        <f>SUMIF('monthly PL'!$D$4:$D$101,'industry list'!$E9,'monthly PL'!DD$4:DD$101)</f>
        <v>0</v>
      </c>
      <c r="L9" s="88">
        <f>SUMIF('monthly PL'!$D$4:$D$101,'industry list'!$E9,'monthly PL'!DG$4:DG$101)</f>
        <v>0</v>
      </c>
      <c r="M9" s="88">
        <f>SUMIF('monthly PL'!$D$4:$D$101,'industry list'!$E9,'monthly PL'!DJ$4:DJ$101)</f>
        <v>0</v>
      </c>
      <c r="N9" s="88">
        <f>SUMIF('monthly PL'!$D$4:$D$101,'industry list'!$E9,'monthly PL'!DM$4:DM$101)</f>
        <v>0</v>
      </c>
      <c r="O9" s="88">
        <f>SUMIF('monthly PL'!$D$4:$D$101,'industry list'!$E9,'monthly PL'!DP$4:DP$101)</f>
        <v>0</v>
      </c>
      <c r="P9" s="88">
        <f>SUMIF('monthly PL'!$D$4:$D$101,'industry list'!$E9,'monthly PL'!DS$4:DS$101)</f>
        <v>0</v>
      </c>
      <c r="Q9" s="88">
        <f>SUMIF('monthly PL'!$D$4:$D$101,'industry list'!$E9,'monthly PL'!DV$4:DV$101)</f>
        <v>0</v>
      </c>
      <c r="R9" s="88">
        <f>SUMIF('monthly PL'!$D$4:$D$101,'industry list'!$E9,'monthly PL'!DY$4:DY$101)</f>
        <v>0</v>
      </c>
      <c r="U9" s="2">
        <f>SUMIF('monthly PL'!D:D,'industry list'!E9,'monthly PL'!EA:EA)</f>
        <v>0</v>
      </c>
    </row>
    <row r="10" spans="1:21" x14ac:dyDescent="0.2">
      <c r="A10" t="s">
        <v>486</v>
      </c>
      <c r="B10" t="s">
        <v>487</v>
      </c>
      <c r="C10" t="s">
        <v>433</v>
      </c>
      <c r="E10" t="s">
        <v>433</v>
      </c>
      <c r="F10" s="89">
        <f>COUNTIF('monthly PL'!$D$4:$D$101,'industry list'!E10)</f>
        <v>3</v>
      </c>
      <c r="G10" s="88">
        <f>SUMIF('monthly PL'!$D$4:$D$101,'industry list'!$E10,'monthly PL'!CR$4:CR$101)</f>
        <v>0.30336414121909605</v>
      </c>
      <c r="H10" s="88">
        <f>SUMIF('monthly PL'!$D$4:$D$101,'industry list'!$E10,'monthly PL'!CU$4:CU$101)</f>
        <v>0.18369501971855262</v>
      </c>
      <c r="I10" s="88">
        <f>SUMIF('monthly PL'!$D$4:$D$101,'industry list'!$E10,'monthly PL'!CX$4:CX$101)</f>
        <v>0</v>
      </c>
      <c r="J10" s="88">
        <f>SUMIF('monthly PL'!$D$4:$D$101,'industry list'!$E10,'monthly PL'!DA$4:DA$101)</f>
        <v>1.776453557826075E-2</v>
      </c>
      <c r="K10" s="88">
        <f>SUMIF('monthly PL'!$D$4:$D$101,'industry list'!$E10,'monthly PL'!DD$4:DD$101)</f>
        <v>0</v>
      </c>
      <c r="L10" s="88">
        <f>SUMIF('monthly PL'!$D$4:$D$101,'industry list'!$E10,'monthly PL'!DG$4:DG$101)</f>
        <v>0</v>
      </c>
      <c r="M10" s="88">
        <f>SUMIF('monthly PL'!$D$4:$D$101,'industry list'!$E10,'monthly PL'!DJ$4:DJ$101)</f>
        <v>0</v>
      </c>
      <c r="N10" s="88">
        <f>SUMIF('monthly PL'!$D$4:$D$101,'industry list'!$E10,'monthly PL'!DM$4:DM$101)</f>
        <v>0</v>
      </c>
      <c r="O10" s="88">
        <f>SUMIF('monthly PL'!$D$4:$D$101,'industry list'!$E10,'monthly PL'!DP$4:DP$101)</f>
        <v>-1.4016610601901486E-2</v>
      </c>
      <c r="P10" s="88">
        <f>SUMIF('monthly PL'!$D$4:$D$101,'industry list'!$E10,'monthly PL'!DS$4:DS$101)</f>
        <v>0</v>
      </c>
      <c r="Q10" s="88">
        <f>SUMIF('monthly PL'!$D$4:$D$101,'industry list'!$E10,'monthly PL'!DV$4:DV$101)</f>
        <v>2.3452630579916908E-2</v>
      </c>
      <c r="R10" s="88">
        <f>SUMIF('monthly PL'!$D$4:$D$101,'industry list'!$E10,'monthly PL'!DY$4:DY$101)</f>
        <v>-0.13920022303355295</v>
      </c>
      <c r="U10" s="2">
        <f>SUMIF('monthly PL'!D:D,'industry list'!E10,'monthly PL'!EA:EA)</f>
        <v>307.92666666666634</v>
      </c>
    </row>
    <row r="11" spans="1:21" x14ac:dyDescent="0.2">
      <c r="A11" t="s">
        <v>326</v>
      </c>
      <c r="B11" t="s">
        <v>328</v>
      </c>
      <c r="C11" t="s">
        <v>327</v>
      </c>
      <c r="E11" t="s">
        <v>225</v>
      </c>
      <c r="F11" s="89">
        <f>COUNTIF('monthly PL'!$D$4:$D$101,'industry list'!E11)</f>
        <v>2</v>
      </c>
      <c r="G11" s="88">
        <f>SUMIF('monthly PL'!$D$4:$D$101,'industry list'!$E11,'monthly PL'!CR$4:CR$101)</f>
        <v>4.4550656990312992E-2</v>
      </c>
      <c r="H11" s="88">
        <f>SUMIF('monthly PL'!$D$4:$D$101,'industry list'!$E11,'monthly PL'!CU$4:CU$101)</f>
        <v>-4.5126146788990851E-2</v>
      </c>
      <c r="I11" s="88">
        <f>SUMIF('monthly PL'!$D$4:$D$101,'industry list'!$E11,'monthly PL'!CX$4:CX$101)</f>
        <v>0</v>
      </c>
      <c r="J11" s="88">
        <f>SUMIF('monthly PL'!$D$4:$D$101,'industry list'!$E11,'monthly PL'!DA$4:DA$101)</f>
        <v>0</v>
      </c>
      <c r="K11" s="88">
        <f>SUMIF('monthly PL'!$D$4:$D$101,'industry list'!$E11,'monthly PL'!DD$4:DD$101)</f>
        <v>0</v>
      </c>
      <c r="L11" s="88">
        <f>SUMIF('monthly PL'!$D$4:$D$101,'industry list'!$E11,'monthly PL'!DG$4:DG$101)</f>
        <v>0</v>
      </c>
      <c r="M11" s="88">
        <f>SUMIF('monthly PL'!$D$4:$D$101,'industry list'!$E11,'monthly PL'!DJ$4:DJ$101)</f>
        <v>0</v>
      </c>
      <c r="N11" s="88">
        <f>SUMIF('monthly PL'!$D$4:$D$101,'industry list'!$E11,'monthly PL'!DM$4:DM$101)</f>
        <v>0</v>
      </c>
      <c r="O11" s="88">
        <f>SUMIF('monthly PL'!$D$4:$D$101,'industry list'!$E11,'monthly PL'!DP$4:DP$101)</f>
        <v>0</v>
      </c>
      <c r="P11" s="88">
        <f>SUMIF('monthly PL'!$D$4:$D$101,'industry list'!$E11,'monthly PL'!DS$4:DS$101)</f>
        <v>0</v>
      </c>
      <c r="Q11" s="88">
        <f>SUMIF('monthly PL'!$D$4:$D$101,'industry list'!$E11,'monthly PL'!DV$4:DV$101)</f>
        <v>0</v>
      </c>
      <c r="R11" s="88">
        <f>SUMIF('monthly PL'!$D$4:$D$101,'industry list'!$E11,'monthly PL'!DY$4:DY$101)</f>
        <v>0</v>
      </c>
      <c r="U11" s="2">
        <f>SUMIF('monthly PL'!D:D,'industry list'!E11,'monthly PL'!EA:EA)</f>
        <v>47.870000000000005</v>
      </c>
    </row>
    <row r="12" spans="1:21" x14ac:dyDescent="0.2">
      <c r="A12" t="s">
        <v>559</v>
      </c>
      <c r="B12" t="s">
        <v>560</v>
      </c>
      <c r="C12" t="s">
        <v>232</v>
      </c>
      <c r="E12" t="s">
        <v>244</v>
      </c>
      <c r="F12" s="89">
        <f>COUNTIF('monthly PL'!$D$4:$D$101,'industry list'!E12)</f>
        <v>5</v>
      </c>
      <c r="G12" s="88">
        <f>SUMIF('monthly PL'!$D$4:$D$101,'industry list'!$E12,'monthly PL'!CR$4:CR$101)</f>
        <v>-8.0062275901113394E-2</v>
      </c>
      <c r="H12" s="88">
        <f>SUMIF('monthly PL'!$D$4:$D$101,'industry list'!$E12,'monthly PL'!CU$4:CU$101)</f>
        <v>0</v>
      </c>
      <c r="I12" s="88">
        <f>SUMIF('monthly PL'!$D$4:$D$101,'industry list'!$E12,'monthly PL'!CX$4:CX$101)</f>
        <v>-0.16325825908914832</v>
      </c>
      <c r="J12" s="88">
        <f>SUMIF('monthly PL'!$D$4:$D$101,'industry list'!$E12,'monthly PL'!DA$4:DA$101)</f>
        <v>0</v>
      </c>
      <c r="K12" s="88">
        <f>SUMIF('monthly PL'!$D$4:$D$101,'industry list'!$E12,'monthly PL'!DD$4:DD$101)</f>
        <v>-0.13104359313077929</v>
      </c>
      <c r="L12" s="88">
        <f>SUMIF('monthly PL'!$D$4:$D$101,'industry list'!$E12,'monthly PL'!DG$4:DG$101)</f>
        <v>0</v>
      </c>
      <c r="M12" s="88">
        <f>SUMIF('monthly PL'!$D$4:$D$101,'industry list'!$E12,'monthly PL'!DJ$4:DJ$101)</f>
        <v>0</v>
      </c>
      <c r="N12" s="88">
        <f>SUMIF('monthly PL'!$D$4:$D$101,'industry list'!$E12,'monthly PL'!DM$4:DM$101)</f>
        <v>0</v>
      </c>
      <c r="O12" s="88">
        <f>SUMIF('monthly PL'!$D$4:$D$101,'industry list'!$E12,'monthly PL'!DP$4:DP$101)</f>
        <v>0</v>
      </c>
      <c r="P12" s="88">
        <f>SUMIF('monthly PL'!$D$4:$D$101,'industry list'!$E12,'monthly PL'!DS$4:DS$101)</f>
        <v>0</v>
      </c>
      <c r="Q12" s="88">
        <f>SUMIF('monthly PL'!$D$4:$D$101,'industry list'!$E12,'monthly PL'!DV$4:DV$101)</f>
        <v>8.5946756516587813E-2</v>
      </c>
      <c r="R12" s="88">
        <f>SUMIF('monthly PL'!$D$4:$D$101,'industry list'!$E12,'monthly PL'!DY$4:DY$101)</f>
        <v>-9.1227815766175127E-2</v>
      </c>
      <c r="U12" s="2">
        <f>SUMIF('monthly PL'!D:D,'industry list'!E12,'monthly PL'!EA:EA)</f>
        <v>-32.559999999999775</v>
      </c>
    </row>
    <row r="13" spans="1:21" x14ac:dyDescent="0.2">
      <c r="A13" t="s">
        <v>246</v>
      </c>
      <c r="B13" t="s">
        <v>247</v>
      </c>
      <c r="C13" t="s">
        <v>225</v>
      </c>
      <c r="E13" t="s">
        <v>205</v>
      </c>
      <c r="F13" s="89">
        <f>COUNTIF('monthly PL'!$D$4:$D$101,'industry list'!E13)</f>
        <v>5</v>
      </c>
      <c r="G13" s="88">
        <f>SUMIF('monthly PL'!$D$4:$D$101,'industry list'!$E13,'monthly PL'!CR$4:CR$101)</f>
        <v>-0.21626323156998539</v>
      </c>
      <c r="H13" s="88">
        <f>SUMIF('monthly PL'!$D$4:$D$101,'industry list'!$E13,'monthly PL'!CU$4:CU$101)</f>
        <v>-0.20921492047319867</v>
      </c>
      <c r="I13" s="88">
        <f>SUMIF('monthly PL'!$D$4:$D$101,'industry list'!$E13,'monthly PL'!CX$4:CX$101)</f>
        <v>8.3889536136274673E-2</v>
      </c>
      <c r="J13" s="88">
        <f>SUMIF('monthly PL'!$D$4:$D$101,'industry list'!$E13,'monthly PL'!DA$4:DA$101)</f>
        <v>-7.5780219780219815E-2</v>
      </c>
      <c r="K13" s="88">
        <f>SUMIF('monthly PL'!$D$4:$D$101,'industry list'!$E13,'monthly PL'!DD$4:DD$101)</f>
        <v>0</v>
      </c>
      <c r="L13" s="88">
        <f>SUMIF('monthly PL'!$D$4:$D$101,'industry list'!$E13,'monthly PL'!DG$4:DG$101)</f>
        <v>0</v>
      </c>
      <c r="M13" s="88">
        <f>SUMIF('monthly PL'!$D$4:$D$101,'industry list'!$E13,'monthly PL'!DJ$4:DJ$101)</f>
        <v>0</v>
      </c>
      <c r="N13" s="88">
        <f>SUMIF('monthly PL'!$D$4:$D$101,'industry list'!$E13,'monthly PL'!DM$4:DM$101)</f>
        <v>0</v>
      </c>
      <c r="O13" s="88">
        <f>SUMIF('monthly PL'!$D$4:$D$101,'industry list'!$E13,'monthly PL'!DP$4:DP$101)</f>
        <v>0</v>
      </c>
      <c r="P13" s="88">
        <f>SUMIF('monthly PL'!$D$4:$D$101,'industry list'!$E13,'monthly PL'!DS$4:DS$101)</f>
        <v>0</v>
      </c>
      <c r="Q13" s="88">
        <f>SUMIF('monthly PL'!$D$4:$D$101,'industry list'!$E13,'monthly PL'!DV$4:DV$101)</f>
        <v>-8.3894634406960822E-2</v>
      </c>
      <c r="R13" s="88">
        <f>SUMIF('monthly PL'!$D$4:$D$101,'industry list'!$E13,'monthly PL'!DY$4:DY$101)</f>
        <v>-6.3345343419290406E-2</v>
      </c>
      <c r="U13" s="2">
        <f>SUMIF('monthly PL'!D:D,'industry list'!E13,'monthly PL'!EA:EA)</f>
        <v>-378.36500000000069</v>
      </c>
    </row>
    <row r="14" spans="1:21" x14ac:dyDescent="0.2">
      <c r="A14" t="s">
        <v>498</v>
      </c>
      <c r="B14" t="s">
        <v>499</v>
      </c>
      <c r="C14" t="s">
        <v>232</v>
      </c>
      <c r="E14" t="s">
        <v>241</v>
      </c>
      <c r="F14" s="89">
        <f>COUNTIF('monthly PL'!$D$4:$D$101,'industry list'!E14)</f>
        <v>0</v>
      </c>
      <c r="G14" s="88">
        <f>SUMIF('monthly PL'!$D$4:$D$101,'industry list'!$E14,'monthly PL'!CR$4:CR$101)</f>
        <v>0</v>
      </c>
      <c r="H14" s="88">
        <f>SUMIF('monthly PL'!$D$4:$D$101,'industry list'!$E14,'monthly PL'!CU$4:CU$101)</f>
        <v>0</v>
      </c>
      <c r="I14" s="88">
        <f>SUMIF('monthly PL'!$D$4:$D$101,'industry list'!$E14,'monthly PL'!CX$4:CX$101)</f>
        <v>0</v>
      </c>
      <c r="J14" s="88">
        <f>SUMIF('monthly PL'!$D$4:$D$101,'industry list'!$E14,'monthly PL'!DA$4:DA$101)</f>
        <v>0</v>
      </c>
      <c r="K14" s="88">
        <f>SUMIF('monthly PL'!$D$4:$D$101,'industry list'!$E14,'monthly PL'!DD$4:DD$101)</f>
        <v>0</v>
      </c>
      <c r="L14" s="88">
        <f>SUMIF('monthly PL'!$D$4:$D$101,'industry list'!$E14,'monthly PL'!DG$4:DG$101)</f>
        <v>0</v>
      </c>
      <c r="M14" s="88">
        <f>SUMIF('monthly PL'!$D$4:$D$101,'industry list'!$E14,'monthly PL'!DJ$4:DJ$101)</f>
        <v>0</v>
      </c>
      <c r="N14" s="88">
        <f>SUMIF('monthly PL'!$D$4:$D$101,'industry list'!$E14,'monthly PL'!DM$4:DM$101)</f>
        <v>0</v>
      </c>
      <c r="O14" s="88">
        <f>SUMIF('monthly PL'!$D$4:$D$101,'industry list'!$E14,'monthly PL'!DP$4:DP$101)</f>
        <v>0</v>
      </c>
      <c r="P14" s="88">
        <f>SUMIF('monthly PL'!$D$4:$D$101,'industry list'!$E14,'monthly PL'!DS$4:DS$101)</f>
        <v>0</v>
      </c>
      <c r="Q14" s="88">
        <f>SUMIF('monthly PL'!$D$4:$D$101,'industry list'!$E14,'monthly PL'!DV$4:DV$101)</f>
        <v>0</v>
      </c>
      <c r="R14" s="88">
        <f>SUMIF('monthly PL'!$D$4:$D$101,'industry list'!$E14,'monthly PL'!DY$4:DY$101)</f>
        <v>0</v>
      </c>
      <c r="U14" s="2">
        <f>SUMIF('monthly PL'!D:D,'industry list'!E14,'monthly PL'!EA:EA)</f>
        <v>0</v>
      </c>
    </row>
    <row r="15" spans="1:21" x14ac:dyDescent="0.2">
      <c r="A15" t="s">
        <v>608</v>
      </c>
      <c r="B15" t="s">
        <v>609</v>
      </c>
      <c r="C15" t="s">
        <v>244</v>
      </c>
      <c r="E15" t="s">
        <v>273</v>
      </c>
      <c r="F15" s="89">
        <f>COUNTIF('monthly PL'!$D$4:$D$101,'industry list'!E15)</f>
        <v>0</v>
      </c>
      <c r="G15" s="88">
        <f>SUMIF('monthly PL'!$D$4:$D$101,'industry list'!$E15,'monthly PL'!CR$4:CR$101)</f>
        <v>0</v>
      </c>
      <c r="H15" s="88">
        <f>SUMIF('monthly PL'!$D$4:$D$101,'industry list'!$E15,'monthly PL'!CU$4:CU$101)</f>
        <v>0</v>
      </c>
      <c r="I15" s="88">
        <f>SUMIF('monthly PL'!$D$4:$D$101,'industry list'!$E15,'monthly PL'!CX$4:CX$101)</f>
        <v>0</v>
      </c>
      <c r="J15" s="88">
        <f>SUMIF('monthly PL'!$D$4:$D$101,'industry list'!$E15,'monthly PL'!DA$4:DA$101)</f>
        <v>0</v>
      </c>
      <c r="K15" s="88">
        <f>SUMIF('monthly PL'!$D$4:$D$101,'industry list'!$E15,'monthly PL'!DD$4:DD$101)</f>
        <v>0</v>
      </c>
      <c r="L15" s="88">
        <f>SUMIF('monthly PL'!$D$4:$D$101,'industry list'!$E15,'monthly PL'!DG$4:DG$101)</f>
        <v>0</v>
      </c>
      <c r="M15" s="88">
        <f>SUMIF('monthly PL'!$D$4:$D$101,'industry list'!$E15,'monthly PL'!DJ$4:DJ$101)</f>
        <v>0</v>
      </c>
      <c r="N15" s="88">
        <f>SUMIF('monthly PL'!$D$4:$D$101,'industry list'!$E15,'monthly PL'!DM$4:DM$101)</f>
        <v>0</v>
      </c>
      <c r="O15" s="88">
        <f>SUMIF('monthly PL'!$D$4:$D$101,'industry list'!$E15,'monthly PL'!DP$4:DP$101)</f>
        <v>0</v>
      </c>
      <c r="P15" s="88">
        <f>SUMIF('monthly PL'!$D$4:$D$101,'industry list'!$E15,'monthly PL'!DS$4:DS$101)</f>
        <v>0</v>
      </c>
      <c r="Q15" s="88">
        <f>SUMIF('monthly PL'!$D$4:$D$101,'industry list'!$E15,'monthly PL'!DV$4:DV$101)</f>
        <v>0</v>
      </c>
      <c r="R15" s="88">
        <f>SUMIF('monthly PL'!$D$4:$D$101,'industry list'!$E15,'monthly PL'!DY$4:DY$101)</f>
        <v>0</v>
      </c>
      <c r="U15" s="2">
        <f>SUMIF('monthly PL'!D:D,'industry list'!E15,'monthly PL'!EA:EA)</f>
        <v>0</v>
      </c>
    </row>
    <row r="16" spans="1:21" x14ac:dyDescent="0.2">
      <c r="A16" t="s">
        <v>224</v>
      </c>
      <c r="B16" t="s">
        <v>226</v>
      </c>
      <c r="C16" t="s">
        <v>225</v>
      </c>
      <c r="E16" t="s">
        <v>352</v>
      </c>
      <c r="F16" s="89">
        <f>COUNTIF('monthly PL'!$D$4:$D$101,'industry list'!E16)</f>
        <v>0</v>
      </c>
      <c r="G16" s="88">
        <f>SUMIF('monthly PL'!$D$4:$D$101,'industry list'!$E16,'monthly PL'!CR$4:CR$101)</f>
        <v>0</v>
      </c>
      <c r="H16" s="88">
        <f>SUMIF('monthly PL'!$D$4:$D$101,'industry list'!$E16,'monthly PL'!CU$4:CU$101)</f>
        <v>0</v>
      </c>
      <c r="I16" s="88">
        <f>SUMIF('monthly PL'!$D$4:$D$101,'industry list'!$E16,'monthly PL'!CX$4:CX$101)</f>
        <v>0</v>
      </c>
      <c r="J16" s="88">
        <f>SUMIF('monthly PL'!$D$4:$D$101,'industry list'!$E16,'monthly PL'!DA$4:DA$101)</f>
        <v>0</v>
      </c>
      <c r="K16" s="88">
        <f>SUMIF('monthly PL'!$D$4:$D$101,'industry list'!$E16,'monthly PL'!DD$4:DD$101)</f>
        <v>0</v>
      </c>
      <c r="L16" s="88">
        <f>SUMIF('monthly PL'!$D$4:$D$101,'industry list'!$E16,'monthly PL'!DG$4:DG$101)</f>
        <v>0</v>
      </c>
      <c r="M16" s="88">
        <f>SUMIF('monthly PL'!$D$4:$D$101,'industry list'!$E16,'monthly PL'!DJ$4:DJ$101)</f>
        <v>0</v>
      </c>
      <c r="N16" s="88">
        <f>SUMIF('monthly PL'!$D$4:$D$101,'industry list'!$E16,'monthly PL'!DM$4:DM$101)</f>
        <v>0</v>
      </c>
      <c r="O16" s="88">
        <f>SUMIF('monthly PL'!$D$4:$D$101,'industry list'!$E16,'monthly PL'!DP$4:DP$101)</f>
        <v>0</v>
      </c>
      <c r="P16" s="88">
        <f>SUMIF('monthly PL'!$D$4:$D$101,'industry list'!$E16,'monthly PL'!DS$4:DS$101)</f>
        <v>0</v>
      </c>
      <c r="Q16" s="88">
        <f>SUMIF('monthly PL'!$D$4:$D$101,'industry list'!$E16,'monthly PL'!DV$4:DV$101)</f>
        <v>0</v>
      </c>
      <c r="R16" s="88">
        <f>SUMIF('monthly PL'!$D$4:$D$101,'industry list'!$E16,'monthly PL'!DY$4:DY$101)</f>
        <v>0</v>
      </c>
      <c r="U16" s="2">
        <f>SUMIF('monthly PL'!D:D,'industry list'!E16,'monthly PL'!EA:EA)</f>
        <v>0</v>
      </c>
    </row>
    <row r="17" spans="1:21" x14ac:dyDescent="0.2">
      <c r="A17" t="s">
        <v>216</v>
      </c>
      <c r="B17" t="s">
        <v>197</v>
      </c>
      <c r="C17" t="s">
        <v>205</v>
      </c>
      <c r="E17" t="s">
        <v>520</v>
      </c>
      <c r="F17" s="89">
        <f>COUNTIF('monthly PL'!$D$4:$D$101,'industry list'!E17)</f>
        <v>1</v>
      </c>
      <c r="G17" s="88">
        <f>SUMIF('monthly PL'!$D$4:$D$101,'industry list'!$E17,'monthly PL'!CR$4:CR$101)</f>
        <v>-1.2561253364621392E-2</v>
      </c>
      <c r="H17" s="88">
        <f>SUMIF('monthly PL'!$D$4:$D$101,'industry list'!$E17,'monthly PL'!CU$4:CU$101)</f>
        <v>0</v>
      </c>
      <c r="I17" s="88">
        <f>SUMIF('monthly PL'!$D$4:$D$101,'industry list'!$E17,'monthly PL'!CX$4:CX$101)</f>
        <v>0</v>
      </c>
      <c r="J17" s="88">
        <f>SUMIF('monthly PL'!$D$4:$D$101,'industry list'!$E17,'monthly PL'!DA$4:DA$101)</f>
        <v>0</v>
      </c>
      <c r="K17" s="88">
        <f>SUMIF('monthly PL'!$D$4:$D$101,'industry list'!$E17,'monthly PL'!DD$4:DD$101)</f>
        <v>0</v>
      </c>
      <c r="L17" s="88">
        <f>SUMIF('monthly PL'!$D$4:$D$101,'industry list'!$E17,'monthly PL'!DG$4:DG$101)</f>
        <v>0</v>
      </c>
      <c r="M17" s="88">
        <f>SUMIF('monthly PL'!$D$4:$D$101,'industry list'!$E17,'monthly PL'!DJ$4:DJ$101)</f>
        <v>0</v>
      </c>
      <c r="N17" s="88">
        <f>SUMIF('monthly PL'!$D$4:$D$101,'industry list'!$E17,'monthly PL'!DM$4:DM$101)</f>
        <v>0</v>
      </c>
      <c r="O17" s="88">
        <f>SUMIF('monthly PL'!$D$4:$D$101,'industry list'!$E17,'monthly PL'!DP$4:DP$101)</f>
        <v>0</v>
      </c>
      <c r="P17" s="88">
        <f>SUMIF('monthly PL'!$D$4:$D$101,'industry list'!$E17,'monthly PL'!DS$4:DS$101)</f>
        <v>0</v>
      </c>
      <c r="Q17" s="88">
        <f>SUMIF('monthly PL'!$D$4:$D$101,'industry list'!$E17,'monthly PL'!DV$4:DV$101)</f>
        <v>0</v>
      </c>
      <c r="R17" s="88">
        <f>SUMIF('monthly PL'!$D$4:$D$101,'industry list'!$E17,'monthly PL'!DY$4:DY$101)</f>
        <v>0</v>
      </c>
      <c r="U17" s="2">
        <f>SUMIF('monthly PL'!D:D,'industry list'!E17,'monthly PL'!EA:EA)</f>
        <v>-1.8199999999999932</v>
      </c>
    </row>
    <row r="18" spans="1:21" x14ac:dyDescent="0.2">
      <c r="A18" t="s">
        <v>275</v>
      </c>
      <c r="B18" t="s">
        <v>276</v>
      </c>
      <c r="C18" t="s">
        <v>205</v>
      </c>
      <c r="E18" t="s">
        <v>310</v>
      </c>
      <c r="F18" s="89">
        <f>COUNTIF('monthly PL'!$D$4:$D$101,'industry list'!E18)</f>
        <v>0</v>
      </c>
      <c r="G18" s="88">
        <f>SUMIF('monthly PL'!$D$4:$D$101,'industry list'!$E18,'monthly PL'!CR$4:CR$101)</f>
        <v>0</v>
      </c>
      <c r="H18" s="88">
        <f>SUMIF('monthly PL'!$D$4:$D$101,'industry list'!$E18,'monthly PL'!CU$4:CU$101)</f>
        <v>0</v>
      </c>
      <c r="I18" s="88">
        <f>SUMIF('monthly PL'!$D$4:$D$101,'industry list'!$E18,'monthly PL'!CX$4:CX$101)</f>
        <v>0</v>
      </c>
      <c r="J18" s="88">
        <f>SUMIF('monthly PL'!$D$4:$D$101,'industry list'!$E18,'monthly PL'!DA$4:DA$101)</f>
        <v>0</v>
      </c>
      <c r="K18" s="88">
        <f>SUMIF('monthly PL'!$D$4:$D$101,'industry list'!$E18,'monthly PL'!DD$4:DD$101)</f>
        <v>0</v>
      </c>
      <c r="L18" s="88">
        <f>SUMIF('monthly PL'!$D$4:$D$101,'industry list'!$E18,'monthly PL'!DG$4:DG$101)</f>
        <v>0</v>
      </c>
      <c r="M18" s="88">
        <f>SUMIF('monthly PL'!$D$4:$D$101,'industry list'!$E18,'monthly PL'!DJ$4:DJ$101)</f>
        <v>0</v>
      </c>
      <c r="N18" s="88">
        <f>SUMIF('monthly PL'!$D$4:$D$101,'industry list'!$E18,'monthly PL'!DM$4:DM$101)</f>
        <v>0</v>
      </c>
      <c r="O18" s="88">
        <f>SUMIF('monthly PL'!$D$4:$D$101,'industry list'!$E18,'monthly PL'!DP$4:DP$101)</f>
        <v>0</v>
      </c>
      <c r="P18" s="88">
        <f>SUMIF('monthly PL'!$D$4:$D$101,'industry list'!$E18,'monthly PL'!DS$4:DS$101)</f>
        <v>0</v>
      </c>
      <c r="Q18" s="88">
        <f>SUMIF('monthly PL'!$D$4:$D$101,'industry list'!$E18,'monthly PL'!DV$4:DV$101)</f>
        <v>0</v>
      </c>
      <c r="R18" s="88">
        <f>SUMIF('monthly PL'!$D$4:$D$101,'industry list'!$E18,'monthly PL'!DY$4:DY$101)</f>
        <v>0</v>
      </c>
      <c r="U18" s="2">
        <f>SUMIF('monthly PL'!D:D,'industry list'!E18,'monthly PL'!EA:EA)</f>
        <v>0</v>
      </c>
    </row>
    <row r="19" spans="1:21" x14ac:dyDescent="0.2">
      <c r="A19" t="s">
        <v>207</v>
      </c>
      <c r="B19" t="s">
        <v>208</v>
      </c>
      <c r="C19" t="s">
        <v>205</v>
      </c>
      <c r="E19" t="s">
        <v>222</v>
      </c>
      <c r="F19" s="89">
        <f>COUNTIF('monthly PL'!$D$4:$D$101,'industry list'!E19)</f>
        <v>1</v>
      </c>
      <c r="G19" s="88">
        <f>SUMIF('monthly PL'!$D$4:$D$101,'industry list'!$E19,'monthly PL'!CR$4:CR$101)</f>
        <v>0</v>
      </c>
      <c r="H19" s="88">
        <f>SUMIF('monthly PL'!$D$4:$D$101,'industry list'!$E19,'monthly PL'!CU$4:CU$101)</f>
        <v>0</v>
      </c>
      <c r="I19" s="88">
        <f>SUMIF('monthly PL'!$D$4:$D$101,'industry list'!$E19,'monthly PL'!CX$4:CX$101)</f>
        <v>0</v>
      </c>
      <c r="J19" s="88">
        <f>SUMIF('monthly PL'!$D$4:$D$101,'industry list'!$E19,'monthly PL'!DA$4:DA$101)</f>
        <v>0</v>
      </c>
      <c r="K19" s="88">
        <f>SUMIF('monthly PL'!$D$4:$D$101,'industry list'!$E19,'monthly PL'!DD$4:DD$101)</f>
        <v>-0.14911351945262943</v>
      </c>
      <c r="L19" s="88">
        <f>SUMIF('monthly PL'!$D$4:$D$101,'industry list'!$E19,'monthly PL'!DG$4:DG$101)</f>
        <v>0</v>
      </c>
      <c r="M19" s="88">
        <f>SUMIF('monthly PL'!$D$4:$D$101,'industry list'!$E19,'monthly PL'!DJ$4:DJ$101)</f>
        <v>0</v>
      </c>
      <c r="N19" s="88">
        <f>SUMIF('monthly PL'!$D$4:$D$101,'industry list'!$E19,'monthly PL'!DM$4:DM$101)</f>
        <v>0</v>
      </c>
      <c r="O19" s="88">
        <f>SUMIF('monthly PL'!$D$4:$D$101,'industry list'!$E19,'monthly PL'!DP$4:DP$101)</f>
        <v>0</v>
      </c>
      <c r="P19" s="88">
        <f>SUMIF('monthly PL'!$D$4:$D$101,'industry list'!$E19,'monthly PL'!DS$4:DS$101)</f>
        <v>0</v>
      </c>
      <c r="Q19" s="88">
        <f>SUMIF('monthly PL'!$D$4:$D$101,'industry list'!$E19,'monthly PL'!DV$4:DV$101)</f>
        <v>0</v>
      </c>
      <c r="R19" s="88">
        <f>SUMIF('monthly PL'!$D$4:$D$101,'industry list'!$E19,'monthly PL'!DY$4:DY$101)</f>
        <v>0</v>
      </c>
      <c r="U19" s="2">
        <f>SUMIF('monthly PL'!D:D,'industry list'!E19,'monthly PL'!EA:EA)</f>
        <v>-298.56999999999994</v>
      </c>
    </row>
    <row r="20" spans="1:21" x14ac:dyDescent="0.2">
      <c r="A20" t="s">
        <v>204</v>
      </c>
      <c r="B20" t="s">
        <v>206</v>
      </c>
      <c r="C20" t="s">
        <v>205</v>
      </c>
      <c r="E20" t="s">
        <v>422</v>
      </c>
      <c r="F20" s="89">
        <f>COUNTIF('monthly PL'!$D$4:$D$101,'industry list'!E20)</f>
        <v>17</v>
      </c>
      <c r="G20" s="88">
        <f>SUMIF('monthly PL'!$D$4:$D$101,'industry list'!$E20,'monthly PL'!CR$4:CR$101)</f>
        <v>9.1404936393851527E-2</v>
      </c>
      <c r="H20" s="88">
        <f>SUMIF('monthly PL'!$D$4:$D$101,'industry list'!$E20,'monthly PL'!CU$4:CU$101)</f>
        <v>-2.3881912017352028E-2</v>
      </c>
      <c r="I20" s="88">
        <f>SUMIF('monthly PL'!$D$4:$D$101,'industry list'!$E20,'monthly PL'!CX$4:CX$101)</f>
        <v>-0.16388090038272757</v>
      </c>
      <c r="J20" s="88">
        <f>SUMIF('monthly PL'!$D$4:$D$101,'industry list'!$E20,'monthly PL'!DA$4:DA$101)</f>
        <v>-1.5941859102098124E-2</v>
      </c>
      <c r="K20" s="88">
        <f>SUMIF('monthly PL'!$D$4:$D$101,'industry list'!$E20,'monthly PL'!DD$4:DD$101)</f>
        <v>-0.55672284505159997</v>
      </c>
      <c r="L20" s="88">
        <f>SUMIF('monthly PL'!$D$4:$D$101,'industry list'!$E20,'monthly PL'!DG$4:DG$101)</f>
        <v>0</v>
      </c>
      <c r="M20" s="88">
        <f>SUMIF('monthly PL'!$D$4:$D$101,'industry list'!$E20,'monthly PL'!DJ$4:DJ$101)</f>
        <v>0</v>
      </c>
      <c r="N20" s="88">
        <f>SUMIF('monthly PL'!$D$4:$D$101,'industry list'!$E20,'monthly PL'!DM$4:DM$101)</f>
        <v>-0.44118246898369495</v>
      </c>
      <c r="O20" s="88">
        <f>SUMIF('monthly PL'!$D$4:$D$101,'industry list'!$E20,'monthly PL'!DP$4:DP$101)</f>
        <v>-0.33373046432053943</v>
      </c>
      <c r="P20" s="88">
        <f>SUMIF('monthly PL'!$D$4:$D$101,'industry list'!$E20,'monthly PL'!DS$4:DS$101)</f>
        <v>0</v>
      </c>
      <c r="Q20" s="88">
        <f>SUMIF('monthly PL'!$D$4:$D$101,'industry list'!$E20,'monthly PL'!DV$4:DV$101)</f>
        <v>0.30275889110536452</v>
      </c>
      <c r="R20" s="88">
        <f>SUMIF('monthly PL'!$D$4:$D$101,'industry list'!$E20,'monthly PL'!DY$4:DY$101)</f>
        <v>-0.50200258160354705</v>
      </c>
      <c r="U20" s="2">
        <f>SUMIF('monthly PL'!D:D,'industry list'!E20,'monthly PL'!EA:EA)</f>
        <v>-415.91902380952149</v>
      </c>
    </row>
    <row r="21" spans="1:21" x14ac:dyDescent="0.2">
      <c r="A21" t="s">
        <v>217</v>
      </c>
      <c r="B21" t="s">
        <v>218</v>
      </c>
      <c r="C21" t="s">
        <v>205</v>
      </c>
      <c r="E21" t="s">
        <v>295</v>
      </c>
      <c r="F21" s="89">
        <f>COUNTIF('monthly PL'!$D$4:$D$101,'industry list'!E21)</f>
        <v>0</v>
      </c>
      <c r="G21" s="88">
        <f>SUMIF('monthly PL'!$D$4:$D$101,'industry list'!$E21,'monthly PL'!CR$4:CR$101)</f>
        <v>0</v>
      </c>
      <c r="H21" s="88">
        <f>SUMIF('monthly PL'!$D$4:$D$101,'industry list'!$E21,'monthly PL'!CU$4:CU$101)</f>
        <v>0</v>
      </c>
      <c r="I21" s="88">
        <f>SUMIF('monthly PL'!$D$4:$D$101,'industry list'!$E21,'monthly PL'!CX$4:CX$101)</f>
        <v>0</v>
      </c>
      <c r="J21" s="88">
        <f>SUMIF('monthly PL'!$D$4:$D$101,'industry list'!$E21,'monthly PL'!DA$4:DA$101)</f>
        <v>0</v>
      </c>
      <c r="K21" s="88">
        <f>SUMIF('monthly PL'!$D$4:$D$101,'industry list'!$E21,'monthly PL'!DD$4:DD$101)</f>
        <v>0</v>
      </c>
      <c r="L21" s="88">
        <f>SUMIF('monthly PL'!$D$4:$D$101,'industry list'!$E21,'monthly PL'!DG$4:DG$101)</f>
        <v>0</v>
      </c>
      <c r="M21" s="88">
        <f>SUMIF('monthly PL'!$D$4:$D$101,'industry list'!$E21,'monthly PL'!DJ$4:DJ$101)</f>
        <v>0</v>
      </c>
      <c r="N21" s="88">
        <f>SUMIF('monthly PL'!$D$4:$D$101,'industry list'!$E21,'monthly PL'!DM$4:DM$101)</f>
        <v>0</v>
      </c>
      <c r="O21" s="88">
        <f>SUMIF('monthly PL'!$D$4:$D$101,'industry list'!$E21,'monthly PL'!DP$4:DP$101)</f>
        <v>0</v>
      </c>
      <c r="P21" s="88">
        <f>SUMIF('monthly PL'!$D$4:$D$101,'industry list'!$E21,'monthly PL'!DS$4:DS$101)</f>
        <v>0</v>
      </c>
      <c r="Q21" s="88">
        <f>SUMIF('monthly PL'!$D$4:$D$101,'industry list'!$E21,'monthly PL'!DV$4:DV$101)</f>
        <v>0</v>
      </c>
      <c r="R21" s="88">
        <f>SUMIF('monthly PL'!$D$4:$D$101,'industry list'!$E21,'monthly PL'!DY$4:DY$101)</f>
        <v>0</v>
      </c>
      <c r="U21" s="2">
        <f>SUMIF('monthly PL'!D:D,'industry list'!E21,'monthly PL'!EA:EA)</f>
        <v>0</v>
      </c>
    </row>
    <row r="22" spans="1:21" x14ac:dyDescent="0.2">
      <c r="A22" t="s">
        <v>365</v>
      </c>
      <c r="B22" t="s">
        <v>366</v>
      </c>
      <c r="C22" t="s">
        <v>205</v>
      </c>
      <c r="E22" t="s">
        <v>238</v>
      </c>
      <c r="F22" s="89">
        <f>COUNTIF('monthly PL'!$D$4:$D$101,'industry list'!E22)</f>
        <v>1</v>
      </c>
      <c r="G22" s="88">
        <f>SUMIF('monthly PL'!$D$4:$D$101,'industry list'!$E22,'monthly PL'!CR$4:CR$101)</f>
        <v>0</v>
      </c>
      <c r="H22" s="88">
        <f>SUMIF('monthly PL'!$D$4:$D$101,'industry list'!$E22,'monthly PL'!CU$4:CU$101)</f>
        <v>0</v>
      </c>
      <c r="I22" s="88">
        <f>SUMIF('monthly PL'!$D$4:$D$101,'industry list'!$E22,'monthly PL'!CX$4:CX$101)</f>
        <v>0</v>
      </c>
      <c r="J22" s="88">
        <f>SUMIF('monthly PL'!$D$4:$D$101,'industry list'!$E22,'monthly PL'!DA$4:DA$101)</f>
        <v>0</v>
      </c>
      <c r="K22" s="88">
        <f>SUMIF('monthly PL'!$D$4:$D$101,'industry list'!$E22,'monthly PL'!DD$4:DD$101)</f>
        <v>0</v>
      </c>
      <c r="L22" s="88">
        <f>SUMIF('monthly PL'!$D$4:$D$101,'industry list'!$E22,'monthly PL'!DG$4:DG$101)</f>
        <v>0</v>
      </c>
      <c r="M22" s="88">
        <f>SUMIF('monthly PL'!$D$4:$D$101,'industry list'!$E22,'monthly PL'!DJ$4:DJ$101)</f>
        <v>0</v>
      </c>
      <c r="N22" s="88">
        <f>SUMIF('monthly PL'!$D$4:$D$101,'industry list'!$E22,'monthly PL'!DM$4:DM$101)</f>
        <v>0</v>
      </c>
      <c r="O22" s="88">
        <f>SUMIF('monthly PL'!$D$4:$D$101,'industry list'!$E22,'monthly PL'!DP$4:DP$101)</f>
        <v>0</v>
      </c>
      <c r="P22" s="88">
        <f>SUMIF('monthly PL'!$D$4:$D$101,'industry list'!$E22,'monthly PL'!DS$4:DS$101)</f>
        <v>0</v>
      </c>
      <c r="Q22" s="88">
        <f>SUMIF('monthly PL'!$D$4:$D$101,'industry list'!$E22,'monthly PL'!DV$4:DV$101)</f>
        <v>-0.28813720495839701</v>
      </c>
      <c r="R22" s="88">
        <f>SUMIF('monthly PL'!$D$4:$D$101,'industry list'!$E22,'monthly PL'!DY$4:DY$101)</f>
        <v>0</v>
      </c>
      <c r="U22" s="2">
        <f>SUMIF('monthly PL'!D:D,'industry list'!E22,'monthly PL'!EA:EA)</f>
        <v>-848.42000000000007</v>
      </c>
    </row>
    <row r="23" spans="1:21" x14ac:dyDescent="0.2">
      <c r="A23" t="s">
        <v>209</v>
      </c>
      <c r="B23" t="s">
        <v>210</v>
      </c>
      <c r="C23" t="s">
        <v>205</v>
      </c>
      <c r="E23" t="s">
        <v>517</v>
      </c>
      <c r="F23" s="89">
        <f>COUNTIF('monthly PL'!$D$4:$D$101,'industry list'!E23)</f>
        <v>3</v>
      </c>
      <c r="G23" s="88">
        <f>SUMIF('monthly PL'!$D$4:$D$101,'industry list'!$E23,'monthly PL'!CR$4:CR$101)</f>
        <v>-6.7670232158678553E-2</v>
      </c>
      <c r="H23" s="88">
        <f>SUMIF('monthly PL'!$D$4:$D$101,'industry list'!$E23,'monthly PL'!CU$4:CU$101)</f>
        <v>0.33640926015865308</v>
      </c>
      <c r="I23" s="88">
        <f>SUMIF('monthly PL'!$D$4:$D$101,'industry list'!$E23,'monthly PL'!CX$4:CX$101)</f>
        <v>0</v>
      </c>
      <c r="J23" s="88">
        <f>SUMIF('monthly PL'!$D$4:$D$101,'industry list'!$E23,'monthly PL'!DA$4:DA$101)</f>
        <v>0</v>
      </c>
      <c r="K23" s="88">
        <f>SUMIF('monthly PL'!$D$4:$D$101,'industry list'!$E23,'monthly PL'!DD$4:DD$101)</f>
        <v>0</v>
      </c>
      <c r="L23" s="88">
        <f>SUMIF('monthly PL'!$D$4:$D$101,'industry list'!$E23,'monthly PL'!DG$4:DG$101)</f>
        <v>0</v>
      </c>
      <c r="M23" s="88">
        <f>SUMIF('monthly PL'!$D$4:$D$101,'industry list'!$E23,'monthly PL'!DJ$4:DJ$101)</f>
        <v>0</v>
      </c>
      <c r="N23" s="88">
        <f>SUMIF('monthly PL'!$D$4:$D$101,'industry list'!$E23,'monthly PL'!DM$4:DM$101)</f>
        <v>0</v>
      </c>
      <c r="O23" s="88">
        <f>SUMIF('monthly PL'!$D$4:$D$101,'industry list'!$E23,'monthly PL'!DP$4:DP$101)</f>
        <v>0</v>
      </c>
      <c r="P23" s="88">
        <f>SUMIF('monthly PL'!$D$4:$D$101,'industry list'!$E23,'monthly PL'!DS$4:DS$101)</f>
        <v>0</v>
      </c>
      <c r="Q23" s="88">
        <f>SUMIF('monthly PL'!$D$4:$D$101,'industry list'!$E23,'monthly PL'!DV$4:DV$101)</f>
        <v>0</v>
      </c>
      <c r="R23" s="88">
        <f>SUMIF('monthly PL'!$D$4:$D$101,'industry list'!$E23,'monthly PL'!DY$4:DY$101)</f>
        <v>-5.8361112493158951E-2</v>
      </c>
      <c r="U23" s="2">
        <f>SUMIF('monthly PL'!D:D,'industry list'!E23,'monthly PL'!EA:EA)</f>
        <v>-274.01000000000005</v>
      </c>
    </row>
    <row r="24" spans="1:21" x14ac:dyDescent="0.2">
      <c r="A24" t="s">
        <v>564</v>
      </c>
      <c r="B24" t="s">
        <v>565</v>
      </c>
      <c r="C24" t="s">
        <v>205</v>
      </c>
      <c r="E24" t="s">
        <v>376</v>
      </c>
      <c r="F24" s="89">
        <f>COUNTIF('monthly PL'!$D$4:$D$101,'industry list'!E24)</f>
        <v>1</v>
      </c>
      <c r="G24" s="88">
        <f>SUMIF('monthly PL'!$D$4:$D$101,'industry list'!$E24,'monthly PL'!CR$4:CR$101)</f>
        <v>0</v>
      </c>
      <c r="H24" s="88">
        <f>SUMIF('monthly PL'!$D$4:$D$101,'industry list'!$E24,'monthly PL'!CU$4:CU$101)</f>
        <v>0</v>
      </c>
      <c r="I24" s="88">
        <f>SUMIF('monthly PL'!$D$4:$D$101,'industry list'!$E24,'monthly PL'!CX$4:CX$101)</f>
        <v>0</v>
      </c>
      <c r="J24" s="88">
        <f>SUMIF('monthly PL'!$D$4:$D$101,'industry list'!$E24,'monthly PL'!DA$4:DA$101)</f>
        <v>4.626894550145115E-2</v>
      </c>
      <c r="K24" s="88">
        <f>SUMIF('monthly PL'!$D$4:$D$101,'industry list'!$E24,'monthly PL'!DD$4:DD$101)</f>
        <v>0</v>
      </c>
      <c r="L24" s="88">
        <f>SUMIF('monthly PL'!$D$4:$D$101,'industry list'!$E24,'monthly PL'!DG$4:DG$101)</f>
        <v>0</v>
      </c>
      <c r="M24" s="88">
        <f>SUMIF('monthly PL'!$D$4:$D$101,'industry list'!$E24,'monthly PL'!DJ$4:DJ$101)</f>
        <v>0</v>
      </c>
      <c r="N24" s="88">
        <f>SUMIF('monthly PL'!$D$4:$D$101,'industry list'!$E24,'monthly PL'!DM$4:DM$101)</f>
        <v>0</v>
      </c>
      <c r="O24" s="88">
        <f>SUMIF('monthly PL'!$D$4:$D$101,'industry list'!$E24,'monthly PL'!DP$4:DP$101)</f>
        <v>0</v>
      </c>
      <c r="P24" s="88">
        <f>SUMIF('monthly PL'!$D$4:$D$101,'industry list'!$E24,'monthly PL'!DS$4:DS$101)</f>
        <v>0</v>
      </c>
      <c r="Q24" s="88">
        <f>SUMIF('monthly PL'!$D$4:$D$101,'industry list'!$E24,'monthly PL'!DV$4:DV$101)</f>
        <v>0</v>
      </c>
      <c r="R24" s="88">
        <f>SUMIF('monthly PL'!$D$4:$D$101,'industry list'!$E24,'monthly PL'!DY$4:DY$101)</f>
        <v>0</v>
      </c>
      <c r="U24" s="2">
        <f>SUMIF('monthly PL'!D:D,'industry list'!E24,'monthly PL'!EA:EA)</f>
        <v>71.740000000000009</v>
      </c>
    </row>
    <row r="25" spans="1:21" x14ac:dyDescent="0.2">
      <c r="A25" t="s">
        <v>219</v>
      </c>
      <c r="B25" t="s">
        <v>220</v>
      </c>
      <c r="C25" t="s">
        <v>205</v>
      </c>
      <c r="E25" t="s">
        <v>313</v>
      </c>
      <c r="F25" s="89">
        <f>COUNTIF('monthly PL'!$D$4:$D$101,'industry list'!E25)</f>
        <v>1</v>
      </c>
      <c r="G25" s="88">
        <f>SUMIF('monthly PL'!$D$4:$D$101,'industry list'!$E25,'monthly PL'!CR$4:CR$101)</f>
        <v>0.15962034561835975</v>
      </c>
      <c r="H25" s="88">
        <f>SUMIF('monthly PL'!$D$4:$D$101,'industry list'!$E25,'monthly PL'!CU$4:CU$101)</f>
        <v>0</v>
      </c>
      <c r="I25" s="88">
        <f>SUMIF('monthly PL'!$D$4:$D$101,'industry list'!$E25,'monthly PL'!CX$4:CX$101)</f>
        <v>0</v>
      </c>
      <c r="J25" s="88">
        <f>SUMIF('monthly PL'!$D$4:$D$101,'industry list'!$E25,'monthly PL'!DA$4:DA$101)</f>
        <v>0</v>
      </c>
      <c r="K25" s="88">
        <f>SUMIF('monthly PL'!$D$4:$D$101,'industry list'!$E25,'monthly PL'!DD$4:DD$101)</f>
        <v>0</v>
      </c>
      <c r="L25" s="88">
        <f>SUMIF('monthly PL'!$D$4:$D$101,'industry list'!$E25,'monthly PL'!DG$4:DG$101)</f>
        <v>0</v>
      </c>
      <c r="M25" s="88">
        <f>SUMIF('monthly PL'!$D$4:$D$101,'industry list'!$E25,'monthly PL'!DJ$4:DJ$101)</f>
        <v>0</v>
      </c>
      <c r="N25" s="88">
        <f>SUMIF('monthly PL'!$D$4:$D$101,'industry list'!$E25,'monthly PL'!DM$4:DM$101)</f>
        <v>0</v>
      </c>
      <c r="O25" s="88">
        <f>SUMIF('monthly PL'!$D$4:$D$101,'industry list'!$E25,'monthly PL'!DP$4:DP$101)</f>
        <v>0</v>
      </c>
      <c r="P25" s="88">
        <f>SUMIF('monthly PL'!$D$4:$D$101,'industry list'!$E25,'monthly PL'!DS$4:DS$101)</f>
        <v>0</v>
      </c>
      <c r="Q25" s="88">
        <f>SUMIF('monthly PL'!$D$4:$D$101,'industry list'!$E25,'monthly PL'!DV$4:DV$101)</f>
        <v>0.23008038421874946</v>
      </c>
      <c r="R25" s="88">
        <f>SUMIF('monthly PL'!$D$4:$D$101,'industry list'!$E25,'monthly PL'!DY$4:DY$101)</f>
        <v>0</v>
      </c>
      <c r="U25" s="2">
        <f>SUMIF('monthly PL'!D:D,'industry list'!E25,'monthly PL'!EA:EA)</f>
        <v>1025.3479999999995</v>
      </c>
    </row>
    <row r="26" spans="1:21" x14ac:dyDescent="0.2">
      <c r="A26" t="s">
        <v>211</v>
      </c>
      <c r="B26" t="s">
        <v>212</v>
      </c>
      <c r="C26" t="s">
        <v>205</v>
      </c>
      <c r="E26" t="s">
        <v>383</v>
      </c>
      <c r="F26" s="89">
        <f>COUNTIF('monthly PL'!$D$4:$D$101,'industry list'!E26)</f>
        <v>0</v>
      </c>
      <c r="G26" s="88">
        <f>SUMIF('monthly PL'!$D$4:$D$101,'industry list'!$E26,'monthly PL'!CR$4:CR$101)</f>
        <v>0</v>
      </c>
      <c r="H26" s="88">
        <f>SUMIF('monthly PL'!$D$4:$D$101,'industry list'!$E26,'monthly PL'!CU$4:CU$101)</f>
        <v>0</v>
      </c>
      <c r="I26" s="88">
        <f>SUMIF('monthly PL'!$D$4:$D$101,'industry list'!$E26,'monthly PL'!CX$4:CX$101)</f>
        <v>0</v>
      </c>
      <c r="J26" s="88">
        <f>SUMIF('monthly PL'!$D$4:$D$101,'industry list'!$E26,'monthly PL'!DA$4:DA$101)</f>
        <v>0</v>
      </c>
      <c r="K26" s="88">
        <f>SUMIF('monthly PL'!$D$4:$D$101,'industry list'!$E26,'monthly PL'!DD$4:DD$101)</f>
        <v>0</v>
      </c>
      <c r="L26" s="88">
        <f>SUMIF('monthly PL'!$D$4:$D$101,'industry list'!$E26,'monthly PL'!DG$4:DG$101)</f>
        <v>0</v>
      </c>
      <c r="M26" s="88">
        <f>SUMIF('monthly PL'!$D$4:$D$101,'industry list'!$E26,'monthly PL'!DJ$4:DJ$101)</f>
        <v>0</v>
      </c>
      <c r="N26" s="88">
        <f>SUMIF('monthly PL'!$D$4:$D$101,'industry list'!$E26,'monthly PL'!DM$4:DM$101)</f>
        <v>0</v>
      </c>
      <c r="O26" s="88">
        <f>SUMIF('monthly PL'!$D$4:$D$101,'industry list'!$E26,'monthly PL'!DP$4:DP$101)</f>
        <v>0</v>
      </c>
      <c r="P26" s="88">
        <f>SUMIF('monthly PL'!$D$4:$D$101,'industry list'!$E26,'monthly PL'!DS$4:DS$101)</f>
        <v>0</v>
      </c>
      <c r="Q26" s="88">
        <f>SUMIF('monthly PL'!$D$4:$D$101,'industry list'!$E26,'monthly PL'!DV$4:DV$101)</f>
        <v>0</v>
      </c>
      <c r="R26" s="88">
        <f>SUMIF('monthly PL'!$D$4:$D$101,'industry list'!$E26,'monthly PL'!DY$4:DY$101)</f>
        <v>0</v>
      </c>
      <c r="U26" s="2">
        <f>SUMIF('monthly PL'!D:D,'industry list'!E26,'monthly PL'!EA:EA)</f>
        <v>0</v>
      </c>
    </row>
    <row r="27" spans="1:21" x14ac:dyDescent="0.2">
      <c r="A27" t="s">
        <v>255</v>
      </c>
      <c r="B27" t="s">
        <v>256</v>
      </c>
      <c r="C27" t="s">
        <v>249</v>
      </c>
      <c r="E27" t="s">
        <v>349</v>
      </c>
      <c r="F27" s="89">
        <f>COUNTIF('monthly PL'!$D$4:$D$101,'industry list'!E27)</f>
        <v>3</v>
      </c>
      <c r="G27" s="88">
        <f>SUMIF('monthly PL'!$D$4:$D$101,'industry list'!$E27,'monthly PL'!CR$4:CR$101)</f>
        <v>-9.0364028520734246E-2</v>
      </c>
      <c r="H27" s="88">
        <f>SUMIF('monthly PL'!$D$4:$D$101,'industry list'!$E27,'monthly PL'!CU$4:CU$101)</f>
        <v>0</v>
      </c>
      <c r="I27" s="88">
        <f>SUMIF('monthly PL'!$D$4:$D$101,'industry list'!$E27,'monthly PL'!CX$4:CX$101)</f>
        <v>0</v>
      </c>
      <c r="J27" s="88">
        <f>SUMIF('monthly PL'!$D$4:$D$101,'industry list'!$E27,'monthly PL'!DA$4:DA$101)</f>
        <v>0</v>
      </c>
      <c r="K27" s="88">
        <f>SUMIF('monthly PL'!$D$4:$D$101,'industry list'!$E27,'monthly PL'!DD$4:DD$101)</f>
        <v>0</v>
      </c>
      <c r="L27" s="88">
        <f>SUMIF('monthly PL'!$D$4:$D$101,'industry list'!$E27,'monthly PL'!DG$4:DG$101)</f>
        <v>0</v>
      </c>
      <c r="M27" s="88">
        <f>SUMIF('monthly PL'!$D$4:$D$101,'industry list'!$E27,'monthly PL'!DJ$4:DJ$101)</f>
        <v>0</v>
      </c>
      <c r="N27" s="88">
        <f>SUMIF('monthly PL'!$D$4:$D$101,'industry list'!$E27,'monthly PL'!DM$4:DM$101)</f>
        <v>-9.2468134414832065E-2</v>
      </c>
      <c r="O27" s="88">
        <f>SUMIF('monthly PL'!$D$4:$D$101,'industry list'!$E27,'monthly PL'!DP$4:DP$101)</f>
        <v>0</v>
      </c>
      <c r="P27" s="88">
        <f>SUMIF('monthly PL'!$D$4:$D$101,'industry list'!$E27,'monthly PL'!DS$4:DS$101)</f>
        <v>-5.7738784969376108E-2</v>
      </c>
      <c r="Q27" s="88">
        <f>SUMIF('monthly PL'!$D$4:$D$101,'industry list'!$E27,'monthly PL'!DV$4:DV$101)</f>
        <v>-4.0668297529136588E-2</v>
      </c>
      <c r="R27" s="88">
        <f>SUMIF('monthly PL'!$D$4:$D$101,'industry list'!$E27,'monthly PL'!DY$4:DY$101)</f>
        <v>-0.15347844187968784</v>
      </c>
      <c r="U27" s="2">
        <f>SUMIF('monthly PL'!D:D,'industry list'!E27,'monthly PL'!EA:EA)</f>
        <v>-289.51800000000031</v>
      </c>
    </row>
    <row r="28" spans="1:21" x14ac:dyDescent="0.2">
      <c r="A28" t="s">
        <v>479</v>
      </c>
      <c r="B28" t="s">
        <v>480</v>
      </c>
      <c r="C28" t="s">
        <v>241</v>
      </c>
      <c r="E28" t="s">
        <v>263</v>
      </c>
      <c r="F28" s="89">
        <f>COUNTIF('monthly PL'!$D$4:$D$101,'industry list'!E28)</f>
        <v>3</v>
      </c>
      <c r="G28" s="88">
        <f>SUMIF('monthly PL'!$D$4:$D$101,'industry list'!$E28,'monthly PL'!CR$4:CR$101)</f>
        <v>0</v>
      </c>
      <c r="H28" s="88">
        <f>SUMIF('monthly PL'!$D$4:$D$101,'industry list'!$E28,'monthly PL'!CU$4:CU$101)</f>
        <v>0</v>
      </c>
      <c r="I28" s="88">
        <f>SUMIF('monthly PL'!$D$4:$D$101,'industry list'!$E28,'monthly PL'!CX$4:CX$101)</f>
        <v>0</v>
      </c>
      <c r="J28" s="88">
        <f>SUMIF('monthly PL'!$D$4:$D$101,'industry list'!$E28,'monthly PL'!DA$4:DA$101)</f>
        <v>0</v>
      </c>
      <c r="K28" s="88">
        <f>SUMIF('monthly PL'!$D$4:$D$101,'industry list'!$E28,'monthly PL'!DD$4:DD$101)</f>
        <v>-0.15748248988852717</v>
      </c>
      <c r="L28" s="88">
        <f>SUMIF('monthly PL'!$D$4:$D$101,'industry list'!$E28,'monthly PL'!DG$4:DG$101)</f>
        <v>0</v>
      </c>
      <c r="M28" s="88">
        <f>SUMIF('monthly PL'!$D$4:$D$101,'industry list'!$E28,'monthly PL'!DJ$4:DJ$101)</f>
        <v>-0.1811653404356138</v>
      </c>
      <c r="N28" s="88">
        <f>SUMIF('monthly PL'!$D$4:$D$101,'industry list'!$E28,'monthly PL'!DM$4:DM$101)</f>
        <v>0</v>
      </c>
      <c r="O28" s="88">
        <f>SUMIF('monthly PL'!$D$4:$D$101,'industry list'!$E28,'monthly PL'!DP$4:DP$101)</f>
        <v>0</v>
      </c>
      <c r="P28" s="88">
        <f>SUMIF('monthly PL'!$D$4:$D$101,'industry list'!$E28,'monthly PL'!DS$4:DS$101)</f>
        <v>0</v>
      </c>
      <c r="Q28" s="88">
        <f>SUMIF('monthly PL'!$D$4:$D$101,'industry list'!$E28,'monthly PL'!DV$4:DV$101)</f>
        <v>0</v>
      </c>
      <c r="R28" s="88">
        <f>SUMIF('monthly PL'!$D$4:$D$101,'industry list'!$E28,'monthly PL'!DY$4:DY$101)</f>
        <v>-8.973697004873266E-3</v>
      </c>
      <c r="U28" s="2">
        <f>SUMIF('monthly PL'!D:D,'industry list'!E28,'monthly PL'!EA:EA)</f>
        <v>-303.95100000000002</v>
      </c>
    </row>
    <row r="29" spans="1:21" x14ac:dyDescent="0.2">
      <c r="A29" t="s">
        <v>385</v>
      </c>
      <c r="B29" t="s">
        <v>386</v>
      </c>
      <c r="C29" t="s">
        <v>241</v>
      </c>
      <c r="E29" t="s">
        <v>260</v>
      </c>
      <c r="F29" s="89">
        <f>COUNTIF('monthly PL'!$D$4:$D$101,'industry list'!E29)</f>
        <v>5</v>
      </c>
      <c r="G29" s="88">
        <f>SUMIF('monthly PL'!$D$4:$D$101,'industry list'!$E29,'monthly PL'!CR$4:CR$101)</f>
        <v>0</v>
      </c>
      <c r="H29" s="88">
        <f>SUMIF('monthly PL'!$D$4:$D$101,'industry list'!$E29,'monthly PL'!CU$4:CU$101)</f>
        <v>0.19095686937413273</v>
      </c>
      <c r="I29" s="88">
        <f>SUMIF('monthly PL'!$D$4:$D$101,'industry list'!$E29,'monthly PL'!CX$4:CX$101)</f>
        <v>5.5528169014084444E-2</v>
      </c>
      <c r="J29" s="88">
        <f>SUMIF('monthly PL'!$D$4:$D$101,'industry list'!$E29,'monthly PL'!DA$4:DA$101)</f>
        <v>-7.2483468038207169E-2</v>
      </c>
      <c r="K29" s="88">
        <f>SUMIF('monthly PL'!$D$4:$D$101,'industry list'!$E29,'monthly PL'!DD$4:DD$101)</f>
        <v>0</v>
      </c>
      <c r="L29" s="88">
        <f>SUMIF('monthly PL'!$D$4:$D$101,'industry list'!$E29,'monthly PL'!DG$4:DG$101)</f>
        <v>0</v>
      </c>
      <c r="M29" s="88">
        <f>SUMIF('monthly PL'!$D$4:$D$101,'industry list'!$E29,'monthly PL'!DJ$4:DJ$101)</f>
        <v>0</v>
      </c>
      <c r="N29" s="88">
        <f>SUMIF('monthly PL'!$D$4:$D$101,'industry list'!$E29,'monthly PL'!DM$4:DM$101)</f>
        <v>0</v>
      </c>
      <c r="O29" s="88">
        <f>SUMIF('monthly PL'!$D$4:$D$101,'industry list'!$E29,'monthly PL'!DP$4:DP$101)</f>
        <v>0</v>
      </c>
      <c r="P29" s="88">
        <f>SUMIF('monthly PL'!$D$4:$D$101,'industry list'!$E29,'monthly PL'!DS$4:DS$101)</f>
        <v>-0.12520500787554992</v>
      </c>
      <c r="Q29" s="88">
        <f>SUMIF('monthly PL'!$D$4:$D$101,'industry list'!$E29,'monthly PL'!DV$4:DV$101)</f>
        <v>-0.18975205156887739</v>
      </c>
      <c r="R29" s="88">
        <f>SUMIF('monthly PL'!$D$4:$D$101,'industry list'!$E29,'monthly PL'!DY$4:DY$101)</f>
        <v>-0.10550740394004364</v>
      </c>
      <c r="U29" s="2">
        <f>SUMIF('monthly PL'!D:D,'industry list'!E29,'monthly PL'!EA:EA)</f>
        <v>-357.47000000000008</v>
      </c>
    </row>
    <row r="30" spans="1:21" x14ac:dyDescent="0.2">
      <c r="A30" t="s">
        <v>213</v>
      </c>
      <c r="B30" t="s">
        <v>215</v>
      </c>
      <c r="C30" t="s">
        <v>214</v>
      </c>
      <c r="E30" t="s">
        <v>235</v>
      </c>
      <c r="F30" s="89">
        <f>COUNTIF('monthly PL'!$D$4:$D$101,'industry list'!E30)</f>
        <v>3</v>
      </c>
      <c r="G30" s="88">
        <f>SUMIF('monthly PL'!$D$4:$D$101,'industry list'!$E30,'monthly PL'!CR$4:CR$101)</f>
        <v>-0.15714638157894731</v>
      </c>
      <c r="H30" s="88">
        <f>SUMIF('monthly PL'!$D$4:$D$101,'industry list'!$E30,'monthly PL'!CU$4:CU$101)</f>
        <v>1.452972945679672E-2</v>
      </c>
      <c r="I30" s="88">
        <f>SUMIF('monthly PL'!$D$4:$D$101,'industry list'!$E30,'monthly PL'!CX$4:CX$101)</f>
        <v>1.3214435585396467E-2</v>
      </c>
      <c r="J30" s="88">
        <f>SUMIF('monthly PL'!$D$4:$D$101,'industry list'!$E30,'monthly PL'!DA$4:DA$101)</f>
        <v>0.22285607755406428</v>
      </c>
      <c r="K30" s="88">
        <f>SUMIF('monthly PL'!$D$4:$D$101,'industry list'!$E30,'monthly PL'!DD$4:DD$101)</f>
        <v>0</v>
      </c>
      <c r="L30" s="88">
        <f>SUMIF('monthly PL'!$D$4:$D$101,'industry list'!$E30,'monthly PL'!DG$4:DG$101)</f>
        <v>0</v>
      </c>
      <c r="M30" s="88">
        <f>SUMIF('monthly PL'!$D$4:$D$101,'industry list'!$E30,'monthly PL'!DJ$4:DJ$101)</f>
        <v>0</v>
      </c>
      <c r="N30" s="88">
        <f>SUMIF('monthly PL'!$D$4:$D$101,'industry list'!$E30,'monthly PL'!DM$4:DM$101)</f>
        <v>0</v>
      </c>
      <c r="O30" s="88">
        <f>SUMIF('monthly PL'!$D$4:$D$101,'industry list'!$E30,'monthly PL'!DP$4:DP$101)</f>
        <v>0</v>
      </c>
      <c r="P30" s="88">
        <f>SUMIF('monthly PL'!$D$4:$D$101,'industry list'!$E30,'monthly PL'!DS$4:DS$101)</f>
        <v>0</v>
      </c>
      <c r="Q30" s="88">
        <f>SUMIF('monthly PL'!$D$4:$D$101,'industry list'!$E30,'monthly PL'!DV$4:DV$101)</f>
        <v>0</v>
      </c>
      <c r="R30" s="88">
        <f>SUMIF('monthly PL'!$D$4:$D$101,'industry list'!$E30,'monthly PL'!DY$4:DY$101)</f>
        <v>0</v>
      </c>
      <c r="U30" s="2">
        <f>SUMIF('monthly PL'!D:D,'industry list'!E30,'monthly PL'!EA:EA)</f>
        <v>118.00000000000017</v>
      </c>
    </row>
    <row r="31" spans="1:21" x14ac:dyDescent="0.2">
      <c r="A31" t="s">
        <v>408</v>
      </c>
      <c r="B31" t="s">
        <v>409</v>
      </c>
      <c r="C31" t="s">
        <v>273</v>
      </c>
      <c r="E31" t="s">
        <v>268</v>
      </c>
      <c r="F31" s="89">
        <f>COUNTIF('monthly PL'!$D$4:$D$101,'industry list'!E31)</f>
        <v>0</v>
      </c>
      <c r="G31" s="88">
        <f>SUMIF('monthly PL'!$D$4:$D$101,'industry list'!$E31,'monthly PL'!CR$4:CR$101)</f>
        <v>0</v>
      </c>
      <c r="H31" s="88">
        <f>SUMIF('monthly PL'!$D$4:$D$101,'industry list'!$E31,'monthly PL'!CU$4:CU$101)</f>
        <v>0</v>
      </c>
      <c r="I31" s="88">
        <f>SUMIF('monthly PL'!$D$4:$D$101,'industry list'!$E31,'monthly PL'!CX$4:CX$101)</f>
        <v>0</v>
      </c>
      <c r="J31" s="88">
        <f>SUMIF('monthly PL'!$D$4:$D$101,'industry list'!$E31,'monthly PL'!DA$4:DA$101)</f>
        <v>0</v>
      </c>
      <c r="K31" s="88">
        <f>SUMIF('monthly PL'!$D$4:$D$101,'industry list'!$E31,'monthly PL'!DD$4:DD$101)</f>
        <v>0</v>
      </c>
      <c r="L31" s="88">
        <f>SUMIF('monthly PL'!$D$4:$D$101,'industry list'!$E31,'monthly PL'!DG$4:DG$101)</f>
        <v>0</v>
      </c>
      <c r="M31" s="88">
        <f>SUMIF('monthly PL'!$D$4:$D$101,'industry list'!$E31,'monthly PL'!DJ$4:DJ$101)</f>
        <v>0</v>
      </c>
      <c r="N31" s="88">
        <f>SUMIF('monthly PL'!$D$4:$D$101,'industry list'!$E31,'monthly PL'!DM$4:DM$101)</f>
        <v>0</v>
      </c>
      <c r="O31" s="88">
        <f>SUMIF('monthly PL'!$D$4:$D$101,'industry list'!$E31,'monthly PL'!DP$4:DP$101)</f>
        <v>0</v>
      </c>
      <c r="P31" s="88">
        <f>SUMIF('monthly PL'!$D$4:$D$101,'industry list'!$E31,'monthly PL'!DS$4:DS$101)</f>
        <v>0</v>
      </c>
      <c r="Q31" s="88">
        <f>SUMIF('monthly PL'!$D$4:$D$101,'industry list'!$E31,'monthly PL'!DV$4:DV$101)</f>
        <v>0</v>
      </c>
      <c r="R31" s="88">
        <f>SUMIF('monthly PL'!$D$4:$D$101,'industry list'!$E31,'monthly PL'!DY$4:DY$101)</f>
        <v>0</v>
      </c>
      <c r="U31" s="2">
        <f>SUMIF('monthly PL'!D:D,'industry list'!E31,'monthly PL'!EA:EA)</f>
        <v>0</v>
      </c>
    </row>
    <row r="32" spans="1:21" x14ac:dyDescent="0.2">
      <c r="A32" t="s">
        <v>540</v>
      </c>
      <c r="B32" t="s">
        <v>541</v>
      </c>
      <c r="C32" t="s">
        <v>273</v>
      </c>
      <c r="E32" t="s">
        <v>282</v>
      </c>
      <c r="F32" s="89">
        <f>COUNTIF('monthly PL'!$D$4:$D$101,'industry list'!E32)</f>
        <v>0</v>
      </c>
      <c r="G32" s="88">
        <f>SUMIF('monthly PL'!$D$4:$D$101,'industry list'!$E32,'monthly PL'!CR$4:CR$101)</f>
        <v>0</v>
      </c>
      <c r="H32" s="88">
        <f>SUMIF('monthly PL'!$D$4:$D$101,'industry list'!$E32,'monthly PL'!CU$4:CU$101)</f>
        <v>0</v>
      </c>
      <c r="I32" s="88">
        <f>SUMIF('monthly PL'!$D$4:$D$101,'industry list'!$E32,'monthly PL'!CX$4:CX$101)</f>
        <v>0</v>
      </c>
      <c r="J32" s="88">
        <f>SUMIF('monthly PL'!$D$4:$D$101,'industry list'!$E32,'monthly PL'!DA$4:DA$101)</f>
        <v>0</v>
      </c>
      <c r="K32" s="88">
        <f>SUMIF('monthly PL'!$D$4:$D$101,'industry list'!$E32,'monthly PL'!DD$4:DD$101)</f>
        <v>0</v>
      </c>
      <c r="L32" s="88">
        <f>SUMIF('monthly PL'!$D$4:$D$101,'industry list'!$E32,'monthly PL'!DG$4:DG$101)</f>
        <v>0</v>
      </c>
      <c r="M32" s="88">
        <f>SUMIF('monthly PL'!$D$4:$D$101,'industry list'!$E32,'monthly PL'!DJ$4:DJ$101)</f>
        <v>0</v>
      </c>
      <c r="N32" s="88">
        <f>SUMIF('monthly PL'!$D$4:$D$101,'industry list'!$E32,'monthly PL'!DM$4:DM$101)</f>
        <v>0</v>
      </c>
      <c r="O32" s="88">
        <f>SUMIF('monthly PL'!$D$4:$D$101,'industry list'!$E32,'monthly PL'!DP$4:DP$101)</f>
        <v>0</v>
      </c>
      <c r="P32" s="88">
        <f>SUMIF('monthly PL'!$D$4:$D$101,'industry list'!$E32,'monthly PL'!DS$4:DS$101)</f>
        <v>0</v>
      </c>
      <c r="Q32" s="88">
        <f>SUMIF('monthly PL'!$D$4:$D$101,'industry list'!$E32,'monthly PL'!DV$4:DV$101)</f>
        <v>0</v>
      </c>
      <c r="R32" s="88">
        <f>SUMIF('monthly PL'!$D$4:$D$101,'industry list'!$E32,'monthly PL'!DY$4:DY$101)</f>
        <v>0</v>
      </c>
      <c r="U32" s="2">
        <f>SUMIF('monthly PL'!D:D,'industry list'!E32,'monthly PL'!EA:EA)</f>
        <v>0</v>
      </c>
    </row>
    <row r="33" spans="1:21" x14ac:dyDescent="0.2">
      <c r="A33" t="s">
        <v>272</v>
      </c>
      <c r="B33" t="s">
        <v>274</v>
      </c>
      <c r="C33" t="s">
        <v>273</v>
      </c>
      <c r="E33" t="s">
        <v>265</v>
      </c>
      <c r="F33" s="89">
        <f>COUNTIF('monthly PL'!$D$4:$D$101,'industry list'!E33)</f>
        <v>7</v>
      </c>
      <c r="G33" s="88">
        <f>SUMIF('monthly PL'!$D$4:$D$101,'industry list'!$E33,'monthly PL'!CR$4:CR$101)</f>
        <v>-2.5576872928060178E-2</v>
      </c>
      <c r="H33" s="88">
        <f>SUMIF('monthly PL'!$D$4:$D$101,'industry list'!$E33,'monthly PL'!CU$4:CU$101)</f>
        <v>-9.6042857285582262E-2</v>
      </c>
      <c r="I33" s="88">
        <f>SUMIF('monthly PL'!$D$4:$D$101,'industry list'!$E33,'monthly PL'!CX$4:CX$101)</f>
        <v>0</v>
      </c>
      <c r="J33" s="88">
        <f>SUMIF('monthly PL'!$D$4:$D$101,'industry list'!$E33,'monthly PL'!DA$4:DA$101)</f>
        <v>0</v>
      </c>
      <c r="K33" s="88">
        <f>SUMIF('monthly PL'!$D$4:$D$101,'industry list'!$E33,'monthly PL'!DD$4:DD$101)</f>
        <v>0</v>
      </c>
      <c r="L33" s="88">
        <f>SUMIF('monthly PL'!$D$4:$D$101,'industry list'!$E33,'monthly PL'!DG$4:DG$101)</f>
        <v>0</v>
      </c>
      <c r="M33" s="88">
        <f>SUMIF('monthly PL'!$D$4:$D$101,'industry list'!$E33,'monthly PL'!DJ$4:DJ$101)</f>
        <v>0</v>
      </c>
      <c r="N33" s="88">
        <f>SUMIF('monthly PL'!$D$4:$D$101,'industry list'!$E33,'monthly PL'!DM$4:DM$101)</f>
        <v>0.12316931099522936</v>
      </c>
      <c r="O33" s="88">
        <f>SUMIF('monthly PL'!$D$4:$D$101,'industry list'!$E33,'monthly PL'!DP$4:DP$101)</f>
        <v>-5.0766837607862332E-2</v>
      </c>
      <c r="P33" s="88">
        <f>SUMIF('monthly PL'!$D$4:$D$101,'industry list'!$E33,'monthly PL'!DS$4:DS$101)</f>
        <v>0</v>
      </c>
      <c r="Q33" s="88">
        <f>SUMIF('monthly PL'!$D$4:$D$101,'industry list'!$E33,'monthly PL'!DV$4:DV$101)</f>
        <v>-9.5042380086326303E-2</v>
      </c>
      <c r="R33" s="88">
        <f>SUMIF('monthly PL'!$D$4:$D$101,'industry list'!$E33,'monthly PL'!DY$4:DY$101)</f>
        <v>-0.22643281589101863</v>
      </c>
      <c r="U33" s="2">
        <f>SUMIF('monthly PL'!D:D,'industry list'!E33,'monthly PL'!EA:EA)</f>
        <v>-767.85499999999956</v>
      </c>
    </row>
    <row r="34" spans="1:21" x14ac:dyDescent="0.2">
      <c r="A34" t="s">
        <v>279</v>
      </c>
      <c r="B34" t="s">
        <v>280</v>
      </c>
      <c r="C34" t="s">
        <v>273</v>
      </c>
      <c r="E34" t="s">
        <v>298</v>
      </c>
      <c r="F34" s="89">
        <f>COUNTIF('monthly PL'!$D$4:$D$101,'industry list'!E34)</f>
        <v>0</v>
      </c>
      <c r="G34" s="88">
        <f>SUMIF('monthly PL'!$D$4:$D$101,'industry list'!$E34,'monthly PL'!CR$4:CR$101)</f>
        <v>0</v>
      </c>
      <c r="H34" s="88">
        <f>SUMIF('monthly PL'!$D$4:$D$101,'industry list'!$E34,'monthly PL'!CU$4:CU$101)</f>
        <v>0</v>
      </c>
      <c r="I34" s="88">
        <f>SUMIF('monthly PL'!$D$4:$D$101,'industry list'!$E34,'monthly PL'!CX$4:CX$101)</f>
        <v>0</v>
      </c>
      <c r="J34" s="88">
        <f>SUMIF('monthly PL'!$D$4:$D$101,'industry list'!$E34,'monthly PL'!DA$4:DA$101)</f>
        <v>0</v>
      </c>
      <c r="K34" s="88">
        <f>SUMIF('monthly PL'!$D$4:$D$101,'industry list'!$E34,'monthly PL'!DD$4:DD$101)</f>
        <v>0</v>
      </c>
      <c r="L34" s="88">
        <f>SUMIF('monthly PL'!$D$4:$D$101,'industry list'!$E34,'monthly PL'!DG$4:DG$101)</f>
        <v>0</v>
      </c>
      <c r="M34" s="88">
        <f>SUMIF('monthly PL'!$D$4:$D$101,'industry list'!$E34,'monthly PL'!DJ$4:DJ$101)</f>
        <v>0</v>
      </c>
      <c r="N34" s="88">
        <f>SUMIF('monthly PL'!$D$4:$D$101,'industry list'!$E34,'monthly PL'!DM$4:DM$101)</f>
        <v>0</v>
      </c>
      <c r="O34" s="88">
        <f>SUMIF('monthly PL'!$D$4:$D$101,'industry list'!$E34,'monthly PL'!DP$4:DP$101)</f>
        <v>0</v>
      </c>
      <c r="P34" s="88">
        <f>SUMIF('monthly PL'!$D$4:$D$101,'industry list'!$E34,'monthly PL'!DS$4:DS$101)</f>
        <v>0</v>
      </c>
      <c r="Q34" s="88">
        <f>SUMIF('monthly PL'!$D$4:$D$101,'industry list'!$E34,'monthly PL'!DV$4:DV$101)</f>
        <v>0</v>
      </c>
      <c r="R34" s="88">
        <f>SUMIF('monthly PL'!$D$4:$D$101,'industry list'!$E34,'monthly PL'!DY$4:DY$101)</f>
        <v>0</v>
      </c>
      <c r="U34" s="2">
        <f>SUMIF('monthly PL'!D:D,'industry list'!E34,'monthly PL'!EA:EA)</f>
        <v>0</v>
      </c>
    </row>
    <row r="35" spans="1:21" x14ac:dyDescent="0.2">
      <c r="A35" t="s">
        <v>455</v>
      </c>
      <c r="B35" t="s">
        <v>456</v>
      </c>
      <c r="C35" t="s">
        <v>352</v>
      </c>
      <c r="E35" t="s">
        <v>190</v>
      </c>
      <c r="F35" s="89">
        <f>COUNTIF('monthly PL'!$D$4:$D$101,'industry list'!E35)</f>
        <v>18</v>
      </c>
      <c r="G35" s="88">
        <f>SUMIF('monthly PL'!$D$4:$D$101,'industry list'!$E35,'monthly PL'!CR$4:CR$101)</f>
        <v>6.8263782571317794E-2</v>
      </c>
      <c r="H35" s="88">
        <f>SUMIF('monthly PL'!$D$4:$D$101,'industry list'!$E35,'monthly PL'!CU$4:CU$101)</f>
        <v>-0.3443991975831508</v>
      </c>
      <c r="I35" s="88">
        <f>SUMIF('monthly PL'!$D$4:$D$101,'industry list'!$E35,'monthly PL'!CX$4:CX$101)</f>
        <v>0.3491426556461919</v>
      </c>
      <c r="J35" s="88">
        <f>SUMIF('monthly PL'!$D$4:$D$101,'industry list'!$E35,'monthly PL'!DA$4:DA$101)</f>
        <v>0</v>
      </c>
      <c r="K35" s="88">
        <f>SUMIF('monthly PL'!$D$4:$D$101,'industry list'!$E35,'monthly PL'!DD$4:DD$101)</f>
        <v>0</v>
      </c>
      <c r="L35" s="88">
        <f>SUMIF('monthly PL'!$D$4:$D$101,'industry list'!$E35,'monthly PL'!DG$4:DG$101)</f>
        <v>-2.0939854378579616E-2</v>
      </c>
      <c r="M35" s="88">
        <f>SUMIF('monthly PL'!$D$4:$D$101,'industry list'!$E35,'monthly PL'!DJ$4:DJ$101)</f>
        <v>0</v>
      </c>
      <c r="N35" s="88">
        <f>SUMIF('monthly PL'!$D$4:$D$101,'industry list'!$E35,'monthly PL'!DM$4:DM$101)</f>
        <v>0</v>
      </c>
      <c r="O35" s="88">
        <f>SUMIF('monthly PL'!$D$4:$D$101,'industry list'!$E35,'monthly PL'!DP$4:DP$101)</f>
        <v>-7.3818291496778321E-2</v>
      </c>
      <c r="P35" s="88">
        <f>SUMIF('monthly PL'!$D$4:$D$101,'industry list'!$E35,'monthly PL'!DS$4:DS$101)</f>
        <v>0</v>
      </c>
      <c r="Q35" s="88">
        <f>SUMIF('monthly PL'!$D$4:$D$101,'industry list'!$E35,'monthly PL'!DV$4:DV$101)</f>
        <v>-2.2276999637224834E-2</v>
      </c>
      <c r="R35" s="88">
        <f>SUMIF('monthly PL'!$D$4:$D$101,'industry list'!$E35,'monthly PL'!DY$4:DY$101)</f>
        <v>-0.1192187683771388</v>
      </c>
      <c r="U35" s="2">
        <f>SUMIF('monthly PL'!D:D,'industry list'!E35,'monthly PL'!EA:EA)</f>
        <v>-1377.6170000000013</v>
      </c>
    </row>
    <row r="36" spans="1:21" x14ac:dyDescent="0.2">
      <c r="A36" t="s">
        <v>399</v>
      </c>
      <c r="B36" t="s">
        <v>400</v>
      </c>
      <c r="C36" t="s">
        <v>273</v>
      </c>
      <c r="G36" s="88">
        <f>AVERAGE('monthly PL'!P101,'monthly PL'!BD101)</f>
        <v>3.8198470874477308E-4</v>
      </c>
      <c r="H36" s="88">
        <f>AVERAGE('monthly PL'!S101,'monthly PL'!BG101)</f>
        <v>-7.9450225231073951E-2</v>
      </c>
      <c r="I36" s="88">
        <f>AVERAGE('monthly PL'!V101,'monthly PL'!BJ101)</f>
        <v>5.7571505844696849E-2</v>
      </c>
      <c r="J36" s="88">
        <f>AVERAGE('monthly PL'!Y101,'monthly PL'!BM101)</f>
        <v>2.0447335285541848E-2</v>
      </c>
      <c r="K36" s="88">
        <f>AVERAGE('monthly PL'!AB101,'monthly PL'!BP101)</f>
        <v>-0.20514383380771867</v>
      </c>
      <c r="L36" s="88">
        <f>AVERAGE('monthly PL'!AE101,'monthly PL'!BS101)</f>
        <v>-2.0939854378579616E-2</v>
      </c>
      <c r="M36" s="88">
        <f>AVERAGE('monthly PL'!AH101,'monthly PL'!BV101)</f>
        <v>-0.1811653404356138</v>
      </c>
      <c r="N36" s="88">
        <f>AVERAGE('monthly PL'!AK101,'monthly PL'!BY101)</f>
        <v>-8.3089978825258592E-2</v>
      </c>
      <c r="O36" s="88">
        <f>AVERAGE('monthly PL'!AN101,'monthly PL'!CB101)</f>
        <v>-0.11054893913414159</v>
      </c>
      <c r="P36" s="88">
        <f>AVERAGE('monthly PL'!F101,'monthly PL'!AQ101,'monthly PL'!CE101)</f>
        <v>-0.11684107071323596</v>
      </c>
      <c r="Q36" s="88">
        <f>AVERAGE('monthly PL'!I101,'monthly PL'!AT101,'monthly PL'!CH101)</f>
        <v>-1.2088854551249393E-3</v>
      </c>
      <c r="R36" s="88">
        <f>AVERAGE('monthly PL'!L101,'monthly PL'!AW101,'monthly PL'!CK101)</f>
        <v>-4.2699952305776494E-2</v>
      </c>
      <c r="U36" s="47">
        <f>SUM(U2:U35)</f>
        <v>-1612.4403571428584</v>
      </c>
    </row>
    <row r="37" spans="1:21" x14ac:dyDescent="0.2">
      <c r="A37" t="s">
        <v>336</v>
      </c>
      <c r="B37" t="s">
        <v>337</v>
      </c>
      <c r="C37" t="s">
        <v>273</v>
      </c>
    </row>
    <row r="38" spans="1:21" x14ac:dyDescent="0.2">
      <c r="A38" t="s">
        <v>361</v>
      </c>
      <c r="B38" t="s">
        <v>362</v>
      </c>
      <c r="C38" t="s">
        <v>273</v>
      </c>
    </row>
    <row r="39" spans="1:21" x14ac:dyDescent="0.2">
      <c r="A39" t="s">
        <v>351</v>
      </c>
      <c r="B39" t="s">
        <v>353</v>
      </c>
      <c r="C39" t="s">
        <v>352</v>
      </c>
    </row>
    <row r="40" spans="1:21" x14ac:dyDescent="0.2">
      <c r="A40" t="s">
        <v>519</v>
      </c>
      <c r="B40" t="s">
        <v>521</v>
      </c>
      <c r="C40" t="s">
        <v>520</v>
      </c>
    </row>
    <row r="41" spans="1:21" x14ac:dyDescent="0.2">
      <c r="A41" t="s">
        <v>240</v>
      </c>
      <c r="B41" t="s">
        <v>242</v>
      </c>
      <c r="C41" t="s">
        <v>241</v>
      </c>
    </row>
    <row r="42" spans="1:21" x14ac:dyDescent="0.2">
      <c r="A42" t="s">
        <v>545</v>
      </c>
      <c r="B42" t="s">
        <v>546</v>
      </c>
      <c r="C42" t="s">
        <v>413</v>
      </c>
    </row>
    <row r="43" spans="1:21" x14ac:dyDescent="0.2">
      <c r="A43" t="s">
        <v>340</v>
      </c>
      <c r="B43" t="s">
        <v>341</v>
      </c>
      <c r="C43" t="s">
        <v>310</v>
      </c>
    </row>
    <row r="44" spans="1:21" x14ac:dyDescent="0.2">
      <c r="A44" t="s">
        <v>435</v>
      </c>
      <c r="B44" t="s">
        <v>436</v>
      </c>
      <c r="C44" t="s">
        <v>310</v>
      </c>
    </row>
    <row r="45" spans="1:21" x14ac:dyDescent="0.2">
      <c r="A45" t="s">
        <v>443</v>
      </c>
      <c r="B45" t="s">
        <v>444</v>
      </c>
      <c r="C45" t="s">
        <v>222</v>
      </c>
    </row>
    <row r="46" spans="1:21" x14ac:dyDescent="0.2">
      <c r="A46" t="s">
        <v>405</v>
      </c>
      <c r="B46" t="s">
        <v>406</v>
      </c>
      <c r="C46" t="s">
        <v>222</v>
      </c>
    </row>
    <row r="47" spans="1:21" x14ac:dyDescent="0.2">
      <c r="A47" t="s">
        <v>221</v>
      </c>
      <c r="B47" t="s">
        <v>223</v>
      </c>
      <c r="C47" t="s">
        <v>222</v>
      </c>
    </row>
    <row r="48" spans="1:21" x14ac:dyDescent="0.2">
      <c r="A48" t="s">
        <v>397</v>
      </c>
      <c r="B48" t="s">
        <v>398</v>
      </c>
      <c r="C48" t="s">
        <v>222</v>
      </c>
    </row>
    <row r="49" spans="1:3" x14ac:dyDescent="0.2">
      <c r="A49" t="s">
        <v>526</v>
      </c>
      <c r="B49" t="s">
        <v>527</v>
      </c>
      <c r="C49" t="s">
        <v>327</v>
      </c>
    </row>
    <row r="50" spans="1:3" x14ac:dyDescent="0.2">
      <c r="A50" t="s">
        <v>603</v>
      </c>
      <c r="B50" t="s">
        <v>604</v>
      </c>
      <c r="C50" t="s">
        <v>422</v>
      </c>
    </row>
    <row r="51" spans="1:3" x14ac:dyDescent="0.2">
      <c r="A51" t="s">
        <v>294</v>
      </c>
      <c r="B51" t="s">
        <v>296</v>
      </c>
      <c r="C51" t="s">
        <v>295</v>
      </c>
    </row>
    <row r="52" spans="1:3" x14ac:dyDescent="0.2">
      <c r="A52" t="s">
        <v>549</v>
      </c>
      <c r="B52" t="s">
        <v>550</v>
      </c>
      <c r="C52" t="s">
        <v>422</v>
      </c>
    </row>
    <row r="53" spans="1:3" x14ac:dyDescent="0.2">
      <c r="A53" t="s">
        <v>356</v>
      </c>
      <c r="B53" t="s">
        <v>200</v>
      </c>
      <c r="C53" t="s">
        <v>232</v>
      </c>
    </row>
    <row r="54" spans="1:3" x14ac:dyDescent="0.2">
      <c r="A54" t="s">
        <v>508</v>
      </c>
      <c r="B54" t="s">
        <v>509</v>
      </c>
      <c r="C54" t="s">
        <v>232</v>
      </c>
    </row>
    <row r="55" spans="1:3" x14ac:dyDescent="0.2">
      <c r="A55" t="s">
        <v>576</v>
      </c>
      <c r="B55" t="s">
        <v>577</v>
      </c>
      <c r="C55" t="s">
        <v>413</v>
      </c>
    </row>
    <row r="56" spans="1:3" x14ac:dyDescent="0.2">
      <c r="A56" t="s">
        <v>453</v>
      </c>
      <c r="B56" t="s">
        <v>454</v>
      </c>
      <c r="C56" t="s">
        <v>413</v>
      </c>
    </row>
    <row r="57" spans="1:3" x14ac:dyDescent="0.2">
      <c r="A57" t="s">
        <v>586</v>
      </c>
      <c r="B57" t="s">
        <v>587</v>
      </c>
      <c r="C57" t="s">
        <v>241</v>
      </c>
    </row>
    <row r="58" spans="1:3" x14ac:dyDescent="0.2">
      <c r="A58" t="s">
        <v>430</v>
      </c>
      <c r="B58" t="s">
        <v>431</v>
      </c>
      <c r="C58" t="s">
        <v>295</v>
      </c>
    </row>
    <row r="59" spans="1:3" x14ac:dyDescent="0.2">
      <c r="A59" t="s">
        <v>229</v>
      </c>
      <c r="B59" t="s">
        <v>230</v>
      </c>
      <c r="C59" t="s">
        <v>205</v>
      </c>
    </row>
    <row r="60" spans="1:3" x14ac:dyDescent="0.2">
      <c r="A60" t="s">
        <v>463</v>
      </c>
      <c r="B60" t="s">
        <v>464</v>
      </c>
      <c r="C60" t="s">
        <v>433</v>
      </c>
    </row>
    <row r="61" spans="1:3" x14ac:dyDescent="0.2">
      <c r="A61" t="s">
        <v>600</v>
      </c>
      <c r="B61" t="s">
        <v>601</v>
      </c>
      <c r="C61" t="s">
        <v>422</v>
      </c>
    </row>
    <row r="62" spans="1:3" x14ac:dyDescent="0.2">
      <c r="A62" t="s">
        <v>417</v>
      </c>
      <c r="B62" t="s">
        <v>418</v>
      </c>
      <c r="C62" t="s">
        <v>295</v>
      </c>
    </row>
    <row r="63" spans="1:3" x14ac:dyDescent="0.2">
      <c r="A63" t="s">
        <v>614</v>
      </c>
      <c r="B63" t="s">
        <v>615</v>
      </c>
      <c r="C63" t="s">
        <v>520</v>
      </c>
    </row>
    <row r="64" spans="1:3" x14ac:dyDescent="0.2">
      <c r="A64" t="s">
        <v>421</v>
      </c>
      <c r="B64" t="s">
        <v>423</v>
      </c>
      <c r="C64" t="s">
        <v>422</v>
      </c>
    </row>
    <row r="65" spans="1:3" x14ac:dyDescent="0.2">
      <c r="A65" t="s">
        <v>605</v>
      </c>
      <c r="B65" t="s">
        <v>606</v>
      </c>
      <c r="C65" t="s">
        <v>422</v>
      </c>
    </row>
    <row r="66" spans="1:3" x14ac:dyDescent="0.2">
      <c r="A66" t="s">
        <v>419</v>
      </c>
      <c r="B66" t="s">
        <v>420</v>
      </c>
      <c r="C66" t="s">
        <v>241</v>
      </c>
    </row>
    <row r="67" spans="1:3" x14ac:dyDescent="0.2">
      <c r="A67" t="s">
        <v>237</v>
      </c>
      <c r="B67" t="s">
        <v>239</v>
      </c>
      <c r="C67" t="s">
        <v>238</v>
      </c>
    </row>
    <row r="68" spans="1:3" x14ac:dyDescent="0.2">
      <c r="A68" t="s">
        <v>277</v>
      </c>
      <c r="B68" t="s">
        <v>278</v>
      </c>
      <c r="C68" t="s">
        <v>238</v>
      </c>
    </row>
    <row r="69" spans="1:3" x14ac:dyDescent="0.2">
      <c r="A69" t="s">
        <v>534</v>
      </c>
      <c r="B69" t="s">
        <v>535</v>
      </c>
      <c r="C69" t="s">
        <v>517</v>
      </c>
    </row>
    <row r="70" spans="1:3" x14ac:dyDescent="0.2">
      <c r="A70" t="s">
        <v>618</v>
      </c>
      <c r="B70" t="s">
        <v>619</v>
      </c>
      <c r="C70" t="s">
        <v>422</v>
      </c>
    </row>
    <row r="71" spans="1:3" x14ac:dyDescent="0.2">
      <c r="A71" t="s">
        <v>592</v>
      </c>
      <c r="B71" t="s">
        <v>593</v>
      </c>
      <c r="C71" t="s">
        <v>327</v>
      </c>
    </row>
    <row r="72" spans="1:3" x14ac:dyDescent="0.2">
      <c r="A72" t="s">
        <v>342</v>
      </c>
      <c r="B72" t="s">
        <v>343</v>
      </c>
      <c r="C72" t="s">
        <v>310</v>
      </c>
    </row>
    <row r="73" spans="1:3" x14ac:dyDescent="0.2">
      <c r="A73" t="s">
        <v>286</v>
      </c>
      <c r="B73" t="s">
        <v>287</v>
      </c>
      <c r="C73" t="s">
        <v>238</v>
      </c>
    </row>
    <row r="74" spans="1:3" x14ac:dyDescent="0.2">
      <c r="A74" t="s">
        <v>428</v>
      </c>
      <c r="B74" t="s">
        <v>429</v>
      </c>
      <c r="C74" t="s">
        <v>214</v>
      </c>
    </row>
    <row r="75" spans="1:3" x14ac:dyDescent="0.2">
      <c r="A75" t="s">
        <v>553</v>
      </c>
      <c r="B75" t="s">
        <v>554</v>
      </c>
      <c r="C75" t="s">
        <v>376</v>
      </c>
    </row>
    <row r="76" spans="1:3" x14ac:dyDescent="0.2">
      <c r="A76" t="s">
        <v>257</v>
      </c>
      <c r="B76" t="s">
        <v>258</v>
      </c>
      <c r="C76" t="s">
        <v>205</v>
      </c>
    </row>
    <row r="77" spans="1:3" x14ac:dyDescent="0.2">
      <c r="A77" t="s">
        <v>555</v>
      </c>
      <c r="B77" t="s">
        <v>556</v>
      </c>
      <c r="C77" t="s">
        <v>376</v>
      </c>
    </row>
    <row r="78" spans="1:3" x14ac:dyDescent="0.2">
      <c r="A78" t="s">
        <v>596</v>
      </c>
      <c r="B78" t="s">
        <v>597</v>
      </c>
      <c r="C78" t="s">
        <v>376</v>
      </c>
    </row>
    <row r="79" spans="1:3" x14ac:dyDescent="0.2">
      <c r="A79" t="s">
        <v>547</v>
      </c>
      <c r="B79" t="s">
        <v>548</v>
      </c>
      <c r="C79" t="s">
        <v>241</v>
      </c>
    </row>
    <row r="80" spans="1:3" x14ac:dyDescent="0.2">
      <c r="A80" t="s">
        <v>312</v>
      </c>
      <c r="B80" t="s">
        <v>314</v>
      </c>
      <c r="C80" t="s">
        <v>313</v>
      </c>
    </row>
    <row r="81" spans="1:3" x14ac:dyDescent="0.2">
      <c r="A81" t="s">
        <v>607</v>
      </c>
      <c r="B81" t="s">
        <v>194</v>
      </c>
      <c r="C81" t="s">
        <v>244</v>
      </c>
    </row>
    <row r="82" spans="1:3" x14ac:dyDescent="0.2">
      <c r="A82" t="s">
        <v>375</v>
      </c>
      <c r="B82" t="s">
        <v>377</v>
      </c>
      <c r="C82" t="s">
        <v>376</v>
      </c>
    </row>
    <row r="83" spans="1:3" x14ac:dyDescent="0.2">
      <c r="A83" t="s">
        <v>504</v>
      </c>
      <c r="B83" t="s">
        <v>505</v>
      </c>
      <c r="C83" t="s">
        <v>376</v>
      </c>
    </row>
    <row r="84" spans="1:3" x14ac:dyDescent="0.2">
      <c r="A84" t="s">
        <v>329</v>
      </c>
      <c r="B84" t="s">
        <v>331</v>
      </c>
      <c r="C84" t="s">
        <v>330</v>
      </c>
    </row>
    <row r="85" spans="1:3" x14ac:dyDescent="0.2">
      <c r="A85" t="s">
        <v>588</v>
      </c>
      <c r="B85" t="s">
        <v>589</v>
      </c>
      <c r="C85" t="s">
        <v>422</v>
      </c>
    </row>
    <row r="86" spans="1:3" x14ac:dyDescent="0.2">
      <c r="A86" t="s">
        <v>378</v>
      </c>
      <c r="B86" t="s">
        <v>379</v>
      </c>
      <c r="C86" t="s">
        <v>244</v>
      </c>
    </row>
    <row r="87" spans="1:3" x14ac:dyDescent="0.2">
      <c r="A87" t="s">
        <v>403</v>
      </c>
      <c r="B87" t="s">
        <v>404</v>
      </c>
      <c r="C87" t="s">
        <v>330</v>
      </c>
    </row>
    <row r="88" spans="1:3" x14ac:dyDescent="0.2">
      <c r="A88" t="s">
        <v>484</v>
      </c>
      <c r="B88" t="s">
        <v>485</v>
      </c>
      <c r="C88" t="s">
        <v>330</v>
      </c>
    </row>
    <row r="89" spans="1:3" x14ac:dyDescent="0.2">
      <c r="A89" t="s">
        <v>610</v>
      </c>
      <c r="B89" t="s">
        <v>611</v>
      </c>
      <c r="C89" t="s">
        <v>422</v>
      </c>
    </row>
    <row r="90" spans="1:3" x14ac:dyDescent="0.2">
      <c r="A90" t="s">
        <v>602</v>
      </c>
      <c r="B90" t="s">
        <v>199</v>
      </c>
      <c r="C90" t="s">
        <v>422</v>
      </c>
    </row>
    <row r="91" spans="1:3" x14ac:dyDescent="0.2">
      <c r="A91" t="s">
        <v>512</v>
      </c>
      <c r="B91" t="s">
        <v>513</v>
      </c>
      <c r="C91" t="s">
        <v>422</v>
      </c>
    </row>
    <row r="92" spans="1:3" x14ac:dyDescent="0.2">
      <c r="A92" t="s">
        <v>467</v>
      </c>
      <c r="B92" t="s">
        <v>468</v>
      </c>
      <c r="C92" t="s">
        <v>241</v>
      </c>
    </row>
    <row r="93" spans="1:3" x14ac:dyDescent="0.2">
      <c r="A93" t="s">
        <v>516</v>
      </c>
      <c r="B93" t="s">
        <v>518</v>
      </c>
      <c r="C93" t="s">
        <v>517</v>
      </c>
    </row>
    <row r="94" spans="1:3" x14ac:dyDescent="0.2">
      <c r="A94" t="s">
        <v>594</v>
      </c>
      <c r="B94" t="s">
        <v>595</v>
      </c>
      <c r="C94" t="s">
        <v>383</v>
      </c>
    </row>
    <row r="95" spans="1:3" x14ac:dyDescent="0.2">
      <c r="A95" t="s">
        <v>502</v>
      </c>
      <c r="B95" t="s">
        <v>503</v>
      </c>
      <c r="C95" t="s">
        <v>376</v>
      </c>
    </row>
    <row r="96" spans="1:3" x14ac:dyDescent="0.2">
      <c r="A96" t="s">
        <v>530</v>
      </c>
      <c r="B96" t="s">
        <v>531</v>
      </c>
      <c r="C96" t="s">
        <v>413</v>
      </c>
    </row>
    <row r="97" spans="1:3" x14ac:dyDescent="0.2">
      <c r="A97" t="s">
        <v>612</v>
      </c>
      <c r="B97" t="s">
        <v>613</v>
      </c>
      <c r="C97" t="s">
        <v>413</v>
      </c>
    </row>
    <row r="98" spans="1:3" x14ac:dyDescent="0.2">
      <c r="A98" t="s">
        <v>524</v>
      </c>
      <c r="B98" t="s">
        <v>525</v>
      </c>
      <c r="C98" t="s">
        <v>383</v>
      </c>
    </row>
    <row r="99" spans="1:3" x14ac:dyDescent="0.2">
      <c r="A99" t="s">
        <v>536</v>
      </c>
      <c r="B99" t="s">
        <v>537</v>
      </c>
      <c r="C99" t="s">
        <v>383</v>
      </c>
    </row>
    <row r="100" spans="1:3" x14ac:dyDescent="0.2">
      <c r="A100" t="s">
        <v>401</v>
      </c>
      <c r="B100" t="s">
        <v>402</v>
      </c>
      <c r="C100" t="s">
        <v>349</v>
      </c>
    </row>
    <row r="101" spans="1:3" x14ac:dyDescent="0.2">
      <c r="A101" t="s">
        <v>457</v>
      </c>
      <c r="B101" t="s">
        <v>458</v>
      </c>
      <c r="C101" t="s">
        <v>349</v>
      </c>
    </row>
    <row r="102" spans="1:3" x14ac:dyDescent="0.2">
      <c r="A102" t="s">
        <v>348</v>
      </c>
      <c r="B102" t="s">
        <v>350</v>
      </c>
      <c r="C102" t="s">
        <v>349</v>
      </c>
    </row>
    <row r="103" spans="1:3" x14ac:dyDescent="0.2">
      <c r="A103" t="s">
        <v>382</v>
      </c>
      <c r="B103" t="s">
        <v>384</v>
      </c>
      <c r="C103" t="s">
        <v>383</v>
      </c>
    </row>
    <row r="104" spans="1:3" x14ac:dyDescent="0.2">
      <c r="A104" t="s">
        <v>437</v>
      </c>
      <c r="B104" t="s">
        <v>438</v>
      </c>
      <c r="C104" t="s">
        <v>433</v>
      </c>
    </row>
    <row r="105" spans="1:3" x14ac:dyDescent="0.2">
      <c r="A105" t="s">
        <v>432</v>
      </c>
      <c r="B105" t="s">
        <v>434</v>
      </c>
      <c r="C105" t="s">
        <v>433</v>
      </c>
    </row>
    <row r="106" spans="1:3" x14ac:dyDescent="0.2">
      <c r="A106" t="s">
        <v>522</v>
      </c>
      <c r="B106" t="s">
        <v>523</v>
      </c>
      <c r="C106" t="s">
        <v>433</v>
      </c>
    </row>
    <row r="107" spans="1:3" x14ac:dyDescent="0.2">
      <c r="A107" t="s">
        <v>262</v>
      </c>
      <c r="B107" t="s">
        <v>192</v>
      </c>
      <c r="C107" t="s">
        <v>263</v>
      </c>
    </row>
    <row r="108" spans="1:3" x14ac:dyDescent="0.2">
      <c r="A108" t="s">
        <v>447</v>
      </c>
      <c r="B108" t="s">
        <v>448</v>
      </c>
      <c r="C108" t="s">
        <v>241</v>
      </c>
    </row>
    <row r="109" spans="1:3" x14ac:dyDescent="0.2">
      <c r="A109" t="s">
        <v>578</v>
      </c>
      <c r="B109" t="s">
        <v>579</v>
      </c>
      <c r="C109" t="s">
        <v>232</v>
      </c>
    </row>
    <row r="110" spans="1:3" x14ac:dyDescent="0.2">
      <c r="A110" t="s">
        <v>469</v>
      </c>
      <c r="B110" t="s">
        <v>470</v>
      </c>
      <c r="C110" t="s">
        <v>232</v>
      </c>
    </row>
    <row r="111" spans="1:3" x14ac:dyDescent="0.2">
      <c r="A111" t="s">
        <v>412</v>
      </c>
      <c r="B111" t="s">
        <v>414</v>
      </c>
      <c r="C111" t="s">
        <v>413</v>
      </c>
    </row>
    <row r="112" spans="1:3" x14ac:dyDescent="0.2">
      <c r="A112" t="s">
        <v>566</v>
      </c>
      <c r="B112" t="s">
        <v>567</v>
      </c>
      <c r="C112" t="s">
        <v>260</v>
      </c>
    </row>
    <row r="113" spans="1:3" x14ac:dyDescent="0.2">
      <c r="A113" t="s">
        <v>584</v>
      </c>
      <c r="B113" t="s">
        <v>585</v>
      </c>
      <c r="C113" t="s">
        <v>327</v>
      </c>
    </row>
    <row r="114" spans="1:3" x14ac:dyDescent="0.2">
      <c r="A114" t="s">
        <v>288</v>
      </c>
      <c r="B114" t="s">
        <v>289</v>
      </c>
      <c r="C114" t="s">
        <v>235</v>
      </c>
    </row>
    <row r="115" spans="1:3" x14ac:dyDescent="0.2">
      <c r="A115" t="s">
        <v>323</v>
      </c>
      <c r="B115" t="s">
        <v>198</v>
      </c>
      <c r="C115" t="s">
        <v>235</v>
      </c>
    </row>
    <row r="116" spans="1:3" x14ac:dyDescent="0.2">
      <c r="A116" t="s">
        <v>234</v>
      </c>
      <c r="B116" t="s">
        <v>236</v>
      </c>
      <c r="C116" t="s">
        <v>235</v>
      </c>
    </row>
    <row r="117" spans="1:3" x14ac:dyDescent="0.2">
      <c r="A117" t="s">
        <v>532</v>
      </c>
      <c r="B117" t="s">
        <v>533</v>
      </c>
      <c r="C117" t="s">
        <v>235</v>
      </c>
    </row>
    <row r="118" spans="1:3" x14ac:dyDescent="0.2">
      <c r="A118" t="s">
        <v>363</v>
      </c>
      <c r="B118" t="s">
        <v>364</v>
      </c>
      <c r="C118" t="s">
        <v>235</v>
      </c>
    </row>
    <row r="119" spans="1:3" x14ac:dyDescent="0.2">
      <c r="A119" t="s">
        <v>439</v>
      </c>
      <c r="B119" t="s">
        <v>440</v>
      </c>
      <c r="C119" t="s">
        <v>235</v>
      </c>
    </row>
    <row r="120" spans="1:3" x14ac:dyDescent="0.2">
      <c r="A120" t="s">
        <v>317</v>
      </c>
      <c r="B120" t="s">
        <v>318</v>
      </c>
      <c r="C120" t="s">
        <v>313</v>
      </c>
    </row>
    <row r="121" spans="1:3" x14ac:dyDescent="0.2">
      <c r="A121" t="s">
        <v>290</v>
      </c>
      <c r="B121" t="s">
        <v>291</v>
      </c>
      <c r="C121" t="s">
        <v>222</v>
      </c>
    </row>
    <row r="122" spans="1:3" x14ac:dyDescent="0.2">
      <c r="A122" t="s">
        <v>538</v>
      </c>
      <c r="B122" t="s">
        <v>539</v>
      </c>
      <c r="C122" t="s">
        <v>313</v>
      </c>
    </row>
    <row r="123" spans="1:3" x14ac:dyDescent="0.2">
      <c r="A123" t="s">
        <v>490</v>
      </c>
      <c r="B123" t="s">
        <v>491</v>
      </c>
      <c r="C123" t="s">
        <v>313</v>
      </c>
    </row>
    <row r="124" spans="1:3" x14ac:dyDescent="0.2">
      <c r="A124" t="s">
        <v>557</v>
      </c>
      <c r="B124" t="s">
        <v>558</v>
      </c>
      <c r="C124" t="s">
        <v>313</v>
      </c>
    </row>
    <row r="125" spans="1:3" x14ac:dyDescent="0.2">
      <c r="A125" t="s">
        <v>407</v>
      </c>
      <c r="B125" t="s">
        <v>195</v>
      </c>
      <c r="C125" t="s">
        <v>313</v>
      </c>
    </row>
    <row r="126" spans="1:3" x14ac:dyDescent="0.2">
      <c r="A126" t="s">
        <v>582</v>
      </c>
      <c r="B126" t="s">
        <v>583</v>
      </c>
      <c r="C126" t="s">
        <v>313</v>
      </c>
    </row>
    <row r="127" spans="1:3" x14ac:dyDescent="0.2">
      <c r="A127" t="s">
        <v>572</v>
      </c>
      <c r="B127" t="s">
        <v>573</v>
      </c>
      <c r="C127" t="s">
        <v>313</v>
      </c>
    </row>
    <row r="128" spans="1:3" x14ac:dyDescent="0.2">
      <c r="A128" t="s">
        <v>332</v>
      </c>
      <c r="B128" t="s">
        <v>333</v>
      </c>
      <c r="C128" t="s">
        <v>268</v>
      </c>
    </row>
    <row r="129" spans="1:3" x14ac:dyDescent="0.2">
      <c r="A129" t="s">
        <v>267</v>
      </c>
      <c r="B129" t="s">
        <v>269</v>
      </c>
      <c r="C129" t="s">
        <v>268</v>
      </c>
    </row>
    <row r="130" spans="1:3" x14ac:dyDescent="0.2">
      <c r="A130" t="s">
        <v>227</v>
      </c>
      <c r="B130" t="s">
        <v>228</v>
      </c>
      <c r="C130" t="s">
        <v>205</v>
      </c>
    </row>
    <row r="131" spans="1:3" x14ac:dyDescent="0.2">
      <c r="A131" t="s">
        <v>473</v>
      </c>
      <c r="B131" t="s">
        <v>474</v>
      </c>
      <c r="C131" t="s">
        <v>268</v>
      </c>
    </row>
    <row r="132" spans="1:3" x14ac:dyDescent="0.2">
      <c r="A132" t="s">
        <v>307</v>
      </c>
      <c r="B132" t="s">
        <v>308</v>
      </c>
      <c r="C132" t="s">
        <v>268</v>
      </c>
    </row>
    <row r="133" spans="1:3" x14ac:dyDescent="0.2">
      <c r="A133" t="s">
        <v>292</v>
      </c>
      <c r="B133" t="s">
        <v>293</v>
      </c>
      <c r="C133" t="s">
        <v>244</v>
      </c>
    </row>
    <row r="134" spans="1:3" x14ac:dyDescent="0.2">
      <c r="A134" t="s">
        <v>391</v>
      </c>
      <c r="B134" t="s">
        <v>392</v>
      </c>
      <c r="C134" t="s">
        <v>244</v>
      </c>
    </row>
    <row r="135" spans="1:3" x14ac:dyDescent="0.2">
      <c r="A135" t="s">
        <v>231</v>
      </c>
      <c r="B135" t="s">
        <v>233</v>
      </c>
      <c r="C135" t="s">
        <v>232</v>
      </c>
    </row>
    <row r="136" spans="1:3" x14ac:dyDescent="0.2">
      <c r="A136" t="s">
        <v>319</v>
      </c>
      <c r="B136" t="s">
        <v>320</v>
      </c>
      <c r="C136" t="s">
        <v>244</v>
      </c>
    </row>
    <row r="137" spans="1:3" x14ac:dyDescent="0.2">
      <c r="A137" t="s">
        <v>371</v>
      </c>
      <c r="B137" t="s">
        <v>372</v>
      </c>
      <c r="C137" t="s">
        <v>238</v>
      </c>
    </row>
    <row r="138" spans="1:3" x14ac:dyDescent="0.2">
      <c r="A138" t="s">
        <v>354</v>
      </c>
      <c r="B138" t="s">
        <v>355</v>
      </c>
      <c r="C138" t="s">
        <v>244</v>
      </c>
    </row>
    <row r="139" spans="1:3" x14ac:dyDescent="0.2">
      <c r="A139" t="s">
        <v>426</v>
      </c>
      <c r="B139" t="s">
        <v>427</v>
      </c>
      <c r="C139" t="s">
        <v>244</v>
      </c>
    </row>
    <row r="140" spans="1:3" x14ac:dyDescent="0.2">
      <c r="A140" t="s">
        <v>620</v>
      </c>
      <c r="B140" t="s">
        <v>621</v>
      </c>
      <c r="C140" t="s">
        <v>244</v>
      </c>
    </row>
    <row r="141" spans="1:3" x14ac:dyDescent="0.2">
      <c r="A141" t="s">
        <v>461</v>
      </c>
      <c r="B141" t="s">
        <v>462</v>
      </c>
      <c r="C141" t="s">
        <v>244</v>
      </c>
    </row>
    <row r="142" spans="1:3" x14ac:dyDescent="0.2">
      <c r="A142" t="s">
        <v>510</v>
      </c>
      <c r="B142" t="s">
        <v>511</v>
      </c>
      <c r="C142" t="s">
        <v>244</v>
      </c>
    </row>
    <row r="143" spans="1:3" x14ac:dyDescent="0.2">
      <c r="A143" t="s">
        <v>528</v>
      </c>
      <c r="B143" t="s">
        <v>529</v>
      </c>
      <c r="C143" t="s">
        <v>244</v>
      </c>
    </row>
    <row r="144" spans="1:3" x14ac:dyDescent="0.2">
      <c r="A144" t="s">
        <v>243</v>
      </c>
      <c r="B144" t="s">
        <v>245</v>
      </c>
      <c r="C144" t="s">
        <v>244</v>
      </c>
    </row>
    <row r="145" spans="1:3" x14ac:dyDescent="0.2">
      <c r="A145" t="s">
        <v>570</v>
      </c>
      <c r="B145" t="s">
        <v>571</v>
      </c>
      <c r="C145" t="s">
        <v>244</v>
      </c>
    </row>
    <row r="146" spans="1:3" x14ac:dyDescent="0.2">
      <c r="A146" t="s">
        <v>616</v>
      </c>
      <c r="B146" t="s">
        <v>617</v>
      </c>
      <c r="C146" t="s">
        <v>244</v>
      </c>
    </row>
    <row r="147" spans="1:3" x14ac:dyDescent="0.2">
      <c r="A147" t="s">
        <v>482</v>
      </c>
      <c r="B147" t="s">
        <v>483</v>
      </c>
      <c r="C147" t="s">
        <v>244</v>
      </c>
    </row>
    <row r="148" spans="1:3" x14ac:dyDescent="0.2">
      <c r="A148" t="s">
        <v>387</v>
      </c>
      <c r="B148" t="s">
        <v>388</v>
      </c>
      <c r="C148" t="s">
        <v>244</v>
      </c>
    </row>
    <row r="149" spans="1:3" x14ac:dyDescent="0.2">
      <c r="A149" t="s">
        <v>496</v>
      </c>
      <c r="B149" t="s">
        <v>497</v>
      </c>
      <c r="C149" t="s">
        <v>244</v>
      </c>
    </row>
    <row r="150" spans="1:3" x14ac:dyDescent="0.2">
      <c r="A150" t="s">
        <v>321</v>
      </c>
      <c r="B150" t="s">
        <v>322</v>
      </c>
      <c r="C150" t="s">
        <v>249</v>
      </c>
    </row>
    <row r="151" spans="1:3" x14ac:dyDescent="0.2">
      <c r="A151" t="s">
        <v>270</v>
      </c>
      <c r="B151" t="s">
        <v>271</v>
      </c>
      <c r="C151" t="s">
        <v>249</v>
      </c>
    </row>
    <row r="152" spans="1:3" x14ac:dyDescent="0.2">
      <c r="A152" t="s">
        <v>300</v>
      </c>
      <c r="B152" t="s">
        <v>301</v>
      </c>
      <c r="C152" t="s">
        <v>249</v>
      </c>
    </row>
    <row r="153" spans="1:3" x14ac:dyDescent="0.2">
      <c r="A153" t="s">
        <v>248</v>
      </c>
      <c r="B153" t="s">
        <v>250</v>
      </c>
      <c r="C153" t="s">
        <v>249</v>
      </c>
    </row>
    <row r="154" spans="1:3" x14ac:dyDescent="0.2">
      <c r="A154" t="s">
        <v>251</v>
      </c>
      <c r="B154" t="s">
        <v>252</v>
      </c>
      <c r="C154" t="s">
        <v>249</v>
      </c>
    </row>
    <row r="155" spans="1:3" x14ac:dyDescent="0.2">
      <c r="A155" t="s">
        <v>281</v>
      </c>
      <c r="B155" t="s">
        <v>283</v>
      </c>
      <c r="C155" t="s">
        <v>282</v>
      </c>
    </row>
    <row r="156" spans="1:3" x14ac:dyDescent="0.2">
      <c r="A156" t="s">
        <v>334</v>
      </c>
      <c r="B156" t="s">
        <v>335</v>
      </c>
      <c r="C156" t="s">
        <v>310</v>
      </c>
    </row>
    <row r="157" spans="1:3" x14ac:dyDescent="0.2">
      <c r="A157" t="s">
        <v>264</v>
      </c>
      <c r="B157" t="s">
        <v>266</v>
      </c>
      <c r="C157" t="s">
        <v>265</v>
      </c>
    </row>
    <row r="158" spans="1:3" x14ac:dyDescent="0.2">
      <c r="A158" t="s">
        <v>580</v>
      </c>
      <c r="B158" t="s">
        <v>581</v>
      </c>
      <c r="C158" t="s">
        <v>265</v>
      </c>
    </row>
    <row r="159" spans="1:3" x14ac:dyDescent="0.2">
      <c r="A159" t="s">
        <v>324</v>
      </c>
      <c r="B159" t="s">
        <v>325</v>
      </c>
      <c r="C159" t="s">
        <v>265</v>
      </c>
    </row>
    <row r="160" spans="1:3" x14ac:dyDescent="0.2">
      <c r="A160" t="s">
        <v>415</v>
      </c>
      <c r="B160" t="s">
        <v>416</v>
      </c>
      <c r="C160" t="s">
        <v>305</v>
      </c>
    </row>
    <row r="161" spans="1:3" x14ac:dyDescent="0.2">
      <c r="A161" t="s">
        <v>471</v>
      </c>
      <c r="B161" t="s">
        <v>472</v>
      </c>
      <c r="C161" t="s">
        <v>305</v>
      </c>
    </row>
    <row r="162" spans="1:3" x14ac:dyDescent="0.2">
      <c r="A162" t="s">
        <v>304</v>
      </c>
      <c r="B162" t="s">
        <v>306</v>
      </c>
      <c r="C162" t="s">
        <v>305</v>
      </c>
    </row>
    <row r="163" spans="1:3" x14ac:dyDescent="0.2">
      <c r="A163" t="s">
        <v>441</v>
      </c>
      <c r="B163" t="s">
        <v>442</v>
      </c>
      <c r="C163" t="s">
        <v>305</v>
      </c>
    </row>
    <row r="164" spans="1:3" x14ac:dyDescent="0.2">
      <c r="A164" t="s">
        <v>357</v>
      </c>
      <c r="B164" t="s">
        <v>358</v>
      </c>
      <c r="C164" t="s">
        <v>265</v>
      </c>
    </row>
    <row r="165" spans="1:3" x14ac:dyDescent="0.2">
      <c r="A165" t="s">
        <v>561</v>
      </c>
      <c r="B165" t="s">
        <v>191</v>
      </c>
      <c r="C165" t="s">
        <v>265</v>
      </c>
    </row>
    <row r="166" spans="1:3" x14ac:dyDescent="0.2">
      <c r="A166" t="s">
        <v>410</v>
      </c>
      <c r="B166" t="s">
        <v>411</v>
      </c>
      <c r="C166" t="s">
        <v>310</v>
      </c>
    </row>
    <row r="167" spans="1:3" x14ac:dyDescent="0.2">
      <c r="A167" t="s">
        <v>494</v>
      </c>
      <c r="B167" t="s">
        <v>495</v>
      </c>
      <c r="C167" t="s">
        <v>310</v>
      </c>
    </row>
    <row r="168" spans="1:3" x14ac:dyDescent="0.2">
      <c r="A168" t="s">
        <v>475</v>
      </c>
      <c r="B168" t="s">
        <v>476</v>
      </c>
      <c r="C168" t="s">
        <v>310</v>
      </c>
    </row>
    <row r="169" spans="1:3" x14ac:dyDescent="0.2">
      <c r="A169" t="s">
        <v>465</v>
      </c>
      <c r="B169" t="s">
        <v>466</v>
      </c>
      <c r="C169" t="s">
        <v>310</v>
      </c>
    </row>
    <row r="170" spans="1:3" x14ac:dyDescent="0.2">
      <c r="A170" t="s">
        <v>338</v>
      </c>
      <c r="B170" t="s">
        <v>339</v>
      </c>
      <c r="C170" t="s">
        <v>298</v>
      </c>
    </row>
    <row r="171" spans="1:3" x14ac:dyDescent="0.2">
      <c r="A171" t="s">
        <v>445</v>
      </c>
      <c r="B171" t="s">
        <v>446</v>
      </c>
      <c r="C171" t="s">
        <v>298</v>
      </c>
    </row>
    <row r="172" spans="1:3" x14ac:dyDescent="0.2">
      <c r="A172" t="s">
        <v>297</v>
      </c>
      <c r="B172" t="s">
        <v>299</v>
      </c>
      <c r="C172" t="s">
        <v>298</v>
      </c>
    </row>
    <row r="173" spans="1:3" x14ac:dyDescent="0.2">
      <c r="A173" t="s">
        <v>259</v>
      </c>
      <c r="B173" t="s">
        <v>261</v>
      </c>
      <c r="C173" t="s">
        <v>260</v>
      </c>
    </row>
    <row r="174" spans="1:3" x14ac:dyDescent="0.2">
      <c r="A174" t="s">
        <v>506</v>
      </c>
      <c r="B174" t="s">
        <v>507</v>
      </c>
      <c r="C174" t="s">
        <v>327</v>
      </c>
    </row>
    <row r="175" spans="1:3" x14ac:dyDescent="0.2">
      <c r="A175" t="s">
        <v>551</v>
      </c>
      <c r="B175" t="s">
        <v>552</v>
      </c>
      <c r="C175" t="s">
        <v>327</v>
      </c>
    </row>
    <row r="176" spans="1:3" x14ac:dyDescent="0.2">
      <c r="A176" t="s">
        <v>459</v>
      </c>
      <c r="B176" t="s">
        <v>460</v>
      </c>
      <c r="C176" t="s">
        <v>327</v>
      </c>
    </row>
    <row r="177" spans="1:3" x14ac:dyDescent="0.2">
      <c r="A177" t="s">
        <v>395</v>
      </c>
      <c r="B177" t="s">
        <v>396</v>
      </c>
      <c r="C177" t="s">
        <v>265</v>
      </c>
    </row>
    <row r="178" spans="1:3" x14ac:dyDescent="0.2">
      <c r="A178" t="s">
        <v>562</v>
      </c>
      <c r="B178" t="s">
        <v>563</v>
      </c>
      <c r="C178" t="s">
        <v>260</v>
      </c>
    </row>
    <row r="179" spans="1:3" x14ac:dyDescent="0.2">
      <c r="A179" t="s">
        <v>284</v>
      </c>
      <c r="B179" t="s">
        <v>285</v>
      </c>
      <c r="C179" t="s">
        <v>260</v>
      </c>
    </row>
    <row r="180" spans="1:3" x14ac:dyDescent="0.2">
      <c r="A180" t="s">
        <v>380</v>
      </c>
      <c r="B180" t="s">
        <v>381</v>
      </c>
      <c r="C180" t="s">
        <v>260</v>
      </c>
    </row>
    <row r="181" spans="1:3" x14ac:dyDescent="0.2">
      <c r="A181" t="s">
        <v>481</v>
      </c>
      <c r="B181" t="s">
        <v>193</v>
      </c>
      <c r="C181" t="s">
        <v>260</v>
      </c>
    </row>
    <row r="182" spans="1:3" x14ac:dyDescent="0.2">
      <c r="A182" t="s">
        <v>424</v>
      </c>
      <c r="B182" t="s">
        <v>425</v>
      </c>
      <c r="C182" t="s">
        <v>413</v>
      </c>
    </row>
    <row r="183" spans="1:3" x14ac:dyDescent="0.2">
      <c r="A183" t="s">
        <v>598</v>
      </c>
      <c r="B183" t="s">
        <v>599</v>
      </c>
      <c r="C183" t="s">
        <v>232</v>
      </c>
    </row>
    <row r="184" spans="1:3" x14ac:dyDescent="0.2">
      <c r="A184" t="s">
        <v>492</v>
      </c>
      <c r="B184" t="s">
        <v>493</v>
      </c>
      <c r="C184" t="s">
        <v>232</v>
      </c>
    </row>
    <row r="185" spans="1:3" x14ac:dyDescent="0.2">
      <c r="A185" t="s">
        <v>367</v>
      </c>
      <c r="B185" t="s">
        <v>368</v>
      </c>
      <c r="C185" t="s">
        <v>232</v>
      </c>
    </row>
    <row r="186" spans="1:3" x14ac:dyDescent="0.2">
      <c r="A186" t="s">
        <v>302</v>
      </c>
      <c r="B186" t="s">
        <v>303</v>
      </c>
      <c r="C186" t="s">
        <v>232</v>
      </c>
    </row>
    <row r="187" spans="1:3" x14ac:dyDescent="0.2">
      <c r="A187" t="s">
        <v>568</v>
      </c>
      <c r="B187" t="s">
        <v>569</v>
      </c>
      <c r="C187" t="s">
        <v>232</v>
      </c>
    </row>
    <row r="188" spans="1:3" x14ac:dyDescent="0.2">
      <c r="A188" t="s">
        <v>451</v>
      </c>
      <c r="B188" t="s">
        <v>452</v>
      </c>
      <c r="C188" t="s">
        <v>232</v>
      </c>
    </row>
    <row r="189" spans="1:3" x14ac:dyDescent="0.2">
      <c r="A189" t="s">
        <v>393</v>
      </c>
      <c r="B189" t="s">
        <v>394</v>
      </c>
      <c r="C189" t="s">
        <v>265</v>
      </c>
    </row>
    <row r="190" spans="1:3" x14ac:dyDescent="0.2">
      <c r="A190" t="s">
        <v>389</v>
      </c>
      <c r="B190" t="s">
        <v>390</v>
      </c>
      <c r="C190" t="s">
        <v>265</v>
      </c>
    </row>
    <row r="191" spans="1:3" x14ac:dyDescent="0.2">
      <c r="A191" t="s">
        <v>477</v>
      </c>
      <c r="B191" t="s">
        <v>478</v>
      </c>
      <c r="C191" t="s">
        <v>241</v>
      </c>
    </row>
    <row r="192" spans="1:3" x14ac:dyDescent="0.2">
      <c r="A192" t="s">
        <v>344</v>
      </c>
      <c r="B192" t="s">
        <v>345</v>
      </c>
      <c r="C192" t="s">
        <v>235</v>
      </c>
    </row>
    <row r="193" spans="1:3" x14ac:dyDescent="0.2">
      <c r="A193" t="s">
        <v>373</v>
      </c>
      <c r="B193" t="s">
        <v>374</v>
      </c>
      <c r="C193" t="s">
        <v>244</v>
      </c>
    </row>
    <row r="194" spans="1:3" x14ac:dyDescent="0.2">
      <c r="A194" t="s">
        <v>253</v>
      </c>
      <c r="B194" t="s">
        <v>254</v>
      </c>
      <c r="C194" t="s">
        <v>244</v>
      </c>
    </row>
    <row r="195" spans="1:3" x14ac:dyDescent="0.2">
      <c r="A195" t="s">
        <v>488</v>
      </c>
      <c r="B195" t="s">
        <v>489</v>
      </c>
      <c r="C195" t="s">
        <v>413</v>
      </c>
    </row>
    <row r="196" spans="1:3" x14ac:dyDescent="0.2">
      <c r="A196" t="s">
        <v>359</v>
      </c>
      <c r="B196" t="s">
        <v>360</v>
      </c>
      <c r="C196" t="s">
        <v>327</v>
      </c>
    </row>
    <row r="197" spans="1:3" x14ac:dyDescent="0.2">
      <c r="A197" t="s">
        <v>514</v>
      </c>
      <c r="B197" t="s">
        <v>515</v>
      </c>
      <c r="C197" t="s">
        <v>327</v>
      </c>
    </row>
    <row r="198" spans="1:3" x14ac:dyDescent="0.2">
      <c r="A198" t="s">
        <v>309</v>
      </c>
      <c r="B198" t="s">
        <v>311</v>
      </c>
      <c r="C198" t="s">
        <v>310</v>
      </c>
    </row>
    <row r="199" spans="1:3" x14ac:dyDescent="0.2">
      <c r="B199" t="s">
        <v>190</v>
      </c>
      <c r="C199" t="s">
        <v>190</v>
      </c>
    </row>
    <row r="200" spans="1:3" x14ac:dyDescent="0.2">
      <c r="B200" t="s">
        <v>624</v>
      </c>
      <c r="C200" t="s">
        <v>190</v>
      </c>
    </row>
    <row r="201" spans="1:3" x14ac:dyDescent="0.2">
      <c r="B201" t="s">
        <v>625</v>
      </c>
      <c r="C201" t="s">
        <v>190</v>
      </c>
    </row>
    <row r="202" spans="1:3" x14ac:dyDescent="0.2">
      <c r="B202" t="s">
        <v>626</v>
      </c>
      <c r="C202" t="s">
        <v>190</v>
      </c>
    </row>
    <row r="203" spans="1:3" x14ac:dyDescent="0.2">
      <c r="B203" t="s">
        <v>627</v>
      </c>
      <c r="C203" t="s">
        <v>190</v>
      </c>
    </row>
    <row r="204" spans="1:3" x14ac:dyDescent="0.2">
      <c r="B204" t="s">
        <v>628</v>
      </c>
      <c r="C204" t="s">
        <v>190</v>
      </c>
    </row>
  </sheetData>
  <autoFilter ref="A1:C204" xr:uid="{38247240-47F7-7445-B17F-4EBBB0DD84DB}">
    <sortState xmlns:xlrd2="http://schemas.microsoft.com/office/spreadsheetml/2017/richdata2" ref="A2:C204">
      <sortCondition ref="A1:A199"/>
    </sortState>
  </autoFilter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76DE-A66C-5043-B4DE-0AE2D0ABEB61}">
  <dimension ref="A1:EC122"/>
  <sheetViews>
    <sheetView showGridLines="0" zoomScale="80" zoomScaleNormal="80" workbookViewId="0">
      <pane xSplit="4" ySplit="4" topLeftCell="CQ5" activePane="bottomRight" state="frozen"/>
      <selection pane="topRight" activeCell="E1" sqref="E1"/>
      <selection pane="bottomLeft" activeCell="A5" sqref="A5"/>
      <selection pane="bottomRight" activeCell="CR10" sqref="CR10"/>
    </sheetView>
  </sheetViews>
  <sheetFormatPr baseColWidth="10" defaultRowHeight="16" x14ac:dyDescent="0.2"/>
  <cols>
    <col min="1" max="1" width="17.5" style="3" customWidth="1"/>
    <col min="2" max="2" width="11.1640625" style="3" customWidth="1"/>
    <col min="3" max="4" width="23.6640625" style="3" customWidth="1"/>
    <col min="5" max="5" width="10.83203125" style="19"/>
    <col min="6" max="6" width="10.83203125" style="12"/>
    <col min="7" max="7" width="10.83203125" style="13"/>
    <col min="8" max="8" width="10.83203125" style="3"/>
    <col min="9" max="9" width="10.83203125" style="12"/>
    <col min="10" max="10" width="10.83203125" style="13"/>
    <col min="11" max="11" width="10.83203125" style="19"/>
    <col min="12" max="12" width="10.83203125" style="12"/>
    <col min="13" max="13" width="10.83203125" style="13"/>
    <col min="14" max="14" width="4.1640625" style="13" customWidth="1"/>
    <col min="15" max="51" width="10.83203125" style="3"/>
    <col min="52" max="52" width="10.83203125" style="59"/>
    <col min="53" max="53" width="10.83203125" style="3"/>
    <col min="54" max="54" width="3.6640625" customWidth="1"/>
    <col min="55" max="91" width="10.83203125" style="3"/>
    <col min="92" max="92" width="10.83203125" style="59"/>
    <col min="93" max="16384" width="10.83203125" style="3"/>
  </cols>
  <sheetData>
    <row r="1" spans="1:133" ht="34" x14ac:dyDescent="0.2">
      <c r="E1" s="17" t="s">
        <v>9</v>
      </c>
      <c r="F1" s="4" t="s">
        <v>8</v>
      </c>
      <c r="G1" s="16" t="s">
        <v>7</v>
      </c>
      <c r="H1" s="4" t="s">
        <v>6</v>
      </c>
      <c r="I1" s="9" t="s">
        <v>5</v>
      </c>
      <c r="J1" s="9" t="s">
        <v>4</v>
      </c>
    </row>
    <row r="2" spans="1:133" x14ac:dyDescent="0.2">
      <c r="E2" s="21">
        <v>2020</v>
      </c>
      <c r="F2" s="10"/>
      <c r="G2" s="14"/>
      <c r="H2" s="7"/>
      <c r="I2" s="10"/>
      <c r="J2" s="14"/>
      <c r="K2" s="20"/>
      <c r="L2" s="10"/>
      <c r="M2" s="28"/>
      <c r="O2" s="21">
        <v>2021</v>
      </c>
      <c r="AY2" s="65">
        <v>2021</v>
      </c>
      <c r="AZ2" s="66"/>
      <c r="BA2" s="67"/>
      <c r="BC2" s="21">
        <v>2022</v>
      </c>
      <c r="CM2" s="70">
        <v>2022</v>
      </c>
      <c r="CN2" s="66"/>
      <c r="CO2" s="67"/>
      <c r="CQ2" s="21" t="s">
        <v>666</v>
      </c>
      <c r="EA2" s="3" t="s">
        <v>655</v>
      </c>
    </row>
    <row r="3" spans="1:133" x14ac:dyDescent="0.2">
      <c r="E3" s="18" t="s">
        <v>2</v>
      </c>
      <c r="F3" s="11"/>
      <c r="G3" s="15"/>
      <c r="H3" s="18" t="s">
        <v>1</v>
      </c>
      <c r="I3" s="11"/>
      <c r="J3" s="15"/>
      <c r="K3" s="18" t="s">
        <v>0</v>
      </c>
      <c r="L3" s="11"/>
      <c r="M3" s="15"/>
      <c r="O3" s="18" t="s">
        <v>110</v>
      </c>
      <c r="P3" s="11"/>
      <c r="Q3" s="15"/>
      <c r="R3" s="22" t="s">
        <v>111</v>
      </c>
      <c r="S3" s="23"/>
      <c r="T3" s="24"/>
      <c r="U3" s="22" t="s">
        <v>112</v>
      </c>
      <c r="V3" s="23"/>
      <c r="W3" s="24"/>
      <c r="X3" s="22" t="s">
        <v>113</v>
      </c>
      <c r="Y3" s="23"/>
      <c r="Z3" s="24"/>
      <c r="AA3" s="22" t="s">
        <v>3</v>
      </c>
      <c r="AB3" s="23"/>
      <c r="AC3" s="24"/>
      <c r="AD3" s="22" t="s">
        <v>114</v>
      </c>
      <c r="AE3" s="23"/>
      <c r="AF3" s="24"/>
      <c r="AG3" s="22" t="s">
        <v>115</v>
      </c>
      <c r="AH3" s="23"/>
      <c r="AI3" s="24"/>
      <c r="AJ3" s="22" t="s">
        <v>116</v>
      </c>
      <c r="AK3" s="23"/>
      <c r="AL3" s="24"/>
      <c r="AM3" s="22" t="s">
        <v>117</v>
      </c>
      <c r="AN3" s="23"/>
      <c r="AO3" s="24"/>
      <c r="AP3" s="22" t="s">
        <v>118</v>
      </c>
      <c r="AQ3" s="23"/>
      <c r="AR3" s="24"/>
      <c r="AS3" s="22" t="s">
        <v>119</v>
      </c>
      <c r="AT3" s="23"/>
      <c r="AU3" s="24"/>
      <c r="AV3" s="22" t="s">
        <v>120</v>
      </c>
      <c r="AW3" s="23"/>
      <c r="AX3" s="24"/>
      <c r="AY3" s="63" t="s">
        <v>654</v>
      </c>
      <c r="AZ3" s="64"/>
      <c r="BA3" s="68"/>
      <c r="BC3" s="18" t="s">
        <v>110</v>
      </c>
      <c r="BD3" s="11"/>
      <c r="BE3" s="15"/>
      <c r="BF3" s="22" t="s">
        <v>111</v>
      </c>
      <c r="BG3" s="23"/>
      <c r="BH3" s="24"/>
      <c r="BI3" s="22" t="s">
        <v>112</v>
      </c>
      <c r="BJ3" s="23"/>
      <c r="BK3" s="24"/>
      <c r="BL3" s="22" t="s">
        <v>113</v>
      </c>
      <c r="BM3" s="23"/>
      <c r="BN3" s="24"/>
      <c r="BO3" s="22" t="s">
        <v>3</v>
      </c>
      <c r="BP3" s="23"/>
      <c r="BQ3" s="24"/>
      <c r="BR3" s="22" t="s">
        <v>114</v>
      </c>
      <c r="BS3" s="23"/>
      <c r="BT3" s="24"/>
      <c r="BU3" s="22" t="s">
        <v>115</v>
      </c>
      <c r="BV3" s="23"/>
      <c r="BW3" s="24"/>
      <c r="BX3" s="22" t="s">
        <v>116</v>
      </c>
      <c r="BY3" s="23"/>
      <c r="BZ3" s="24"/>
      <c r="CA3" s="22" t="s">
        <v>117</v>
      </c>
      <c r="CB3" s="23"/>
      <c r="CC3" s="24"/>
      <c r="CD3" s="22" t="s">
        <v>118</v>
      </c>
      <c r="CE3" s="23"/>
      <c r="CF3" s="24"/>
      <c r="CG3" s="22" t="s">
        <v>119</v>
      </c>
      <c r="CH3" s="23"/>
      <c r="CI3" s="24"/>
      <c r="CJ3" s="22" t="s">
        <v>120</v>
      </c>
      <c r="CK3" s="23"/>
      <c r="CL3" s="24"/>
      <c r="CM3" s="63" t="s">
        <v>654</v>
      </c>
      <c r="CN3" s="64"/>
      <c r="CO3" s="68"/>
      <c r="CQ3" s="18" t="s">
        <v>110</v>
      </c>
      <c r="CR3" s="11"/>
      <c r="CS3" s="15"/>
      <c r="CT3" s="22" t="s">
        <v>111</v>
      </c>
      <c r="CU3" s="23"/>
      <c r="CV3" s="24"/>
      <c r="CW3" s="22" t="s">
        <v>112</v>
      </c>
      <c r="CX3" s="23"/>
      <c r="CY3" s="24"/>
      <c r="CZ3" s="22" t="s">
        <v>113</v>
      </c>
      <c r="DA3" s="23"/>
      <c r="DB3" s="24"/>
      <c r="DC3" s="22" t="s">
        <v>3</v>
      </c>
      <c r="DD3" s="23"/>
      <c r="DE3" s="24"/>
      <c r="DF3" s="22" t="s">
        <v>114</v>
      </c>
      <c r="DG3" s="23"/>
      <c r="DH3" s="24"/>
      <c r="DI3" s="22" t="s">
        <v>115</v>
      </c>
      <c r="DJ3" s="23"/>
      <c r="DK3" s="24"/>
      <c r="DL3" s="22" t="s">
        <v>116</v>
      </c>
      <c r="DM3" s="23"/>
      <c r="DN3" s="24"/>
      <c r="DO3" s="22" t="s">
        <v>117</v>
      </c>
      <c r="DP3" s="23"/>
      <c r="DQ3" s="24"/>
      <c r="DR3" s="22" t="s">
        <v>118</v>
      </c>
      <c r="DS3" s="23"/>
      <c r="DT3" s="24"/>
      <c r="DU3" s="22" t="s">
        <v>119</v>
      </c>
      <c r="DV3" s="23"/>
      <c r="DW3" s="24"/>
      <c r="DX3" s="22" t="s">
        <v>120</v>
      </c>
      <c r="DY3" s="23"/>
      <c r="DZ3" s="24"/>
    </row>
    <row r="4" spans="1:133" s="79" customFormat="1" ht="17" x14ac:dyDescent="0.2">
      <c r="B4" s="79" t="s">
        <v>107</v>
      </c>
      <c r="C4" s="79" t="s">
        <v>622</v>
      </c>
      <c r="D4" s="79" t="s">
        <v>623</v>
      </c>
      <c r="E4" s="80" t="s">
        <v>105</v>
      </c>
      <c r="F4" s="81" t="s">
        <v>106</v>
      </c>
      <c r="G4" s="82" t="s">
        <v>6</v>
      </c>
      <c r="H4" s="80" t="s">
        <v>105</v>
      </c>
      <c r="I4" s="81" t="s">
        <v>106</v>
      </c>
      <c r="J4" s="82" t="s">
        <v>6</v>
      </c>
      <c r="K4" s="80" t="s">
        <v>105</v>
      </c>
      <c r="L4" s="81" t="s">
        <v>106</v>
      </c>
      <c r="M4" s="82" t="s">
        <v>6</v>
      </c>
      <c r="N4" s="83"/>
      <c r="O4" s="80" t="s">
        <v>105</v>
      </c>
      <c r="P4" s="81" t="s">
        <v>106</v>
      </c>
      <c r="Q4" s="82" t="s">
        <v>6</v>
      </c>
      <c r="R4" s="80" t="s">
        <v>105</v>
      </c>
      <c r="S4" s="81" t="s">
        <v>106</v>
      </c>
      <c r="T4" s="82" t="s">
        <v>6</v>
      </c>
      <c r="U4" s="80" t="s">
        <v>105</v>
      </c>
      <c r="V4" s="81" t="s">
        <v>106</v>
      </c>
      <c r="W4" s="82" t="s">
        <v>6</v>
      </c>
      <c r="X4" s="80" t="s">
        <v>105</v>
      </c>
      <c r="Y4" s="81" t="s">
        <v>106</v>
      </c>
      <c r="Z4" s="82" t="s">
        <v>6</v>
      </c>
      <c r="AA4" s="80" t="s">
        <v>105</v>
      </c>
      <c r="AB4" s="81" t="s">
        <v>106</v>
      </c>
      <c r="AC4" s="82" t="s">
        <v>6</v>
      </c>
      <c r="AD4" s="80" t="s">
        <v>105</v>
      </c>
      <c r="AE4" s="81" t="s">
        <v>106</v>
      </c>
      <c r="AF4" s="82" t="s">
        <v>6</v>
      </c>
      <c r="AG4" s="80" t="s">
        <v>105</v>
      </c>
      <c r="AH4" s="81" t="s">
        <v>106</v>
      </c>
      <c r="AI4" s="82" t="s">
        <v>6</v>
      </c>
      <c r="AJ4" s="80" t="s">
        <v>105</v>
      </c>
      <c r="AK4" s="81" t="s">
        <v>106</v>
      </c>
      <c r="AL4" s="82" t="s">
        <v>6</v>
      </c>
      <c r="AM4" s="80" t="s">
        <v>105</v>
      </c>
      <c r="AN4" s="81" t="s">
        <v>106</v>
      </c>
      <c r="AO4" s="82" t="s">
        <v>6</v>
      </c>
      <c r="AP4" s="80" t="s">
        <v>105</v>
      </c>
      <c r="AQ4" s="81" t="s">
        <v>106</v>
      </c>
      <c r="AR4" s="82" t="s">
        <v>6</v>
      </c>
      <c r="AS4" s="80" t="s">
        <v>105</v>
      </c>
      <c r="AT4" s="81" t="s">
        <v>106</v>
      </c>
      <c r="AU4" s="82" t="s">
        <v>6</v>
      </c>
      <c r="AV4" s="80" t="s">
        <v>105</v>
      </c>
      <c r="AW4" s="81" t="s">
        <v>106</v>
      </c>
      <c r="AX4" s="82" t="s">
        <v>6</v>
      </c>
      <c r="AY4" s="80" t="s">
        <v>105</v>
      </c>
      <c r="AZ4" s="81" t="s">
        <v>106</v>
      </c>
      <c r="BA4" s="82" t="s">
        <v>6</v>
      </c>
      <c r="BB4" s="84"/>
      <c r="BC4" s="80" t="s">
        <v>105</v>
      </c>
      <c r="BD4" s="81" t="s">
        <v>106</v>
      </c>
      <c r="BE4" s="82" t="s">
        <v>6</v>
      </c>
      <c r="BF4" s="80" t="s">
        <v>105</v>
      </c>
      <c r="BG4" s="81" t="s">
        <v>106</v>
      </c>
      <c r="BH4" s="82" t="s">
        <v>6</v>
      </c>
      <c r="BI4" s="80" t="s">
        <v>105</v>
      </c>
      <c r="BJ4" s="81" t="s">
        <v>106</v>
      </c>
      <c r="BK4" s="82" t="s">
        <v>6</v>
      </c>
      <c r="BL4" s="80" t="s">
        <v>105</v>
      </c>
      <c r="BM4" s="81" t="s">
        <v>106</v>
      </c>
      <c r="BN4" s="82" t="s">
        <v>6</v>
      </c>
      <c r="BO4" s="80" t="s">
        <v>105</v>
      </c>
      <c r="BP4" s="81" t="s">
        <v>106</v>
      </c>
      <c r="BQ4" s="82" t="s">
        <v>6</v>
      </c>
      <c r="BR4" s="80" t="s">
        <v>105</v>
      </c>
      <c r="BS4" s="81" t="s">
        <v>106</v>
      </c>
      <c r="BT4" s="82" t="s">
        <v>6</v>
      </c>
      <c r="BU4" s="80" t="s">
        <v>105</v>
      </c>
      <c r="BV4" s="81" t="s">
        <v>106</v>
      </c>
      <c r="BW4" s="82" t="s">
        <v>6</v>
      </c>
      <c r="BX4" s="80" t="s">
        <v>105</v>
      </c>
      <c r="BY4" s="81" t="s">
        <v>106</v>
      </c>
      <c r="BZ4" s="82" t="s">
        <v>6</v>
      </c>
      <c r="CA4" s="80" t="s">
        <v>105</v>
      </c>
      <c r="CB4" s="81" t="s">
        <v>106</v>
      </c>
      <c r="CC4" s="82" t="s">
        <v>6</v>
      </c>
      <c r="CD4" s="80" t="s">
        <v>105</v>
      </c>
      <c r="CE4" s="81" t="s">
        <v>106</v>
      </c>
      <c r="CF4" s="82" t="s">
        <v>6</v>
      </c>
      <c r="CG4" s="80" t="s">
        <v>105</v>
      </c>
      <c r="CH4" s="81" t="s">
        <v>106</v>
      </c>
      <c r="CI4" s="82" t="s">
        <v>6</v>
      </c>
      <c r="CJ4" s="80" t="s">
        <v>105</v>
      </c>
      <c r="CK4" s="81" t="s">
        <v>106</v>
      </c>
      <c r="CL4" s="82" t="s">
        <v>6</v>
      </c>
      <c r="CM4" s="80" t="s">
        <v>105</v>
      </c>
      <c r="CN4" s="81" t="s">
        <v>106</v>
      </c>
      <c r="CO4" s="82" t="s">
        <v>6</v>
      </c>
      <c r="CQ4" s="80" t="s">
        <v>105</v>
      </c>
      <c r="CR4" s="81" t="s">
        <v>106</v>
      </c>
      <c r="CS4" s="82" t="s">
        <v>6</v>
      </c>
      <c r="CT4" s="80" t="s">
        <v>105</v>
      </c>
      <c r="CU4" s="81" t="s">
        <v>106</v>
      </c>
      <c r="CV4" s="82" t="s">
        <v>6</v>
      </c>
      <c r="CW4" s="80" t="s">
        <v>105</v>
      </c>
      <c r="CX4" s="81" t="s">
        <v>106</v>
      </c>
      <c r="CY4" s="82" t="s">
        <v>6</v>
      </c>
      <c r="CZ4" s="80" t="s">
        <v>105</v>
      </c>
      <c r="DA4" s="81" t="s">
        <v>106</v>
      </c>
      <c r="DB4" s="82" t="s">
        <v>6</v>
      </c>
      <c r="DC4" s="80" t="s">
        <v>105</v>
      </c>
      <c r="DD4" s="81" t="s">
        <v>106</v>
      </c>
      <c r="DE4" s="82" t="s">
        <v>6</v>
      </c>
      <c r="DF4" s="80" t="s">
        <v>105</v>
      </c>
      <c r="DG4" s="81" t="s">
        <v>106</v>
      </c>
      <c r="DH4" s="82" t="s">
        <v>6</v>
      </c>
      <c r="DI4" s="80" t="s">
        <v>105</v>
      </c>
      <c r="DJ4" s="81" t="s">
        <v>106</v>
      </c>
      <c r="DK4" s="82" t="s">
        <v>6</v>
      </c>
      <c r="DL4" s="80" t="s">
        <v>105</v>
      </c>
      <c r="DM4" s="81" t="s">
        <v>106</v>
      </c>
      <c r="DN4" s="82" t="s">
        <v>6</v>
      </c>
      <c r="DO4" s="80" t="s">
        <v>105</v>
      </c>
      <c r="DP4" s="81" t="s">
        <v>106</v>
      </c>
      <c r="DQ4" s="82" t="s">
        <v>6</v>
      </c>
      <c r="DR4" s="80" t="s">
        <v>105</v>
      </c>
      <c r="DS4" s="81" t="s">
        <v>106</v>
      </c>
      <c r="DT4" s="82" t="s">
        <v>6</v>
      </c>
      <c r="DU4" s="80" t="s">
        <v>105</v>
      </c>
      <c r="DV4" s="81" t="s">
        <v>106</v>
      </c>
      <c r="DW4" s="82" t="s">
        <v>6</v>
      </c>
      <c r="DX4" s="80" t="s">
        <v>105</v>
      </c>
      <c r="DY4" s="81" t="s">
        <v>106</v>
      </c>
      <c r="DZ4" s="82" t="s">
        <v>6</v>
      </c>
      <c r="EA4" s="80" t="s">
        <v>105</v>
      </c>
      <c r="EB4" s="81" t="s">
        <v>106</v>
      </c>
      <c r="EC4" s="82" t="s">
        <v>6</v>
      </c>
    </row>
    <row r="5" spans="1:133" x14ac:dyDescent="0.2">
      <c r="A5" s="8" t="s">
        <v>11</v>
      </c>
      <c r="B5" s="8" t="s">
        <v>189</v>
      </c>
      <c r="C5" s="43" t="s">
        <v>192</v>
      </c>
      <c r="D5" s="43" t="str">
        <f>VLOOKUP(C5,'industry list'!B:C,2,FALSE)</f>
        <v>AEROSPACE</v>
      </c>
      <c r="E5" s="71"/>
      <c r="F5" s="75"/>
      <c r="G5" s="26"/>
      <c r="H5" s="71"/>
      <c r="I5" s="75"/>
      <c r="J5" s="26"/>
      <c r="K5" s="71">
        <v>-2.3810000000000286</v>
      </c>
      <c r="L5" s="75">
        <v>-8.973697004873266E-3</v>
      </c>
      <c r="M5" s="26">
        <v>1</v>
      </c>
      <c r="O5" s="71"/>
      <c r="P5" s="75"/>
      <c r="Q5" s="26"/>
      <c r="R5" s="71"/>
      <c r="S5" s="75"/>
      <c r="T5" s="26"/>
      <c r="U5" s="71"/>
      <c r="V5" s="75"/>
      <c r="W5" s="26"/>
      <c r="X5" s="71"/>
      <c r="Y5" s="75"/>
      <c r="Z5" s="26"/>
      <c r="AA5" s="71"/>
      <c r="AB5" s="75"/>
      <c r="AC5" s="26"/>
      <c r="AD5" s="71"/>
      <c r="AE5" s="75"/>
      <c r="AF5" s="26"/>
      <c r="AG5" s="71"/>
      <c r="AH5" s="75"/>
      <c r="AI5" s="26"/>
      <c r="AJ5" s="71"/>
      <c r="AK5" s="75"/>
      <c r="AL5" s="26"/>
      <c r="AM5" s="71"/>
      <c r="AN5" s="75"/>
      <c r="AO5" s="26"/>
      <c r="AP5" s="71"/>
      <c r="AQ5" s="75"/>
      <c r="AR5" s="26"/>
      <c r="AS5" s="71"/>
      <c r="AT5" s="75"/>
      <c r="AU5" s="26"/>
      <c r="AV5" s="71"/>
      <c r="AW5" s="75"/>
      <c r="AX5" s="26"/>
      <c r="AY5" s="71">
        <f>SUM(O5,R5,U5,X5,AA5,AD5,AG5,AJ5,AM5,AP5,AS5,AV5)</f>
        <v>0</v>
      </c>
      <c r="AZ5" s="75" t="str">
        <f>IFERROR(AVERAGE(P5,S5,V5,Y5,AB5,AE5,AH5,AK5,AN5,AQ5,AT5,AW5),"")</f>
        <v/>
      </c>
      <c r="BA5" s="26">
        <f>SUM(Q5,T5,W5,Z5,AC5,AF5,AI5,AL5,AO5,AR5,AU5,AX5)</f>
        <v>0</v>
      </c>
      <c r="BC5" s="71"/>
      <c r="BD5" s="75"/>
      <c r="BE5" s="26"/>
      <c r="BF5" s="71"/>
      <c r="BG5" s="75"/>
      <c r="BH5" s="26"/>
      <c r="BI5" s="71"/>
      <c r="BJ5" s="75"/>
      <c r="BK5" s="26"/>
      <c r="BL5" s="71"/>
      <c r="BM5" s="75"/>
      <c r="BN5" s="26"/>
      <c r="BO5" s="71"/>
      <c r="BP5" s="75"/>
      <c r="BQ5" s="26"/>
      <c r="BR5" s="71"/>
      <c r="BS5" s="75"/>
      <c r="BT5" s="26"/>
      <c r="BU5" s="71"/>
      <c r="BV5" s="75"/>
      <c r="BW5" s="26"/>
      <c r="BX5" s="71"/>
      <c r="BY5" s="75"/>
      <c r="BZ5" s="26"/>
      <c r="CA5" s="71"/>
      <c r="CB5" s="75"/>
      <c r="CC5" s="26"/>
      <c r="CD5" s="71"/>
      <c r="CE5" s="75"/>
      <c r="CF5" s="26"/>
      <c r="CG5" s="71"/>
      <c r="CH5" s="75"/>
      <c r="CI5" s="26"/>
      <c r="CJ5" s="71"/>
      <c r="CK5" s="75"/>
      <c r="CL5" s="26"/>
      <c r="CM5" s="71">
        <f>SUM(BC5,BF5,BI5,BL5,BO5,BR5,BU5,BX5,CA5,CD5,CG5,CJ5)</f>
        <v>0</v>
      </c>
      <c r="CN5" s="75" t="str">
        <f>IFERROR(AVERAGE(BD5,BG5,BJ5,BM5,BP5,BS5,BV5,BY5,CB5,CE5,CH5,CK5),"")</f>
        <v/>
      </c>
      <c r="CO5" s="26">
        <f>SUM(BE5,BH5,BK5,BN5,BQ5,BT5,BW5,BZ5,CC5,CF5,CI5,CL5)</f>
        <v>0</v>
      </c>
      <c r="CQ5" s="71" t="str">
        <f>IFERROR(AVERAGE(O5,BC5),"")</f>
        <v/>
      </c>
      <c r="CR5" s="75" t="str">
        <f t="shared" ref="CR5:CR68" si="0">IFERROR(AVERAGE(P5,BD5),"")</f>
        <v/>
      </c>
      <c r="CS5" s="26" t="str">
        <f t="shared" ref="CS5:CS68" si="1">IFERROR(AVERAGE(Q5,BE5),"")</f>
        <v/>
      </c>
      <c r="CT5" s="71" t="str">
        <f t="shared" ref="CT5:CT68" si="2">IFERROR(AVERAGE(R5,BF5),"")</f>
        <v/>
      </c>
      <c r="CU5" s="75" t="str">
        <f t="shared" ref="CU5:CU68" si="3">IFERROR(AVERAGE(S5,BG5),"")</f>
        <v/>
      </c>
      <c r="CV5" s="26" t="str">
        <f t="shared" ref="CV5:CV68" si="4">IFERROR(AVERAGE(T5,BH5),"")</f>
        <v/>
      </c>
      <c r="CW5" s="71" t="str">
        <f t="shared" ref="CW5:CW68" si="5">IFERROR(AVERAGE(U5,BI5),"")</f>
        <v/>
      </c>
      <c r="CX5" s="75" t="str">
        <f t="shared" ref="CX5:CX68" si="6">IFERROR(AVERAGE(V5,BJ5),"")</f>
        <v/>
      </c>
      <c r="CY5" s="26" t="str">
        <f t="shared" ref="CY5:CY68" si="7">IFERROR(AVERAGE(W5,BK5),"")</f>
        <v/>
      </c>
      <c r="CZ5" s="71" t="str">
        <f t="shared" ref="CZ5:CZ68" si="8">IFERROR(AVERAGE(X5,BL5),"")</f>
        <v/>
      </c>
      <c r="DA5" s="75" t="str">
        <f t="shared" ref="DA5:DA68" si="9">IFERROR(AVERAGE(Y5,BM5),"")</f>
        <v/>
      </c>
      <c r="DB5" s="26" t="str">
        <f t="shared" ref="DB5:DB68" si="10">IFERROR(AVERAGE(Z5,BN5),"")</f>
        <v/>
      </c>
      <c r="DC5" s="71" t="str">
        <f t="shared" ref="DC5:DC68" si="11">IFERROR(AVERAGE(AA5,BO5),"")</f>
        <v/>
      </c>
      <c r="DD5" s="75" t="str">
        <f t="shared" ref="DD5:DD68" si="12">IFERROR(AVERAGE(AB5,BP5),"")</f>
        <v/>
      </c>
      <c r="DE5" s="26" t="str">
        <f t="shared" ref="DE5:DE68" si="13">IFERROR(AVERAGE(AC5,BQ5),"")</f>
        <v/>
      </c>
      <c r="DF5" s="71" t="str">
        <f t="shared" ref="DF5:DF68" si="14">IFERROR(AVERAGE(AD5,BR5),"")</f>
        <v/>
      </c>
      <c r="DG5" s="75" t="str">
        <f t="shared" ref="DG5:DG68" si="15">IFERROR(AVERAGE(AE5,BS5),"")</f>
        <v/>
      </c>
      <c r="DH5" s="26" t="str">
        <f t="shared" ref="DH5:DH68" si="16">IFERROR(AVERAGE(AF5,BT5),"")</f>
        <v/>
      </c>
      <c r="DI5" s="71" t="str">
        <f t="shared" ref="DI5:DI68" si="17">IFERROR(AVERAGE(AG5,BU5),"")</f>
        <v/>
      </c>
      <c r="DJ5" s="75" t="str">
        <f t="shared" ref="DJ5:DJ68" si="18">IFERROR(AVERAGE(AH5,BV5),"")</f>
        <v/>
      </c>
      <c r="DK5" s="26" t="str">
        <f t="shared" ref="DK5:DK68" si="19">IFERROR(AVERAGE(AI5,BW5),"")</f>
        <v/>
      </c>
      <c r="DL5" s="71" t="str">
        <f t="shared" ref="DL5:DL68" si="20">IFERROR(AVERAGE(AJ5,BX5),"")</f>
        <v/>
      </c>
      <c r="DM5" s="75" t="str">
        <f t="shared" ref="DM5:DM68" si="21">IFERROR(AVERAGE(AK5,BY5),"")</f>
        <v/>
      </c>
      <c r="DN5" s="26" t="str">
        <f t="shared" ref="DN5:DN68" si="22">IFERROR(AVERAGE(AL5,BZ5),"")</f>
        <v/>
      </c>
      <c r="DO5" s="71" t="str">
        <f t="shared" ref="DO5:DO68" si="23">IFERROR(AVERAGE(AM5,CA5),"")</f>
        <v/>
      </c>
      <c r="DP5" s="75" t="str">
        <f t="shared" ref="DP5:DP68" si="24">IFERROR(AVERAGE(AN5,CB5),"")</f>
        <v/>
      </c>
      <c r="DQ5" s="26" t="str">
        <f t="shared" ref="DQ5:DQ68" si="25">IFERROR(AVERAGE(AO5,CC5),"")</f>
        <v/>
      </c>
      <c r="DR5" s="71" t="str">
        <f>IFERROR(AVERAGE(E5,AP5,CD5),"")</f>
        <v/>
      </c>
      <c r="DS5" s="75" t="str">
        <f t="shared" ref="DS5:DS68" si="26">IFERROR(AVERAGE(F5,AQ5,CE5),"")</f>
        <v/>
      </c>
      <c r="DT5" s="26" t="str">
        <f t="shared" ref="DT5:DT68" si="27">IFERROR(AVERAGE(G5,AR5,CF5),"")</f>
        <v/>
      </c>
      <c r="DU5" s="71" t="str">
        <f t="shared" ref="DU5:DU68" si="28">IFERROR(AVERAGE(H5,AS5,CG5),"")</f>
        <v/>
      </c>
      <c r="DV5" s="75" t="str">
        <f t="shared" ref="DV5:DV68" si="29">IFERROR(AVERAGE(I5,AT5,CH5),"")</f>
        <v/>
      </c>
      <c r="DW5" s="26" t="str">
        <f t="shared" ref="DW5:DW68" si="30">IFERROR(AVERAGE(J5,AU5,CI5),"")</f>
        <v/>
      </c>
      <c r="DX5" s="71">
        <f t="shared" ref="DX5:DX68" si="31">IFERROR(AVERAGE(K5,AV5,CJ5),"")</f>
        <v>-2.3810000000000286</v>
      </c>
      <c r="DY5" s="75">
        <f t="shared" ref="DY5:DY68" si="32">IFERROR(AVERAGE(L5,AW5,CK5),"")</f>
        <v>-8.973697004873266E-3</v>
      </c>
      <c r="DZ5" s="26">
        <f t="shared" ref="DZ5:DZ68" si="33">IFERROR(AVERAGE(M5,AX5,CL5),"")</f>
        <v>1</v>
      </c>
      <c r="EA5" s="71">
        <f>SUM(E5,H5,K5,O5,R5,X5,AA5,AD5,AG5,AJ5,AP5,AS5,BC5,BF5,BI5)</f>
        <v>-2.3810000000000286</v>
      </c>
      <c r="EB5" s="75">
        <f>IFERROR(AVERAGE(F5,I5,L5,P5,S5,Y5,AB5,AE5,AH5,AK5,AQ5,AT5,BD5,BG5,BJ5),"")</f>
        <v>-8.973697004873266E-3</v>
      </c>
      <c r="EC5" s="26">
        <f>SUM(G5,J5,M5,Q5,T5,Z5,AC5,AF5,AI5,AL5,AR5,AU5,BE5,BH5,BK5)</f>
        <v>1</v>
      </c>
    </row>
    <row r="6" spans="1:133" x14ac:dyDescent="0.2">
      <c r="A6" s="5" t="s">
        <v>57</v>
      </c>
      <c r="B6" s="5" t="s">
        <v>57</v>
      </c>
      <c r="C6" s="5" t="s">
        <v>192</v>
      </c>
      <c r="D6" s="5" t="str">
        <f>VLOOKUP(C6,'industry list'!B:C,2,FALSE)</f>
        <v>AEROSPACE</v>
      </c>
      <c r="E6" s="72"/>
      <c r="F6" s="76"/>
      <c r="G6" s="25"/>
      <c r="H6" s="72"/>
      <c r="I6" s="76"/>
      <c r="J6" s="25"/>
      <c r="K6" s="72"/>
      <c r="L6" s="76"/>
      <c r="M6" s="25"/>
      <c r="O6" s="72"/>
      <c r="P6" s="76"/>
      <c r="Q6" s="25"/>
      <c r="R6" s="72"/>
      <c r="S6" s="76"/>
      <c r="T6" s="25"/>
      <c r="U6" s="72"/>
      <c r="V6" s="76"/>
      <c r="W6" s="25"/>
      <c r="X6" s="72"/>
      <c r="Y6" s="76"/>
      <c r="Z6" s="25"/>
      <c r="AA6" s="72">
        <v>-79.819999999999993</v>
      </c>
      <c r="AB6" s="76">
        <v>-0.15748248988852717</v>
      </c>
      <c r="AC6" s="25">
        <v>1</v>
      </c>
      <c r="AD6" s="72"/>
      <c r="AE6" s="76"/>
      <c r="AF6" s="25"/>
      <c r="AG6" s="72"/>
      <c r="AH6" s="76"/>
      <c r="AI6" s="25"/>
      <c r="AJ6" s="72"/>
      <c r="AK6" s="76"/>
      <c r="AL6" s="25"/>
      <c r="AM6" s="72"/>
      <c r="AN6" s="76"/>
      <c r="AO6" s="25"/>
      <c r="AP6" s="72"/>
      <c r="AQ6" s="76"/>
      <c r="AR6" s="25"/>
      <c r="AS6" s="72"/>
      <c r="AT6" s="76"/>
      <c r="AU6" s="25"/>
      <c r="AV6" s="72"/>
      <c r="AW6" s="76"/>
      <c r="AX6" s="25"/>
      <c r="AY6" s="72">
        <f t="shared" ref="AY6:AY69" si="34">SUM(O6,R6,U6,X6,AA6,AD6,AG6,AJ6,AM6,AP6,AS6,AV6)</f>
        <v>-79.819999999999993</v>
      </c>
      <c r="AZ6" s="76">
        <f t="shared" ref="AZ6:AZ69" si="35">IFERROR(AVERAGE(P6,S6,V6,Y6,AB6,AE6,AH6,AK6,AN6,AQ6,AT6,AW6),"")</f>
        <v>-0.15748248988852717</v>
      </c>
      <c r="BA6" s="25">
        <f t="shared" ref="BA6:BA69" si="36">SUM(Q6,T6,W6,Z6,AC6,AF6,AI6,AL6,AO6,AR6,AU6,AX6)</f>
        <v>1</v>
      </c>
      <c r="BC6" s="72"/>
      <c r="BD6" s="76"/>
      <c r="BE6" s="25"/>
      <c r="BF6" s="72"/>
      <c r="BG6" s="76"/>
      <c r="BH6" s="25"/>
      <c r="BI6" s="72"/>
      <c r="BJ6" s="76"/>
      <c r="BK6" s="25"/>
      <c r="BL6" s="72"/>
      <c r="BM6" s="76"/>
      <c r="BN6" s="25"/>
      <c r="BO6" s="72"/>
      <c r="BP6" s="76"/>
      <c r="BQ6" s="25"/>
      <c r="BR6" s="72"/>
      <c r="BS6" s="76"/>
      <c r="BT6" s="25"/>
      <c r="BU6" s="72"/>
      <c r="BV6" s="76"/>
      <c r="BW6" s="25"/>
      <c r="BX6" s="72"/>
      <c r="BY6" s="76"/>
      <c r="BZ6" s="25"/>
      <c r="CA6" s="72"/>
      <c r="CB6" s="76"/>
      <c r="CC6" s="25"/>
      <c r="CD6" s="72"/>
      <c r="CE6" s="76"/>
      <c r="CF6" s="25"/>
      <c r="CG6" s="72"/>
      <c r="CH6" s="76"/>
      <c r="CI6" s="25"/>
      <c r="CJ6" s="72"/>
      <c r="CK6" s="76"/>
      <c r="CL6" s="25"/>
      <c r="CM6" s="72">
        <f t="shared" ref="CM6:CM69" si="37">SUM(BC6,BF6,BI6,BL6,BO6,BR6,BU6,BX6,CA6,CD6,CG6,CJ6)</f>
        <v>0</v>
      </c>
      <c r="CN6" s="76" t="str">
        <f t="shared" ref="CN6:CN69" si="38">IFERROR(AVERAGE(BD6,BG6,BJ6,BM6,BP6,BS6,BV6,BY6,CB6,CE6,CH6,CK6),"")</f>
        <v/>
      </c>
      <c r="CO6" s="25">
        <f t="shared" ref="CO6:CO69" si="39">SUM(BE6,BH6,BK6,BN6,BQ6,BT6,BW6,BZ6,CC6,CF6,CI6,CL6)</f>
        <v>0</v>
      </c>
      <c r="CQ6" s="72" t="str">
        <f t="shared" ref="CQ6:CQ69" si="40">IFERROR(AVERAGE(O6,BC6),"")</f>
        <v/>
      </c>
      <c r="CR6" s="76" t="str">
        <f t="shared" si="0"/>
        <v/>
      </c>
      <c r="CS6" s="25" t="str">
        <f t="shared" si="1"/>
        <v/>
      </c>
      <c r="CT6" s="72" t="str">
        <f t="shared" si="2"/>
        <v/>
      </c>
      <c r="CU6" s="76" t="str">
        <f t="shared" si="3"/>
        <v/>
      </c>
      <c r="CV6" s="25" t="str">
        <f t="shared" si="4"/>
        <v/>
      </c>
      <c r="CW6" s="72" t="str">
        <f t="shared" si="5"/>
        <v/>
      </c>
      <c r="CX6" s="76" t="str">
        <f t="shared" si="6"/>
        <v/>
      </c>
      <c r="CY6" s="25" t="str">
        <f t="shared" si="7"/>
        <v/>
      </c>
      <c r="CZ6" s="72" t="str">
        <f t="shared" si="8"/>
        <v/>
      </c>
      <c r="DA6" s="76" t="str">
        <f t="shared" si="9"/>
        <v/>
      </c>
      <c r="DB6" s="25" t="str">
        <f t="shared" si="10"/>
        <v/>
      </c>
      <c r="DC6" s="72">
        <f t="shared" si="11"/>
        <v>-79.819999999999993</v>
      </c>
      <c r="DD6" s="76">
        <f t="shared" si="12"/>
        <v>-0.15748248988852717</v>
      </c>
      <c r="DE6" s="25">
        <f t="shared" si="13"/>
        <v>1</v>
      </c>
      <c r="DF6" s="72" t="str">
        <f t="shared" si="14"/>
        <v/>
      </c>
      <c r="DG6" s="76" t="str">
        <f t="shared" si="15"/>
        <v/>
      </c>
      <c r="DH6" s="25" t="str">
        <f t="shared" si="16"/>
        <v/>
      </c>
      <c r="DI6" s="72" t="str">
        <f t="shared" si="17"/>
        <v/>
      </c>
      <c r="DJ6" s="76" t="str">
        <f t="shared" si="18"/>
        <v/>
      </c>
      <c r="DK6" s="25" t="str">
        <f t="shared" si="19"/>
        <v/>
      </c>
      <c r="DL6" s="72" t="str">
        <f t="shared" si="20"/>
        <v/>
      </c>
      <c r="DM6" s="76" t="str">
        <f t="shared" si="21"/>
        <v/>
      </c>
      <c r="DN6" s="25" t="str">
        <f t="shared" si="22"/>
        <v/>
      </c>
      <c r="DO6" s="72" t="str">
        <f t="shared" si="23"/>
        <v/>
      </c>
      <c r="DP6" s="76" t="str">
        <f t="shared" si="24"/>
        <v/>
      </c>
      <c r="DQ6" s="25" t="str">
        <f t="shared" si="25"/>
        <v/>
      </c>
      <c r="DR6" s="72" t="str">
        <f t="shared" ref="DR6:DR69" si="41">IFERROR(AVERAGE(E6,AP6,CD6),"")</f>
        <v/>
      </c>
      <c r="DS6" s="76" t="str">
        <f t="shared" si="26"/>
        <v/>
      </c>
      <c r="DT6" s="25" t="str">
        <f t="shared" si="27"/>
        <v/>
      </c>
      <c r="DU6" s="72" t="str">
        <f t="shared" si="28"/>
        <v/>
      </c>
      <c r="DV6" s="76" t="str">
        <f t="shared" si="29"/>
        <v/>
      </c>
      <c r="DW6" s="25" t="str">
        <f t="shared" si="30"/>
        <v/>
      </c>
      <c r="DX6" s="72" t="str">
        <f t="shared" si="31"/>
        <v/>
      </c>
      <c r="DY6" s="76" t="str">
        <f t="shared" si="32"/>
        <v/>
      </c>
      <c r="DZ6" s="25" t="str">
        <f t="shared" si="33"/>
        <v/>
      </c>
      <c r="EA6" s="72">
        <f>SUM(E6,H6,K6,O6,R6,X6,AA6,AD6,AG6,AJ6,AP6,AS6,BC6,BF6,BI6)</f>
        <v>-79.819999999999993</v>
      </c>
      <c r="EB6" s="76">
        <f t="shared" ref="EB6:EB69" si="42">IFERROR(AVERAGE(F6,I6,L6,P6,S6,Y6,AB6,AE6,AH6,AK6,AQ6,AT6,BD6,BG6,BJ6),"")</f>
        <v>-0.15748248988852717</v>
      </c>
      <c r="EC6" s="25">
        <f>SUM(G6,J6,M6,Q6,T6,Z6,AC6,AF6,AI6,AL6,AR6,AU6,BE6,BH6,BK6)</f>
        <v>1</v>
      </c>
    </row>
    <row r="7" spans="1:133" x14ac:dyDescent="0.2">
      <c r="A7" s="8" t="s">
        <v>81</v>
      </c>
      <c r="B7" s="8" t="s">
        <v>81</v>
      </c>
      <c r="C7" s="43" t="s">
        <v>192</v>
      </c>
      <c r="D7" s="43" t="str">
        <f>VLOOKUP(C7,'industry list'!B:C,2,FALSE)</f>
        <v>AEROSPACE</v>
      </c>
      <c r="E7" s="71"/>
      <c r="F7" s="75"/>
      <c r="G7" s="26"/>
      <c r="H7" s="71"/>
      <c r="I7" s="75"/>
      <c r="J7" s="26"/>
      <c r="K7" s="71"/>
      <c r="L7" s="75"/>
      <c r="M7" s="26"/>
      <c r="O7" s="71"/>
      <c r="P7" s="75"/>
      <c r="Q7" s="26"/>
      <c r="R7" s="71"/>
      <c r="S7" s="75"/>
      <c r="T7" s="26"/>
      <c r="U7" s="71"/>
      <c r="V7" s="75"/>
      <c r="W7" s="26"/>
      <c r="X7" s="71"/>
      <c r="Y7" s="75"/>
      <c r="Z7" s="26"/>
      <c r="AA7" s="71"/>
      <c r="AB7" s="75"/>
      <c r="AC7" s="26"/>
      <c r="AD7" s="71"/>
      <c r="AE7" s="75"/>
      <c r="AF7" s="26"/>
      <c r="AG7" s="71">
        <v>-221.75</v>
      </c>
      <c r="AH7" s="75">
        <v>-0.1811653404356138</v>
      </c>
      <c r="AI7" s="26">
        <v>1</v>
      </c>
      <c r="AJ7" s="71"/>
      <c r="AK7" s="75"/>
      <c r="AL7" s="26"/>
      <c r="AM7" s="71"/>
      <c r="AN7" s="75"/>
      <c r="AO7" s="26"/>
      <c r="AP7" s="71"/>
      <c r="AQ7" s="75"/>
      <c r="AR7" s="26"/>
      <c r="AS7" s="71"/>
      <c r="AT7" s="75"/>
      <c r="AU7" s="26"/>
      <c r="AV7" s="71"/>
      <c r="AW7" s="75"/>
      <c r="AX7" s="26"/>
      <c r="AY7" s="71">
        <f t="shared" si="34"/>
        <v>-221.75</v>
      </c>
      <c r="AZ7" s="75">
        <f t="shared" si="35"/>
        <v>-0.1811653404356138</v>
      </c>
      <c r="BA7" s="26">
        <f t="shared" si="36"/>
        <v>1</v>
      </c>
      <c r="BC7" s="71"/>
      <c r="BD7" s="75"/>
      <c r="BE7" s="26"/>
      <c r="BF7" s="71"/>
      <c r="BG7" s="75"/>
      <c r="BH7" s="26"/>
      <c r="BI7" s="71"/>
      <c r="BJ7" s="75"/>
      <c r="BK7" s="26"/>
      <c r="BL7" s="71"/>
      <c r="BM7" s="75"/>
      <c r="BN7" s="26"/>
      <c r="BO7" s="71"/>
      <c r="BP7" s="75"/>
      <c r="BQ7" s="26"/>
      <c r="BR7" s="71"/>
      <c r="BS7" s="75"/>
      <c r="BT7" s="26"/>
      <c r="BU7" s="71"/>
      <c r="BV7" s="75"/>
      <c r="BW7" s="26"/>
      <c r="BX7" s="71"/>
      <c r="BY7" s="75"/>
      <c r="BZ7" s="26"/>
      <c r="CA7" s="71"/>
      <c r="CB7" s="75"/>
      <c r="CC7" s="26"/>
      <c r="CD7" s="71"/>
      <c r="CE7" s="75"/>
      <c r="CF7" s="26"/>
      <c r="CG7" s="71"/>
      <c r="CH7" s="75"/>
      <c r="CI7" s="26"/>
      <c r="CJ7" s="71"/>
      <c r="CK7" s="75"/>
      <c r="CL7" s="26"/>
      <c r="CM7" s="71">
        <f t="shared" si="37"/>
        <v>0</v>
      </c>
      <c r="CN7" s="75" t="str">
        <f t="shared" si="38"/>
        <v/>
      </c>
      <c r="CO7" s="26">
        <f t="shared" si="39"/>
        <v>0</v>
      </c>
      <c r="CQ7" s="71" t="str">
        <f t="shared" si="40"/>
        <v/>
      </c>
      <c r="CR7" s="75" t="str">
        <f t="shared" si="0"/>
        <v/>
      </c>
      <c r="CS7" s="26" t="str">
        <f t="shared" si="1"/>
        <v/>
      </c>
      <c r="CT7" s="71" t="str">
        <f t="shared" si="2"/>
        <v/>
      </c>
      <c r="CU7" s="75" t="str">
        <f t="shared" si="3"/>
        <v/>
      </c>
      <c r="CV7" s="26" t="str">
        <f t="shared" si="4"/>
        <v/>
      </c>
      <c r="CW7" s="71" t="str">
        <f t="shared" si="5"/>
        <v/>
      </c>
      <c r="CX7" s="75" t="str">
        <f t="shared" si="6"/>
        <v/>
      </c>
      <c r="CY7" s="26" t="str">
        <f t="shared" si="7"/>
        <v/>
      </c>
      <c r="CZ7" s="71" t="str">
        <f t="shared" si="8"/>
        <v/>
      </c>
      <c r="DA7" s="75" t="str">
        <f t="shared" si="9"/>
        <v/>
      </c>
      <c r="DB7" s="26" t="str">
        <f t="shared" si="10"/>
        <v/>
      </c>
      <c r="DC7" s="71" t="str">
        <f t="shared" si="11"/>
        <v/>
      </c>
      <c r="DD7" s="75" t="str">
        <f t="shared" si="12"/>
        <v/>
      </c>
      <c r="DE7" s="26" t="str">
        <f t="shared" si="13"/>
        <v/>
      </c>
      <c r="DF7" s="71" t="str">
        <f t="shared" si="14"/>
        <v/>
      </c>
      <c r="DG7" s="75" t="str">
        <f t="shared" si="15"/>
        <v/>
      </c>
      <c r="DH7" s="26" t="str">
        <f t="shared" si="16"/>
        <v/>
      </c>
      <c r="DI7" s="71">
        <f t="shared" si="17"/>
        <v>-221.75</v>
      </c>
      <c r="DJ7" s="75">
        <f t="shared" si="18"/>
        <v>-0.1811653404356138</v>
      </c>
      <c r="DK7" s="26">
        <f t="shared" si="19"/>
        <v>1</v>
      </c>
      <c r="DL7" s="71" t="str">
        <f t="shared" si="20"/>
        <v/>
      </c>
      <c r="DM7" s="75" t="str">
        <f t="shared" si="21"/>
        <v/>
      </c>
      <c r="DN7" s="26" t="str">
        <f t="shared" si="22"/>
        <v/>
      </c>
      <c r="DO7" s="71" t="str">
        <f t="shared" si="23"/>
        <v/>
      </c>
      <c r="DP7" s="75" t="str">
        <f t="shared" si="24"/>
        <v/>
      </c>
      <c r="DQ7" s="26" t="str">
        <f t="shared" si="25"/>
        <v/>
      </c>
      <c r="DR7" s="71" t="str">
        <f t="shared" si="41"/>
        <v/>
      </c>
      <c r="DS7" s="75" t="str">
        <f t="shared" si="26"/>
        <v/>
      </c>
      <c r="DT7" s="26" t="str">
        <f t="shared" si="27"/>
        <v/>
      </c>
      <c r="DU7" s="71" t="str">
        <f t="shared" si="28"/>
        <v/>
      </c>
      <c r="DV7" s="75" t="str">
        <f t="shared" si="29"/>
        <v/>
      </c>
      <c r="DW7" s="26" t="str">
        <f t="shared" si="30"/>
        <v/>
      </c>
      <c r="DX7" s="71" t="str">
        <f t="shared" si="31"/>
        <v/>
      </c>
      <c r="DY7" s="75" t="str">
        <f t="shared" si="32"/>
        <v/>
      </c>
      <c r="DZ7" s="26" t="str">
        <f t="shared" si="33"/>
        <v/>
      </c>
      <c r="EA7" s="71">
        <f>SUM(E7,H7,K7,O7,R7,X7,AA7,AD7,AG7,AJ7,AP7,AS7,BC7,BF7,BI7)</f>
        <v>-221.75</v>
      </c>
      <c r="EB7" s="75">
        <f t="shared" si="42"/>
        <v>-0.1811653404356138</v>
      </c>
      <c r="EC7" s="26">
        <f>SUM(G7,J7,M7,Q7,T7,Z7,AC7,AF7,AI7,AL7,AR7,AU7,BE7,BH7,BK7)</f>
        <v>1</v>
      </c>
    </row>
    <row r="8" spans="1:133" x14ac:dyDescent="0.2">
      <c r="A8" s="5" t="s">
        <v>24</v>
      </c>
      <c r="B8" s="5" t="s">
        <v>24</v>
      </c>
      <c r="C8" s="5" t="s">
        <v>215</v>
      </c>
      <c r="D8" s="5" t="str">
        <f>VLOOKUP(C8,'industry list'!B:C,2,FALSE)</f>
        <v>AGRICULTRE</v>
      </c>
      <c r="E8" s="72"/>
      <c r="F8" s="76"/>
      <c r="G8" s="25"/>
      <c r="H8" s="72"/>
      <c r="I8" s="76"/>
      <c r="J8" s="25"/>
      <c r="K8" s="72"/>
      <c r="L8" s="76"/>
      <c r="M8" s="25"/>
      <c r="O8" s="72"/>
      <c r="P8" s="76"/>
      <c r="Q8" s="25"/>
      <c r="R8" s="72"/>
      <c r="S8" s="76"/>
      <c r="T8" s="25"/>
      <c r="U8" s="72"/>
      <c r="V8" s="76"/>
      <c r="W8" s="25"/>
      <c r="X8" s="72"/>
      <c r="Y8" s="76"/>
      <c r="Z8" s="25"/>
      <c r="AA8" s="72"/>
      <c r="AB8" s="76"/>
      <c r="AC8" s="25"/>
      <c r="AD8" s="72"/>
      <c r="AE8" s="76"/>
      <c r="AF8" s="25"/>
      <c r="AG8" s="72"/>
      <c r="AH8" s="76"/>
      <c r="AI8" s="25"/>
      <c r="AJ8" s="72"/>
      <c r="AK8" s="76"/>
      <c r="AL8" s="25"/>
      <c r="AM8" s="72"/>
      <c r="AN8" s="76"/>
      <c r="AO8" s="25"/>
      <c r="AP8" s="72"/>
      <c r="AQ8" s="76"/>
      <c r="AR8" s="25"/>
      <c r="AS8" s="72"/>
      <c r="AT8" s="76"/>
      <c r="AU8" s="25"/>
      <c r="AV8" s="72"/>
      <c r="AW8" s="76"/>
      <c r="AX8" s="25"/>
      <c r="AY8" s="72">
        <f t="shared" si="34"/>
        <v>0</v>
      </c>
      <c r="AZ8" s="76" t="str">
        <f t="shared" si="35"/>
        <v/>
      </c>
      <c r="BA8" s="25">
        <f t="shared" si="36"/>
        <v>0</v>
      </c>
      <c r="BC8" s="72"/>
      <c r="BD8" s="76"/>
      <c r="BE8" s="25"/>
      <c r="BF8" s="72"/>
      <c r="BG8" s="76"/>
      <c r="BH8" s="25"/>
      <c r="BI8" s="72">
        <v>1434.3999999999996</v>
      </c>
      <c r="BJ8" s="76">
        <v>0.28593640984750318</v>
      </c>
      <c r="BK8" s="25">
        <v>1</v>
      </c>
      <c r="BL8" s="72"/>
      <c r="BM8" s="76"/>
      <c r="BN8" s="25"/>
      <c r="BO8" s="72"/>
      <c r="BP8" s="76"/>
      <c r="BQ8" s="25"/>
      <c r="BR8" s="72"/>
      <c r="BS8" s="76"/>
      <c r="BT8" s="25"/>
      <c r="BU8" s="72"/>
      <c r="BV8" s="76"/>
      <c r="BW8" s="25"/>
      <c r="BX8" s="72"/>
      <c r="BY8" s="76"/>
      <c r="BZ8" s="25"/>
      <c r="CA8" s="72"/>
      <c r="CB8" s="76"/>
      <c r="CC8" s="25"/>
      <c r="CD8" s="72"/>
      <c r="CE8" s="76"/>
      <c r="CF8" s="25"/>
      <c r="CG8" s="72"/>
      <c r="CH8" s="76"/>
      <c r="CI8" s="25"/>
      <c r="CJ8" s="72"/>
      <c r="CK8" s="76"/>
      <c r="CL8" s="25"/>
      <c r="CM8" s="72">
        <f t="shared" si="37"/>
        <v>1434.3999999999996</v>
      </c>
      <c r="CN8" s="76">
        <f t="shared" si="38"/>
        <v>0.28593640984750318</v>
      </c>
      <c r="CO8" s="25">
        <f t="shared" si="39"/>
        <v>1</v>
      </c>
      <c r="CQ8" s="72" t="str">
        <f t="shared" si="40"/>
        <v/>
      </c>
      <c r="CR8" s="76" t="str">
        <f t="shared" si="0"/>
        <v/>
      </c>
      <c r="CS8" s="25" t="str">
        <f t="shared" si="1"/>
        <v/>
      </c>
      <c r="CT8" s="72" t="str">
        <f t="shared" si="2"/>
        <v/>
      </c>
      <c r="CU8" s="76" t="str">
        <f t="shared" si="3"/>
        <v/>
      </c>
      <c r="CV8" s="25" t="str">
        <f t="shared" si="4"/>
        <v/>
      </c>
      <c r="CW8" s="72">
        <f t="shared" si="5"/>
        <v>1434.3999999999996</v>
      </c>
      <c r="CX8" s="76">
        <f t="shared" si="6"/>
        <v>0.28593640984750318</v>
      </c>
      <c r="CY8" s="25">
        <f t="shared" si="7"/>
        <v>1</v>
      </c>
      <c r="CZ8" s="72" t="str">
        <f t="shared" si="8"/>
        <v/>
      </c>
      <c r="DA8" s="76" t="str">
        <f t="shared" si="9"/>
        <v/>
      </c>
      <c r="DB8" s="25" t="str">
        <f t="shared" si="10"/>
        <v/>
      </c>
      <c r="DC8" s="72" t="str">
        <f t="shared" si="11"/>
        <v/>
      </c>
      <c r="DD8" s="76" t="str">
        <f t="shared" si="12"/>
        <v/>
      </c>
      <c r="DE8" s="25" t="str">
        <f t="shared" si="13"/>
        <v/>
      </c>
      <c r="DF8" s="72" t="str">
        <f t="shared" si="14"/>
        <v/>
      </c>
      <c r="DG8" s="76" t="str">
        <f t="shared" si="15"/>
        <v/>
      </c>
      <c r="DH8" s="25" t="str">
        <f t="shared" si="16"/>
        <v/>
      </c>
      <c r="DI8" s="72" t="str">
        <f t="shared" si="17"/>
        <v/>
      </c>
      <c r="DJ8" s="76" t="str">
        <f t="shared" si="18"/>
        <v/>
      </c>
      <c r="DK8" s="25" t="str">
        <f t="shared" si="19"/>
        <v/>
      </c>
      <c r="DL8" s="72" t="str">
        <f t="shared" si="20"/>
        <v/>
      </c>
      <c r="DM8" s="76" t="str">
        <f t="shared" si="21"/>
        <v/>
      </c>
      <c r="DN8" s="25" t="str">
        <f t="shared" si="22"/>
        <v/>
      </c>
      <c r="DO8" s="72" t="str">
        <f t="shared" si="23"/>
        <v/>
      </c>
      <c r="DP8" s="76" t="str">
        <f t="shared" si="24"/>
        <v/>
      </c>
      <c r="DQ8" s="25" t="str">
        <f t="shared" si="25"/>
        <v/>
      </c>
      <c r="DR8" s="72" t="str">
        <f t="shared" si="41"/>
        <v/>
      </c>
      <c r="DS8" s="76" t="str">
        <f t="shared" si="26"/>
        <v/>
      </c>
      <c r="DT8" s="25" t="str">
        <f t="shared" si="27"/>
        <v/>
      </c>
      <c r="DU8" s="72" t="str">
        <f t="shared" si="28"/>
        <v/>
      </c>
      <c r="DV8" s="76" t="str">
        <f t="shared" si="29"/>
        <v/>
      </c>
      <c r="DW8" s="25" t="str">
        <f t="shared" si="30"/>
        <v/>
      </c>
      <c r="DX8" s="72" t="str">
        <f t="shared" si="31"/>
        <v/>
      </c>
      <c r="DY8" s="76" t="str">
        <f t="shared" si="32"/>
        <v/>
      </c>
      <c r="DZ8" s="25" t="str">
        <f t="shared" si="33"/>
        <v/>
      </c>
      <c r="EA8" s="72">
        <f>SUM(E8,H8,K8,O8,R8,X8,AA8,AD8,AG8,AJ8,AP8,AS8,BC8,BF8,BI8)</f>
        <v>1434.3999999999996</v>
      </c>
      <c r="EB8" s="76">
        <f t="shared" si="42"/>
        <v>0.28593640984750318</v>
      </c>
      <c r="EC8" s="25">
        <f>SUM(G8,J8,M8,Q8,T8,Z8,AC8,AF8,AI8,AL8,AR8,AU8,BE8,BH8,BK8)</f>
        <v>1</v>
      </c>
    </row>
    <row r="9" spans="1:133" x14ac:dyDescent="0.2">
      <c r="A9" s="8" t="s">
        <v>63</v>
      </c>
      <c r="B9" s="8" t="s">
        <v>163</v>
      </c>
      <c r="C9" s="43" t="s">
        <v>215</v>
      </c>
      <c r="D9" s="43" t="str">
        <f>VLOOKUP(C9,'industry list'!B:C,2,FALSE)</f>
        <v>AGRICULTRE</v>
      </c>
      <c r="E9" s="71"/>
      <c r="F9" s="75"/>
      <c r="G9" s="26"/>
      <c r="H9" s="71"/>
      <c r="I9" s="75"/>
      <c r="J9" s="26"/>
      <c r="K9" s="71"/>
      <c r="L9" s="75"/>
      <c r="M9" s="26"/>
      <c r="O9" s="71"/>
      <c r="P9" s="75"/>
      <c r="Q9" s="26"/>
      <c r="R9" s="71"/>
      <c r="S9" s="75"/>
      <c r="T9" s="26"/>
      <c r="U9" s="71"/>
      <c r="V9" s="75"/>
      <c r="W9" s="26"/>
      <c r="X9" s="71"/>
      <c r="Y9" s="75"/>
      <c r="Z9" s="26"/>
      <c r="AA9" s="71"/>
      <c r="AB9" s="75"/>
      <c r="AC9" s="26"/>
      <c r="AD9" s="71"/>
      <c r="AE9" s="75"/>
      <c r="AF9" s="26"/>
      <c r="AG9" s="71"/>
      <c r="AH9" s="75"/>
      <c r="AI9" s="26"/>
      <c r="AJ9" s="71"/>
      <c r="AK9" s="75"/>
      <c r="AL9" s="26"/>
      <c r="AM9" s="71"/>
      <c r="AN9" s="75"/>
      <c r="AO9" s="26"/>
      <c r="AP9" s="71"/>
      <c r="AQ9" s="75"/>
      <c r="AR9" s="26"/>
      <c r="AS9" s="71"/>
      <c r="AT9" s="75"/>
      <c r="AU9" s="26"/>
      <c r="AV9" s="71">
        <v>-70.46000000000015</v>
      </c>
      <c r="AW9" s="75">
        <v>-6.4471854183442048E-2</v>
      </c>
      <c r="AX9" s="26">
        <v>1</v>
      </c>
      <c r="AY9" s="71">
        <f t="shared" si="34"/>
        <v>-70.46000000000015</v>
      </c>
      <c r="AZ9" s="75">
        <f t="shared" si="35"/>
        <v>-6.4471854183442048E-2</v>
      </c>
      <c r="BA9" s="26">
        <f t="shared" si="36"/>
        <v>1</v>
      </c>
      <c r="BC9" s="71"/>
      <c r="BD9" s="75"/>
      <c r="BE9" s="26"/>
      <c r="BF9" s="71"/>
      <c r="BG9" s="75"/>
      <c r="BH9" s="26"/>
      <c r="BI9" s="71"/>
      <c r="BJ9" s="75"/>
      <c r="BK9" s="26"/>
      <c r="BL9" s="71"/>
      <c r="BM9" s="75"/>
      <c r="BN9" s="26"/>
      <c r="BO9" s="71"/>
      <c r="BP9" s="75"/>
      <c r="BQ9" s="26"/>
      <c r="BR9" s="71"/>
      <c r="BS9" s="75"/>
      <c r="BT9" s="26"/>
      <c r="BU9" s="71"/>
      <c r="BV9" s="75"/>
      <c r="BW9" s="26"/>
      <c r="BX9" s="71"/>
      <c r="BY9" s="75"/>
      <c r="BZ9" s="26"/>
      <c r="CA9" s="71"/>
      <c r="CB9" s="75"/>
      <c r="CC9" s="26"/>
      <c r="CD9" s="71"/>
      <c r="CE9" s="75"/>
      <c r="CF9" s="26"/>
      <c r="CG9" s="71"/>
      <c r="CH9" s="75"/>
      <c r="CI9" s="26"/>
      <c r="CJ9" s="71"/>
      <c r="CK9" s="75"/>
      <c r="CL9" s="26"/>
      <c r="CM9" s="71">
        <f t="shared" si="37"/>
        <v>0</v>
      </c>
      <c r="CN9" s="75" t="str">
        <f t="shared" si="38"/>
        <v/>
      </c>
      <c r="CO9" s="26">
        <f t="shared" si="39"/>
        <v>0</v>
      </c>
      <c r="CQ9" s="71" t="str">
        <f t="shared" si="40"/>
        <v/>
      </c>
      <c r="CR9" s="75" t="str">
        <f t="shared" si="0"/>
        <v/>
      </c>
      <c r="CS9" s="26" t="str">
        <f t="shared" si="1"/>
        <v/>
      </c>
      <c r="CT9" s="71" t="str">
        <f t="shared" si="2"/>
        <v/>
      </c>
      <c r="CU9" s="75" t="str">
        <f t="shared" si="3"/>
        <v/>
      </c>
      <c r="CV9" s="26" t="str">
        <f t="shared" si="4"/>
        <v/>
      </c>
      <c r="CW9" s="71" t="str">
        <f t="shared" si="5"/>
        <v/>
      </c>
      <c r="CX9" s="75" t="str">
        <f t="shared" si="6"/>
        <v/>
      </c>
      <c r="CY9" s="26" t="str">
        <f t="shared" si="7"/>
        <v/>
      </c>
      <c r="CZ9" s="71" t="str">
        <f t="shared" si="8"/>
        <v/>
      </c>
      <c r="DA9" s="75" t="str">
        <f t="shared" si="9"/>
        <v/>
      </c>
      <c r="DB9" s="26" t="str">
        <f t="shared" si="10"/>
        <v/>
      </c>
      <c r="DC9" s="71" t="str">
        <f t="shared" si="11"/>
        <v/>
      </c>
      <c r="DD9" s="75" t="str">
        <f t="shared" si="12"/>
        <v/>
      </c>
      <c r="DE9" s="26" t="str">
        <f t="shared" si="13"/>
        <v/>
      </c>
      <c r="DF9" s="71" t="str">
        <f t="shared" si="14"/>
        <v/>
      </c>
      <c r="DG9" s="75" t="str">
        <f t="shared" si="15"/>
        <v/>
      </c>
      <c r="DH9" s="26" t="str">
        <f t="shared" si="16"/>
        <v/>
      </c>
      <c r="DI9" s="71" t="str">
        <f t="shared" si="17"/>
        <v/>
      </c>
      <c r="DJ9" s="75" t="str">
        <f t="shared" si="18"/>
        <v/>
      </c>
      <c r="DK9" s="26" t="str">
        <f t="shared" si="19"/>
        <v/>
      </c>
      <c r="DL9" s="71" t="str">
        <f t="shared" si="20"/>
        <v/>
      </c>
      <c r="DM9" s="75" t="str">
        <f t="shared" si="21"/>
        <v/>
      </c>
      <c r="DN9" s="26" t="str">
        <f t="shared" si="22"/>
        <v/>
      </c>
      <c r="DO9" s="71" t="str">
        <f t="shared" si="23"/>
        <v/>
      </c>
      <c r="DP9" s="75" t="str">
        <f t="shared" si="24"/>
        <v/>
      </c>
      <c r="DQ9" s="26" t="str">
        <f t="shared" si="25"/>
        <v/>
      </c>
      <c r="DR9" s="71" t="str">
        <f t="shared" si="41"/>
        <v/>
      </c>
      <c r="DS9" s="75" t="str">
        <f t="shared" si="26"/>
        <v/>
      </c>
      <c r="DT9" s="26" t="str">
        <f t="shared" si="27"/>
        <v/>
      </c>
      <c r="DU9" s="71" t="str">
        <f t="shared" si="28"/>
        <v/>
      </c>
      <c r="DV9" s="75" t="str">
        <f t="shared" si="29"/>
        <v/>
      </c>
      <c r="DW9" s="26" t="str">
        <f t="shared" si="30"/>
        <v/>
      </c>
      <c r="DX9" s="71">
        <f t="shared" si="31"/>
        <v>-70.46000000000015</v>
      </c>
      <c r="DY9" s="75">
        <f t="shared" si="32"/>
        <v>-6.4471854183442048E-2</v>
      </c>
      <c r="DZ9" s="26">
        <f t="shared" si="33"/>
        <v>1</v>
      </c>
      <c r="EA9" s="71">
        <f>SUM(E9,H9,K9,O9,R9,X9,AA9,AD9,AG9,AJ9,AP9,AS9,BC9,BF9,BI9)</f>
        <v>0</v>
      </c>
      <c r="EB9" s="75" t="str">
        <f t="shared" si="42"/>
        <v/>
      </c>
      <c r="EC9" s="26">
        <f>SUM(G9,J9,M9,Q9,T9,Z9,AC9,AF9,AI9,AL9,AR9,AU9,BE9,BH9,BK9)</f>
        <v>0</v>
      </c>
    </row>
    <row r="10" spans="1:133" x14ac:dyDescent="0.2">
      <c r="A10" s="5" t="s">
        <v>62</v>
      </c>
      <c r="B10" s="5" t="s">
        <v>162</v>
      </c>
      <c r="C10" s="5" t="s">
        <v>615</v>
      </c>
      <c r="D10" s="5" t="str">
        <f>VLOOKUP(C10,'industry list'!B:C,2,FALSE)</f>
        <v>APPAREL</v>
      </c>
      <c r="E10" s="72"/>
      <c r="F10" s="76"/>
      <c r="G10" s="25"/>
      <c r="H10" s="72"/>
      <c r="I10" s="76"/>
      <c r="J10" s="25"/>
      <c r="K10" s="72"/>
      <c r="L10" s="76"/>
      <c r="M10" s="25"/>
      <c r="O10" s="72">
        <v>-1.8199999999999932</v>
      </c>
      <c r="P10" s="76">
        <v>-1.2561253364621392E-2</v>
      </c>
      <c r="Q10" s="25">
        <v>1</v>
      </c>
      <c r="R10" s="72"/>
      <c r="S10" s="76"/>
      <c r="T10" s="25"/>
      <c r="U10" s="72"/>
      <c r="V10" s="76"/>
      <c r="W10" s="25"/>
      <c r="X10" s="72"/>
      <c r="Y10" s="76"/>
      <c r="Z10" s="25"/>
      <c r="AA10" s="72"/>
      <c r="AB10" s="76"/>
      <c r="AC10" s="25"/>
      <c r="AD10" s="72"/>
      <c r="AE10" s="76"/>
      <c r="AF10" s="25"/>
      <c r="AG10" s="72"/>
      <c r="AH10" s="76"/>
      <c r="AI10" s="25"/>
      <c r="AJ10" s="72"/>
      <c r="AK10" s="76"/>
      <c r="AL10" s="25"/>
      <c r="AM10" s="72"/>
      <c r="AN10" s="76"/>
      <c r="AO10" s="25"/>
      <c r="AP10" s="72"/>
      <c r="AQ10" s="76"/>
      <c r="AR10" s="25"/>
      <c r="AS10" s="72"/>
      <c r="AT10" s="76"/>
      <c r="AU10" s="25"/>
      <c r="AV10" s="72"/>
      <c r="AW10" s="76"/>
      <c r="AX10" s="25"/>
      <c r="AY10" s="72">
        <f t="shared" si="34"/>
        <v>-1.8199999999999932</v>
      </c>
      <c r="AZ10" s="76">
        <f t="shared" si="35"/>
        <v>-1.2561253364621392E-2</v>
      </c>
      <c r="BA10" s="25">
        <f t="shared" si="36"/>
        <v>1</v>
      </c>
      <c r="BC10" s="72"/>
      <c r="BD10" s="76"/>
      <c r="BE10" s="25"/>
      <c r="BF10" s="72"/>
      <c r="BG10" s="76"/>
      <c r="BH10" s="25"/>
      <c r="BI10" s="72"/>
      <c r="BJ10" s="76"/>
      <c r="BK10" s="25"/>
      <c r="BL10" s="72"/>
      <c r="BM10" s="76"/>
      <c r="BN10" s="25"/>
      <c r="BO10" s="72"/>
      <c r="BP10" s="76"/>
      <c r="BQ10" s="25"/>
      <c r="BR10" s="72"/>
      <c r="BS10" s="76"/>
      <c r="BT10" s="25"/>
      <c r="BU10" s="72"/>
      <c r="BV10" s="76"/>
      <c r="BW10" s="25"/>
      <c r="BX10" s="72"/>
      <c r="BY10" s="76"/>
      <c r="BZ10" s="25"/>
      <c r="CA10" s="72"/>
      <c r="CB10" s="76"/>
      <c r="CC10" s="25"/>
      <c r="CD10" s="72"/>
      <c r="CE10" s="76"/>
      <c r="CF10" s="25"/>
      <c r="CG10" s="72"/>
      <c r="CH10" s="76"/>
      <c r="CI10" s="25"/>
      <c r="CJ10" s="72"/>
      <c r="CK10" s="76"/>
      <c r="CL10" s="25"/>
      <c r="CM10" s="72">
        <f t="shared" si="37"/>
        <v>0</v>
      </c>
      <c r="CN10" s="76" t="str">
        <f t="shared" si="38"/>
        <v/>
      </c>
      <c r="CO10" s="25">
        <f t="shared" si="39"/>
        <v>0</v>
      </c>
      <c r="CQ10" s="72">
        <f t="shared" si="40"/>
        <v>-1.8199999999999932</v>
      </c>
      <c r="CR10" s="76">
        <f t="shared" si="0"/>
        <v>-1.2561253364621392E-2</v>
      </c>
      <c r="CS10" s="25">
        <f t="shared" si="1"/>
        <v>1</v>
      </c>
      <c r="CT10" s="72" t="str">
        <f t="shared" si="2"/>
        <v/>
      </c>
      <c r="CU10" s="76" t="str">
        <f t="shared" si="3"/>
        <v/>
      </c>
      <c r="CV10" s="25" t="str">
        <f t="shared" si="4"/>
        <v/>
      </c>
      <c r="CW10" s="72" t="str">
        <f t="shared" si="5"/>
        <v/>
      </c>
      <c r="CX10" s="76" t="str">
        <f t="shared" si="6"/>
        <v/>
      </c>
      <c r="CY10" s="25" t="str">
        <f t="shared" si="7"/>
        <v/>
      </c>
      <c r="CZ10" s="72" t="str">
        <f t="shared" si="8"/>
        <v/>
      </c>
      <c r="DA10" s="76" t="str">
        <f t="shared" si="9"/>
        <v/>
      </c>
      <c r="DB10" s="25" t="str">
        <f t="shared" si="10"/>
        <v/>
      </c>
      <c r="DC10" s="72" t="str">
        <f t="shared" si="11"/>
        <v/>
      </c>
      <c r="DD10" s="76" t="str">
        <f t="shared" si="12"/>
        <v/>
      </c>
      <c r="DE10" s="25" t="str">
        <f t="shared" si="13"/>
        <v/>
      </c>
      <c r="DF10" s="72" t="str">
        <f t="shared" si="14"/>
        <v/>
      </c>
      <c r="DG10" s="76" t="str">
        <f t="shared" si="15"/>
        <v/>
      </c>
      <c r="DH10" s="25" t="str">
        <f t="shared" si="16"/>
        <v/>
      </c>
      <c r="DI10" s="72" t="str">
        <f t="shared" si="17"/>
        <v/>
      </c>
      <c r="DJ10" s="76" t="str">
        <f t="shared" si="18"/>
        <v/>
      </c>
      <c r="DK10" s="25" t="str">
        <f t="shared" si="19"/>
        <v/>
      </c>
      <c r="DL10" s="72" t="str">
        <f t="shared" si="20"/>
        <v/>
      </c>
      <c r="DM10" s="76" t="str">
        <f t="shared" si="21"/>
        <v/>
      </c>
      <c r="DN10" s="25" t="str">
        <f t="shared" si="22"/>
        <v/>
      </c>
      <c r="DO10" s="72" t="str">
        <f t="shared" si="23"/>
        <v/>
      </c>
      <c r="DP10" s="76" t="str">
        <f t="shared" si="24"/>
        <v/>
      </c>
      <c r="DQ10" s="25" t="str">
        <f t="shared" si="25"/>
        <v/>
      </c>
      <c r="DR10" s="72" t="str">
        <f t="shared" si="41"/>
        <v/>
      </c>
      <c r="DS10" s="76" t="str">
        <f t="shared" si="26"/>
        <v/>
      </c>
      <c r="DT10" s="25" t="str">
        <f t="shared" si="27"/>
        <v/>
      </c>
      <c r="DU10" s="72" t="str">
        <f t="shared" si="28"/>
        <v/>
      </c>
      <c r="DV10" s="76" t="str">
        <f t="shared" si="29"/>
        <v/>
      </c>
      <c r="DW10" s="25" t="str">
        <f t="shared" si="30"/>
        <v/>
      </c>
      <c r="DX10" s="72" t="str">
        <f t="shared" si="31"/>
        <v/>
      </c>
      <c r="DY10" s="76" t="str">
        <f t="shared" si="32"/>
        <v/>
      </c>
      <c r="DZ10" s="25" t="str">
        <f t="shared" si="33"/>
        <v/>
      </c>
      <c r="EA10" s="72">
        <f>SUM(E10,H10,K10,O10,R10,X10,AA10,AD10,AG10,AJ10,AP10,AS10,BC10,BF10,BI10)</f>
        <v>-1.8199999999999932</v>
      </c>
      <c r="EB10" s="76">
        <f t="shared" si="42"/>
        <v>-1.2561253364621392E-2</v>
      </c>
      <c r="EC10" s="25">
        <f>SUM(G10,J10,M10,Q10,T10,Z10,AC10,AF10,AI10,AL10,AR10,AU10,BE10,BH10,BK10)</f>
        <v>1</v>
      </c>
    </row>
    <row r="11" spans="1:133" x14ac:dyDescent="0.2">
      <c r="A11" s="8" t="s">
        <v>45</v>
      </c>
      <c r="B11" s="8" t="s">
        <v>150</v>
      </c>
      <c r="C11" s="43" t="s">
        <v>438</v>
      </c>
      <c r="D11" s="43" t="str">
        <f>VLOOKUP(C11,'industry list'!B:C,2,FALSE)</f>
        <v>AUTO</v>
      </c>
      <c r="E11" s="71"/>
      <c r="F11" s="75"/>
      <c r="G11" s="26"/>
      <c r="H11" s="71"/>
      <c r="I11" s="75"/>
      <c r="J11" s="26"/>
      <c r="K11" s="71"/>
      <c r="L11" s="75"/>
      <c r="M11" s="26"/>
      <c r="O11" s="71"/>
      <c r="P11" s="75"/>
      <c r="Q11" s="26"/>
      <c r="R11" s="71"/>
      <c r="S11" s="75"/>
      <c r="T11" s="26"/>
      <c r="U11" s="71"/>
      <c r="V11" s="75"/>
      <c r="W11" s="26"/>
      <c r="X11" s="71"/>
      <c r="Y11" s="75"/>
      <c r="Z11" s="26"/>
      <c r="AA11" s="71"/>
      <c r="AB11" s="75"/>
      <c r="AC11" s="26"/>
      <c r="AD11" s="71"/>
      <c r="AE11" s="75"/>
      <c r="AF11" s="26"/>
      <c r="AG11" s="71"/>
      <c r="AH11" s="75"/>
      <c r="AI11" s="26"/>
      <c r="AJ11" s="71"/>
      <c r="AK11" s="75"/>
      <c r="AL11" s="26"/>
      <c r="AM11" s="71"/>
      <c r="AN11" s="75"/>
      <c r="AO11" s="26"/>
      <c r="AP11" s="71"/>
      <c r="AQ11" s="75"/>
      <c r="AR11" s="26"/>
      <c r="AS11" s="71"/>
      <c r="AT11" s="75"/>
      <c r="AU11" s="26"/>
      <c r="AV11" s="71"/>
      <c r="AW11" s="75"/>
      <c r="AX11" s="26"/>
      <c r="AY11" s="71">
        <f t="shared" si="34"/>
        <v>0</v>
      </c>
      <c r="AZ11" s="75" t="str">
        <f t="shared" si="35"/>
        <v/>
      </c>
      <c r="BA11" s="26">
        <f t="shared" si="36"/>
        <v>0</v>
      </c>
      <c r="BC11" s="71">
        <v>175.23000000000013</v>
      </c>
      <c r="BD11" s="75">
        <v>0.41454932576295284</v>
      </c>
      <c r="BE11" s="26">
        <v>1</v>
      </c>
      <c r="BF11" s="71"/>
      <c r="BG11" s="75"/>
      <c r="BH11" s="26"/>
      <c r="BI11" s="71"/>
      <c r="BJ11" s="75"/>
      <c r="BK11" s="26"/>
      <c r="BL11" s="71"/>
      <c r="BM11" s="75"/>
      <c r="BN11" s="26"/>
      <c r="BO11" s="71"/>
      <c r="BP11" s="75"/>
      <c r="BQ11" s="26"/>
      <c r="BR11" s="71"/>
      <c r="BS11" s="75"/>
      <c r="BT11" s="26"/>
      <c r="BU11" s="71"/>
      <c r="BV11" s="75"/>
      <c r="BW11" s="26"/>
      <c r="BX11" s="71"/>
      <c r="BY11" s="75"/>
      <c r="BZ11" s="26"/>
      <c r="CA11" s="71"/>
      <c r="CB11" s="75"/>
      <c r="CC11" s="26"/>
      <c r="CD11" s="71"/>
      <c r="CE11" s="75"/>
      <c r="CF11" s="26"/>
      <c r="CG11" s="71"/>
      <c r="CH11" s="75"/>
      <c r="CI11" s="26"/>
      <c r="CJ11" s="71"/>
      <c r="CK11" s="75"/>
      <c r="CL11" s="26"/>
      <c r="CM11" s="71">
        <f t="shared" si="37"/>
        <v>175.23000000000013</v>
      </c>
      <c r="CN11" s="75">
        <f t="shared" si="38"/>
        <v>0.41454932576295284</v>
      </c>
      <c r="CO11" s="26">
        <f t="shared" si="39"/>
        <v>1</v>
      </c>
      <c r="CQ11" s="71">
        <f t="shared" si="40"/>
        <v>175.23000000000013</v>
      </c>
      <c r="CR11" s="75">
        <f t="shared" si="0"/>
        <v>0.41454932576295284</v>
      </c>
      <c r="CS11" s="26">
        <f t="shared" si="1"/>
        <v>1</v>
      </c>
      <c r="CT11" s="71" t="str">
        <f t="shared" si="2"/>
        <v/>
      </c>
      <c r="CU11" s="75" t="str">
        <f t="shared" si="3"/>
        <v/>
      </c>
      <c r="CV11" s="26" t="str">
        <f t="shared" si="4"/>
        <v/>
      </c>
      <c r="CW11" s="71" t="str">
        <f t="shared" si="5"/>
        <v/>
      </c>
      <c r="CX11" s="75" t="str">
        <f t="shared" si="6"/>
        <v/>
      </c>
      <c r="CY11" s="26" t="str">
        <f t="shared" si="7"/>
        <v/>
      </c>
      <c r="CZ11" s="71" t="str">
        <f t="shared" si="8"/>
        <v/>
      </c>
      <c r="DA11" s="75" t="str">
        <f t="shared" si="9"/>
        <v/>
      </c>
      <c r="DB11" s="26" t="str">
        <f t="shared" si="10"/>
        <v/>
      </c>
      <c r="DC11" s="71" t="str">
        <f t="shared" si="11"/>
        <v/>
      </c>
      <c r="DD11" s="75" t="str">
        <f t="shared" si="12"/>
        <v/>
      </c>
      <c r="DE11" s="26" t="str">
        <f t="shared" si="13"/>
        <v/>
      </c>
      <c r="DF11" s="71" t="str">
        <f t="shared" si="14"/>
        <v/>
      </c>
      <c r="DG11" s="75" t="str">
        <f t="shared" si="15"/>
        <v/>
      </c>
      <c r="DH11" s="26" t="str">
        <f t="shared" si="16"/>
        <v/>
      </c>
      <c r="DI11" s="71" t="str">
        <f t="shared" si="17"/>
        <v/>
      </c>
      <c r="DJ11" s="75" t="str">
        <f t="shared" si="18"/>
        <v/>
      </c>
      <c r="DK11" s="26" t="str">
        <f t="shared" si="19"/>
        <v/>
      </c>
      <c r="DL11" s="71" t="str">
        <f t="shared" si="20"/>
        <v/>
      </c>
      <c r="DM11" s="75" t="str">
        <f t="shared" si="21"/>
        <v/>
      </c>
      <c r="DN11" s="26" t="str">
        <f t="shared" si="22"/>
        <v/>
      </c>
      <c r="DO11" s="71" t="str">
        <f t="shared" si="23"/>
        <v/>
      </c>
      <c r="DP11" s="75" t="str">
        <f t="shared" si="24"/>
        <v/>
      </c>
      <c r="DQ11" s="26" t="str">
        <f t="shared" si="25"/>
        <v/>
      </c>
      <c r="DR11" s="71" t="str">
        <f t="shared" si="41"/>
        <v/>
      </c>
      <c r="DS11" s="75" t="str">
        <f t="shared" si="26"/>
        <v/>
      </c>
      <c r="DT11" s="26" t="str">
        <f t="shared" si="27"/>
        <v/>
      </c>
      <c r="DU11" s="71" t="str">
        <f t="shared" si="28"/>
        <v/>
      </c>
      <c r="DV11" s="75" t="str">
        <f t="shared" si="29"/>
        <v/>
      </c>
      <c r="DW11" s="26" t="str">
        <f t="shared" si="30"/>
        <v/>
      </c>
      <c r="DX11" s="71" t="str">
        <f t="shared" si="31"/>
        <v/>
      </c>
      <c r="DY11" s="75" t="str">
        <f t="shared" si="32"/>
        <v/>
      </c>
      <c r="DZ11" s="26" t="str">
        <f t="shared" si="33"/>
        <v/>
      </c>
      <c r="EA11" s="71">
        <f>SUM(E11,H11,K11,O11,R11,X11,AA11,AD11,AG11,AJ11,AP11,AS11,BC11,BF11,BI11)</f>
        <v>175.23000000000013</v>
      </c>
      <c r="EB11" s="75">
        <f t="shared" si="42"/>
        <v>0.41454932576295284</v>
      </c>
      <c r="EC11" s="26">
        <f>SUM(G11,J11,M11,Q11,T11,Z11,AC11,AF11,AI11,AL11,AR11,AU11,BE11,BH11,BK11)</f>
        <v>1</v>
      </c>
    </row>
    <row r="12" spans="1:133" x14ac:dyDescent="0.2">
      <c r="A12" s="5" t="s">
        <v>87</v>
      </c>
      <c r="B12" s="5" t="s">
        <v>87</v>
      </c>
      <c r="C12" s="5" t="s">
        <v>438</v>
      </c>
      <c r="D12" s="5" t="str">
        <f>VLOOKUP(C12,'industry list'!B:C,2,FALSE)</f>
        <v>AUTO</v>
      </c>
      <c r="E12" s="72"/>
      <c r="F12" s="76"/>
      <c r="G12" s="25"/>
      <c r="H12" s="72"/>
      <c r="I12" s="76"/>
      <c r="J12" s="25"/>
      <c r="K12" s="72"/>
      <c r="L12" s="76"/>
      <c r="M12" s="25"/>
      <c r="O12" s="72"/>
      <c r="P12" s="76"/>
      <c r="Q12" s="25"/>
      <c r="R12" s="72"/>
      <c r="S12" s="76"/>
      <c r="T12" s="25"/>
      <c r="U12" s="72"/>
      <c r="V12" s="76"/>
      <c r="W12" s="25"/>
      <c r="X12" s="72">
        <v>37.919999999999618</v>
      </c>
      <c r="Y12" s="76">
        <v>1.776453557826075E-2</v>
      </c>
      <c r="Z12" s="25">
        <v>1</v>
      </c>
      <c r="AA12" s="72"/>
      <c r="AB12" s="76"/>
      <c r="AC12" s="25"/>
      <c r="AD12" s="72"/>
      <c r="AE12" s="76"/>
      <c r="AF12" s="25"/>
      <c r="AG12" s="72"/>
      <c r="AH12" s="76"/>
      <c r="AI12" s="25"/>
      <c r="AJ12" s="72"/>
      <c r="AK12" s="76"/>
      <c r="AL12" s="25"/>
      <c r="AM12" s="72">
        <v>-55.709999999999582</v>
      </c>
      <c r="AN12" s="76">
        <v>-1.4016610601901486E-2</v>
      </c>
      <c r="AO12" s="25">
        <v>1</v>
      </c>
      <c r="AP12" s="72"/>
      <c r="AQ12" s="76"/>
      <c r="AR12" s="25"/>
      <c r="AS12" s="72">
        <v>52.716666666666697</v>
      </c>
      <c r="AT12" s="76">
        <v>2.3452630579916908E-2</v>
      </c>
      <c r="AU12" s="25">
        <v>1</v>
      </c>
      <c r="AV12" s="72">
        <v>-156.44666666666672</v>
      </c>
      <c r="AW12" s="76">
        <v>-0.13920022303355295</v>
      </c>
      <c r="AX12" s="25">
        <v>1</v>
      </c>
      <c r="AY12" s="72">
        <f t="shared" si="34"/>
        <v>-121.51999999999998</v>
      </c>
      <c r="AZ12" s="76">
        <f t="shared" si="35"/>
        <v>-2.7999916869319193E-2</v>
      </c>
      <c r="BA12" s="25">
        <f t="shared" si="36"/>
        <v>4</v>
      </c>
      <c r="BC12" s="72">
        <v>-128.42000000000007</v>
      </c>
      <c r="BD12" s="76">
        <v>-0.1111851845438568</v>
      </c>
      <c r="BE12" s="25">
        <v>1</v>
      </c>
      <c r="BF12" s="72"/>
      <c r="BG12" s="76"/>
      <c r="BH12" s="25"/>
      <c r="BI12" s="72"/>
      <c r="BJ12" s="76"/>
      <c r="BK12" s="25"/>
      <c r="BL12" s="72"/>
      <c r="BM12" s="76"/>
      <c r="BN12" s="25"/>
      <c r="BO12" s="72"/>
      <c r="BP12" s="76"/>
      <c r="BQ12" s="25"/>
      <c r="BR12" s="72"/>
      <c r="BS12" s="76"/>
      <c r="BT12" s="25"/>
      <c r="BU12" s="72"/>
      <c r="BV12" s="76"/>
      <c r="BW12" s="25"/>
      <c r="BX12" s="72"/>
      <c r="BY12" s="76"/>
      <c r="BZ12" s="25"/>
      <c r="CA12" s="72"/>
      <c r="CB12" s="76"/>
      <c r="CC12" s="25"/>
      <c r="CD12" s="72"/>
      <c r="CE12" s="76"/>
      <c r="CF12" s="25"/>
      <c r="CG12" s="72"/>
      <c r="CH12" s="76"/>
      <c r="CI12" s="25"/>
      <c r="CJ12" s="72"/>
      <c r="CK12" s="76"/>
      <c r="CL12" s="25"/>
      <c r="CM12" s="72">
        <f t="shared" si="37"/>
        <v>-128.42000000000007</v>
      </c>
      <c r="CN12" s="76">
        <f t="shared" si="38"/>
        <v>-0.1111851845438568</v>
      </c>
      <c r="CO12" s="25">
        <f t="shared" si="39"/>
        <v>1</v>
      </c>
      <c r="CQ12" s="72">
        <f t="shared" si="40"/>
        <v>-128.42000000000007</v>
      </c>
      <c r="CR12" s="76">
        <f t="shared" si="0"/>
        <v>-0.1111851845438568</v>
      </c>
      <c r="CS12" s="25">
        <f t="shared" si="1"/>
        <v>1</v>
      </c>
      <c r="CT12" s="72" t="str">
        <f t="shared" si="2"/>
        <v/>
      </c>
      <c r="CU12" s="76" t="str">
        <f t="shared" si="3"/>
        <v/>
      </c>
      <c r="CV12" s="25" t="str">
        <f t="shared" si="4"/>
        <v/>
      </c>
      <c r="CW12" s="72" t="str">
        <f t="shared" si="5"/>
        <v/>
      </c>
      <c r="CX12" s="76" t="str">
        <f t="shared" si="6"/>
        <v/>
      </c>
      <c r="CY12" s="25" t="str">
        <f t="shared" si="7"/>
        <v/>
      </c>
      <c r="CZ12" s="72">
        <f t="shared" si="8"/>
        <v>37.919999999999618</v>
      </c>
      <c r="DA12" s="76">
        <f t="shared" si="9"/>
        <v>1.776453557826075E-2</v>
      </c>
      <c r="DB12" s="25">
        <f t="shared" si="10"/>
        <v>1</v>
      </c>
      <c r="DC12" s="72" t="str">
        <f t="shared" si="11"/>
        <v/>
      </c>
      <c r="DD12" s="76" t="str">
        <f t="shared" si="12"/>
        <v/>
      </c>
      <c r="DE12" s="25" t="str">
        <f t="shared" si="13"/>
        <v/>
      </c>
      <c r="DF12" s="72" t="str">
        <f t="shared" si="14"/>
        <v/>
      </c>
      <c r="DG12" s="76" t="str">
        <f t="shared" si="15"/>
        <v/>
      </c>
      <c r="DH12" s="25" t="str">
        <f t="shared" si="16"/>
        <v/>
      </c>
      <c r="DI12" s="72" t="str">
        <f t="shared" si="17"/>
        <v/>
      </c>
      <c r="DJ12" s="76" t="str">
        <f t="shared" si="18"/>
        <v/>
      </c>
      <c r="DK12" s="25" t="str">
        <f t="shared" si="19"/>
        <v/>
      </c>
      <c r="DL12" s="72" t="str">
        <f t="shared" si="20"/>
        <v/>
      </c>
      <c r="DM12" s="76" t="str">
        <f t="shared" si="21"/>
        <v/>
      </c>
      <c r="DN12" s="25" t="str">
        <f t="shared" si="22"/>
        <v/>
      </c>
      <c r="DO12" s="72">
        <f t="shared" si="23"/>
        <v>-55.709999999999582</v>
      </c>
      <c r="DP12" s="76">
        <f t="shared" si="24"/>
        <v>-1.4016610601901486E-2</v>
      </c>
      <c r="DQ12" s="25">
        <f t="shared" si="25"/>
        <v>1</v>
      </c>
      <c r="DR12" s="72" t="str">
        <f t="shared" si="41"/>
        <v/>
      </c>
      <c r="DS12" s="76" t="str">
        <f t="shared" si="26"/>
        <v/>
      </c>
      <c r="DT12" s="25" t="str">
        <f t="shared" si="27"/>
        <v/>
      </c>
      <c r="DU12" s="72">
        <f t="shared" si="28"/>
        <v>52.716666666666697</v>
      </c>
      <c r="DV12" s="76">
        <f t="shared" si="29"/>
        <v>2.3452630579916908E-2</v>
      </c>
      <c r="DW12" s="25">
        <f t="shared" si="30"/>
        <v>1</v>
      </c>
      <c r="DX12" s="72">
        <f t="shared" si="31"/>
        <v>-156.44666666666672</v>
      </c>
      <c r="DY12" s="76">
        <f t="shared" si="32"/>
        <v>-0.13920022303355295</v>
      </c>
      <c r="DZ12" s="25">
        <f t="shared" si="33"/>
        <v>1</v>
      </c>
      <c r="EA12" s="72">
        <f>SUM(E12,H12,K12,O12,R12,X12,AA12,AD12,AG12,AJ12,AP12,AS12,BC12,BF12,BI12)</f>
        <v>-37.783333333333758</v>
      </c>
      <c r="EB12" s="76">
        <f t="shared" si="42"/>
        <v>-2.3322672795226384E-2</v>
      </c>
      <c r="EC12" s="25">
        <f>SUM(G12,J12,M12,Q12,T12,Z12,AC12,AF12,AI12,AL12,AR12,AU12,BE12,BH12,BK12)</f>
        <v>3</v>
      </c>
    </row>
    <row r="13" spans="1:133" x14ac:dyDescent="0.2">
      <c r="A13" s="8" t="s">
        <v>96</v>
      </c>
      <c r="B13" s="8" t="s">
        <v>185</v>
      </c>
      <c r="C13" s="43" t="s">
        <v>434</v>
      </c>
      <c r="D13" s="43" t="str">
        <f>VLOOKUP(C13,'industry list'!B:C,2,FALSE)</f>
        <v>AUTO</v>
      </c>
      <c r="E13" s="71"/>
      <c r="F13" s="75"/>
      <c r="G13" s="26"/>
      <c r="H13" s="71"/>
      <c r="I13" s="75"/>
      <c r="J13" s="26"/>
      <c r="K13" s="71"/>
      <c r="L13" s="75"/>
      <c r="M13" s="26"/>
      <c r="O13" s="71"/>
      <c r="P13" s="75"/>
      <c r="Q13" s="26"/>
      <c r="R13" s="71">
        <v>170.47999999999996</v>
      </c>
      <c r="S13" s="75">
        <v>0.18369501971855262</v>
      </c>
      <c r="T13" s="26">
        <v>2</v>
      </c>
      <c r="U13" s="71"/>
      <c r="V13" s="75"/>
      <c r="W13" s="26"/>
      <c r="X13" s="71"/>
      <c r="Y13" s="75"/>
      <c r="Z13" s="26"/>
      <c r="AA13" s="71"/>
      <c r="AB13" s="75"/>
      <c r="AC13" s="26"/>
      <c r="AD13" s="71"/>
      <c r="AE13" s="75"/>
      <c r="AF13" s="26"/>
      <c r="AG13" s="71"/>
      <c r="AH13" s="75"/>
      <c r="AI13" s="26"/>
      <c r="AJ13" s="71"/>
      <c r="AK13" s="75"/>
      <c r="AL13" s="26"/>
      <c r="AM13" s="71"/>
      <c r="AN13" s="75"/>
      <c r="AO13" s="26"/>
      <c r="AP13" s="71"/>
      <c r="AQ13" s="75"/>
      <c r="AR13" s="26"/>
      <c r="AS13" s="71"/>
      <c r="AT13" s="75"/>
      <c r="AU13" s="26"/>
      <c r="AV13" s="71"/>
      <c r="AW13" s="75"/>
      <c r="AX13" s="26"/>
      <c r="AY13" s="71">
        <f t="shared" si="34"/>
        <v>170.47999999999996</v>
      </c>
      <c r="AZ13" s="75">
        <f t="shared" si="35"/>
        <v>0.18369501971855262</v>
      </c>
      <c r="BA13" s="26">
        <f t="shared" si="36"/>
        <v>2</v>
      </c>
      <c r="BC13" s="71"/>
      <c r="BD13" s="75"/>
      <c r="BE13" s="26"/>
      <c r="BF13" s="71"/>
      <c r="BG13" s="75"/>
      <c r="BH13" s="26"/>
      <c r="BI13" s="71"/>
      <c r="BJ13" s="75"/>
      <c r="BK13" s="26"/>
      <c r="BL13" s="71"/>
      <c r="BM13" s="75"/>
      <c r="BN13" s="26"/>
      <c r="BO13" s="71"/>
      <c r="BP13" s="75"/>
      <c r="BQ13" s="26"/>
      <c r="BR13" s="71"/>
      <c r="BS13" s="75"/>
      <c r="BT13" s="26"/>
      <c r="BU13" s="71"/>
      <c r="BV13" s="75"/>
      <c r="BW13" s="26"/>
      <c r="BX13" s="71"/>
      <c r="BY13" s="75"/>
      <c r="BZ13" s="26"/>
      <c r="CA13" s="71"/>
      <c r="CB13" s="75"/>
      <c r="CC13" s="26"/>
      <c r="CD13" s="71"/>
      <c r="CE13" s="75"/>
      <c r="CF13" s="26"/>
      <c r="CG13" s="71"/>
      <c r="CH13" s="75"/>
      <c r="CI13" s="26"/>
      <c r="CJ13" s="71"/>
      <c r="CK13" s="75"/>
      <c r="CL13" s="26"/>
      <c r="CM13" s="71">
        <f t="shared" si="37"/>
        <v>0</v>
      </c>
      <c r="CN13" s="75" t="str">
        <f t="shared" si="38"/>
        <v/>
      </c>
      <c r="CO13" s="26">
        <f t="shared" si="39"/>
        <v>0</v>
      </c>
      <c r="CQ13" s="71" t="str">
        <f t="shared" si="40"/>
        <v/>
      </c>
      <c r="CR13" s="75" t="str">
        <f t="shared" si="0"/>
        <v/>
      </c>
      <c r="CS13" s="26" t="str">
        <f t="shared" si="1"/>
        <v/>
      </c>
      <c r="CT13" s="71">
        <f t="shared" si="2"/>
        <v>170.47999999999996</v>
      </c>
      <c r="CU13" s="75">
        <f t="shared" si="3"/>
        <v>0.18369501971855262</v>
      </c>
      <c r="CV13" s="26">
        <f t="shared" si="4"/>
        <v>2</v>
      </c>
      <c r="CW13" s="71" t="str">
        <f t="shared" si="5"/>
        <v/>
      </c>
      <c r="CX13" s="75" t="str">
        <f t="shared" si="6"/>
        <v/>
      </c>
      <c r="CY13" s="26" t="str">
        <f t="shared" si="7"/>
        <v/>
      </c>
      <c r="CZ13" s="71" t="str">
        <f t="shared" si="8"/>
        <v/>
      </c>
      <c r="DA13" s="75" t="str">
        <f t="shared" si="9"/>
        <v/>
      </c>
      <c r="DB13" s="26" t="str">
        <f t="shared" si="10"/>
        <v/>
      </c>
      <c r="DC13" s="71" t="str">
        <f t="shared" si="11"/>
        <v/>
      </c>
      <c r="DD13" s="75" t="str">
        <f t="shared" si="12"/>
        <v/>
      </c>
      <c r="DE13" s="26" t="str">
        <f t="shared" si="13"/>
        <v/>
      </c>
      <c r="DF13" s="71" t="str">
        <f t="shared" si="14"/>
        <v/>
      </c>
      <c r="DG13" s="75" t="str">
        <f t="shared" si="15"/>
        <v/>
      </c>
      <c r="DH13" s="26" t="str">
        <f t="shared" si="16"/>
        <v/>
      </c>
      <c r="DI13" s="71" t="str">
        <f t="shared" si="17"/>
        <v/>
      </c>
      <c r="DJ13" s="75" t="str">
        <f t="shared" si="18"/>
        <v/>
      </c>
      <c r="DK13" s="26" t="str">
        <f t="shared" si="19"/>
        <v/>
      </c>
      <c r="DL13" s="71" t="str">
        <f t="shared" si="20"/>
        <v/>
      </c>
      <c r="DM13" s="75" t="str">
        <f t="shared" si="21"/>
        <v/>
      </c>
      <c r="DN13" s="26" t="str">
        <f t="shared" si="22"/>
        <v/>
      </c>
      <c r="DO13" s="71" t="str">
        <f t="shared" si="23"/>
        <v/>
      </c>
      <c r="DP13" s="75" t="str">
        <f t="shared" si="24"/>
        <v/>
      </c>
      <c r="DQ13" s="26" t="str">
        <f t="shared" si="25"/>
        <v/>
      </c>
      <c r="DR13" s="71" t="str">
        <f t="shared" si="41"/>
        <v/>
      </c>
      <c r="DS13" s="75" t="str">
        <f t="shared" si="26"/>
        <v/>
      </c>
      <c r="DT13" s="26" t="str">
        <f t="shared" si="27"/>
        <v/>
      </c>
      <c r="DU13" s="71" t="str">
        <f t="shared" si="28"/>
        <v/>
      </c>
      <c r="DV13" s="75" t="str">
        <f t="shared" si="29"/>
        <v/>
      </c>
      <c r="DW13" s="26" t="str">
        <f t="shared" si="30"/>
        <v/>
      </c>
      <c r="DX13" s="71" t="str">
        <f t="shared" si="31"/>
        <v/>
      </c>
      <c r="DY13" s="75" t="str">
        <f t="shared" si="32"/>
        <v/>
      </c>
      <c r="DZ13" s="26" t="str">
        <f t="shared" si="33"/>
        <v/>
      </c>
      <c r="EA13" s="71">
        <f>SUM(E13,H13,K13,O13,R13,X13,AA13,AD13,AG13,AJ13,AP13,AS13,BC13,BF13,BI13)</f>
        <v>170.47999999999996</v>
      </c>
      <c r="EB13" s="75">
        <f t="shared" si="42"/>
        <v>0.18369501971855262</v>
      </c>
      <c r="EC13" s="26">
        <f>SUM(G13,J13,M13,Q13,T13,Z13,AC13,AF13,AI13,AL13,AR13,AU13,BE13,BH13,BK13)</f>
        <v>2</v>
      </c>
    </row>
    <row r="14" spans="1:133" x14ac:dyDescent="0.2">
      <c r="A14" s="5" t="s">
        <v>89</v>
      </c>
      <c r="B14" s="5" t="s">
        <v>89</v>
      </c>
      <c r="C14" s="5" t="s">
        <v>507</v>
      </c>
      <c r="D14" s="5" t="str">
        <f>VLOOKUP(C14,'industry list'!B:C,2,FALSE)</f>
        <v>BUSINS SVC</v>
      </c>
      <c r="E14" s="72"/>
      <c r="F14" s="76"/>
      <c r="G14" s="25"/>
      <c r="H14" s="72"/>
      <c r="I14" s="76"/>
      <c r="J14" s="25"/>
      <c r="K14" s="72"/>
      <c r="L14" s="76"/>
      <c r="M14" s="25"/>
      <c r="O14" s="72"/>
      <c r="P14" s="76"/>
      <c r="Q14" s="25"/>
      <c r="R14" s="72"/>
      <c r="S14" s="76"/>
      <c r="T14" s="25"/>
      <c r="U14" s="72"/>
      <c r="V14" s="76"/>
      <c r="W14" s="25"/>
      <c r="X14" s="72"/>
      <c r="Y14" s="76"/>
      <c r="Z14" s="25"/>
      <c r="AA14" s="72"/>
      <c r="AB14" s="76"/>
      <c r="AC14" s="25"/>
      <c r="AD14" s="72"/>
      <c r="AE14" s="76"/>
      <c r="AF14" s="25"/>
      <c r="AG14" s="72"/>
      <c r="AH14" s="76"/>
      <c r="AI14" s="25"/>
      <c r="AJ14" s="72"/>
      <c r="AK14" s="76"/>
      <c r="AL14" s="25"/>
      <c r="AM14" s="72"/>
      <c r="AN14" s="76"/>
      <c r="AO14" s="25"/>
      <c r="AP14" s="72"/>
      <c r="AQ14" s="76"/>
      <c r="AR14" s="25"/>
      <c r="AS14" s="72">
        <v>482.11000000000013</v>
      </c>
      <c r="AT14" s="76">
        <v>0.42930160906848569</v>
      </c>
      <c r="AU14" s="25">
        <v>1</v>
      </c>
      <c r="AV14" s="72">
        <v>183.29999999999995</v>
      </c>
      <c r="AW14" s="76">
        <v>0.16322205501286716</v>
      </c>
      <c r="AX14" s="25">
        <v>1</v>
      </c>
      <c r="AY14" s="72">
        <f t="shared" si="34"/>
        <v>665.41000000000008</v>
      </c>
      <c r="AZ14" s="76">
        <f t="shared" si="35"/>
        <v>0.29626183204067641</v>
      </c>
      <c r="BA14" s="25">
        <f t="shared" si="36"/>
        <v>2</v>
      </c>
      <c r="BC14" s="72"/>
      <c r="BD14" s="76"/>
      <c r="BE14" s="25"/>
      <c r="BF14" s="72"/>
      <c r="BG14" s="76"/>
      <c r="BH14" s="25"/>
      <c r="BI14" s="72"/>
      <c r="BJ14" s="76"/>
      <c r="BK14" s="25"/>
      <c r="BL14" s="72"/>
      <c r="BM14" s="76"/>
      <c r="BN14" s="25"/>
      <c r="BO14" s="72"/>
      <c r="BP14" s="76"/>
      <c r="BQ14" s="25"/>
      <c r="BR14" s="72"/>
      <c r="BS14" s="76"/>
      <c r="BT14" s="25"/>
      <c r="BU14" s="72"/>
      <c r="BV14" s="76"/>
      <c r="BW14" s="25"/>
      <c r="BX14" s="72"/>
      <c r="BY14" s="76"/>
      <c r="BZ14" s="25"/>
      <c r="CA14" s="72"/>
      <c r="CB14" s="76"/>
      <c r="CC14" s="25"/>
      <c r="CD14" s="72"/>
      <c r="CE14" s="76"/>
      <c r="CF14" s="25"/>
      <c r="CG14" s="72"/>
      <c r="CH14" s="76"/>
      <c r="CI14" s="25"/>
      <c r="CJ14" s="72"/>
      <c r="CK14" s="76"/>
      <c r="CL14" s="25"/>
      <c r="CM14" s="72">
        <f t="shared" si="37"/>
        <v>0</v>
      </c>
      <c r="CN14" s="76" t="str">
        <f t="shared" si="38"/>
        <v/>
      </c>
      <c r="CO14" s="25">
        <f t="shared" si="39"/>
        <v>0</v>
      </c>
      <c r="CQ14" s="72" t="str">
        <f t="shared" si="40"/>
        <v/>
      </c>
      <c r="CR14" s="76" t="str">
        <f t="shared" si="0"/>
        <v/>
      </c>
      <c r="CS14" s="25" t="str">
        <f t="shared" si="1"/>
        <v/>
      </c>
      <c r="CT14" s="72" t="str">
        <f t="shared" si="2"/>
        <v/>
      </c>
      <c r="CU14" s="76" t="str">
        <f t="shared" si="3"/>
        <v/>
      </c>
      <c r="CV14" s="25" t="str">
        <f t="shared" si="4"/>
        <v/>
      </c>
      <c r="CW14" s="72" t="str">
        <f t="shared" si="5"/>
        <v/>
      </c>
      <c r="CX14" s="76" t="str">
        <f t="shared" si="6"/>
        <v/>
      </c>
      <c r="CY14" s="25" t="str">
        <f t="shared" si="7"/>
        <v/>
      </c>
      <c r="CZ14" s="72" t="str">
        <f t="shared" si="8"/>
        <v/>
      </c>
      <c r="DA14" s="76" t="str">
        <f t="shared" si="9"/>
        <v/>
      </c>
      <c r="DB14" s="25" t="str">
        <f t="shared" si="10"/>
        <v/>
      </c>
      <c r="DC14" s="72" t="str">
        <f t="shared" si="11"/>
        <v/>
      </c>
      <c r="DD14" s="76" t="str">
        <f t="shared" si="12"/>
        <v/>
      </c>
      <c r="DE14" s="25" t="str">
        <f t="shared" si="13"/>
        <v/>
      </c>
      <c r="DF14" s="72" t="str">
        <f t="shared" si="14"/>
        <v/>
      </c>
      <c r="DG14" s="76" t="str">
        <f t="shared" si="15"/>
        <v/>
      </c>
      <c r="DH14" s="25" t="str">
        <f t="shared" si="16"/>
        <v/>
      </c>
      <c r="DI14" s="72" t="str">
        <f t="shared" si="17"/>
        <v/>
      </c>
      <c r="DJ14" s="76" t="str">
        <f t="shared" si="18"/>
        <v/>
      </c>
      <c r="DK14" s="25" t="str">
        <f t="shared" si="19"/>
        <v/>
      </c>
      <c r="DL14" s="72" t="str">
        <f t="shared" si="20"/>
        <v/>
      </c>
      <c r="DM14" s="76" t="str">
        <f t="shared" si="21"/>
        <v/>
      </c>
      <c r="DN14" s="25" t="str">
        <f t="shared" si="22"/>
        <v/>
      </c>
      <c r="DO14" s="72" t="str">
        <f t="shared" si="23"/>
        <v/>
      </c>
      <c r="DP14" s="76" t="str">
        <f t="shared" si="24"/>
        <v/>
      </c>
      <c r="DQ14" s="25" t="str">
        <f t="shared" si="25"/>
        <v/>
      </c>
      <c r="DR14" s="72" t="str">
        <f t="shared" si="41"/>
        <v/>
      </c>
      <c r="DS14" s="76" t="str">
        <f t="shared" si="26"/>
        <v/>
      </c>
      <c r="DT14" s="25" t="str">
        <f t="shared" si="27"/>
        <v/>
      </c>
      <c r="DU14" s="72">
        <f t="shared" si="28"/>
        <v>482.11000000000013</v>
      </c>
      <c r="DV14" s="76">
        <f t="shared" si="29"/>
        <v>0.42930160906848569</v>
      </c>
      <c r="DW14" s="25">
        <f t="shared" si="30"/>
        <v>1</v>
      </c>
      <c r="DX14" s="72">
        <f t="shared" si="31"/>
        <v>183.29999999999995</v>
      </c>
      <c r="DY14" s="76">
        <f t="shared" si="32"/>
        <v>0.16322205501286716</v>
      </c>
      <c r="DZ14" s="25">
        <f t="shared" si="33"/>
        <v>1</v>
      </c>
      <c r="EA14" s="72">
        <f>SUM(E14,H14,K14,O14,R14,X14,AA14,AD14,AG14,AJ14,AP14,AS14,BC14,BF14,BI14)</f>
        <v>482.11000000000013</v>
      </c>
      <c r="EB14" s="76">
        <f t="shared" si="42"/>
        <v>0.42930160906848569</v>
      </c>
      <c r="EC14" s="25">
        <f>SUM(G14,J14,M14,Q14,T14,Z14,AC14,AF14,AI14,AL14,AR14,AU14,BE14,BH14,BK14)</f>
        <v>1</v>
      </c>
    </row>
    <row r="15" spans="1:133" x14ac:dyDescent="0.2">
      <c r="A15" s="8" t="s">
        <v>64</v>
      </c>
      <c r="B15" s="8" t="s">
        <v>164</v>
      </c>
      <c r="C15" s="43" t="s">
        <v>458</v>
      </c>
      <c r="D15" s="43" t="str">
        <f>VLOOKUP(C15,'industry list'!B:C,2,FALSE)</f>
        <v>CHIPS</v>
      </c>
      <c r="E15" s="71"/>
      <c r="F15" s="75"/>
      <c r="G15" s="26"/>
      <c r="H15" s="71"/>
      <c r="I15" s="75"/>
      <c r="J15" s="26"/>
      <c r="K15" s="71"/>
      <c r="L15" s="75"/>
      <c r="M15" s="26"/>
      <c r="O15" s="71"/>
      <c r="P15" s="75"/>
      <c r="Q15" s="26"/>
      <c r="R15" s="71"/>
      <c r="S15" s="75"/>
      <c r="T15" s="26"/>
      <c r="U15" s="71"/>
      <c r="V15" s="75"/>
      <c r="W15" s="26"/>
      <c r="X15" s="71"/>
      <c r="Y15" s="75"/>
      <c r="Z15" s="26"/>
      <c r="AA15" s="71"/>
      <c r="AB15" s="75"/>
      <c r="AC15" s="26"/>
      <c r="AD15" s="71"/>
      <c r="AE15" s="75"/>
      <c r="AF15" s="26"/>
      <c r="AG15" s="71"/>
      <c r="AH15" s="75"/>
      <c r="AI15" s="26"/>
      <c r="AJ15" s="71"/>
      <c r="AK15" s="75"/>
      <c r="AL15" s="26"/>
      <c r="AM15" s="71"/>
      <c r="AN15" s="75"/>
      <c r="AO15" s="26"/>
      <c r="AP15" s="71"/>
      <c r="AQ15" s="75"/>
      <c r="AR15" s="26"/>
      <c r="AS15" s="71"/>
      <c r="AT15" s="75"/>
      <c r="AU15" s="26"/>
      <c r="AV15" s="71">
        <v>-449.83999999999969</v>
      </c>
      <c r="AW15" s="75">
        <v>-9.4815555337777482E-2</v>
      </c>
      <c r="AX15" s="26">
        <v>3</v>
      </c>
      <c r="AY15" s="71">
        <f t="shared" si="34"/>
        <v>-449.83999999999969</v>
      </c>
      <c r="AZ15" s="75">
        <f t="shared" si="35"/>
        <v>-9.4815555337777482E-2</v>
      </c>
      <c r="BA15" s="26">
        <f t="shared" si="36"/>
        <v>3</v>
      </c>
      <c r="BC15" s="71">
        <v>-137</v>
      </c>
      <c r="BD15" s="75">
        <v>-9.0364028520734246E-2</v>
      </c>
      <c r="BE15" s="26">
        <v>1</v>
      </c>
      <c r="BF15" s="71"/>
      <c r="BG15" s="75"/>
      <c r="BH15" s="26"/>
      <c r="BI15" s="71"/>
      <c r="BJ15" s="75"/>
      <c r="BK15" s="26"/>
      <c r="BL15" s="71"/>
      <c r="BM15" s="75"/>
      <c r="BN15" s="26"/>
      <c r="BO15" s="71"/>
      <c r="BP15" s="75"/>
      <c r="BQ15" s="26"/>
      <c r="BR15" s="71"/>
      <c r="BS15" s="75"/>
      <c r="BT15" s="26"/>
      <c r="BU15" s="71"/>
      <c r="BV15" s="75"/>
      <c r="BW15" s="26"/>
      <c r="BX15" s="71"/>
      <c r="BY15" s="75"/>
      <c r="BZ15" s="26"/>
      <c r="CA15" s="71"/>
      <c r="CB15" s="75"/>
      <c r="CC15" s="26"/>
      <c r="CD15" s="71"/>
      <c r="CE15" s="75"/>
      <c r="CF15" s="26"/>
      <c r="CG15" s="71"/>
      <c r="CH15" s="75"/>
      <c r="CI15" s="26"/>
      <c r="CJ15" s="71"/>
      <c r="CK15" s="75"/>
      <c r="CL15" s="26"/>
      <c r="CM15" s="71">
        <f t="shared" si="37"/>
        <v>-137</v>
      </c>
      <c r="CN15" s="75">
        <f t="shared" si="38"/>
        <v>-9.0364028520734246E-2</v>
      </c>
      <c r="CO15" s="26">
        <f t="shared" si="39"/>
        <v>1</v>
      </c>
      <c r="CQ15" s="71">
        <f t="shared" si="40"/>
        <v>-137</v>
      </c>
      <c r="CR15" s="75">
        <f t="shared" si="0"/>
        <v>-9.0364028520734246E-2</v>
      </c>
      <c r="CS15" s="26">
        <f t="shared" si="1"/>
        <v>1</v>
      </c>
      <c r="CT15" s="71" t="str">
        <f t="shared" si="2"/>
        <v/>
      </c>
      <c r="CU15" s="75" t="str">
        <f t="shared" si="3"/>
        <v/>
      </c>
      <c r="CV15" s="26" t="str">
        <f t="shared" si="4"/>
        <v/>
      </c>
      <c r="CW15" s="71" t="str">
        <f t="shared" si="5"/>
        <v/>
      </c>
      <c r="CX15" s="75" t="str">
        <f t="shared" si="6"/>
        <v/>
      </c>
      <c r="CY15" s="26" t="str">
        <f t="shared" si="7"/>
        <v/>
      </c>
      <c r="CZ15" s="71" t="str">
        <f t="shared" si="8"/>
        <v/>
      </c>
      <c r="DA15" s="75" t="str">
        <f t="shared" si="9"/>
        <v/>
      </c>
      <c r="DB15" s="26" t="str">
        <f t="shared" si="10"/>
        <v/>
      </c>
      <c r="DC15" s="71" t="str">
        <f t="shared" si="11"/>
        <v/>
      </c>
      <c r="DD15" s="75" t="str">
        <f t="shared" si="12"/>
        <v/>
      </c>
      <c r="DE15" s="26" t="str">
        <f t="shared" si="13"/>
        <v/>
      </c>
      <c r="DF15" s="71" t="str">
        <f t="shared" si="14"/>
        <v/>
      </c>
      <c r="DG15" s="75" t="str">
        <f t="shared" si="15"/>
        <v/>
      </c>
      <c r="DH15" s="26" t="str">
        <f t="shared" si="16"/>
        <v/>
      </c>
      <c r="DI15" s="71" t="str">
        <f t="shared" si="17"/>
        <v/>
      </c>
      <c r="DJ15" s="75" t="str">
        <f t="shared" si="18"/>
        <v/>
      </c>
      <c r="DK15" s="26" t="str">
        <f t="shared" si="19"/>
        <v/>
      </c>
      <c r="DL15" s="71" t="str">
        <f t="shared" si="20"/>
        <v/>
      </c>
      <c r="DM15" s="75" t="str">
        <f t="shared" si="21"/>
        <v/>
      </c>
      <c r="DN15" s="26" t="str">
        <f t="shared" si="22"/>
        <v/>
      </c>
      <c r="DO15" s="71" t="str">
        <f t="shared" si="23"/>
        <v/>
      </c>
      <c r="DP15" s="75" t="str">
        <f t="shared" si="24"/>
        <v/>
      </c>
      <c r="DQ15" s="26" t="str">
        <f t="shared" si="25"/>
        <v/>
      </c>
      <c r="DR15" s="71" t="str">
        <f t="shared" si="41"/>
        <v/>
      </c>
      <c r="DS15" s="75" t="str">
        <f t="shared" si="26"/>
        <v/>
      </c>
      <c r="DT15" s="26" t="str">
        <f t="shared" si="27"/>
        <v/>
      </c>
      <c r="DU15" s="71" t="str">
        <f t="shared" si="28"/>
        <v/>
      </c>
      <c r="DV15" s="75" t="str">
        <f t="shared" si="29"/>
        <v/>
      </c>
      <c r="DW15" s="26" t="str">
        <f t="shared" si="30"/>
        <v/>
      </c>
      <c r="DX15" s="71">
        <f t="shared" si="31"/>
        <v>-449.83999999999969</v>
      </c>
      <c r="DY15" s="75">
        <f t="shared" si="32"/>
        <v>-9.4815555337777482E-2</v>
      </c>
      <c r="DZ15" s="26">
        <f t="shared" si="33"/>
        <v>3</v>
      </c>
      <c r="EA15" s="71">
        <f>SUM(E15,H15,K15,O15,R15,X15,AA15,AD15,AG15,AJ15,AP15,AS15,BC15,BF15,BI15)</f>
        <v>-137</v>
      </c>
      <c r="EB15" s="75">
        <f t="shared" si="42"/>
        <v>-9.0364028520734246E-2</v>
      </c>
      <c r="EC15" s="26">
        <f>SUM(G15,J15,M15,Q15,T15,Z15,AC15,AF15,AI15,AL15,AR15,AU15,BE15,BH15,BK15)</f>
        <v>1</v>
      </c>
    </row>
    <row r="16" spans="1:133" x14ac:dyDescent="0.2">
      <c r="A16" s="5" t="s">
        <v>70</v>
      </c>
      <c r="B16" s="5" t="s">
        <v>70</v>
      </c>
      <c r="C16" s="5" t="s">
        <v>458</v>
      </c>
      <c r="D16" s="5" t="str">
        <f>VLOOKUP(C16,'industry list'!B:C,2,FALSE)</f>
        <v>CHIPS</v>
      </c>
      <c r="E16" s="72"/>
      <c r="F16" s="76"/>
      <c r="G16" s="25"/>
      <c r="H16" s="72"/>
      <c r="I16" s="76"/>
      <c r="J16" s="25"/>
      <c r="K16" s="72"/>
      <c r="L16" s="76"/>
      <c r="M16" s="25"/>
      <c r="O16" s="72"/>
      <c r="P16" s="76"/>
      <c r="Q16" s="25"/>
      <c r="R16" s="72"/>
      <c r="S16" s="76"/>
      <c r="T16" s="25"/>
      <c r="U16" s="72"/>
      <c r="V16" s="76"/>
      <c r="W16" s="25"/>
      <c r="X16" s="72"/>
      <c r="Y16" s="76"/>
      <c r="Z16" s="25"/>
      <c r="AA16" s="72"/>
      <c r="AB16" s="76"/>
      <c r="AC16" s="25"/>
      <c r="AD16" s="72"/>
      <c r="AE16" s="76"/>
      <c r="AF16" s="25"/>
      <c r="AG16" s="72"/>
      <c r="AH16" s="76"/>
      <c r="AI16" s="25"/>
      <c r="AJ16" s="72"/>
      <c r="AK16" s="76"/>
      <c r="AL16" s="25"/>
      <c r="AM16" s="72"/>
      <c r="AN16" s="76"/>
      <c r="AO16" s="25"/>
      <c r="AP16" s="72"/>
      <c r="AQ16" s="76"/>
      <c r="AR16" s="25"/>
      <c r="AS16" s="72">
        <v>-38.07000000000005</v>
      </c>
      <c r="AT16" s="76">
        <v>-4.0668297529136588E-2</v>
      </c>
      <c r="AU16" s="25">
        <v>1</v>
      </c>
      <c r="AV16" s="72">
        <v>-129.52999999999975</v>
      </c>
      <c r="AW16" s="76">
        <v>-5.8662886541910361E-2</v>
      </c>
      <c r="AX16" s="25">
        <v>1</v>
      </c>
      <c r="AY16" s="72">
        <f t="shared" si="34"/>
        <v>-167.5999999999998</v>
      </c>
      <c r="AZ16" s="76">
        <f t="shared" si="35"/>
        <v>-4.9665592035523475E-2</v>
      </c>
      <c r="BA16" s="25">
        <f t="shared" si="36"/>
        <v>2</v>
      </c>
      <c r="BC16" s="72"/>
      <c r="BD16" s="76"/>
      <c r="BE16" s="25"/>
      <c r="BF16" s="72"/>
      <c r="BG16" s="76"/>
      <c r="BH16" s="25"/>
      <c r="BI16" s="72"/>
      <c r="BJ16" s="76"/>
      <c r="BK16" s="25"/>
      <c r="BL16" s="72"/>
      <c r="BM16" s="76"/>
      <c r="BN16" s="25"/>
      <c r="BO16" s="72"/>
      <c r="BP16" s="76"/>
      <c r="BQ16" s="25"/>
      <c r="BR16" s="72"/>
      <c r="BS16" s="76"/>
      <c r="BT16" s="25"/>
      <c r="BU16" s="72"/>
      <c r="BV16" s="76"/>
      <c r="BW16" s="25"/>
      <c r="BX16" s="72"/>
      <c r="BY16" s="76"/>
      <c r="BZ16" s="25"/>
      <c r="CA16" s="72"/>
      <c r="CB16" s="76"/>
      <c r="CC16" s="25"/>
      <c r="CD16" s="72"/>
      <c r="CE16" s="76"/>
      <c r="CF16" s="25"/>
      <c r="CG16" s="72"/>
      <c r="CH16" s="76"/>
      <c r="CI16" s="25"/>
      <c r="CJ16" s="72"/>
      <c r="CK16" s="76"/>
      <c r="CL16" s="25"/>
      <c r="CM16" s="72">
        <f t="shared" si="37"/>
        <v>0</v>
      </c>
      <c r="CN16" s="76" t="str">
        <f t="shared" si="38"/>
        <v/>
      </c>
      <c r="CO16" s="25">
        <f t="shared" si="39"/>
        <v>0</v>
      </c>
      <c r="CQ16" s="72" t="str">
        <f t="shared" si="40"/>
        <v/>
      </c>
      <c r="CR16" s="76" t="str">
        <f t="shared" si="0"/>
        <v/>
      </c>
      <c r="CS16" s="25" t="str">
        <f t="shared" si="1"/>
        <v/>
      </c>
      <c r="CT16" s="72" t="str">
        <f t="shared" si="2"/>
        <v/>
      </c>
      <c r="CU16" s="76" t="str">
        <f t="shared" si="3"/>
        <v/>
      </c>
      <c r="CV16" s="25" t="str">
        <f t="shared" si="4"/>
        <v/>
      </c>
      <c r="CW16" s="72" t="str">
        <f t="shared" si="5"/>
        <v/>
      </c>
      <c r="CX16" s="76" t="str">
        <f t="shared" si="6"/>
        <v/>
      </c>
      <c r="CY16" s="25" t="str">
        <f t="shared" si="7"/>
        <v/>
      </c>
      <c r="CZ16" s="72" t="str">
        <f t="shared" si="8"/>
        <v/>
      </c>
      <c r="DA16" s="76" t="str">
        <f t="shared" si="9"/>
        <v/>
      </c>
      <c r="DB16" s="25" t="str">
        <f t="shared" si="10"/>
        <v/>
      </c>
      <c r="DC16" s="72" t="str">
        <f t="shared" si="11"/>
        <v/>
      </c>
      <c r="DD16" s="76" t="str">
        <f t="shared" si="12"/>
        <v/>
      </c>
      <c r="DE16" s="25" t="str">
        <f t="shared" si="13"/>
        <v/>
      </c>
      <c r="DF16" s="72" t="str">
        <f t="shared" si="14"/>
        <v/>
      </c>
      <c r="DG16" s="76" t="str">
        <f t="shared" si="15"/>
        <v/>
      </c>
      <c r="DH16" s="25" t="str">
        <f t="shared" si="16"/>
        <v/>
      </c>
      <c r="DI16" s="72" t="str">
        <f t="shared" si="17"/>
        <v/>
      </c>
      <c r="DJ16" s="76" t="str">
        <f t="shared" si="18"/>
        <v/>
      </c>
      <c r="DK16" s="25" t="str">
        <f t="shared" si="19"/>
        <v/>
      </c>
      <c r="DL16" s="72" t="str">
        <f t="shared" si="20"/>
        <v/>
      </c>
      <c r="DM16" s="76" t="str">
        <f t="shared" si="21"/>
        <v/>
      </c>
      <c r="DN16" s="25" t="str">
        <f t="shared" si="22"/>
        <v/>
      </c>
      <c r="DO16" s="72" t="str">
        <f t="shared" si="23"/>
        <v/>
      </c>
      <c r="DP16" s="76" t="str">
        <f t="shared" si="24"/>
        <v/>
      </c>
      <c r="DQ16" s="25" t="str">
        <f t="shared" si="25"/>
        <v/>
      </c>
      <c r="DR16" s="72" t="str">
        <f t="shared" si="41"/>
        <v/>
      </c>
      <c r="DS16" s="76" t="str">
        <f t="shared" si="26"/>
        <v/>
      </c>
      <c r="DT16" s="25" t="str">
        <f t="shared" si="27"/>
        <v/>
      </c>
      <c r="DU16" s="72">
        <f t="shared" si="28"/>
        <v>-38.07000000000005</v>
      </c>
      <c r="DV16" s="76">
        <f t="shared" si="29"/>
        <v>-4.0668297529136588E-2</v>
      </c>
      <c r="DW16" s="25">
        <f t="shared" si="30"/>
        <v>1</v>
      </c>
      <c r="DX16" s="72">
        <f t="shared" si="31"/>
        <v>-129.52999999999975</v>
      </c>
      <c r="DY16" s="76">
        <f t="shared" si="32"/>
        <v>-5.8662886541910361E-2</v>
      </c>
      <c r="DZ16" s="25">
        <f t="shared" si="33"/>
        <v>1</v>
      </c>
      <c r="EA16" s="72">
        <f>SUM(E16,H16,K16,O16,R16,X16,AA16,AD16,AG16,AJ16,AP16,AS16,BC16,BF16,BI16)</f>
        <v>-38.07000000000005</v>
      </c>
      <c r="EB16" s="76">
        <f t="shared" si="42"/>
        <v>-4.0668297529136588E-2</v>
      </c>
      <c r="EC16" s="25">
        <f>SUM(G16,J16,M16,Q16,T16,Z16,AC16,AF16,AI16,AL16,AR16,AU16,BE16,BH16,BK16)</f>
        <v>1</v>
      </c>
    </row>
    <row r="17" spans="1:133" x14ac:dyDescent="0.2">
      <c r="A17" s="8" t="s">
        <v>88</v>
      </c>
      <c r="B17" s="8" t="s">
        <v>88</v>
      </c>
      <c r="C17" s="43" t="s">
        <v>458</v>
      </c>
      <c r="D17" s="43" t="str">
        <f>VLOOKUP(C17,'industry list'!B:C,2,FALSE)</f>
        <v>CHIPS</v>
      </c>
      <c r="E17" s="71"/>
      <c r="F17" s="75"/>
      <c r="G17" s="26"/>
      <c r="H17" s="71"/>
      <c r="I17" s="75"/>
      <c r="J17" s="26"/>
      <c r="K17" s="71"/>
      <c r="L17" s="75"/>
      <c r="M17" s="26"/>
      <c r="O17" s="71"/>
      <c r="P17" s="75"/>
      <c r="Q17" s="26"/>
      <c r="R17" s="71"/>
      <c r="S17" s="75"/>
      <c r="T17" s="26"/>
      <c r="U17" s="71"/>
      <c r="V17" s="75"/>
      <c r="W17" s="26"/>
      <c r="X17" s="71"/>
      <c r="Y17" s="75"/>
      <c r="Z17" s="26"/>
      <c r="AA17" s="71"/>
      <c r="AB17" s="75"/>
      <c r="AC17" s="26"/>
      <c r="AD17" s="71"/>
      <c r="AE17" s="75"/>
      <c r="AF17" s="26"/>
      <c r="AG17" s="71"/>
      <c r="AH17" s="75"/>
      <c r="AI17" s="26"/>
      <c r="AJ17" s="71">
        <v>-44.688000000000045</v>
      </c>
      <c r="AK17" s="75">
        <v>-9.2468134414832065E-2</v>
      </c>
      <c r="AL17" s="26">
        <v>1</v>
      </c>
      <c r="AM17" s="71"/>
      <c r="AN17" s="75"/>
      <c r="AO17" s="26"/>
      <c r="AP17" s="71">
        <v>-69.760000000000218</v>
      </c>
      <c r="AQ17" s="75">
        <v>-5.7738784969376108E-2</v>
      </c>
      <c r="AR17" s="26">
        <v>1</v>
      </c>
      <c r="AS17" s="71"/>
      <c r="AT17" s="75"/>
      <c r="AU17" s="26"/>
      <c r="AV17" s="71"/>
      <c r="AW17" s="75"/>
      <c r="AX17" s="26"/>
      <c r="AY17" s="71">
        <f t="shared" si="34"/>
        <v>-114.44800000000026</v>
      </c>
      <c r="AZ17" s="75">
        <f t="shared" si="35"/>
        <v>-7.510345969210408E-2</v>
      </c>
      <c r="BA17" s="26">
        <f t="shared" si="36"/>
        <v>2</v>
      </c>
      <c r="BC17" s="71"/>
      <c r="BD17" s="75"/>
      <c r="BE17" s="26"/>
      <c r="BF17" s="71"/>
      <c r="BG17" s="75"/>
      <c r="BH17" s="26"/>
      <c r="BI17" s="71"/>
      <c r="BJ17" s="75"/>
      <c r="BK17" s="26"/>
      <c r="BL17" s="71"/>
      <c r="BM17" s="75"/>
      <c r="BN17" s="26"/>
      <c r="BO17" s="71"/>
      <c r="BP17" s="75"/>
      <c r="BQ17" s="26"/>
      <c r="BR17" s="71"/>
      <c r="BS17" s="75"/>
      <c r="BT17" s="26"/>
      <c r="BU17" s="71"/>
      <c r="BV17" s="75"/>
      <c r="BW17" s="26"/>
      <c r="BX17" s="71"/>
      <c r="BY17" s="75"/>
      <c r="BZ17" s="26"/>
      <c r="CA17" s="71"/>
      <c r="CB17" s="75"/>
      <c r="CC17" s="26"/>
      <c r="CD17" s="71"/>
      <c r="CE17" s="75"/>
      <c r="CF17" s="26"/>
      <c r="CG17" s="71"/>
      <c r="CH17" s="75"/>
      <c r="CI17" s="26"/>
      <c r="CJ17" s="71"/>
      <c r="CK17" s="75"/>
      <c r="CL17" s="26"/>
      <c r="CM17" s="71">
        <f t="shared" si="37"/>
        <v>0</v>
      </c>
      <c r="CN17" s="75" t="str">
        <f t="shared" si="38"/>
        <v/>
      </c>
      <c r="CO17" s="26">
        <f t="shared" si="39"/>
        <v>0</v>
      </c>
      <c r="CQ17" s="71" t="str">
        <f t="shared" si="40"/>
        <v/>
      </c>
      <c r="CR17" s="75" t="str">
        <f t="shared" si="0"/>
        <v/>
      </c>
      <c r="CS17" s="26" t="str">
        <f t="shared" si="1"/>
        <v/>
      </c>
      <c r="CT17" s="71" t="str">
        <f t="shared" si="2"/>
        <v/>
      </c>
      <c r="CU17" s="75" t="str">
        <f t="shared" si="3"/>
        <v/>
      </c>
      <c r="CV17" s="26" t="str">
        <f t="shared" si="4"/>
        <v/>
      </c>
      <c r="CW17" s="71" t="str">
        <f t="shared" si="5"/>
        <v/>
      </c>
      <c r="CX17" s="75" t="str">
        <f t="shared" si="6"/>
        <v/>
      </c>
      <c r="CY17" s="26" t="str">
        <f t="shared" si="7"/>
        <v/>
      </c>
      <c r="CZ17" s="71" t="str">
        <f t="shared" si="8"/>
        <v/>
      </c>
      <c r="DA17" s="75" t="str">
        <f t="shared" si="9"/>
        <v/>
      </c>
      <c r="DB17" s="26" t="str">
        <f t="shared" si="10"/>
        <v/>
      </c>
      <c r="DC17" s="71" t="str">
        <f t="shared" si="11"/>
        <v/>
      </c>
      <c r="DD17" s="75" t="str">
        <f t="shared" si="12"/>
        <v/>
      </c>
      <c r="DE17" s="26" t="str">
        <f t="shared" si="13"/>
        <v/>
      </c>
      <c r="DF17" s="71" t="str">
        <f t="shared" si="14"/>
        <v/>
      </c>
      <c r="DG17" s="75" t="str">
        <f t="shared" si="15"/>
        <v/>
      </c>
      <c r="DH17" s="26" t="str">
        <f t="shared" si="16"/>
        <v/>
      </c>
      <c r="DI17" s="71" t="str">
        <f t="shared" si="17"/>
        <v/>
      </c>
      <c r="DJ17" s="75" t="str">
        <f t="shared" si="18"/>
        <v/>
      </c>
      <c r="DK17" s="26" t="str">
        <f t="shared" si="19"/>
        <v/>
      </c>
      <c r="DL17" s="71">
        <f t="shared" si="20"/>
        <v>-44.688000000000045</v>
      </c>
      <c r="DM17" s="75">
        <f t="shared" si="21"/>
        <v>-9.2468134414832065E-2</v>
      </c>
      <c r="DN17" s="26">
        <f t="shared" si="22"/>
        <v>1</v>
      </c>
      <c r="DO17" s="71" t="str">
        <f t="shared" si="23"/>
        <v/>
      </c>
      <c r="DP17" s="75" t="str">
        <f t="shared" si="24"/>
        <v/>
      </c>
      <c r="DQ17" s="26" t="str">
        <f t="shared" si="25"/>
        <v/>
      </c>
      <c r="DR17" s="71">
        <f t="shared" si="41"/>
        <v>-69.760000000000218</v>
      </c>
      <c r="DS17" s="75">
        <f t="shared" si="26"/>
        <v>-5.7738784969376108E-2</v>
      </c>
      <c r="DT17" s="26">
        <f t="shared" si="27"/>
        <v>1</v>
      </c>
      <c r="DU17" s="71" t="str">
        <f t="shared" si="28"/>
        <v/>
      </c>
      <c r="DV17" s="75" t="str">
        <f t="shared" si="29"/>
        <v/>
      </c>
      <c r="DW17" s="26" t="str">
        <f t="shared" si="30"/>
        <v/>
      </c>
      <c r="DX17" s="71" t="str">
        <f t="shared" si="31"/>
        <v/>
      </c>
      <c r="DY17" s="75" t="str">
        <f t="shared" si="32"/>
        <v/>
      </c>
      <c r="DZ17" s="26" t="str">
        <f t="shared" si="33"/>
        <v/>
      </c>
      <c r="EA17" s="71">
        <f>SUM(E17,H17,K17,O17,R17,X17,AA17,AD17,AG17,AJ17,AP17,AS17,BC17,BF17,BI17)</f>
        <v>-114.44800000000026</v>
      </c>
      <c r="EB17" s="75">
        <f t="shared" si="42"/>
        <v>-7.510345969210408E-2</v>
      </c>
      <c r="EC17" s="26">
        <f>SUM(G17,J17,M17,Q17,T17,Z17,AC17,AF17,AI17,AL17,AR17,AU17,BE17,BH17,BK17)</f>
        <v>2</v>
      </c>
    </row>
    <row r="18" spans="1:133" x14ac:dyDescent="0.2">
      <c r="A18" s="5" t="s">
        <v>59</v>
      </c>
      <c r="B18" s="5" t="s">
        <v>159</v>
      </c>
      <c r="C18" s="5" t="s">
        <v>404</v>
      </c>
      <c r="D18" s="5" t="str">
        <f>VLOOKUP(C18,'industry list'!B:C,2,FALSE)</f>
        <v>COMPUTER</v>
      </c>
      <c r="E18" s="72"/>
      <c r="F18" s="76"/>
      <c r="G18" s="25"/>
      <c r="H18" s="72"/>
      <c r="I18" s="76"/>
      <c r="J18" s="25"/>
      <c r="K18" s="72"/>
      <c r="L18" s="76"/>
      <c r="M18" s="25"/>
      <c r="O18" s="72"/>
      <c r="P18" s="76"/>
      <c r="Q18" s="25"/>
      <c r="R18" s="72"/>
      <c r="S18" s="76"/>
      <c r="T18" s="25"/>
      <c r="U18" s="72"/>
      <c r="V18" s="76"/>
      <c r="W18" s="25"/>
      <c r="X18" s="72"/>
      <c r="Y18" s="76"/>
      <c r="Z18" s="25"/>
      <c r="AA18" s="72"/>
      <c r="AB18" s="76"/>
      <c r="AC18" s="25"/>
      <c r="AD18" s="72"/>
      <c r="AE18" s="76"/>
      <c r="AF18" s="25"/>
      <c r="AG18" s="72"/>
      <c r="AH18" s="76"/>
      <c r="AI18" s="25"/>
      <c r="AJ18" s="72"/>
      <c r="AK18" s="76"/>
      <c r="AL18" s="25"/>
      <c r="AM18" s="72"/>
      <c r="AN18" s="76"/>
      <c r="AO18" s="25"/>
      <c r="AP18" s="72"/>
      <c r="AQ18" s="76"/>
      <c r="AR18" s="25"/>
      <c r="AS18" s="72"/>
      <c r="AT18" s="76"/>
      <c r="AU18" s="25"/>
      <c r="AV18" s="72"/>
      <c r="AW18" s="76"/>
      <c r="AX18" s="25"/>
      <c r="AY18" s="72">
        <f t="shared" si="34"/>
        <v>0</v>
      </c>
      <c r="AZ18" s="76" t="str">
        <f t="shared" si="35"/>
        <v/>
      </c>
      <c r="BA18" s="25">
        <f t="shared" si="36"/>
        <v>0</v>
      </c>
      <c r="BC18" s="72">
        <v>25.240000000000009</v>
      </c>
      <c r="BD18" s="76">
        <v>1.7919391138278923E-2</v>
      </c>
      <c r="BE18" s="25">
        <v>1</v>
      </c>
      <c r="BF18" s="72"/>
      <c r="BG18" s="76"/>
      <c r="BH18" s="25"/>
      <c r="BI18" s="72"/>
      <c r="BJ18" s="76"/>
      <c r="BK18" s="25"/>
      <c r="BL18" s="72"/>
      <c r="BM18" s="76"/>
      <c r="BN18" s="25"/>
      <c r="BO18" s="72"/>
      <c r="BP18" s="76"/>
      <c r="BQ18" s="25"/>
      <c r="BR18" s="72"/>
      <c r="BS18" s="76"/>
      <c r="BT18" s="25"/>
      <c r="BU18" s="72"/>
      <c r="BV18" s="76"/>
      <c r="BW18" s="25"/>
      <c r="BX18" s="72"/>
      <c r="BY18" s="76"/>
      <c r="BZ18" s="25"/>
      <c r="CA18" s="72"/>
      <c r="CB18" s="76"/>
      <c r="CC18" s="25"/>
      <c r="CD18" s="72"/>
      <c r="CE18" s="76"/>
      <c r="CF18" s="25"/>
      <c r="CG18" s="72"/>
      <c r="CH18" s="76"/>
      <c r="CI18" s="25"/>
      <c r="CJ18" s="72"/>
      <c r="CK18" s="76"/>
      <c r="CL18" s="25"/>
      <c r="CM18" s="72">
        <f t="shared" si="37"/>
        <v>25.240000000000009</v>
      </c>
      <c r="CN18" s="76">
        <f t="shared" si="38"/>
        <v>1.7919391138278923E-2</v>
      </c>
      <c r="CO18" s="25">
        <f t="shared" si="39"/>
        <v>1</v>
      </c>
      <c r="CQ18" s="72">
        <f t="shared" si="40"/>
        <v>25.240000000000009</v>
      </c>
      <c r="CR18" s="76">
        <f t="shared" si="0"/>
        <v>1.7919391138278923E-2</v>
      </c>
      <c r="CS18" s="25">
        <f t="shared" si="1"/>
        <v>1</v>
      </c>
      <c r="CT18" s="72" t="str">
        <f t="shared" si="2"/>
        <v/>
      </c>
      <c r="CU18" s="76" t="str">
        <f t="shared" si="3"/>
        <v/>
      </c>
      <c r="CV18" s="25" t="str">
        <f t="shared" si="4"/>
        <v/>
      </c>
      <c r="CW18" s="72" t="str">
        <f t="shared" si="5"/>
        <v/>
      </c>
      <c r="CX18" s="76" t="str">
        <f t="shared" si="6"/>
        <v/>
      </c>
      <c r="CY18" s="25" t="str">
        <f t="shared" si="7"/>
        <v/>
      </c>
      <c r="CZ18" s="72" t="str">
        <f t="shared" si="8"/>
        <v/>
      </c>
      <c r="DA18" s="76" t="str">
        <f t="shared" si="9"/>
        <v/>
      </c>
      <c r="DB18" s="25" t="str">
        <f t="shared" si="10"/>
        <v/>
      </c>
      <c r="DC18" s="72" t="str">
        <f t="shared" si="11"/>
        <v/>
      </c>
      <c r="DD18" s="76" t="str">
        <f t="shared" si="12"/>
        <v/>
      </c>
      <c r="DE18" s="25" t="str">
        <f t="shared" si="13"/>
        <v/>
      </c>
      <c r="DF18" s="72" t="str">
        <f t="shared" si="14"/>
        <v/>
      </c>
      <c r="DG18" s="76" t="str">
        <f t="shared" si="15"/>
        <v/>
      </c>
      <c r="DH18" s="25" t="str">
        <f t="shared" si="16"/>
        <v/>
      </c>
      <c r="DI18" s="72" t="str">
        <f t="shared" si="17"/>
        <v/>
      </c>
      <c r="DJ18" s="76" t="str">
        <f t="shared" si="18"/>
        <v/>
      </c>
      <c r="DK18" s="25" t="str">
        <f t="shared" si="19"/>
        <v/>
      </c>
      <c r="DL18" s="72" t="str">
        <f t="shared" si="20"/>
        <v/>
      </c>
      <c r="DM18" s="76" t="str">
        <f t="shared" si="21"/>
        <v/>
      </c>
      <c r="DN18" s="25" t="str">
        <f t="shared" si="22"/>
        <v/>
      </c>
      <c r="DO18" s="72" t="str">
        <f t="shared" si="23"/>
        <v/>
      </c>
      <c r="DP18" s="76" t="str">
        <f t="shared" si="24"/>
        <v/>
      </c>
      <c r="DQ18" s="25" t="str">
        <f t="shared" si="25"/>
        <v/>
      </c>
      <c r="DR18" s="72" t="str">
        <f t="shared" si="41"/>
        <v/>
      </c>
      <c r="DS18" s="76" t="str">
        <f t="shared" si="26"/>
        <v/>
      </c>
      <c r="DT18" s="25" t="str">
        <f t="shared" si="27"/>
        <v/>
      </c>
      <c r="DU18" s="72" t="str">
        <f t="shared" si="28"/>
        <v/>
      </c>
      <c r="DV18" s="76" t="str">
        <f t="shared" si="29"/>
        <v/>
      </c>
      <c r="DW18" s="25" t="str">
        <f t="shared" si="30"/>
        <v/>
      </c>
      <c r="DX18" s="72" t="str">
        <f t="shared" si="31"/>
        <v/>
      </c>
      <c r="DY18" s="76" t="str">
        <f t="shared" si="32"/>
        <v/>
      </c>
      <c r="DZ18" s="25" t="str">
        <f t="shared" si="33"/>
        <v/>
      </c>
      <c r="EA18" s="72">
        <f>SUM(E18,H18,K18,O18,R18,X18,AA18,AD18,AG18,AJ18,AP18,AS18,BC18,BF18,BI18)</f>
        <v>25.240000000000009</v>
      </c>
      <c r="EB18" s="76">
        <f t="shared" si="42"/>
        <v>1.7919391138278923E-2</v>
      </c>
      <c r="EC18" s="25">
        <f>SUM(G18,J18,M18,Q18,T18,Z18,AC18,AF18,AI18,AL18,AR18,AU18,BE18,BH18,BK18)</f>
        <v>1</v>
      </c>
    </row>
    <row r="19" spans="1:133" x14ac:dyDescent="0.2">
      <c r="A19" s="8" t="s">
        <v>72</v>
      </c>
      <c r="B19" s="8" t="s">
        <v>170</v>
      </c>
      <c r="C19" s="43" t="s">
        <v>331</v>
      </c>
      <c r="D19" s="43" t="str">
        <f>VLOOKUP(C19,'industry list'!B:C,2,FALSE)</f>
        <v>COMPUTER</v>
      </c>
      <c r="E19" s="71"/>
      <c r="F19" s="75"/>
      <c r="G19" s="26"/>
      <c r="H19" s="71"/>
      <c r="I19" s="75"/>
      <c r="J19" s="26"/>
      <c r="K19" s="71"/>
      <c r="L19" s="75"/>
      <c r="M19" s="26"/>
      <c r="O19" s="71"/>
      <c r="P19" s="75"/>
      <c r="Q19" s="26"/>
      <c r="R19" s="71"/>
      <c r="S19" s="75"/>
      <c r="T19" s="26"/>
      <c r="U19" s="71"/>
      <c r="V19" s="75"/>
      <c r="W19" s="26"/>
      <c r="X19" s="71"/>
      <c r="Y19" s="75"/>
      <c r="Z19" s="26"/>
      <c r="AA19" s="71"/>
      <c r="AB19" s="75"/>
      <c r="AC19" s="26"/>
      <c r="AD19" s="71"/>
      <c r="AE19" s="75"/>
      <c r="AF19" s="26"/>
      <c r="AG19" s="71"/>
      <c r="AH19" s="75"/>
      <c r="AI19" s="26"/>
      <c r="AJ19" s="71"/>
      <c r="AK19" s="75"/>
      <c r="AL19" s="26"/>
      <c r="AM19" s="71"/>
      <c r="AN19" s="75"/>
      <c r="AO19" s="26"/>
      <c r="AP19" s="71"/>
      <c r="AQ19" s="75"/>
      <c r="AR19" s="26"/>
      <c r="AS19" s="71"/>
      <c r="AT19" s="75"/>
      <c r="AU19" s="26"/>
      <c r="AV19" s="71">
        <v>38.809999999999945</v>
      </c>
      <c r="AW19" s="75">
        <v>3.21807628524046E-2</v>
      </c>
      <c r="AX19" s="26">
        <v>1</v>
      </c>
      <c r="AY19" s="71">
        <f t="shared" si="34"/>
        <v>38.809999999999945</v>
      </c>
      <c r="AZ19" s="75">
        <f t="shared" si="35"/>
        <v>3.21807628524046E-2</v>
      </c>
      <c r="BA19" s="26">
        <f t="shared" si="36"/>
        <v>1</v>
      </c>
      <c r="BC19" s="71"/>
      <c r="BD19" s="75"/>
      <c r="BE19" s="26"/>
      <c r="BF19" s="71"/>
      <c r="BG19" s="75"/>
      <c r="BH19" s="26"/>
      <c r="BI19" s="71"/>
      <c r="BJ19" s="75"/>
      <c r="BK19" s="26"/>
      <c r="BL19" s="71"/>
      <c r="BM19" s="75"/>
      <c r="BN19" s="26"/>
      <c r="BO19" s="71"/>
      <c r="BP19" s="75"/>
      <c r="BQ19" s="26"/>
      <c r="BR19" s="71"/>
      <c r="BS19" s="75"/>
      <c r="BT19" s="26"/>
      <c r="BU19" s="71"/>
      <c r="BV19" s="75"/>
      <c r="BW19" s="26"/>
      <c r="BX19" s="71"/>
      <c r="BY19" s="75"/>
      <c r="BZ19" s="26"/>
      <c r="CA19" s="71"/>
      <c r="CB19" s="75"/>
      <c r="CC19" s="26"/>
      <c r="CD19" s="71"/>
      <c r="CE19" s="75"/>
      <c r="CF19" s="26"/>
      <c r="CG19" s="71"/>
      <c r="CH19" s="75"/>
      <c r="CI19" s="26"/>
      <c r="CJ19" s="71"/>
      <c r="CK19" s="75"/>
      <c r="CL19" s="26"/>
      <c r="CM19" s="71">
        <f t="shared" si="37"/>
        <v>0</v>
      </c>
      <c r="CN19" s="75" t="str">
        <f t="shared" si="38"/>
        <v/>
      </c>
      <c r="CO19" s="26">
        <f t="shared" si="39"/>
        <v>0</v>
      </c>
      <c r="CQ19" s="71" t="str">
        <f t="shared" si="40"/>
        <v/>
      </c>
      <c r="CR19" s="75" t="str">
        <f t="shared" si="0"/>
        <v/>
      </c>
      <c r="CS19" s="26" t="str">
        <f t="shared" si="1"/>
        <v/>
      </c>
      <c r="CT19" s="71" t="str">
        <f t="shared" si="2"/>
        <v/>
      </c>
      <c r="CU19" s="75" t="str">
        <f t="shared" si="3"/>
        <v/>
      </c>
      <c r="CV19" s="26" t="str">
        <f t="shared" si="4"/>
        <v/>
      </c>
      <c r="CW19" s="71" t="str">
        <f t="shared" si="5"/>
        <v/>
      </c>
      <c r="CX19" s="75" t="str">
        <f t="shared" si="6"/>
        <v/>
      </c>
      <c r="CY19" s="26" t="str">
        <f t="shared" si="7"/>
        <v/>
      </c>
      <c r="CZ19" s="71" t="str">
        <f t="shared" si="8"/>
        <v/>
      </c>
      <c r="DA19" s="75" t="str">
        <f t="shared" si="9"/>
        <v/>
      </c>
      <c r="DB19" s="26" t="str">
        <f t="shared" si="10"/>
        <v/>
      </c>
      <c r="DC19" s="71" t="str">
        <f t="shared" si="11"/>
        <v/>
      </c>
      <c r="DD19" s="75" t="str">
        <f t="shared" si="12"/>
        <v/>
      </c>
      <c r="DE19" s="26" t="str">
        <f t="shared" si="13"/>
        <v/>
      </c>
      <c r="DF19" s="71" t="str">
        <f t="shared" si="14"/>
        <v/>
      </c>
      <c r="DG19" s="75" t="str">
        <f t="shared" si="15"/>
        <v/>
      </c>
      <c r="DH19" s="26" t="str">
        <f t="shared" si="16"/>
        <v/>
      </c>
      <c r="DI19" s="71" t="str">
        <f t="shared" si="17"/>
        <v/>
      </c>
      <c r="DJ19" s="75" t="str">
        <f t="shared" si="18"/>
        <v/>
      </c>
      <c r="DK19" s="26" t="str">
        <f t="shared" si="19"/>
        <v/>
      </c>
      <c r="DL19" s="71" t="str">
        <f t="shared" si="20"/>
        <v/>
      </c>
      <c r="DM19" s="75" t="str">
        <f t="shared" si="21"/>
        <v/>
      </c>
      <c r="DN19" s="26" t="str">
        <f t="shared" si="22"/>
        <v/>
      </c>
      <c r="DO19" s="71" t="str">
        <f t="shared" si="23"/>
        <v/>
      </c>
      <c r="DP19" s="75" t="str">
        <f t="shared" si="24"/>
        <v/>
      </c>
      <c r="DQ19" s="26" t="str">
        <f t="shared" si="25"/>
        <v/>
      </c>
      <c r="DR19" s="71" t="str">
        <f t="shared" si="41"/>
        <v/>
      </c>
      <c r="DS19" s="75" t="str">
        <f t="shared" si="26"/>
        <v/>
      </c>
      <c r="DT19" s="26" t="str">
        <f t="shared" si="27"/>
        <v/>
      </c>
      <c r="DU19" s="71" t="str">
        <f t="shared" si="28"/>
        <v/>
      </c>
      <c r="DV19" s="75" t="str">
        <f t="shared" si="29"/>
        <v/>
      </c>
      <c r="DW19" s="26" t="str">
        <f t="shared" si="30"/>
        <v/>
      </c>
      <c r="DX19" s="71">
        <f t="shared" si="31"/>
        <v>38.809999999999945</v>
      </c>
      <c r="DY19" s="75">
        <f t="shared" si="32"/>
        <v>3.21807628524046E-2</v>
      </c>
      <c r="DZ19" s="26">
        <f t="shared" si="33"/>
        <v>1</v>
      </c>
      <c r="EA19" s="71">
        <f>SUM(E19,H19,K19,O19,R19,X19,AA19,AD19,AG19,AJ19,AP19,AS19,BC19,BF19,BI19)</f>
        <v>0</v>
      </c>
      <c r="EB19" s="75" t="str">
        <f t="shared" si="42"/>
        <v/>
      </c>
      <c r="EC19" s="26">
        <f>SUM(G19,J19,M19,Q19,T19,Z19,AC19,AF19,AI19,AL19,AR19,AU19,BE19,BH19,BK19)</f>
        <v>0</v>
      </c>
    </row>
    <row r="20" spans="1:133" x14ac:dyDescent="0.2">
      <c r="A20" s="5" t="s">
        <v>69</v>
      </c>
      <c r="B20" s="5" t="s">
        <v>169</v>
      </c>
      <c r="C20" s="5" t="s">
        <v>454</v>
      </c>
      <c r="D20" s="5" t="str">
        <f>VLOOKUP(C20,'industry list'!B:C,2,FALSE)</f>
        <v>CONSUMER</v>
      </c>
      <c r="E20" s="72"/>
      <c r="F20" s="76"/>
      <c r="G20" s="25"/>
      <c r="H20" s="72"/>
      <c r="I20" s="76"/>
      <c r="J20" s="25"/>
      <c r="K20" s="72"/>
      <c r="L20" s="76"/>
      <c r="M20" s="25"/>
      <c r="O20" s="72"/>
      <c r="P20" s="76"/>
      <c r="Q20" s="25"/>
      <c r="R20" s="72"/>
      <c r="S20" s="76"/>
      <c r="T20" s="25"/>
      <c r="U20" s="72"/>
      <c r="V20" s="76"/>
      <c r="W20" s="25"/>
      <c r="X20" s="72"/>
      <c r="Y20" s="76"/>
      <c r="Z20" s="25"/>
      <c r="AA20" s="72"/>
      <c r="AB20" s="76"/>
      <c r="AC20" s="25"/>
      <c r="AD20" s="72"/>
      <c r="AE20" s="76"/>
      <c r="AF20" s="25"/>
      <c r="AG20" s="72"/>
      <c r="AH20" s="76"/>
      <c r="AI20" s="25"/>
      <c r="AJ20" s="72"/>
      <c r="AK20" s="76"/>
      <c r="AL20" s="25"/>
      <c r="AM20" s="72"/>
      <c r="AN20" s="76"/>
      <c r="AO20" s="25"/>
      <c r="AP20" s="72"/>
      <c r="AQ20" s="76"/>
      <c r="AR20" s="25"/>
      <c r="AS20" s="72"/>
      <c r="AT20" s="76"/>
      <c r="AU20" s="25"/>
      <c r="AV20" s="72"/>
      <c r="AW20" s="76"/>
      <c r="AX20" s="25"/>
      <c r="AY20" s="72">
        <f t="shared" si="34"/>
        <v>0</v>
      </c>
      <c r="AZ20" s="76" t="str">
        <f t="shared" si="35"/>
        <v/>
      </c>
      <c r="BA20" s="25">
        <f t="shared" si="36"/>
        <v>0</v>
      </c>
      <c r="BC20" s="72">
        <v>306.2349999999999</v>
      </c>
      <c r="BD20" s="76">
        <v>0.23627511872200718</v>
      </c>
      <c r="BE20" s="25">
        <v>1</v>
      </c>
      <c r="BF20" s="72"/>
      <c r="BG20" s="76"/>
      <c r="BH20" s="25"/>
      <c r="BI20" s="72"/>
      <c r="BJ20" s="76"/>
      <c r="BK20" s="25"/>
      <c r="BL20" s="72"/>
      <c r="BM20" s="76"/>
      <c r="BN20" s="25"/>
      <c r="BO20" s="72"/>
      <c r="BP20" s="76"/>
      <c r="BQ20" s="25"/>
      <c r="BR20" s="72"/>
      <c r="BS20" s="76"/>
      <c r="BT20" s="25"/>
      <c r="BU20" s="72"/>
      <c r="BV20" s="76"/>
      <c r="BW20" s="25"/>
      <c r="BX20" s="72"/>
      <c r="BY20" s="76"/>
      <c r="BZ20" s="25"/>
      <c r="CA20" s="72"/>
      <c r="CB20" s="76"/>
      <c r="CC20" s="25"/>
      <c r="CD20" s="72"/>
      <c r="CE20" s="76"/>
      <c r="CF20" s="25"/>
      <c r="CG20" s="72"/>
      <c r="CH20" s="76"/>
      <c r="CI20" s="25"/>
      <c r="CJ20" s="72"/>
      <c r="CK20" s="76"/>
      <c r="CL20" s="25"/>
      <c r="CM20" s="72">
        <f t="shared" si="37"/>
        <v>306.2349999999999</v>
      </c>
      <c r="CN20" s="76">
        <f t="shared" si="38"/>
        <v>0.23627511872200718</v>
      </c>
      <c r="CO20" s="25">
        <f t="shared" si="39"/>
        <v>1</v>
      </c>
      <c r="CQ20" s="72">
        <f t="shared" si="40"/>
        <v>306.2349999999999</v>
      </c>
      <c r="CR20" s="76">
        <f t="shared" si="0"/>
        <v>0.23627511872200718</v>
      </c>
      <c r="CS20" s="25">
        <f t="shared" si="1"/>
        <v>1</v>
      </c>
      <c r="CT20" s="72" t="str">
        <f t="shared" si="2"/>
        <v/>
      </c>
      <c r="CU20" s="76" t="str">
        <f t="shared" si="3"/>
        <v/>
      </c>
      <c r="CV20" s="25" t="str">
        <f t="shared" si="4"/>
        <v/>
      </c>
      <c r="CW20" s="72" t="str">
        <f t="shared" si="5"/>
        <v/>
      </c>
      <c r="CX20" s="76" t="str">
        <f t="shared" si="6"/>
        <v/>
      </c>
      <c r="CY20" s="25" t="str">
        <f t="shared" si="7"/>
        <v/>
      </c>
      <c r="CZ20" s="72" t="str">
        <f t="shared" si="8"/>
        <v/>
      </c>
      <c r="DA20" s="76" t="str">
        <f t="shared" si="9"/>
        <v/>
      </c>
      <c r="DB20" s="25" t="str">
        <f t="shared" si="10"/>
        <v/>
      </c>
      <c r="DC20" s="72" t="str">
        <f t="shared" si="11"/>
        <v/>
      </c>
      <c r="DD20" s="76" t="str">
        <f t="shared" si="12"/>
        <v/>
      </c>
      <c r="DE20" s="25" t="str">
        <f t="shared" si="13"/>
        <v/>
      </c>
      <c r="DF20" s="72" t="str">
        <f t="shared" si="14"/>
        <v/>
      </c>
      <c r="DG20" s="76" t="str">
        <f t="shared" si="15"/>
        <v/>
      </c>
      <c r="DH20" s="25" t="str">
        <f t="shared" si="16"/>
        <v/>
      </c>
      <c r="DI20" s="72" t="str">
        <f t="shared" si="17"/>
        <v/>
      </c>
      <c r="DJ20" s="76" t="str">
        <f t="shared" si="18"/>
        <v/>
      </c>
      <c r="DK20" s="25" t="str">
        <f t="shared" si="19"/>
        <v/>
      </c>
      <c r="DL20" s="72" t="str">
        <f t="shared" si="20"/>
        <v/>
      </c>
      <c r="DM20" s="76" t="str">
        <f t="shared" si="21"/>
        <v/>
      </c>
      <c r="DN20" s="25" t="str">
        <f t="shared" si="22"/>
        <v/>
      </c>
      <c r="DO20" s="72" t="str">
        <f t="shared" si="23"/>
        <v/>
      </c>
      <c r="DP20" s="76" t="str">
        <f t="shared" si="24"/>
        <v/>
      </c>
      <c r="DQ20" s="25" t="str">
        <f t="shared" si="25"/>
        <v/>
      </c>
      <c r="DR20" s="72" t="str">
        <f t="shared" si="41"/>
        <v/>
      </c>
      <c r="DS20" s="76" t="str">
        <f t="shared" si="26"/>
        <v/>
      </c>
      <c r="DT20" s="25" t="str">
        <f t="shared" si="27"/>
        <v/>
      </c>
      <c r="DU20" s="72" t="str">
        <f t="shared" si="28"/>
        <v/>
      </c>
      <c r="DV20" s="76" t="str">
        <f t="shared" si="29"/>
        <v/>
      </c>
      <c r="DW20" s="25" t="str">
        <f t="shared" si="30"/>
        <v/>
      </c>
      <c r="DX20" s="72" t="str">
        <f t="shared" si="31"/>
        <v/>
      </c>
      <c r="DY20" s="76" t="str">
        <f t="shared" si="32"/>
        <v/>
      </c>
      <c r="DZ20" s="25" t="str">
        <f t="shared" si="33"/>
        <v/>
      </c>
      <c r="EA20" s="72">
        <f>SUM(E20,H20,K20,O20,R20,X20,AA20,AD20,AG20,AJ20,AP20,AS20,BC20,BF20,BI20)</f>
        <v>306.2349999999999</v>
      </c>
      <c r="EB20" s="76">
        <f t="shared" si="42"/>
        <v>0.23627511872200718</v>
      </c>
      <c r="EC20" s="25">
        <f>SUM(G20,J20,M20,Q20,T20,Z20,AC20,AF20,AI20,AL20,AR20,AU20,BE20,BH20,BK20)</f>
        <v>1</v>
      </c>
    </row>
    <row r="21" spans="1:133" x14ac:dyDescent="0.2">
      <c r="A21" s="8" t="s">
        <v>40</v>
      </c>
      <c r="B21" s="8" t="s">
        <v>146</v>
      </c>
      <c r="C21" s="43" t="s">
        <v>565</v>
      </c>
      <c r="D21" s="43" t="str">
        <f>VLOOKUP(C21,'industry list'!B:C,2,FALSE)</f>
        <v>ENERGY</v>
      </c>
      <c r="E21" s="71"/>
      <c r="F21" s="75"/>
      <c r="G21" s="26"/>
      <c r="H21" s="71"/>
      <c r="I21" s="75"/>
      <c r="J21" s="26"/>
      <c r="K21" s="71"/>
      <c r="L21" s="75"/>
      <c r="M21" s="26"/>
      <c r="O21" s="71"/>
      <c r="P21" s="75"/>
      <c r="Q21" s="26"/>
      <c r="R21" s="71"/>
      <c r="S21" s="75"/>
      <c r="T21" s="26"/>
      <c r="U21" s="71"/>
      <c r="V21" s="75"/>
      <c r="W21" s="26"/>
      <c r="X21" s="71"/>
      <c r="Y21" s="75"/>
      <c r="Z21" s="26"/>
      <c r="AA21" s="71"/>
      <c r="AB21" s="75"/>
      <c r="AC21" s="26"/>
      <c r="AD21" s="71"/>
      <c r="AE21" s="75"/>
      <c r="AF21" s="26"/>
      <c r="AG21" s="71"/>
      <c r="AH21" s="75"/>
      <c r="AI21" s="26"/>
      <c r="AJ21" s="71"/>
      <c r="AK21" s="75"/>
      <c r="AL21" s="26"/>
      <c r="AM21" s="71"/>
      <c r="AN21" s="75"/>
      <c r="AO21" s="26"/>
      <c r="AP21" s="71"/>
      <c r="AQ21" s="75"/>
      <c r="AR21" s="26"/>
      <c r="AS21" s="71"/>
      <c r="AT21" s="75"/>
      <c r="AU21" s="26"/>
      <c r="AV21" s="71">
        <v>-67.160000000000082</v>
      </c>
      <c r="AW21" s="75">
        <v>-6.3345343419290406E-2</v>
      </c>
      <c r="AX21" s="26">
        <v>1</v>
      </c>
      <c r="AY21" s="71">
        <f t="shared" si="34"/>
        <v>-67.160000000000082</v>
      </c>
      <c r="AZ21" s="75">
        <f t="shared" si="35"/>
        <v>-6.3345343419290406E-2</v>
      </c>
      <c r="BA21" s="26">
        <f t="shared" si="36"/>
        <v>1</v>
      </c>
      <c r="BC21" s="71">
        <v>-264.85000000000014</v>
      </c>
      <c r="BD21" s="75">
        <v>-0.15534726580600516</v>
      </c>
      <c r="BE21" s="26">
        <v>1</v>
      </c>
      <c r="BF21" s="71"/>
      <c r="BG21" s="75"/>
      <c r="BH21" s="26"/>
      <c r="BI21" s="71"/>
      <c r="BJ21" s="75"/>
      <c r="BK21" s="26"/>
      <c r="BL21" s="71"/>
      <c r="BM21" s="75"/>
      <c r="BN21" s="26"/>
      <c r="BO21" s="71"/>
      <c r="BP21" s="75"/>
      <c r="BQ21" s="26"/>
      <c r="BR21" s="71"/>
      <c r="BS21" s="75"/>
      <c r="BT21" s="26"/>
      <c r="BU21" s="71"/>
      <c r="BV21" s="75"/>
      <c r="BW21" s="26"/>
      <c r="BX21" s="71"/>
      <c r="BY21" s="75"/>
      <c r="BZ21" s="26"/>
      <c r="CA21" s="71"/>
      <c r="CB21" s="75"/>
      <c r="CC21" s="26"/>
      <c r="CD21" s="71"/>
      <c r="CE21" s="75"/>
      <c r="CF21" s="26"/>
      <c r="CG21" s="71"/>
      <c r="CH21" s="75"/>
      <c r="CI21" s="26"/>
      <c r="CJ21" s="71"/>
      <c r="CK21" s="75"/>
      <c r="CL21" s="26"/>
      <c r="CM21" s="71">
        <f t="shared" si="37"/>
        <v>-264.85000000000014</v>
      </c>
      <c r="CN21" s="75">
        <f t="shared" si="38"/>
        <v>-0.15534726580600516</v>
      </c>
      <c r="CO21" s="26">
        <f t="shared" si="39"/>
        <v>1</v>
      </c>
      <c r="CQ21" s="71">
        <f t="shared" si="40"/>
        <v>-264.85000000000014</v>
      </c>
      <c r="CR21" s="75">
        <f t="shared" si="0"/>
        <v>-0.15534726580600516</v>
      </c>
      <c r="CS21" s="26">
        <f t="shared" si="1"/>
        <v>1</v>
      </c>
      <c r="CT21" s="71" t="str">
        <f t="shared" si="2"/>
        <v/>
      </c>
      <c r="CU21" s="75" t="str">
        <f t="shared" si="3"/>
        <v/>
      </c>
      <c r="CV21" s="26" t="str">
        <f t="shared" si="4"/>
        <v/>
      </c>
      <c r="CW21" s="71" t="str">
        <f t="shared" si="5"/>
        <v/>
      </c>
      <c r="CX21" s="75" t="str">
        <f t="shared" si="6"/>
        <v/>
      </c>
      <c r="CY21" s="26" t="str">
        <f t="shared" si="7"/>
        <v/>
      </c>
      <c r="CZ21" s="71" t="str">
        <f t="shared" si="8"/>
        <v/>
      </c>
      <c r="DA21" s="75" t="str">
        <f t="shared" si="9"/>
        <v/>
      </c>
      <c r="DB21" s="26" t="str">
        <f t="shared" si="10"/>
        <v/>
      </c>
      <c r="DC21" s="71" t="str">
        <f t="shared" si="11"/>
        <v/>
      </c>
      <c r="DD21" s="75" t="str">
        <f t="shared" si="12"/>
        <v/>
      </c>
      <c r="DE21" s="26" t="str">
        <f t="shared" si="13"/>
        <v/>
      </c>
      <c r="DF21" s="71" t="str">
        <f t="shared" si="14"/>
        <v/>
      </c>
      <c r="DG21" s="75" t="str">
        <f t="shared" si="15"/>
        <v/>
      </c>
      <c r="DH21" s="26" t="str">
        <f t="shared" si="16"/>
        <v/>
      </c>
      <c r="DI21" s="71" t="str">
        <f t="shared" si="17"/>
        <v/>
      </c>
      <c r="DJ21" s="75" t="str">
        <f t="shared" si="18"/>
        <v/>
      </c>
      <c r="DK21" s="26" t="str">
        <f t="shared" si="19"/>
        <v/>
      </c>
      <c r="DL21" s="71" t="str">
        <f t="shared" si="20"/>
        <v/>
      </c>
      <c r="DM21" s="75" t="str">
        <f t="shared" si="21"/>
        <v/>
      </c>
      <c r="DN21" s="26" t="str">
        <f t="shared" si="22"/>
        <v/>
      </c>
      <c r="DO21" s="71" t="str">
        <f t="shared" si="23"/>
        <v/>
      </c>
      <c r="DP21" s="75" t="str">
        <f t="shared" si="24"/>
        <v/>
      </c>
      <c r="DQ21" s="26" t="str">
        <f t="shared" si="25"/>
        <v/>
      </c>
      <c r="DR21" s="71" t="str">
        <f t="shared" si="41"/>
        <v/>
      </c>
      <c r="DS21" s="75" t="str">
        <f t="shared" si="26"/>
        <v/>
      </c>
      <c r="DT21" s="26" t="str">
        <f t="shared" si="27"/>
        <v/>
      </c>
      <c r="DU21" s="71" t="str">
        <f t="shared" si="28"/>
        <v/>
      </c>
      <c r="DV21" s="75" t="str">
        <f t="shared" si="29"/>
        <v/>
      </c>
      <c r="DW21" s="26" t="str">
        <f t="shared" si="30"/>
        <v/>
      </c>
      <c r="DX21" s="71">
        <f t="shared" si="31"/>
        <v>-67.160000000000082</v>
      </c>
      <c r="DY21" s="75">
        <f t="shared" si="32"/>
        <v>-6.3345343419290406E-2</v>
      </c>
      <c r="DZ21" s="26">
        <f t="shared" si="33"/>
        <v>1</v>
      </c>
      <c r="EA21" s="71">
        <f>SUM(E21,H21,K21,O21,R21,X21,AA21,AD21,AG21,AJ21,AP21,AS21,BC21,BF21,BI21)</f>
        <v>-264.85000000000014</v>
      </c>
      <c r="EB21" s="75">
        <f t="shared" si="42"/>
        <v>-0.15534726580600516</v>
      </c>
      <c r="EC21" s="26">
        <f>SUM(G21,J21,M21,Q21,T21,Z21,AC21,AF21,AI21,AL21,AR21,AU21,BE21,BH21,BK21)</f>
        <v>1</v>
      </c>
    </row>
    <row r="22" spans="1:133" x14ac:dyDescent="0.2">
      <c r="A22" s="5" t="s">
        <v>52</v>
      </c>
      <c r="B22" s="5" t="s">
        <v>52</v>
      </c>
      <c r="C22" s="5" t="s">
        <v>206</v>
      </c>
      <c r="D22" s="5" t="str">
        <f>VLOOKUP(C22,'industry list'!B:C,2,FALSE)</f>
        <v>ENERGY</v>
      </c>
      <c r="E22" s="72"/>
      <c r="F22" s="76"/>
      <c r="G22" s="25"/>
      <c r="H22" s="72"/>
      <c r="I22" s="76"/>
      <c r="J22" s="25"/>
      <c r="K22" s="72"/>
      <c r="L22" s="76"/>
      <c r="M22" s="25"/>
      <c r="O22" s="72">
        <v>-60.314999999999998</v>
      </c>
      <c r="P22" s="76">
        <v>-0.13655968755306502</v>
      </c>
      <c r="Q22" s="25">
        <v>1</v>
      </c>
      <c r="R22" s="72">
        <v>-92.40500000000003</v>
      </c>
      <c r="S22" s="76">
        <v>-0.20921492047319867</v>
      </c>
      <c r="T22" s="25">
        <v>1</v>
      </c>
      <c r="U22" s="72"/>
      <c r="V22" s="76"/>
      <c r="W22" s="25"/>
      <c r="X22" s="72"/>
      <c r="Y22" s="76"/>
      <c r="Z22" s="25"/>
      <c r="AA22" s="72"/>
      <c r="AB22" s="76"/>
      <c r="AC22" s="25"/>
      <c r="AD22" s="72"/>
      <c r="AE22" s="76"/>
      <c r="AF22" s="25"/>
      <c r="AG22" s="72"/>
      <c r="AH22" s="76"/>
      <c r="AI22" s="25"/>
      <c r="AJ22" s="72"/>
      <c r="AK22" s="76"/>
      <c r="AL22" s="25"/>
      <c r="AM22" s="72"/>
      <c r="AN22" s="76"/>
      <c r="AO22" s="25"/>
      <c r="AP22" s="72"/>
      <c r="AQ22" s="76"/>
      <c r="AR22" s="25"/>
      <c r="AS22" s="72"/>
      <c r="AT22" s="76"/>
      <c r="AU22" s="25"/>
      <c r="AV22" s="72"/>
      <c r="AW22" s="76"/>
      <c r="AX22" s="25"/>
      <c r="AY22" s="72">
        <f t="shared" si="34"/>
        <v>-152.72000000000003</v>
      </c>
      <c r="AZ22" s="76">
        <f t="shared" si="35"/>
        <v>-0.17288730401313185</v>
      </c>
      <c r="BA22" s="25">
        <f t="shared" si="36"/>
        <v>2</v>
      </c>
      <c r="BC22" s="72"/>
      <c r="BD22" s="76"/>
      <c r="BE22" s="25"/>
      <c r="BF22" s="72"/>
      <c r="BG22" s="76"/>
      <c r="BH22" s="25"/>
      <c r="BI22" s="72"/>
      <c r="BJ22" s="76"/>
      <c r="BK22" s="25"/>
      <c r="BL22" s="72"/>
      <c r="BM22" s="76"/>
      <c r="BN22" s="25"/>
      <c r="BO22" s="72"/>
      <c r="BP22" s="76"/>
      <c r="BQ22" s="25"/>
      <c r="BR22" s="72"/>
      <c r="BS22" s="76"/>
      <c r="BT22" s="25"/>
      <c r="BU22" s="72"/>
      <c r="BV22" s="76"/>
      <c r="BW22" s="25"/>
      <c r="BX22" s="72"/>
      <c r="BY22" s="76"/>
      <c r="BZ22" s="25"/>
      <c r="CA22" s="72"/>
      <c r="CB22" s="76"/>
      <c r="CC22" s="25"/>
      <c r="CD22" s="72"/>
      <c r="CE22" s="76"/>
      <c r="CF22" s="25"/>
      <c r="CG22" s="72"/>
      <c r="CH22" s="76"/>
      <c r="CI22" s="25"/>
      <c r="CJ22" s="72"/>
      <c r="CK22" s="76"/>
      <c r="CL22" s="25"/>
      <c r="CM22" s="72">
        <f t="shared" si="37"/>
        <v>0</v>
      </c>
      <c r="CN22" s="76" t="str">
        <f t="shared" si="38"/>
        <v/>
      </c>
      <c r="CO22" s="25">
        <f t="shared" si="39"/>
        <v>0</v>
      </c>
      <c r="CQ22" s="72">
        <f t="shared" si="40"/>
        <v>-60.314999999999998</v>
      </c>
      <c r="CR22" s="76">
        <f t="shared" si="0"/>
        <v>-0.13655968755306502</v>
      </c>
      <c r="CS22" s="25">
        <f t="shared" si="1"/>
        <v>1</v>
      </c>
      <c r="CT22" s="72">
        <f t="shared" si="2"/>
        <v>-92.40500000000003</v>
      </c>
      <c r="CU22" s="76">
        <f t="shared" si="3"/>
        <v>-0.20921492047319867</v>
      </c>
      <c r="CV22" s="25">
        <f t="shared" si="4"/>
        <v>1</v>
      </c>
      <c r="CW22" s="72" t="str">
        <f t="shared" si="5"/>
        <v/>
      </c>
      <c r="CX22" s="76" t="str">
        <f t="shared" si="6"/>
        <v/>
      </c>
      <c r="CY22" s="25" t="str">
        <f t="shared" si="7"/>
        <v/>
      </c>
      <c r="CZ22" s="72" t="str">
        <f t="shared" si="8"/>
        <v/>
      </c>
      <c r="DA22" s="76" t="str">
        <f t="shared" si="9"/>
        <v/>
      </c>
      <c r="DB22" s="25" t="str">
        <f t="shared" si="10"/>
        <v/>
      </c>
      <c r="DC22" s="72" t="str">
        <f t="shared" si="11"/>
        <v/>
      </c>
      <c r="DD22" s="76" t="str">
        <f t="shared" si="12"/>
        <v/>
      </c>
      <c r="DE22" s="25" t="str">
        <f t="shared" si="13"/>
        <v/>
      </c>
      <c r="DF22" s="72" t="str">
        <f t="shared" si="14"/>
        <v/>
      </c>
      <c r="DG22" s="76" t="str">
        <f t="shared" si="15"/>
        <v/>
      </c>
      <c r="DH22" s="25" t="str">
        <f t="shared" si="16"/>
        <v/>
      </c>
      <c r="DI22" s="72" t="str">
        <f t="shared" si="17"/>
        <v/>
      </c>
      <c r="DJ22" s="76" t="str">
        <f t="shared" si="18"/>
        <v/>
      </c>
      <c r="DK22" s="25" t="str">
        <f t="shared" si="19"/>
        <v/>
      </c>
      <c r="DL22" s="72" t="str">
        <f t="shared" si="20"/>
        <v/>
      </c>
      <c r="DM22" s="76" t="str">
        <f t="shared" si="21"/>
        <v/>
      </c>
      <c r="DN22" s="25" t="str">
        <f t="shared" si="22"/>
        <v/>
      </c>
      <c r="DO22" s="72" t="str">
        <f t="shared" si="23"/>
        <v/>
      </c>
      <c r="DP22" s="76" t="str">
        <f t="shared" si="24"/>
        <v/>
      </c>
      <c r="DQ22" s="25" t="str">
        <f t="shared" si="25"/>
        <v/>
      </c>
      <c r="DR22" s="72" t="str">
        <f t="shared" si="41"/>
        <v/>
      </c>
      <c r="DS22" s="76" t="str">
        <f t="shared" si="26"/>
        <v/>
      </c>
      <c r="DT22" s="25" t="str">
        <f t="shared" si="27"/>
        <v/>
      </c>
      <c r="DU22" s="72" t="str">
        <f t="shared" si="28"/>
        <v/>
      </c>
      <c r="DV22" s="76" t="str">
        <f t="shared" si="29"/>
        <v/>
      </c>
      <c r="DW22" s="25" t="str">
        <f t="shared" si="30"/>
        <v/>
      </c>
      <c r="DX22" s="72" t="str">
        <f t="shared" si="31"/>
        <v/>
      </c>
      <c r="DY22" s="76" t="str">
        <f t="shared" si="32"/>
        <v/>
      </c>
      <c r="DZ22" s="25" t="str">
        <f t="shared" si="33"/>
        <v/>
      </c>
      <c r="EA22" s="72">
        <f>SUM(E22,H22,K22,O22,R22,X22,AA22,AD22,AG22,AJ22,AP22,AS22,BC22,BF22,BI22)</f>
        <v>-152.72000000000003</v>
      </c>
      <c r="EB22" s="76">
        <f t="shared" si="42"/>
        <v>-0.17288730401313185</v>
      </c>
      <c r="EC22" s="25">
        <f>SUM(G22,J22,M22,Q22,T22,Z22,AC22,AF22,AI22,AL22,AR22,AU22,BE22,BH22,BK22)</f>
        <v>2</v>
      </c>
    </row>
    <row r="23" spans="1:133" x14ac:dyDescent="0.2">
      <c r="A23" s="8" t="s">
        <v>41</v>
      </c>
      <c r="B23" s="8" t="s">
        <v>147</v>
      </c>
      <c r="C23" s="43" t="s">
        <v>228</v>
      </c>
      <c r="D23" s="43" t="str">
        <f>VLOOKUP(C23,'industry list'!B:C,2,FALSE)</f>
        <v>ENERGY</v>
      </c>
      <c r="E23" s="71"/>
      <c r="F23" s="75"/>
      <c r="G23" s="26"/>
      <c r="H23" s="71"/>
      <c r="I23" s="75"/>
      <c r="J23" s="26"/>
      <c r="K23" s="71"/>
      <c r="L23" s="75"/>
      <c r="M23" s="26"/>
      <c r="O23" s="71"/>
      <c r="P23" s="75"/>
      <c r="Q23" s="26"/>
      <c r="R23" s="71"/>
      <c r="S23" s="75"/>
      <c r="T23" s="26"/>
      <c r="U23" s="71"/>
      <c r="V23" s="75"/>
      <c r="W23" s="26"/>
      <c r="X23" s="71">
        <v>-103.44000000000005</v>
      </c>
      <c r="Y23" s="75">
        <v>-7.5780219780219815E-2</v>
      </c>
      <c r="Z23" s="26">
        <v>1</v>
      </c>
      <c r="AA23" s="71"/>
      <c r="AB23" s="75"/>
      <c r="AC23" s="26"/>
      <c r="AD23" s="71"/>
      <c r="AE23" s="75"/>
      <c r="AF23" s="26"/>
      <c r="AG23" s="71"/>
      <c r="AH23" s="75"/>
      <c r="AI23" s="26"/>
      <c r="AJ23" s="71"/>
      <c r="AK23" s="75"/>
      <c r="AL23" s="26"/>
      <c r="AM23" s="71"/>
      <c r="AN23" s="75"/>
      <c r="AO23" s="26"/>
      <c r="AP23" s="71"/>
      <c r="AQ23" s="75"/>
      <c r="AR23" s="26"/>
      <c r="AS23" s="71"/>
      <c r="AT23" s="75"/>
      <c r="AU23" s="26"/>
      <c r="AV23" s="71"/>
      <c r="AW23" s="75"/>
      <c r="AX23" s="26"/>
      <c r="AY23" s="71">
        <f t="shared" si="34"/>
        <v>-103.44000000000005</v>
      </c>
      <c r="AZ23" s="75">
        <f t="shared" si="35"/>
        <v>-7.5780219780219815E-2</v>
      </c>
      <c r="BA23" s="26">
        <f t="shared" si="36"/>
        <v>1</v>
      </c>
      <c r="BC23" s="71"/>
      <c r="BD23" s="75"/>
      <c r="BE23" s="26"/>
      <c r="BF23" s="71"/>
      <c r="BG23" s="75"/>
      <c r="BH23" s="26"/>
      <c r="BI23" s="71"/>
      <c r="BJ23" s="75"/>
      <c r="BK23" s="26"/>
      <c r="BL23" s="71"/>
      <c r="BM23" s="75"/>
      <c r="BN23" s="26"/>
      <c r="BO23" s="71"/>
      <c r="BP23" s="75"/>
      <c r="BQ23" s="26"/>
      <c r="BR23" s="71"/>
      <c r="BS23" s="75"/>
      <c r="BT23" s="26"/>
      <c r="BU23" s="71"/>
      <c r="BV23" s="75"/>
      <c r="BW23" s="26"/>
      <c r="BX23" s="71"/>
      <c r="BY23" s="75"/>
      <c r="BZ23" s="26"/>
      <c r="CA23" s="71"/>
      <c r="CB23" s="75"/>
      <c r="CC23" s="26"/>
      <c r="CD23" s="71"/>
      <c r="CE23" s="75"/>
      <c r="CF23" s="26"/>
      <c r="CG23" s="71"/>
      <c r="CH23" s="75"/>
      <c r="CI23" s="26"/>
      <c r="CJ23" s="71"/>
      <c r="CK23" s="75"/>
      <c r="CL23" s="26"/>
      <c r="CM23" s="71">
        <f t="shared" si="37"/>
        <v>0</v>
      </c>
      <c r="CN23" s="75" t="str">
        <f t="shared" si="38"/>
        <v/>
      </c>
      <c r="CO23" s="26">
        <f t="shared" si="39"/>
        <v>0</v>
      </c>
      <c r="CQ23" s="71" t="str">
        <f t="shared" si="40"/>
        <v/>
      </c>
      <c r="CR23" s="75" t="str">
        <f t="shared" si="0"/>
        <v/>
      </c>
      <c r="CS23" s="26" t="str">
        <f t="shared" si="1"/>
        <v/>
      </c>
      <c r="CT23" s="71" t="str">
        <f t="shared" si="2"/>
        <v/>
      </c>
      <c r="CU23" s="75" t="str">
        <f t="shared" si="3"/>
        <v/>
      </c>
      <c r="CV23" s="26" t="str">
        <f t="shared" si="4"/>
        <v/>
      </c>
      <c r="CW23" s="71" t="str">
        <f t="shared" si="5"/>
        <v/>
      </c>
      <c r="CX23" s="75" t="str">
        <f t="shared" si="6"/>
        <v/>
      </c>
      <c r="CY23" s="26" t="str">
        <f t="shared" si="7"/>
        <v/>
      </c>
      <c r="CZ23" s="71">
        <f t="shared" si="8"/>
        <v>-103.44000000000005</v>
      </c>
      <c r="DA23" s="75">
        <f t="shared" si="9"/>
        <v>-7.5780219780219815E-2</v>
      </c>
      <c r="DB23" s="26">
        <f t="shared" si="10"/>
        <v>1</v>
      </c>
      <c r="DC23" s="71" t="str">
        <f t="shared" si="11"/>
        <v/>
      </c>
      <c r="DD23" s="75" t="str">
        <f t="shared" si="12"/>
        <v/>
      </c>
      <c r="DE23" s="26" t="str">
        <f t="shared" si="13"/>
        <v/>
      </c>
      <c r="DF23" s="71" t="str">
        <f t="shared" si="14"/>
        <v/>
      </c>
      <c r="DG23" s="75" t="str">
        <f t="shared" si="15"/>
        <v/>
      </c>
      <c r="DH23" s="26" t="str">
        <f t="shared" si="16"/>
        <v/>
      </c>
      <c r="DI23" s="71" t="str">
        <f t="shared" si="17"/>
        <v/>
      </c>
      <c r="DJ23" s="75" t="str">
        <f t="shared" si="18"/>
        <v/>
      </c>
      <c r="DK23" s="26" t="str">
        <f t="shared" si="19"/>
        <v/>
      </c>
      <c r="DL23" s="71" t="str">
        <f t="shared" si="20"/>
        <v/>
      </c>
      <c r="DM23" s="75" t="str">
        <f t="shared" si="21"/>
        <v/>
      </c>
      <c r="DN23" s="26" t="str">
        <f t="shared" si="22"/>
        <v/>
      </c>
      <c r="DO23" s="71" t="str">
        <f t="shared" si="23"/>
        <v/>
      </c>
      <c r="DP23" s="75" t="str">
        <f t="shared" si="24"/>
        <v/>
      </c>
      <c r="DQ23" s="26" t="str">
        <f t="shared" si="25"/>
        <v/>
      </c>
      <c r="DR23" s="71" t="str">
        <f t="shared" si="41"/>
        <v/>
      </c>
      <c r="DS23" s="75" t="str">
        <f t="shared" si="26"/>
        <v/>
      </c>
      <c r="DT23" s="26" t="str">
        <f t="shared" si="27"/>
        <v/>
      </c>
      <c r="DU23" s="71" t="str">
        <f t="shared" si="28"/>
        <v/>
      </c>
      <c r="DV23" s="75" t="str">
        <f t="shared" si="29"/>
        <v/>
      </c>
      <c r="DW23" s="26" t="str">
        <f t="shared" si="30"/>
        <v/>
      </c>
      <c r="DX23" s="71" t="str">
        <f t="shared" si="31"/>
        <v/>
      </c>
      <c r="DY23" s="75" t="str">
        <f t="shared" si="32"/>
        <v/>
      </c>
      <c r="DZ23" s="26" t="str">
        <f t="shared" si="33"/>
        <v/>
      </c>
      <c r="EA23" s="71">
        <f>SUM(E23,H23,K23,O23,R23,X23,AA23,AD23,AG23,AJ23,AP23,AS23,BC23,BF23,BI23)</f>
        <v>-103.44000000000005</v>
      </c>
      <c r="EB23" s="75">
        <f t="shared" si="42"/>
        <v>-7.5780219780219815E-2</v>
      </c>
      <c r="EC23" s="26">
        <f>SUM(G23,J23,M23,Q23,T23,Z23,AC23,AF23,AI23,AL23,AR23,AU23,BE23,BH23,BK23)</f>
        <v>1</v>
      </c>
    </row>
    <row r="24" spans="1:133" x14ac:dyDescent="0.2">
      <c r="A24" s="5" t="s">
        <v>196</v>
      </c>
      <c r="B24" s="5" t="s">
        <v>16</v>
      </c>
      <c r="C24" s="5" t="s">
        <v>197</v>
      </c>
      <c r="D24" s="5" t="str">
        <f>VLOOKUP(C24,'industry list'!B:C,2,FALSE)</f>
        <v>ENERGY</v>
      </c>
      <c r="E24" s="72"/>
      <c r="F24" s="76"/>
      <c r="G24" s="25"/>
      <c r="H24" s="72"/>
      <c r="I24" s="76"/>
      <c r="J24" s="25"/>
      <c r="K24" s="72"/>
      <c r="L24" s="76"/>
      <c r="M24" s="25"/>
      <c r="O24" s="72"/>
      <c r="P24" s="76"/>
      <c r="Q24" s="25"/>
      <c r="R24" s="72"/>
      <c r="S24" s="76"/>
      <c r="T24" s="25"/>
      <c r="U24" s="72"/>
      <c r="V24" s="76"/>
      <c r="W24" s="25"/>
      <c r="X24" s="72"/>
      <c r="Y24" s="76"/>
      <c r="Z24" s="25"/>
      <c r="AA24" s="72"/>
      <c r="AB24" s="76"/>
      <c r="AC24" s="25"/>
      <c r="AD24" s="72"/>
      <c r="AE24" s="76"/>
      <c r="AF24" s="25"/>
      <c r="AG24" s="72"/>
      <c r="AH24" s="76"/>
      <c r="AI24" s="25"/>
      <c r="AJ24" s="72"/>
      <c r="AK24" s="76"/>
      <c r="AL24" s="25"/>
      <c r="AM24" s="72"/>
      <c r="AN24" s="76"/>
      <c r="AO24" s="25"/>
      <c r="AP24" s="72"/>
      <c r="AQ24" s="76"/>
      <c r="AR24" s="25"/>
      <c r="AS24" s="72">
        <v>-175.87000000000012</v>
      </c>
      <c r="AT24" s="76">
        <v>-8.3894634406960822E-2</v>
      </c>
      <c r="AU24" s="25">
        <v>1</v>
      </c>
      <c r="AV24" s="72"/>
      <c r="AW24" s="76"/>
      <c r="AX24" s="25"/>
      <c r="AY24" s="72">
        <f t="shared" si="34"/>
        <v>-175.87000000000012</v>
      </c>
      <c r="AZ24" s="76">
        <f t="shared" si="35"/>
        <v>-8.3894634406960822E-2</v>
      </c>
      <c r="BA24" s="25">
        <f t="shared" si="36"/>
        <v>1</v>
      </c>
      <c r="BC24" s="72"/>
      <c r="BD24" s="76"/>
      <c r="BE24" s="25"/>
      <c r="BF24" s="72"/>
      <c r="BG24" s="76"/>
      <c r="BH24" s="25"/>
      <c r="BI24" s="72"/>
      <c r="BJ24" s="76"/>
      <c r="BK24" s="25"/>
      <c r="BL24" s="72"/>
      <c r="BM24" s="76"/>
      <c r="BN24" s="25"/>
      <c r="BO24" s="72"/>
      <c r="BP24" s="76"/>
      <c r="BQ24" s="25"/>
      <c r="BR24" s="72"/>
      <c r="BS24" s="76"/>
      <c r="BT24" s="25"/>
      <c r="BU24" s="72"/>
      <c r="BV24" s="76"/>
      <c r="BW24" s="25"/>
      <c r="BX24" s="72"/>
      <c r="BY24" s="76"/>
      <c r="BZ24" s="25"/>
      <c r="CA24" s="72"/>
      <c r="CB24" s="76"/>
      <c r="CC24" s="25"/>
      <c r="CD24" s="72"/>
      <c r="CE24" s="76"/>
      <c r="CF24" s="25"/>
      <c r="CG24" s="72"/>
      <c r="CH24" s="76"/>
      <c r="CI24" s="25"/>
      <c r="CJ24" s="72"/>
      <c r="CK24" s="76"/>
      <c r="CL24" s="25"/>
      <c r="CM24" s="72">
        <f t="shared" si="37"/>
        <v>0</v>
      </c>
      <c r="CN24" s="76" t="str">
        <f t="shared" si="38"/>
        <v/>
      </c>
      <c r="CO24" s="25">
        <f t="shared" si="39"/>
        <v>0</v>
      </c>
      <c r="CQ24" s="72" t="str">
        <f t="shared" si="40"/>
        <v/>
      </c>
      <c r="CR24" s="76" t="str">
        <f t="shared" si="0"/>
        <v/>
      </c>
      <c r="CS24" s="25" t="str">
        <f t="shared" si="1"/>
        <v/>
      </c>
      <c r="CT24" s="72" t="str">
        <f t="shared" si="2"/>
        <v/>
      </c>
      <c r="CU24" s="76" t="str">
        <f t="shared" si="3"/>
        <v/>
      </c>
      <c r="CV24" s="25" t="str">
        <f t="shared" si="4"/>
        <v/>
      </c>
      <c r="CW24" s="72" t="str">
        <f t="shared" si="5"/>
        <v/>
      </c>
      <c r="CX24" s="76" t="str">
        <f t="shared" si="6"/>
        <v/>
      </c>
      <c r="CY24" s="25" t="str">
        <f t="shared" si="7"/>
        <v/>
      </c>
      <c r="CZ24" s="72" t="str">
        <f t="shared" si="8"/>
        <v/>
      </c>
      <c r="DA24" s="76" t="str">
        <f t="shared" si="9"/>
        <v/>
      </c>
      <c r="DB24" s="25" t="str">
        <f t="shared" si="10"/>
        <v/>
      </c>
      <c r="DC24" s="72" t="str">
        <f t="shared" si="11"/>
        <v/>
      </c>
      <c r="DD24" s="76" t="str">
        <f t="shared" si="12"/>
        <v/>
      </c>
      <c r="DE24" s="25" t="str">
        <f t="shared" si="13"/>
        <v/>
      </c>
      <c r="DF24" s="72" t="str">
        <f t="shared" si="14"/>
        <v/>
      </c>
      <c r="DG24" s="76" t="str">
        <f t="shared" si="15"/>
        <v/>
      </c>
      <c r="DH24" s="25" t="str">
        <f t="shared" si="16"/>
        <v/>
      </c>
      <c r="DI24" s="72" t="str">
        <f t="shared" si="17"/>
        <v/>
      </c>
      <c r="DJ24" s="76" t="str">
        <f t="shared" si="18"/>
        <v/>
      </c>
      <c r="DK24" s="25" t="str">
        <f t="shared" si="19"/>
        <v/>
      </c>
      <c r="DL24" s="72" t="str">
        <f t="shared" si="20"/>
        <v/>
      </c>
      <c r="DM24" s="76" t="str">
        <f t="shared" si="21"/>
        <v/>
      </c>
      <c r="DN24" s="25" t="str">
        <f t="shared" si="22"/>
        <v/>
      </c>
      <c r="DO24" s="72" t="str">
        <f t="shared" si="23"/>
        <v/>
      </c>
      <c r="DP24" s="76" t="str">
        <f t="shared" si="24"/>
        <v/>
      </c>
      <c r="DQ24" s="25" t="str">
        <f t="shared" si="25"/>
        <v/>
      </c>
      <c r="DR24" s="72" t="str">
        <f t="shared" si="41"/>
        <v/>
      </c>
      <c r="DS24" s="76" t="str">
        <f t="shared" si="26"/>
        <v/>
      </c>
      <c r="DT24" s="25" t="str">
        <f t="shared" si="27"/>
        <v/>
      </c>
      <c r="DU24" s="72">
        <f t="shared" si="28"/>
        <v>-175.87000000000012</v>
      </c>
      <c r="DV24" s="76">
        <f t="shared" si="29"/>
        <v>-8.3894634406960822E-2</v>
      </c>
      <c r="DW24" s="25">
        <f t="shared" si="30"/>
        <v>1</v>
      </c>
      <c r="DX24" s="72" t="str">
        <f t="shared" si="31"/>
        <v/>
      </c>
      <c r="DY24" s="76" t="str">
        <f t="shared" si="32"/>
        <v/>
      </c>
      <c r="DZ24" s="25" t="str">
        <f t="shared" si="33"/>
        <v/>
      </c>
      <c r="EA24" s="72">
        <f>SUM(E24,H24,K24,O24,R24,X24,AA24,AD24,AG24,AJ24,AP24,AS24,BC24,BF24,BI24)</f>
        <v>-175.87000000000012</v>
      </c>
      <c r="EB24" s="76">
        <f t="shared" si="42"/>
        <v>-8.3894634406960822E-2</v>
      </c>
      <c r="EC24" s="25">
        <f>SUM(G24,J24,M24,Q24,T24,Z24,AC24,AF24,AI24,AL24,AR24,AU24,BE24,BH24,BK24)</f>
        <v>1</v>
      </c>
    </row>
    <row r="25" spans="1:133" x14ac:dyDescent="0.2">
      <c r="A25" s="8" t="s">
        <v>55</v>
      </c>
      <c r="B25" s="8" t="s">
        <v>157</v>
      </c>
      <c r="C25" s="43" t="s">
        <v>197</v>
      </c>
      <c r="D25" s="43" t="str">
        <f>VLOOKUP(C25,'industry list'!B:C,2,FALSE)</f>
        <v>ENERGY</v>
      </c>
      <c r="E25" s="71"/>
      <c r="F25" s="75"/>
      <c r="G25" s="26"/>
      <c r="H25" s="71"/>
      <c r="I25" s="75"/>
      <c r="J25" s="26"/>
      <c r="K25" s="71"/>
      <c r="L25" s="75"/>
      <c r="M25" s="26"/>
      <c r="O25" s="71"/>
      <c r="P25" s="75"/>
      <c r="Q25" s="26"/>
      <c r="R25" s="71"/>
      <c r="S25" s="75"/>
      <c r="T25" s="26"/>
      <c r="U25" s="71"/>
      <c r="V25" s="75"/>
      <c r="W25" s="26"/>
      <c r="X25" s="71"/>
      <c r="Y25" s="75"/>
      <c r="Z25" s="26"/>
      <c r="AA25" s="71"/>
      <c r="AB25" s="75"/>
      <c r="AC25" s="26"/>
      <c r="AD25" s="71"/>
      <c r="AE25" s="75"/>
      <c r="AF25" s="26"/>
      <c r="AG25" s="71"/>
      <c r="AH25" s="75"/>
      <c r="AI25" s="26"/>
      <c r="AJ25" s="71"/>
      <c r="AK25" s="75"/>
      <c r="AL25" s="26"/>
      <c r="AM25" s="71"/>
      <c r="AN25" s="75"/>
      <c r="AO25" s="26"/>
      <c r="AP25" s="71"/>
      <c r="AQ25" s="75"/>
      <c r="AR25" s="26"/>
      <c r="AS25" s="71"/>
      <c r="AT25" s="75"/>
      <c r="AU25" s="26"/>
      <c r="AV25" s="71"/>
      <c r="AW25" s="75"/>
      <c r="AX25" s="26"/>
      <c r="AY25" s="71">
        <f t="shared" si="34"/>
        <v>0</v>
      </c>
      <c r="AZ25" s="75" t="str">
        <f t="shared" si="35"/>
        <v/>
      </c>
      <c r="BA25" s="26">
        <f t="shared" si="36"/>
        <v>0</v>
      </c>
      <c r="BC25" s="71">
        <v>117.97999999999979</v>
      </c>
      <c r="BD25" s="75">
        <v>7.5643721789084795E-2</v>
      </c>
      <c r="BE25" s="26">
        <v>1</v>
      </c>
      <c r="BF25" s="71"/>
      <c r="BG25" s="75"/>
      <c r="BH25" s="26"/>
      <c r="BI25" s="71">
        <v>200.53499999999985</v>
      </c>
      <c r="BJ25" s="75">
        <v>8.3889536136274673E-2</v>
      </c>
      <c r="BK25" s="26">
        <v>1</v>
      </c>
      <c r="BL25" s="71"/>
      <c r="BM25" s="75"/>
      <c r="BN25" s="26"/>
      <c r="BO25" s="71"/>
      <c r="BP25" s="75"/>
      <c r="BQ25" s="26"/>
      <c r="BR25" s="71"/>
      <c r="BS25" s="75"/>
      <c r="BT25" s="26"/>
      <c r="BU25" s="71"/>
      <c r="BV25" s="75"/>
      <c r="BW25" s="26"/>
      <c r="BX25" s="71"/>
      <c r="BY25" s="75"/>
      <c r="BZ25" s="26"/>
      <c r="CA25" s="71"/>
      <c r="CB25" s="75"/>
      <c r="CC25" s="26"/>
      <c r="CD25" s="71"/>
      <c r="CE25" s="75"/>
      <c r="CF25" s="26"/>
      <c r="CG25" s="71"/>
      <c r="CH25" s="75"/>
      <c r="CI25" s="26"/>
      <c r="CJ25" s="71"/>
      <c r="CK25" s="75"/>
      <c r="CL25" s="26"/>
      <c r="CM25" s="71">
        <f t="shared" si="37"/>
        <v>318.51499999999965</v>
      </c>
      <c r="CN25" s="75">
        <f t="shared" si="38"/>
        <v>7.9766628962679734E-2</v>
      </c>
      <c r="CO25" s="26">
        <f t="shared" si="39"/>
        <v>2</v>
      </c>
      <c r="CQ25" s="71">
        <f t="shared" si="40"/>
        <v>117.97999999999979</v>
      </c>
      <c r="CR25" s="75">
        <f t="shared" si="0"/>
        <v>7.5643721789084795E-2</v>
      </c>
      <c r="CS25" s="26">
        <f t="shared" si="1"/>
        <v>1</v>
      </c>
      <c r="CT25" s="71" t="str">
        <f t="shared" si="2"/>
        <v/>
      </c>
      <c r="CU25" s="75" t="str">
        <f t="shared" si="3"/>
        <v/>
      </c>
      <c r="CV25" s="26" t="str">
        <f t="shared" si="4"/>
        <v/>
      </c>
      <c r="CW25" s="71">
        <f t="shared" si="5"/>
        <v>200.53499999999985</v>
      </c>
      <c r="CX25" s="75">
        <f t="shared" si="6"/>
        <v>8.3889536136274673E-2</v>
      </c>
      <c r="CY25" s="26">
        <f t="shared" si="7"/>
        <v>1</v>
      </c>
      <c r="CZ25" s="71" t="str">
        <f t="shared" si="8"/>
        <v/>
      </c>
      <c r="DA25" s="75" t="str">
        <f t="shared" si="9"/>
        <v/>
      </c>
      <c r="DB25" s="26" t="str">
        <f t="shared" si="10"/>
        <v/>
      </c>
      <c r="DC25" s="71" t="str">
        <f t="shared" si="11"/>
        <v/>
      </c>
      <c r="DD25" s="75" t="str">
        <f t="shared" si="12"/>
        <v/>
      </c>
      <c r="DE25" s="26" t="str">
        <f t="shared" si="13"/>
        <v/>
      </c>
      <c r="DF25" s="71" t="str">
        <f t="shared" si="14"/>
        <v/>
      </c>
      <c r="DG25" s="75" t="str">
        <f t="shared" si="15"/>
        <v/>
      </c>
      <c r="DH25" s="26" t="str">
        <f t="shared" si="16"/>
        <v/>
      </c>
      <c r="DI25" s="71" t="str">
        <f t="shared" si="17"/>
        <v/>
      </c>
      <c r="DJ25" s="75" t="str">
        <f t="shared" si="18"/>
        <v/>
      </c>
      <c r="DK25" s="26" t="str">
        <f t="shared" si="19"/>
        <v/>
      </c>
      <c r="DL25" s="71" t="str">
        <f t="shared" si="20"/>
        <v/>
      </c>
      <c r="DM25" s="75" t="str">
        <f t="shared" si="21"/>
        <v/>
      </c>
      <c r="DN25" s="26" t="str">
        <f t="shared" si="22"/>
        <v/>
      </c>
      <c r="DO25" s="71" t="str">
        <f t="shared" si="23"/>
        <v/>
      </c>
      <c r="DP25" s="75" t="str">
        <f t="shared" si="24"/>
        <v/>
      </c>
      <c r="DQ25" s="26" t="str">
        <f t="shared" si="25"/>
        <v/>
      </c>
      <c r="DR25" s="71" t="str">
        <f t="shared" si="41"/>
        <v/>
      </c>
      <c r="DS25" s="75" t="str">
        <f t="shared" si="26"/>
        <v/>
      </c>
      <c r="DT25" s="26" t="str">
        <f t="shared" si="27"/>
        <v/>
      </c>
      <c r="DU25" s="71" t="str">
        <f t="shared" si="28"/>
        <v/>
      </c>
      <c r="DV25" s="75" t="str">
        <f t="shared" si="29"/>
        <v/>
      </c>
      <c r="DW25" s="26" t="str">
        <f t="shared" si="30"/>
        <v/>
      </c>
      <c r="DX25" s="71" t="str">
        <f t="shared" si="31"/>
        <v/>
      </c>
      <c r="DY25" s="75" t="str">
        <f t="shared" si="32"/>
        <v/>
      </c>
      <c r="DZ25" s="26" t="str">
        <f t="shared" si="33"/>
        <v/>
      </c>
      <c r="EA25" s="71">
        <f>SUM(E25,H25,K25,O25,R25,X25,AA25,AD25,AG25,AJ25,AP25,AS25,BC25,BF25,BI25)</f>
        <v>318.51499999999965</v>
      </c>
      <c r="EB25" s="75">
        <f t="shared" si="42"/>
        <v>7.9766628962679734E-2</v>
      </c>
      <c r="EC25" s="26">
        <f>SUM(G25,J25,M25,Q25,T25,Z25,AC25,AF25,AI25,AL25,AR25,AU25,BE25,BH25,BK25)</f>
        <v>2</v>
      </c>
    </row>
    <row r="26" spans="1:133" x14ac:dyDescent="0.2">
      <c r="A26" s="5" t="s">
        <v>10</v>
      </c>
      <c r="B26" s="5" t="s">
        <v>10</v>
      </c>
      <c r="C26" s="5" t="s">
        <v>190</v>
      </c>
      <c r="D26" s="5" t="str">
        <f>VLOOKUP(C26,'industry list'!B:C,2,FALSE)</f>
        <v>ETF</v>
      </c>
      <c r="E26" s="72"/>
      <c r="F26" s="76"/>
      <c r="G26" s="25"/>
      <c r="H26" s="72"/>
      <c r="I26" s="76"/>
      <c r="J26" s="25"/>
      <c r="K26" s="72"/>
      <c r="L26" s="76"/>
      <c r="M26" s="25"/>
      <c r="O26" s="72"/>
      <c r="P26" s="76"/>
      <c r="Q26" s="25"/>
      <c r="R26" s="72">
        <v>59.720000000000255</v>
      </c>
      <c r="S26" s="76">
        <v>3.2316192187187301E-2</v>
      </c>
      <c r="T26" s="25">
        <v>1</v>
      </c>
      <c r="U26" s="72"/>
      <c r="V26" s="76"/>
      <c r="W26" s="25"/>
      <c r="X26" s="72"/>
      <c r="Y26" s="76"/>
      <c r="Z26" s="25"/>
      <c r="AA26" s="72"/>
      <c r="AB26" s="76"/>
      <c r="AC26" s="25"/>
      <c r="AD26" s="72"/>
      <c r="AE26" s="76"/>
      <c r="AF26" s="25"/>
      <c r="AG26" s="72"/>
      <c r="AH26" s="76"/>
      <c r="AI26" s="25"/>
      <c r="AJ26" s="72"/>
      <c r="AK26" s="76"/>
      <c r="AL26" s="25"/>
      <c r="AM26" s="72"/>
      <c r="AN26" s="76"/>
      <c r="AO26" s="25"/>
      <c r="AP26" s="72"/>
      <c r="AQ26" s="76"/>
      <c r="AR26" s="25"/>
      <c r="AS26" s="72"/>
      <c r="AT26" s="76"/>
      <c r="AU26" s="25"/>
      <c r="AV26" s="72"/>
      <c r="AW26" s="76"/>
      <c r="AX26" s="25"/>
      <c r="AY26" s="72">
        <f t="shared" si="34"/>
        <v>59.720000000000255</v>
      </c>
      <c r="AZ26" s="76">
        <f t="shared" si="35"/>
        <v>3.2316192187187301E-2</v>
      </c>
      <c r="BA26" s="25">
        <f t="shared" si="36"/>
        <v>1</v>
      </c>
      <c r="BC26" s="72"/>
      <c r="BD26" s="76"/>
      <c r="BE26" s="25"/>
      <c r="BF26" s="72"/>
      <c r="BG26" s="76"/>
      <c r="BH26" s="25"/>
      <c r="BI26" s="72"/>
      <c r="BJ26" s="76"/>
      <c r="BK26" s="25"/>
      <c r="BL26" s="72"/>
      <c r="BM26" s="76"/>
      <c r="BN26" s="25"/>
      <c r="BO26" s="72"/>
      <c r="BP26" s="76"/>
      <c r="BQ26" s="25"/>
      <c r="BR26" s="72"/>
      <c r="BS26" s="76"/>
      <c r="BT26" s="25"/>
      <c r="BU26" s="72"/>
      <c r="BV26" s="76"/>
      <c r="BW26" s="25"/>
      <c r="BX26" s="72"/>
      <c r="BY26" s="76"/>
      <c r="BZ26" s="25"/>
      <c r="CA26" s="72"/>
      <c r="CB26" s="76"/>
      <c r="CC26" s="25"/>
      <c r="CD26" s="72"/>
      <c r="CE26" s="76"/>
      <c r="CF26" s="25"/>
      <c r="CG26" s="72"/>
      <c r="CH26" s="76"/>
      <c r="CI26" s="25"/>
      <c r="CJ26" s="72"/>
      <c r="CK26" s="76"/>
      <c r="CL26" s="25"/>
      <c r="CM26" s="72">
        <f t="shared" si="37"/>
        <v>0</v>
      </c>
      <c r="CN26" s="76" t="str">
        <f t="shared" si="38"/>
        <v/>
      </c>
      <c r="CO26" s="25">
        <f t="shared" si="39"/>
        <v>0</v>
      </c>
      <c r="CQ26" s="72" t="str">
        <f t="shared" si="40"/>
        <v/>
      </c>
      <c r="CR26" s="76" t="str">
        <f t="shared" si="0"/>
        <v/>
      </c>
      <c r="CS26" s="25" t="str">
        <f t="shared" si="1"/>
        <v/>
      </c>
      <c r="CT26" s="72">
        <f t="shared" si="2"/>
        <v>59.720000000000255</v>
      </c>
      <c r="CU26" s="76">
        <f t="shared" si="3"/>
        <v>3.2316192187187301E-2</v>
      </c>
      <c r="CV26" s="25">
        <f t="shared" si="4"/>
        <v>1</v>
      </c>
      <c r="CW26" s="72" t="str">
        <f t="shared" si="5"/>
        <v/>
      </c>
      <c r="CX26" s="76" t="str">
        <f t="shared" si="6"/>
        <v/>
      </c>
      <c r="CY26" s="25" t="str">
        <f t="shared" si="7"/>
        <v/>
      </c>
      <c r="CZ26" s="72" t="str">
        <f t="shared" si="8"/>
        <v/>
      </c>
      <c r="DA26" s="76" t="str">
        <f t="shared" si="9"/>
        <v/>
      </c>
      <c r="DB26" s="25" t="str">
        <f t="shared" si="10"/>
        <v/>
      </c>
      <c r="DC26" s="72" t="str">
        <f t="shared" si="11"/>
        <v/>
      </c>
      <c r="DD26" s="76" t="str">
        <f t="shared" si="12"/>
        <v/>
      </c>
      <c r="DE26" s="25" t="str">
        <f t="shared" si="13"/>
        <v/>
      </c>
      <c r="DF26" s="72" t="str">
        <f t="shared" si="14"/>
        <v/>
      </c>
      <c r="DG26" s="76" t="str">
        <f t="shared" si="15"/>
        <v/>
      </c>
      <c r="DH26" s="25" t="str">
        <f t="shared" si="16"/>
        <v/>
      </c>
      <c r="DI26" s="72" t="str">
        <f t="shared" si="17"/>
        <v/>
      </c>
      <c r="DJ26" s="76" t="str">
        <f t="shared" si="18"/>
        <v/>
      </c>
      <c r="DK26" s="25" t="str">
        <f t="shared" si="19"/>
        <v/>
      </c>
      <c r="DL26" s="72" t="str">
        <f t="shared" si="20"/>
        <v/>
      </c>
      <c r="DM26" s="76" t="str">
        <f t="shared" si="21"/>
        <v/>
      </c>
      <c r="DN26" s="25" t="str">
        <f t="shared" si="22"/>
        <v/>
      </c>
      <c r="DO26" s="72" t="str">
        <f t="shared" si="23"/>
        <v/>
      </c>
      <c r="DP26" s="76" t="str">
        <f t="shared" si="24"/>
        <v/>
      </c>
      <c r="DQ26" s="25" t="str">
        <f t="shared" si="25"/>
        <v/>
      </c>
      <c r="DR26" s="72" t="str">
        <f t="shared" si="41"/>
        <v/>
      </c>
      <c r="DS26" s="76" t="str">
        <f t="shared" si="26"/>
        <v/>
      </c>
      <c r="DT26" s="25" t="str">
        <f t="shared" si="27"/>
        <v/>
      </c>
      <c r="DU26" s="72" t="str">
        <f t="shared" si="28"/>
        <v/>
      </c>
      <c r="DV26" s="76" t="str">
        <f t="shared" si="29"/>
        <v/>
      </c>
      <c r="DW26" s="25" t="str">
        <f t="shared" si="30"/>
        <v/>
      </c>
      <c r="DX26" s="72" t="str">
        <f t="shared" si="31"/>
        <v/>
      </c>
      <c r="DY26" s="76" t="str">
        <f t="shared" si="32"/>
        <v/>
      </c>
      <c r="DZ26" s="25" t="str">
        <f t="shared" si="33"/>
        <v/>
      </c>
      <c r="EA26" s="72">
        <f>SUM(E26,H26,K26,O26,R26,X26,AA26,AD26,AG26,AJ26,AP26,AS26,BC26,BF26,BI26)</f>
        <v>59.720000000000255</v>
      </c>
      <c r="EB26" s="76">
        <f t="shared" si="42"/>
        <v>3.2316192187187301E-2</v>
      </c>
      <c r="EC26" s="25">
        <f>SUM(G26,J26,M26,Q26,T26,Z26,AC26,AF26,AI26,AL26,AR26,AU26,BE26,BH26,BK26)</f>
        <v>1</v>
      </c>
    </row>
    <row r="27" spans="1:133" x14ac:dyDescent="0.2">
      <c r="A27" s="8" t="s">
        <v>33</v>
      </c>
      <c r="B27" s="8" t="s">
        <v>33</v>
      </c>
      <c r="C27" s="43" t="s">
        <v>190</v>
      </c>
      <c r="D27" s="43" t="str">
        <f>VLOOKUP(C27,'industry list'!B:C,2,FALSE)</f>
        <v>ETF</v>
      </c>
      <c r="E27" s="71"/>
      <c r="F27" s="75"/>
      <c r="G27" s="26"/>
      <c r="H27" s="71"/>
      <c r="I27" s="75"/>
      <c r="J27" s="26"/>
      <c r="K27" s="71"/>
      <c r="L27" s="75"/>
      <c r="M27" s="26"/>
      <c r="O27" s="71"/>
      <c r="P27" s="75"/>
      <c r="Q27" s="26"/>
      <c r="R27" s="71"/>
      <c r="S27" s="75"/>
      <c r="T27" s="26"/>
      <c r="U27" s="71"/>
      <c r="V27" s="75"/>
      <c r="W27" s="26"/>
      <c r="X27" s="71"/>
      <c r="Y27" s="75"/>
      <c r="Z27" s="26"/>
      <c r="AA27" s="71"/>
      <c r="AB27" s="75"/>
      <c r="AC27" s="26"/>
      <c r="AD27" s="71"/>
      <c r="AE27" s="75"/>
      <c r="AF27" s="26"/>
      <c r="AG27" s="71"/>
      <c r="AH27" s="75"/>
      <c r="AI27" s="26"/>
      <c r="AJ27" s="71"/>
      <c r="AK27" s="75"/>
      <c r="AL27" s="26"/>
      <c r="AM27" s="71"/>
      <c r="AN27" s="75"/>
      <c r="AO27" s="26"/>
      <c r="AP27" s="71"/>
      <c r="AQ27" s="75"/>
      <c r="AR27" s="26"/>
      <c r="AS27" s="71"/>
      <c r="AT27" s="75"/>
      <c r="AU27" s="26"/>
      <c r="AV27" s="71"/>
      <c r="AW27" s="75"/>
      <c r="AX27" s="26"/>
      <c r="AY27" s="71">
        <f t="shared" si="34"/>
        <v>0</v>
      </c>
      <c r="AZ27" s="75" t="str">
        <f t="shared" si="35"/>
        <v/>
      </c>
      <c r="BA27" s="26">
        <f t="shared" si="36"/>
        <v>0</v>
      </c>
      <c r="BC27" s="71">
        <v>34.549999999999727</v>
      </c>
      <c r="BD27" s="75">
        <v>1.4440357769790073E-2</v>
      </c>
      <c r="BE27" s="26">
        <v>1</v>
      </c>
      <c r="BF27" s="71"/>
      <c r="BG27" s="75"/>
      <c r="BH27" s="26"/>
      <c r="BI27" s="71"/>
      <c r="BJ27" s="75"/>
      <c r="BK27" s="26"/>
      <c r="BL27" s="71"/>
      <c r="BM27" s="75"/>
      <c r="BN27" s="26"/>
      <c r="BO27" s="71"/>
      <c r="BP27" s="75"/>
      <c r="BQ27" s="26"/>
      <c r="BR27" s="71"/>
      <c r="BS27" s="75"/>
      <c r="BT27" s="26"/>
      <c r="BU27" s="71"/>
      <c r="BV27" s="75"/>
      <c r="BW27" s="26"/>
      <c r="BX27" s="71"/>
      <c r="BY27" s="75"/>
      <c r="BZ27" s="26"/>
      <c r="CA27" s="71"/>
      <c r="CB27" s="75"/>
      <c r="CC27" s="26"/>
      <c r="CD27" s="71"/>
      <c r="CE27" s="75"/>
      <c r="CF27" s="26"/>
      <c r="CG27" s="71"/>
      <c r="CH27" s="75"/>
      <c r="CI27" s="26"/>
      <c r="CJ27" s="71"/>
      <c r="CK27" s="75"/>
      <c r="CL27" s="26"/>
      <c r="CM27" s="71">
        <f t="shared" si="37"/>
        <v>34.549999999999727</v>
      </c>
      <c r="CN27" s="75">
        <f t="shared" si="38"/>
        <v>1.4440357769790073E-2</v>
      </c>
      <c r="CO27" s="26">
        <f t="shared" si="39"/>
        <v>1</v>
      </c>
      <c r="CQ27" s="71">
        <f t="shared" si="40"/>
        <v>34.549999999999727</v>
      </c>
      <c r="CR27" s="75">
        <f t="shared" si="0"/>
        <v>1.4440357769790073E-2</v>
      </c>
      <c r="CS27" s="26">
        <f t="shared" si="1"/>
        <v>1</v>
      </c>
      <c r="CT27" s="71" t="str">
        <f t="shared" si="2"/>
        <v/>
      </c>
      <c r="CU27" s="75" t="str">
        <f t="shared" si="3"/>
        <v/>
      </c>
      <c r="CV27" s="26" t="str">
        <f t="shared" si="4"/>
        <v/>
      </c>
      <c r="CW27" s="71" t="str">
        <f t="shared" si="5"/>
        <v/>
      </c>
      <c r="CX27" s="75" t="str">
        <f t="shared" si="6"/>
        <v/>
      </c>
      <c r="CY27" s="26" t="str">
        <f t="shared" si="7"/>
        <v/>
      </c>
      <c r="CZ27" s="71" t="str">
        <f t="shared" si="8"/>
        <v/>
      </c>
      <c r="DA27" s="75" t="str">
        <f t="shared" si="9"/>
        <v/>
      </c>
      <c r="DB27" s="26" t="str">
        <f t="shared" si="10"/>
        <v/>
      </c>
      <c r="DC27" s="71" t="str">
        <f t="shared" si="11"/>
        <v/>
      </c>
      <c r="DD27" s="75" t="str">
        <f t="shared" si="12"/>
        <v/>
      </c>
      <c r="DE27" s="26" t="str">
        <f t="shared" si="13"/>
        <v/>
      </c>
      <c r="DF27" s="71" t="str">
        <f t="shared" si="14"/>
        <v/>
      </c>
      <c r="DG27" s="75" t="str">
        <f t="shared" si="15"/>
        <v/>
      </c>
      <c r="DH27" s="26" t="str">
        <f t="shared" si="16"/>
        <v/>
      </c>
      <c r="DI27" s="71" t="str">
        <f t="shared" si="17"/>
        <v/>
      </c>
      <c r="DJ27" s="75" t="str">
        <f t="shared" si="18"/>
        <v/>
      </c>
      <c r="DK27" s="26" t="str">
        <f t="shared" si="19"/>
        <v/>
      </c>
      <c r="DL27" s="71" t="str">
        <f t="shared" si="20"/>
        <v/>
      </c>
      <c r="DM27" s="75" t="str">
        <f t="shared" si="21"/>
        <v/>
      </c>
      <c r="DN27" s="26" t="str">
        <f t="shared" si="22"/>
        <v/>
      </c>
      <c r="DO27" s="71" t="str">
        <f t="shared" si="23"/>
        <v/>
      </c>
      <c r="DP27" s="75" t="str">
        <f t="shared" si="24"/>
        <v/>
      </c>
      <c r="DQ27" s="26" t="str">
        <f t="shared" si="25"/>
        <v/>
      </c>
      <c r="DR27" s="71" t="str">
        <f t="shared" si="41"/>
        <v/>
      </c>
      <c r="DS27" s="75" t="str">
        <f t="shared" si="26"/>
        <v/>
      </c>
      <c r="DT27" s="26" t="str">
        <f t="shared" si="27"/>
        <v/>
      </c>
      <c r="DU27" s="71" t="str">
        <f t="shared" si="28"/>
        <v/>
      </c>
      <c r="DV27" s="75" t="str">
        <f t="shared" si="29"/>
        <v/>
      </c>
      <c r="DW27" s="26" t="str">
        <f t="shared" si="30"/>
        <v/>
      </c>
      <c r="DX27" s="71" t="str">
        <f t="shared" si="31"/>
        <v/>
      </c>
      <c r="DY27" s="75" t="str">
        <f t="shared" si="32"/>
        <v/>
      </c>
      <c r="DZ27" s="26" t="str">
        <f t="shared" si="33"/>
        <v/>
      </c>
      <c r="EA27" s="71">
        <f>SUM(E27,H27,K27,O27,R27,X27,AA27,AD27,AG27,AJ27,AP27,AS27,BC27,BF27,BI27)</f>
        <v>34.549999999999727</v>
      </c>
      <c r="EB27" s="75">
        <f t="shared" si="42"/>
        <v>1.4440357769790073E-2</v>
      </c>
      <c r="EC27" s="26">
        <f>SUM(G27,J27,M27,Q27,T27,Z27,AC27,AF27,AI27,AL27,AR27,AU27,BE27,BH27,BK27)</f>
        <v>1</v>
      </c>
    </row>
    <row r="28" spans="1:133" x14ac:dyDescent="0.2">
      <c r="A28" s="5" t="s">
        <v>42</v>
      </c>
      <c r="B28" s="5" t="s">
        <v>42</v>
      </c>
      <c r="C28" s="5" t="s">
        <v>190</v>
      </c>
      <c r="D28" s="5" t="str">
        <f>VLOOKUP(C28,'industry list'!B:C,2,FALSE)</f>
        <v>ETF</v>
      </c>
      <c r="E28" s="72"/>
      <c r="F28" s="76"/>
      <c r="G28" s="25"/>
      <c r="H28" s="72"/>
      <c r="I28" s="76"/>
      <c r="J28" s="25"/>
      <c r="K28" s="72"/>
      <c r="L28" s="76"/>
      <c r="M28" s="25"/>
      <c r="O28" s="72"/>
      <c r="P28" s="76"/>
      <c r="Q28" s="25"/>
      <c r="R28" s="72"/>
      <c r="S28" s="76"/>
      <c r="T28" s="25"/>
      <c r="U28" s="72"/>
      <c r="V28" s="76"/>
      <c r="W28" s="25"/>
      <c r="X28" s="72"/>
      <c r="Y28" s="76"/>
      <c r="Z28" s="25"/>
      <c r="AA28" s="72"/>
      <c r="AB28" s="76"/>
      <c r="AC28" s="25"/>
      <c r="AD28" s="72">
        <v>-5.7950000000000159</v>
      </c>
      <c r="AE28" s="76">
        <v>-2.0939854378579616E-2</v>
      </c>
      <c r="AF28" s="25">
        <v>1</v>
      </c>
      <c r="AG28" s="72"/>
      <c r="AH28" s="76"/>
      <c r="AI28" s="25"/>
      <c r="AJ28" s="72"/>
      <c r="AK28" s="76"/>
      <c r="AL28" s="25"/>
      <c r="AM28" s="72"/>
      <c r="AN28" s="76"/>
      <c r="AO28" s="25"/>
      <c r="AP28" s="72"/>
      <c r="AQ28" s="76"/>
      <c r="AR28" s="25"/>
      <c r="AS28" s="72"/>
      <c r="AT28" s="76"/>
      <c r="AU28" s="25"/>
      <c r="AV28" s="72"/>
      <c r="AW28" s="76"/>
      <c r="AX28" s="25"/>
      <c r="AY28" s="72">
        <f t="shared" si="34"/>
        <v>-5.7950000000000159</v>
      </c>
      <c r="AZ28" s="76">
        <f t="shared" si="35"/>
        <v>-2.0939854378579616E-2</v>
      </c>
      <c r="BA28" s="25">
        <f t="shared" si="36"/>
        <v>1</v>
      </c>
      <c r="BC28" s="72"/>
      <c r="BD28" s="76"/>
      <c r="BE28" s="25"/>
      <c r="BF28" s="72"/>
      <c r="BG28" s="76"/>
      <c r="BH28" s="25"/>
      <c r="BI28" s="72"/>
      <c r="BJ28" s="76"/>
      <c r="BK28" s="25"/>
      <c r="BL28" s="72"/>
      <c r="BM28" s="76"/>
      <c r="BN28" s="25"/>
      <c r="BO28" s="72"/>
      <c r="BP28" s="76"/>
      <c r="BQ28" s="25"/>
      <c r="BR28" s="72"/>
      <c r="BS28" s="76"/>
      <c r="BT28" s="25"/>
      <c r="BU28" s="72"/>
      <c r="BV28" s="76"/>
      <c r="BW28" s="25"/>
      <c r="BX28" s="72"/>
      <c r="BY28" s="76"/>
      <c r="BZ28" s="25"/>
      <c r="CA28" s="72"/>
      <c r="CB28" s="76"/>
      <c r="CC28" s="25"/>
      <c r="CD28" s="72"/>
      <c r="CE28" s="76"/>
      <c r="CF28" s="25"/>
      <c r="CG28" s="72"/>
      <c r="CH28" s="76"/>
      <c r="CI28" s="25"/>
      <c r="CJ28" s="72"/>
      <c r="CK28" s="76"/>
      <c r="CL28" s="25"/>
      <c r="CM28" s="72">
        <f t="shared" si="37"/>
        <v>0</v>
      </c>
      <c r="CN28" s="76" t="str">
        <f t="shared" si="38"/>
        <v/>
      </c>
      <c r="CO28" s="25">
        <f t="shared" si="39"/>
        <v>0</v>
      </c>
      <c r="CQ28" s="72" t="str">
        <f t="shared" si="40"/>
        <v/>
      </c>
      <c r="CR28" s="76" t="str">
        <f t="shared" si="0"/>
        <v/>
      </c>
      <c r="CS28" s="25" t="str">
        <f t="shared" si="1"/>
        <v/>
      </c>
      <c r="CT28" s="72" t="str">
        <f t="shared" si="2"/>
        <v/>
      </c>
      <c r="CU28" s="76" t="str">
        <f t="shared" si="3"/>
        <v/>
      </c>
      <c r="CV28" s="25" t="str">
        <f t="shared" si="4"/>
        <v/>
      </c>
      <c r="CW28" s="72" t="str">
        <f t="shared" si="5"/>
        <v/>
      </c>
      <c r="CX28" s="76" t="str">
        <f t="shared" si="6"/>
        <v/>
      </c>
      <c r="CY28" s="25" t="str">
        <f t="shared" si="7"/>
        <v/>
      </c>
      <c r="CZ28" s="72" t="str">
        <f t="shared" si="8"/>
        <v/>
      </c>
      <c r="DA28" s="76" t="str">
        <f t="shared" si="9"/>
        <v/>
      </c>
      <c r="DB28" s="25" t="str">
        <f t="shared" si="10"/>
        <v/>
      </c>
      <c r="DC28" s="72" t="str">
        <f t="shared" si="11"/>
        <v/>
      </c>
      <c r="DD28" s="76" t="str">
        <f t="shared" si="12"/>
        <v/>
      </c>
      <c r="DE28" s="25" t="str">
        <f t="shared" si="13"/>
        <v/>
      </c>
      <c r="DF28" s="72">
        <f t="shared" si="14"/>
        <v>-5.7950000000000159</v>
      </c>
      <c r="DG28" s="76">
        <f t="shared" si="15"/>
        <v>-2.0939854378579616E-2</v>
      </c>
      <c r="DH28" s="25">
        <f t="shared" si="16"/>
        <v>1</v>
      </c>
      <c r="DI28" s="72" t="str">
        <f t="shared" si="17"/>
        <v/>
      </c>
      <c r="DJ28" s="76" t="str">
        <f t="shared" si="18"/>
        <v/>
      </c>
      <c r="DK28" s="25" t="str">
        <f t="shared" si="19"/>
        <v/>
      </c>
      <c r="DL28" s="72" t="str">
        <f t="shared" si="20"/>
        <v/>
      </c>
      <c r="DM28" s="76" t="str">
        <f t="shared" si="21"/>
        <v/>
      </c>
      <c r="DN28" s="25" t="str">
        <f t="shared" si="22"/>
        <v/>
      </c>
      <c r="DO28" s="72" t="str">
        <f t="shared" si="23"/>
        <v/>
      </c>
      <c r="DP28" s="76" t="str">
        <f t="shared" si="24"/>
        <v/>
      </c>
      <c r="DQ28" s="25" t="str">
        <f t="shared" si="25"/>
        <v/>
      </c>
      <c r="DR28" s="72" t="str">
        <f t="shared" si="41"/>
        <v/>
      </c>
      <c r="DS28" s="76" t="str">
        <f t="shared" si="26"/>
        <v/>
      </c>
      <c r="DT28" s="25" t="str">
        <f t="shared" si="27"/>
        <v/>
      </c>
      <c r="DU28" s="72" t="str">
        <f t="shared" si="28"/>
        <v/>
      </c>
      <c r="DV28" s="76" t="str">
        <f t="shared" si="29"/>
        <v/>
      </c>
      <c r="DW28" s="25" t="str">
        <f t="shared" si="30"/>
        <v/>
      </c>
      <c r="DX28" s="72" t="str">
        <f t="shared" si="31"/>
        <v/>
      </c>
      <c r="DY28" s="76" t="str">
        <f t="shared" si="32"/>
        <v/>
      </c>
      <c r="DZ28" s="25" t="str">
        <f t="shared" si="33"/>
        <v/>
      </c>
      <c r="EA28" s="72">
        <f>SUM(E28,H28,K28,O28,R28,X28,AA28,AD28,AG28,AJ28,AP28,AS28,BC28,BF28,BI28)</f>
        <v>-5.7950000000000159</v>
      </c>
      <c r="EB28" s="76">
        <f t="shared" si="42"/>
        <v>-2.0939854378579616E-2</v>
      </c>
      <c r="EC28" s="25">
        <f>SUM(G28,J28,M28,Q28,T28,Z28,AC28,AF28,AI28,AL28,AR28,AU28,BE28,BH28,BK28)</f>
        <v>1</v>
      </c>
    </row>
    <row r="29" spans="1:133" x14ac:dyDescent="0.2">
      <c r="A29" s="8" t="s">
        <v>58</v>
      </c>
      <c r="B29" s="8" t="s">
        <v>58</v>
      </c>
      <c r="C29" s="43" t="s">
        <v>190</v>
      </c>
      <c r="D29" s="43" t="str">
        <f>VLOOKUP(C29,'industry list'!B:C,2,FALSE)</f>
        <v>ETF</v>
      </c>
      <c r="E29" s="71"/>
      <c r="F29" s="75"/>
      <c r="G29" s="26"/>
      <c r="H29" s="71"/>
      <c r="I29" s="75"/>
      <c r="J29" s="26"/>
      <c r="K29" s="71"/>
      <c r="L29" s="75"/>
      <c r="M29" s="26"/>
      <c r="O29" s="71"/>
      <c r="P29" s="75"/>
      <c r="Q29" s="26"/>
      <c r="R29" s="71"/>
      <c r="S29" s="75"/>
      <c r="T29" s="26"/>
      <c r="U29" s="71"/>
      <c r="V29" s="75"/>
      <c r="W29" s="26"/>
      <c r="X29" s="71"/>
      <c r="Y29" s="75"/>
      <c r="Z29" s="26"/>
      <c r="AA29" s="71"/>
      <c r="AB29" s="75"/>
      <c r="AC29" s="26"/>
      <c r="AD29" s="71"/>
      <c r="AE29" s="75"/>
      <c r="AF29" s="26"/>
      <c r="AG29" s="71"/>
      <c r="AH29" s="75"/>
      <c r="AI29" s="26"/>
      <c r="AJ29" s="71"/>
      <c r="AK29" s="75"/>
      <c r="AL29" s="26"/>
      <c r="AM29" s="71"/>
      <c r="AN29" s="75"/>
      <c r="AO29" s="26"/>
      <c r="AP29" s="71"/>
      <c r="AQ29" s="75"/>
      <c r="AR29" s="26"/>
      <c r="AS29" s="71"/>
      <c r="AT29" s="75"/>
      <c r="AU29" s="26"/>
      <c r="AV29" s="71"/>
      <c r="AW29" s="75"/>
      <c r="AX29" s="26"/>
      <c r="AY29" s="71">
        <f t="shared" si="34"/>
        <v>0</v>
      </c>
      <c r="AZ29" s="75" t="str">
        <f t="shared" si="35"/>
        <v/>
      </c>
      <c r="BA29" s="26">
        <f t="shared" si="36"/>
        <v>0</v>
      </c>
      <c r="BC29" s="71">
        <v>444.06999999999994</v>
      </c>
      <c r="BD29" s="75">
        <v>0.11306895056753898</v>
      </c>
      <c r="BE29" s="26">
        <v>2</v>
      </c>
      <c r="BF29" s="71"/>
      <c r="BG29" s="75"/>
      <c r="BH29" s="26"/>
      <c r="BI29" s="71"/>
      <c r="BJ29" s="75"/>
      <c r="BK29" s="26"/>
      <c r="BL29" s="71"/>
      <c r="BM29" s="75"/>
      <c r="BN29" s="26"/>
      <c r="BO29" s="71"/>
      <c r="BP29" s="75"/>
      <c r="BQ29" s="26"/>
      <c r="BR29" s="71"/>
      <c r="BS29" s="75"/>
      <c r="BT29" s="26"/>
      <c r="BU29" s="71"/>
      <c r="BV29" s="75"/>
      <c r="BW29" s="26"/>
      <c r="BX29" s="71"/>
      <c r="BY29" s="75"/>
      <c r="BZ29" s="26"/>
      <c r="CA29" s="71"/>
      <c r="CB29" s="75"/>
      <c r="CC29" s="26"/>
      <c r="CD29" s="71"/>
      <c r="CE29" s="75"/>
      <c r="CF29" s="26"/>
      <c r="CG29" s="71"/>
      <c r="CH29" s="75"/>
      <c r="CI29" s="26"/>
      <c r="CJ29" s="71"/>
      <c r="CK29" s="75"/>
      <c r="CL29" s="26"/>
      <c r="CM29" s="71">
        <f t="shared" si="37"/>
        <v>444.06999999999994</v>
      </c>
      <c r="CN29" s="75">
        <f t="shared" si="38"/>
        <v>0.11306895056753898</v>
      </c>
      <c r="CO29" s="26">
        <f t="shared" si="39"/>
        <v>2</v>
      </c>
      <c r="CQ29" s="71">
        <f t="shared" si="40"/>
        <v>444.06999999999994</v>
      </c>
      <c r="CR29" s="75">
        <f t="shared" si="0"/>
        <v>0.11306895056753898</v>
      </c>
      <c r="CS29" s="26">
        <f t="shared" si="1"/>
        <v>2</v>
      </c>
      <c r="CT29" s="71" t="str">
        <f t="shared" si="2"/>
        <v/>
      </c>
      <c r="CU29" s="75" t="str">
        <f t="shared" si="3"/>
        <v/>
      </c>
      <c r="CV29" s="26" t="str">
        <f t="shared" si="4"/>
        <v/>
      </c>
      <c r="CW29" s="71" t="str">
        <f t="shared" si="5"/>
        <v/>
      </c>
      <c r="CX29" s="75" t="str">
        <f t="shared" si="6"/>
        <v/>
      </c>
      <c r="CY29" s="26" t="str">
        <f t="shared" si="7"/>
        <v/>
      </c>
      <c r="CZ29" s="71" t="str">
        <f t="shared" si="8"/>
        <v/>
      </c>
      <c r="DA29" s="75" t="str">
        <f t="shared" si="9"/>
        <v/>
      </c>
      <c r="DB29" s="26" t="str">
        <f t="shared" si="10"/>
        <v/>
      </c>
      <c r="DC29" s="71" t="str">
        <f t="shared" si="11"/>
        <v/>
      </c>
      <c r="DD29" s="75" t="str">
        <f t="shared" si="12"/>
        <v/>
      </c>
      <c r="DE29" s="26" t="str">
        <f t="shared" si="13"/>
        <v/>
      </c>
      <c r="DF29" s="71" t="str">
        <f t="shared" si="14"/>
        <v/>
      </c>
      <c r="DG29" s="75" t="str">
        <f t="shared" si="15"/>
        <v/>
      </c>
      <c r="DH29" s="26" t="str">
        <f t="shared" si="16"/>
        <v/>
      </c>
      <c r="DI29" s="71" t="str">
        <f t="shared" si="17"/>
        <v/>
      </c>
      <c r="DJ29" s="75" t="str">
        <f t="shared" si="18"/>
        <v/>
      </c>
      <c r="DK29" s="26" t="str">
        <f t="shared" si="19"/>
        <v/>
      </c>
      <c r="DL29" s="71" t="str">
        <f t="shared" si="20"/>
        <v/>
      </c>
      <c r="DM29" s="75" t="str">
        <f t="shared" si="21"/>
        <v/>
      </c>
      <c r="DN29" s="26" t="str">
        <f t="shared" si="22"/>
        <v/>
      </c>
      <c r="DO29" s="71" t="str">
        <f t="shared" si="23"/>
        <v/>
      </c>
      <c r="DP29" s="75" t="str">
        <f t="shared" si="24"/>
        <v/>
      </c>
      <c r="DQ29" s="26" t="str">
        <f t="shared" si="25"/>
        <v/>
      </c>
      <c r="DR29" s="71" t="str">
        <f t="shared" si="41"/>
        <v/>
      </c>
      <c r="DS29" s="75" t="str">
        <f t="shared" si="26"/>
        <v/>
      </c>
      <c r="DT29" s="26" t="str">
        <f t="shared" si="27"/>
        <v/>
      </c>
      <c r="DU29" s="71" t="str">
        <f t="shared" si="28"/>
        <v/>
      </c>
      <c r="DV29" s="75" t="str">
        <f t="shared" si="29"/>
        <v/>
      </c>
      <c r="DW29" s="26" t="str">
        <f t="shared" si="30"/>
        <v/>
      </c>
      <c r="DX29" s="71" t="str">
        <f t="shared" si="31"/>
        <v/>
      </c>
      <c r="DY29" s="75" t="str">
        <f t="shared" si="32"/>
        <v/>
      </c>
      <c r="DZ29" s="26" t="str">
        <f t="shared" si="33"/>
        <v/>
      </c>
      <c r="EA29" s="71">
        <f>SUM(E29,H29,K29,O29,R29,X29,AA29,AD29,AG29,AJ29,AP29,AS29,BC29,BF29,BI29)</f>
        <v>444.06999999999994</v>
      </c>
      <c r="EB29" s="75">
        <f t="shared" si="42"/>
        <v>0.11306895056753898</v>
      </c>
      <c r="EC29" s="26">
        <f>SUM(G29,J29,M29,Q29,T29,Z29,AC29,AF29,AI29,AL29,AR29,AU29,BE29,BH29,BK29)</f>
        <v>2</v>
      </c>
    </row>
    <row r="30" spans="1:133" x14ac:dyDescent="0.2">
      <c r="A30" s="5" t="s">
        <v>71</v>
      </c>
      <c r="B30" s="5" t="s">
        <v>71</v>
      </c>
      <c r="C30" s="5" t="s">
        <v>190</v>
      </c>
      <c r="D30" s="5" t="str">
        <f>VLOOKUP(C30,'industry list'!B:C,2,FALSE)</f>
        <v>ETF</v>
      </c>
      <c r="E30" s="72"/>
      <c r="F30" s="76"/>
      <c r="G30" s="25"/>
      <c r="H30" s="72"/>
      <c r="I30" s="76"/>
      <c r="J30" s="25"/>
      <c r="K30" s="72"/>
      <c r="L30" s="76"/>
      <c r="M30" s="25"/>
      <c r="O30" s="72"/>
      <c r="P30" s="76"/>
      <c r="Q30" s="25"/>
      <c r="R30" s="72"/>
      <c r="S30" s="76"/>
      <c r="T30" s="25"/>
      <c r="U30" s="72"/>
      <c r="V30" s="76"/>
      <c r="W30" s="25"/>
      <c r="X30" s="72"/>
      <c r="Y30" s="76"/>
      <c r="Z30" s="25"/>
      <c r="AA30" s="72"/>
      <c r="AB30" s="76"/>
      <c r="AC30" s="25"/>
      <c r="AD30" s="72"/>
      <c r="AE30" s="76"/>
      <c r="AF30" s="25"/>
      <c r="AG30" s="72"/>
      <c r="AH30" s="76"/>
      <c r="AI30" s="25"/>
      <c r="AJ30" s="72"/>
      <c r="AK30" s="76"/>
      <c r="AL30" s="25"/>
      <c r="AM30" s="72"/>
      <c r="AN30" s="76"/>
      <c r="AO30" s="25"/>
      <c r="AP30" s="72"/>
      <c r="AQ30" s="76"/>
      <c r="AR30" s="25"/>
      <c r="AS30" s="72"/>
      <c r="AT30" s="76"/>
      <c r="AU30" s="25"/>
      <c r="AV30" s="72"/>
      <c r="AW30" s="76"/>
      <c r="AX30" s="25"/>
      <c r="AY30" s="72">
        <f t="shared" si="34"/>
        <v>0</v>
      </c>
      <c r="AZ30" s="76" t="str">
        <f t="shared" si="35"/>
        <v/>
      </c>
      <c r="BA30" s="25">
        <f t="shared" si="36"/>
        <v>0</v>
      </c>
      <c r="BC30" s="72">
        <v>128.90999999999985</v>
      </c>
      <c r="BD30" s="76">
        <v>1.2994198750855928E-2</v>
      </c>
      <c r="BE30" s="25">
        <v>5</v>
      </c>
      <c r="BF30" s="72"/>
      <c r="BG30" s="76"/>
      <c r="BH30" s="25"/>
      <c r="BI30" s="72"/>
      <c r="BJ30" s="76"/>
      <c r="BK30" s="25"/>
      <c r="BL30" s="72"/>
      <c r="BM30" s="76"/>
      <c r="BN30" s="25"/>
      <c r="BO30" s="72"/>
      <c r="BP30" s="76"/>
      <c r="BQ30" s="25"/>
      <c r="BR30" s="72"/>
      <c r="BS30" s="76"/>
      <c r="BT30" s="25"/>
      <c r="BU30" s="72"/>
      <c r="BV30" s="76"/>
      <c r="BW30" s="25"/>
      <c r="BX30" s="72"/>
      <c r="BY30" s="76"/>
      <c r="BZ30" s="25"/>
      <c r="CA30" s="72"/>
      <c r="CB30" s="76"/>
      <c r="CC30" s="25"/>
      <c r="CD30" s="72"/>
      <c r="CE30" s="76"/>
      <c r="CF30" s="25"/>
      <c r="CG30" s="72"/>
      <c r="CH30" s="76"/>
      <c r="CI30" s="25"/>
      <c r="CJ30" s="72"/>
      <c r="CK30" s="76"/>
      <c r="CL30" s="25"/>
      <c r="CM30" s="72">
        <f t="shared" si="37"/>
        <v>128.90999999999985</v>
      </c>
      <c r="CN30" s="76">
        <f t="shared" si="38"/>
        <v>1.2994198750855928E-2</v>
      </c>
      <c r="CO30" s="25">
        <f t="shared" si="39"/>
        <v>5</v>
      </c>
      <c r="CQ30" s="72">
        <f t="shared" si="40"/>
        <v>128.90999999999985</v>
      </c>
      <c r="CR30" s="76">
        <f t="shared" si="0"/>
        <v>1.2994198750855928E-2</v>
      </c>
      <c r="CS30" s="25">
        <f t="shared" si="1"/>
        <v>5</v>
      </c>
      <c r="CT30" s="72" t="str">
        <f t="shared" si="2"/>
        <v/>
      </c>
      <c r="CU30" s="76" t="str">
        <f t="shared" si="3"/>
        <v/>
      </c>
      <c r="CV30" s="25" t="str">
        <f t="shared" si="4"/>
        <v/>
      </c>
      <c r="CW30" s="72" t="str">
        <f t="shared" si="5"/>
        <v/>
      </c>
      <c r="CX30" s="76" t="str">
        <f t="shared" si="6"/>
        <v/>
      </c>
      <c r="CY30" s="25" t="str">
        <f t="shared" si="7"/>
        <v/>
      </c>
      <c r="CZ30" s="72" t="str">
        <f t="shared" si="8"/>
        <v/>
      </c>
      <c r="DA30" s="76" t="str">
        <f t="shared" si="9"/>
        <v/>
      </c>
      <c r="DB30" s="25" t="str">
        <f t="shared" si="10"/>
        <v/>
      </c>
      <c r="DC30" s="72" t="str">
        <f t="shared" si="11"/>
        <v/>
      </c>
      <c r="DD30" s="76" t="str">
        <f t="shared" si="12"/>
        <v/>
      </c>
      <c r="DE30" s="25" t="str">
        <f t="shared" si="13"/>
        <v/>
      </c>
      <c r="DF30" s="72" t="str">
        <f t="shared" si="14"/>
        <v/>
      </c>
      <c r="DG30" s="76" t="str">
        <f t="shared" si="15"/>
        <v/>
      </c>
      <c r="DH30" s="25" t="str">
        <f t="shared" si="16"/>
        <v/>
      </c>
      <c r="DI30" s="72" t="str">
        <f t="shared" si="17"/>
        <v/>
      </c>
      <c r="DJ30" s="76" t="str">
        <f t="shared" si="18"/>
        <v/>
      </c>
      <c r="DK30" s="25" t="str">
        <f t="shared" si="19"/>
        <v/>
      </c>
      <c r="DL30" s="72" t="str">
        <f t="shared" si="20"/>
        <v/>
      </c>
      <c r="DM30" s="76" t="str">
        <f t="shared" si="21"/>
        <v/>
      </c>
      <c r="DN30" s="25" t="str">
        <f t="shared" si="22"/>
        <v/>
      </c>
      <c r="DO30" s="72" t="str">
        <f t="shared" si="23"/>
        <v/>
      </c>
      <c r="DP30" s="76" t="str">
        <f t="shared" si="24"/>
        <v/>
      </c>
      <c r="DQ30" s="25" t="str">
        <f t="shared" si="25"/>
        <v/>
      </c>
      <c r="DR30" s="72" t="str">
        <f t="shared" si="41"/>
        <v/>
      </c>
      <c r="DS30" s="76" t="str">
        <f t="shared" si="26"/>
        <v/>
      </c>
      <c r="DT30" s="25" t="str">
        <f t="shared" si="27"/>
        <v/>
      </c>
      <c r="DU30" s="72" t="str">
        <f t="shared" si="28"/>
        <v/>
      </c>
      <c r="DV30" s="76" t="str">
        <f t="shared" si="29"/>
        <v/>
      </c>
      <c r="DW30" s="25" t="str">
        <f t="shared" si="30"/>
        <v/>
      </c>
      <c r="DX30" s="72" t="str">
        <f t="shared" si="31"/>
        <v/>
      </c>
      <c r="DY30" s="76" t="str">
        <f t="shared" si="32"/>
        <v/>
      </c>
      <c r="DZ30" s="25" t="str">
        <f t="shared" si="33"/>
        <v/>
      </c>
      <c r="EA30" s="72">
        <f>SUM(E30,H30,K30,O30,R30,X30,AA30,AD30,AG30,AJ30,AP30,AS30,BC30,BF30,BI30)</f>
        <v>128.90999999999985</v>
      </c>
      <c r="EB30" s="76">
        <f t="shared" si="42"/>
        <v>1.2994198750855928E-2</v>
      </c>
      <c r="EC30" s="25">
        <f>SUM(G30,J30,M30,Q30,T30,Z30,AC30,AF30,AI30,AL30,AR30,AU30,BE30,BH30,BK30)</f>
        <v>5</v>
      </c>
    </row>
    <row r="31" spans="1:133" x14ac:dyDescent="0.2">
      <c r="A31" s="8" t="s">
        <v>98</v>
      </c>
      <c r="B31" s="8" t="s">
        <v>98</v>
      </c>
      <c r="C31" s="43" t="s">
        <v>190</v>
      </c>
      <c r="D31" s="43" t="str">
        <f>VLOOKUP(C31,'industry list'!B:C,2,FALSE)</f>
        <v>ETF</v>
      </c>
      <c r="E31" s="71"/>
      <c r="F31" s="75"/>
      <c r="G31" s="26"/>
      <c r="H31" s="71"/>
      <c r="I31" s="75"/>
      <c r="J31" s="26"/>
      <c r="K31" s="71"/>
      <c r="L31" s="75"/>
      <c r="M31" s="26"/>
      <c r="O31" s="71"/>
      <c r="P31" s="75"/>
      <c r="Q31" s="26"/>
      <c r="R31" s="71"/>
      <c r="S31" s="75"/>
      <c r="T31" s="26"/>
      <c r="U31" s="71"/>
      <c r="V31" s="75"/>
      <c r="W31" s="26"/>
      <c r="X31" s="71"/>
      <c r="Y31" s="75"/>
      <c r="Z31" s="26"/>
      <c r="AA31" s="71"/>
      <c r="AB31" s="75"/>
      <c r="AC31" s="26"/>
      <c r="AD31" s="71"/>
      <c r="AE31" s="75"/>
      <c r="AF31" s="26"/>
      <c r="AG31" s="71"/>
      <c r="AH31" s="75"/>
      <c r="AI31" s="26"/>
      <c r="AJ31" s="71"/>
      <c r="AK31" s="75"/>
      <c r="AL31" s="26"/>
      <c r="AM31" s="71"/>
      <c r="AN31" s="75"/>
      <c r="AO31" s="26"/>
      <c r="AP31" s="71"/>
      <c r="AQ31" s="75"/>
      <c r="AR31" s="26"/>
      <c r="AS31" s="71"/>
      <c r="AT31" s="75"/>
      <c r="AU31" s="26"/>
      <c r="AV31" s="71"/>
      <c r="AW31" s="75"/>
      <c r="AX31" s="26"/>
      <c r="AY31" s="71">
        <f t="shared" si="34"/>
        <v>0</v>
      </c>
      <c r="AZ31" s="75" t="str">
        <f t="shared" si="35"/>
        <v/>
      </c>
      <c r="BA31" s="26">
        <f t="shared" si="36"/>
        <v>0</v>
      </c>
      <c r="BC31" s="71">
        <v>273.55000000000064</v>
      </c>
      <c r="BD31" s="75">
        <v>5.0704170421288892E-2</v>
      </c>
      <c r="BE31" s="26">
        <v>2</v>
      </c>
      <c r="BF31" s="71"/>
      <c r="BG31" s="75"/>
      <c r="BH31" s="26"/>
      <c r="BI31" s="71"/>
      <c r="BJ31" s="75"/>
      <c r="BK31" s="26"/>
      <c r="BL31" s="71"/>
      <c r="BM31" s="75"/>
      <c r="BN31" s="26"/>
      <c r="BO31" s="71"/>
      <c r="BP31" s="75"/>
      <c r="BQ31" s="26"/>
      <c r="BR31" s="71"/>
      <c r="BS31" s="75"/>
      <c r="BT31" s="26"/>
      <c r="BU31" s="71"/>
      <c r="BV31" s="75"/>
      <c r="BW31" s="26"/>
      <c r="BX31" s="71"/>
      <c r="BY31" s="75"/>
      <c r="BZ31" s="26"/>
      <c r="CA31" s="71"/>
      <c r="CB31" s="75"/>
      <c r="CC31" s="26"/>
      <c r="CD31" s="71"/>
      <c r="CE31" s="75"/>
      <c r="CF31" s="26"/>
      <c r="CG31" s="71"/>
      <c r="CH31" s="75"/>
      <c r="CI31" s="26"/>
      <c r="CJ31" s="71"/>
      <c r="CK31" s="75"/>
      <c r="CL31" s="26"/>
      <c r="CM31" s="71">
        <f t="shared" si="37"/>
        <v>273.55000000000064</v>
      </c>
      <c r="CN31" s="75">
        <f t="shared" si="38"/>
        <v>5.0704170421288892E-2</v>
      </c>
      <c r="CO31" s="26">
        <f t="shared" si="39"/>
        <v>2</v>
      </c>
      <c r="CQ31" s="71">
        <f t="shared" si="40"/>
        <v>273.55000000000064</v>
      </c>
      <c r="CR31" s="75">
        <f t="shared" si="0"/>
        <v>5.0704170421288892E-2</v>
      </c>
      <c r="CS31" s="26">
        <f t="shared" si="1"/>
        <v>2</v>
      </c>
      <c r="CT31" s="71" t="str">
        <f t="shared" si="2"/>
        <v/>
      </c>
      <c r="CU31" s="75" t="str">
        <f t="shared" si="3"/>
        <v/>
      </c>
      <c r="CV31" s="26" t="str">
        <f t="shared" si="4"/>
        <v/>
      </c>
      <c r="CW31" s="71" t="str">
        <f t="shared" si="5"/>
        <v/>
      </c>
      <c r="CX31" s="75" t="str">
        <f t="shared" si="6"/>
        <v/>
      </c>
      <c r="CY31" s="26" t="str">
        <f t="shared" si="7"/>
        <v/>
      </c>
      <c r="CZ31" s="71" t="str">
        <f t="shared" si="8"/>
        <v/>
      </c>
      <c r="DA31" s="75" t="str">
        <f t="shared" si="9"/>
        <v/>
      </c>
      <c r="DB31" s="26" t="str">
        <f t="shared" si="10"/>
        <v/>
      </c>
      <c r="DC31" s="71" t="str">
        <f t="shared" si="11"/>
        <v/>
      </c>
      <c r="DD31" s="75" t="str">
        <f t="shared" si="12"/>
        <v/>
      </c>
      <c r="DE31" s="26" t="str">
        <f t="shared" si="13"/>
        <v/>
      </c>
      <c r="DF31" s="71" t="str">
        <f t="shared" si="14"/>
        <v/>
      </c>
      <c r="DG31" s="75" t="str">
        <f t="shared" si="15"/>
        <v/>
      </c>
      <c r="DH31" s="26" t="str">
        <f t="shared" si="16"/>
        <v/>
      </c>
      <c r="DI31" s="71" t="str">
        <f t="shared" si="17"/>
        <v/>
      </c>
      <c r="DJ31" s="75" t="str">
        <f t="shared" si="18"/>
        <v/>
      </c>
      <c r="DK31" s="26" t="str">
        <f t="shared" si="19"/>
        <v/>
      </c>
      <c r="DL31" s="71" t="str">
        <f t="shared" si="20"/>
        <v/>
      </c>
      <c r="DM31" s="75" t="str">
        <f t="shared" si="21"/>
        <v/>
      </c>
      <c r="DN31" s="26" t="str">
        <f t="shared" si="22"/>
        <v/>
      </c>
      <c r="DO31" s="71" t="str">
        <f t="shared" si="23"/>
        <v/>
      </c>
      <c r="DP31" s="75" t="str">
        <f t="shared" si="24"/>
        <v/>
      </c>
      <c r="DQ31" s="26" t="str">
        <f t="shared" si="25"/>
        <v/>
      </c>
      <c r="DR31" s="71" t="str">
        <f t="shared" si="41"/>
        <v/>
      </c>
      <c r="DS31" s="75" t="str">
        <f t="shared" si="26"/>
        <v/>
      </c>
      <c r="DT31" s="26" t="str">
        <f t="shared" si="27"/>
        <v/>
      </c>
      <c r="DU31" s="71" t="str">
        <f t="shared" si="28"/>
        <v/>
      </c>
      <c r="DV31" s="75" t="str">
        <f t="shared" si="29"/>
        <v/>
      </c>
      <c r="DW31" s="26" t="str">
        <f t="shared" si="30"/>
        <v/>
      </c>
      <c r="DX31" s="71" t="str">
        <f t="shared" si="31"/>
        <v/>
      </c>
      <c r="DY31" s="75" t="str">
        <f t="shared" si="32"/>
        <v/>
      </c>
      <c r="DZ31" s="26" t="str">
        <f t="shared" si="33"/>
        <v/>
      </c>
      <c r="EA31" s="71">
        <f>SUM(E31,H31,K31,O31,R31,X31,AA31,AD31,AG31,AJ31,AP31,AS31,BC31,BF31,BI31)</f>
        <v>273.55000000000064</v>
      </c>
      <c r="EB31" s="75">
        <f t="shared" si="42"/>
        <v>5.0704170421288892E-2</v>
      </c>
      <c r="EC31" s="26">
        <f>SUM(G31,J31,M31,Q31,T31,Z31,AC31,AF31,AI31,AL31,AR31,AU31,BE31,BH31,BK31)</f>
        <v>2</v>
      </c>
    </row>
    <row r="32" spans="1:133" x14ac:dyDescent="0.2">
      <c r="A32" s="5" t="s">
        <v>99</v>
      </c>
      <c r="B32" s="5" t="s">
        <v>99</v>
      </c>
      <c r="C32" s="5" t="s">
        <v>190</v>
      </c>
      <c r="D32" s="5" t="str">
        <f>VLOOKUP(C32,'industry list'!B:C,2,FALSE)</f>
        <v>ETF</v>
      </c>
      <c r="E32" s="72"/>
      <c r="F32" s="76"/>
      <c r="G32" s="25"/>
      <c r="H32" s="72"/>
      <c r="I32" s="76"/>
      <c r="J32" s="25"/>
      <c r="K32" s="72"/>
      <c r="L32" s="76"/>
      <c r="M32" s="25"/>
      <c r="O32" s="72"/>
      <c r="P32" s="76"/>
      <c r="Q32" s="25"/>
      <c r="R32" s="72"/>
      <c r="S32" s="76"/>
      <c r="T32" s="25"/>
      <c r="U32" s="72"/>
      <c r="V32" s="76"/>
      <c r="W32" s="25"/>
      <c r="X32" s="72"/>
      <c r="Y32" s="76"/>
      <c r="Z32" s="25"/>
      <c r="AA32" s="72"/>
      <c r="AB32" s="76"/>
      <c r="AC32" s="25"/>
      <c r="AD32" s="72"/>
      <c r="AE32" s="76"/>
      <c r="AF32" s="25"/>
      <c r="AG32" s="72"/>
      <c r="AH32" s="76"/>
      <c r="AI32" s="25"/>
      <c r="AJ32" s="72"/>
      <c r="AK32" s="76"/>
      <c r="AL32" s="25"/>
      <c r="AM32" s="72"/>
      <c r="AN32" s="76"/>
      <c r="AO32" s="25"/>
      <c r="AP32" s="72"/>
      <c r="AQ32" s="76"/>
      <c r="AR32" s="25"/>
      <c r="AS32" s="72"/>
      <c r="AT32" s="76"/>
      <c r="AU32" s="25"/>
      <c r="AV32" s="72"/>
      <c r="AW32" s="76"/>
      <c r="AX32" s="25"/>
      <c r="AY32" s="72">
        <f t="shared" si="34"/>
        <v>0</v>
      </c>
      <c r="AZ32" s="76" t="str">
        <f t="shared" si="35"/>
        <v/>
      </c>
      <c r="BA32" s="25">
        <f t="shared" si="36"/>
        <v>0</v>
      </c>
      <c r="BC32" s="72">
        <v>205.76000000000067</v>
      </c>
      <c r="BD32" s="76">
        <v>3.4460297480497538E-2</v>
      </c>
      <c r="BE32" s="25">
        <v>2</v>
      </c>
      <c r="BF32" s="72"/>
      <c r="BG32" s="76"/>
      <c r="BH32" s="25"/>
      <c r="BI32" s="72"/>
      <c r="BJ32" s="76"/>
      <c r="BK32" s="25"/>
      <c r="BL32" s="72"/>
      <c r="BM32" s="76"/>
      <c r="BN32" s="25"/>
      <c r="BO32" s="72"/>
      <c r="BP32" s="76"/>
      <c r="BQ32" s="25"/>
      <c r="BR32" s="72"/>
      <c r="BS32" s="76"/>
      <c r="BT32" s="25"/>
      <c r="BU32" s="72"/>
      <c r="BV32" s="76"/>
      <c r="BW32" s="25"/>
      <c r="BX32" s="72"/>
      <c r="BY32" s="76"/>
      <c r="BZ32" s="25"/>
      <c r="CA32" s="72"/>
      <c r="CB32" s="76"/>
      <c r="CC32" s="25"/>
      <c r="CD32" s="72"/>
      <c r="CE32" s="76"/>
      <c r="CF32" s="25"/>
      <c r="CG32" s="72"/>
      <c r="CH32" s="76"/>
      <c r="CI32" s="25"/>
      <c r="CJ32" s="72"/>
      <c r="CK32" s="76"/>
      <c r="CL32" s="25"/>
      <c r="CM32" s="72">
        <f t="shared" si="37"/>
        <v>205.76000000000067</v>
      </c>
      <c r="CN32" s="76">
        <f t="shared" si="38"/>
        <v>3.4460297480497538E-2</v>
      </c>
      <c r="CO32" s="25">
        <f t="shared" si="39"/>
        <v>2</v>
      </c>
      <c r="CQ32" s="72">
        <f t="shared" si="40"/>
        <v>205.76000000000067</v>
      </c>
      <c r="CR32" s="76">
        <f t="shared" si="0"/>
        <v>3.4460297480497538E-2</v>
      </c>
      <c r="CS32" s="25">
        <f t="shared" si="1"/>
        <v>2</v>
      </c>
      <c r="CT32" s="72" t="str">
        <f t="shared" si="2"/>
        <v/>
      </c>
      <c r="CU32" s="76" t="str">
        <f t="shared" si="3"/>
        <v/>
      </c>
      <c r="CV32" s="25" t="str">
        <f t="shared" si="4"/>
        <v/>
      </c>
      <c r="CW32" s="72" t="str">
        <f t="shared" si="5"/>
        <v/>
      </c>
      <c r="CX32" s="76" t="str">
        <f t="shared" si="6"/>
        <v/>
      </c>
      <c r="CY32" s="25" t="str">
        <f t="shared" si="7"/>
        <v/>
      </c>
      <c r="CZ32" s="72" t="str">
        <f t="shared" si="8"/>
        <v/>
      </c>
      <c r="DA32" s="76" t="str">
        <f t="shared" si="9"/>
        <v/>
      </c>
      <c r="DB32" s="25" t="str">
        <f t="shared" si="10"/>
        <v/>
      </c>
      <c r="DC32" s="72" t="str">
        <f t="shared" si="11"/>
        <v/>
      </c>
      <c r="DD32" s="76" t="str">
        <f t="shared" si="12"/>
        <v/>
      </c>
      <c r="DE32" s="25" t="str">
        <f t="shared" si="13"/>
        <v/>
      </c>
      <c r="DF32" s="72" t="str">
        <f t="shared" si="14"/>
        <v/>
      </c>
      <c r="DG32" s="76" t="str">
        <f t="shared" si="15"/>
        <v/>
      </c>
      <c r="DH32" s="25" t="str">
        <f t="shared" si="16"/>
        <v/>
      </c>
      <c r="DI32" s="72" t="str">
        <f t="shared" si="17"/>
        <v/>
      </c>
      <c r="DJ32" s="76" t="str">
        <f t="shared" si="18"/>
        <v/>
      </c>
      <c r="DK32" s="25" t="str">
        <f t="shared" si="19"/>
        <v/>
      </c>
      <c r="DL32" s="72" t="str">
        <f t="shared" si="20"/>
        <v/>
      </c>
      <c r="DM32" s="76" t="str">
        <f t="shared" si="21"/>
        <v/>
      </c>
      <c r="DN32" s="25" t="str">
        <f t="shared" si="22"/>
        <v/>
      </c>
      <c r="DO32" s="72" t="str">
        <f t="shared" si="23"/>
        <v/>
      </c>
      <c r="DP32" s="76" t="str">
        <f t="shared" si="24"/>
        <v/>
      </c>
      <c r="DQ32" s="25" t="str">
        <f t="shared" si="25"/>
        <v/>
      </c>
      <c r="DR32" s="72" t="str">
        <f t="shared" si="41"/>
        <v/>
      </c>
      <c r="DS32" s="76" t="str">
        <f t="shared" si="26"/>
        <v/>
      </c>
      <c r="DT32" s="25" t="str">
        <f t="shared" si="27"/>
        <v/>
      </c>
      <c r="DU32" s="72" t="str">
        <f t="shared" si="28"/>
        <v/>
      </c>
      <c r="DV32" s="76" t="str">
        <f t="shared" si="29"/>
        <v/>
      </c>
      <c r="DW32" s="25" t="str">
        <f t="shared" si="30"/>
        <v/>
      </c>
      <c r="DX32" s="72" t="str">
        <f t="shared" si="31"/>
        <v/>
      </c>
      <c r="DY32" s="76" t="str">
        <f t="shared" si="32"/>
        <v/>
      </c>
      <c r="DZ32" s="25" t="str">
        <f t="shared" si="33"/>
        <v/>
      </c>
      <c r="EA32" s="72">
        <f>SUM(E32,H32,K32,O32,R32,X32,AA32,AD32,AG32,AJ32,AP32,AS32,BC32,BF32,BI32)</f>
        <v>205.76000000000067</v>
      </c>
      <c r="EB32" s="76">
        <f t="shared" si="42"/>
        <v>3.4460297480497538E-2</v>
      </c>
      <c r="EC32" s="25">
        <f>SUM(G32,J32,M32,Q32,T32,Z32,AC32,AF32,AI32,AL32,AR32,AU32,BE32,BH32,BK32)</f>
        <v>2</v>
      </c>
    </row>
    <row r="33" spans="1:133" x14ac:dyDescent="0.2">
      <c r="A33" s="8" t="s">
        <v>95</v>
      </c>
      <c r="B33" s="8" t="s">
        <v>184</v>
      </c>
      <c r="C33" s="43" t="s">
        <v>190</v>
      </c>
      <c r="D33" s="43" t="str">
        <f>VLOOKUP(C33,'industry list'!B:C,2,FALSE)</f>
        <v>ETF</v>
      </c>
      <c r="E33" s="71"/>
      <c r="F33" s="75"/>
      <c r="G33" s="26"/>
      <c r="H33" s="71"/>
      <c r="I33" s="75"/>
      <c r="J33" s="26"/>
      <c r="K33" s="71"/>
      <c r="L33" s="75"/>
      <c r="M33" s="26"/>
      <c r="O33" s="71"/>
      <c r="P33" s="75"/>
      <c r="Q33" s="26"/>
      <c r="R33" s="71"/>
      <c r="S33" s="75"/>
      <c r="T33" s="26"/>
      <c r="U33" s="71"/>
      <c r="V33" s="75"/>
      <c r="W33" s="26"/>
      <c r="X33" s="71"/>
      <c r="Y33" s="75"/>
      <c r="Z33" s="26"/>
      <c r="AA33" s="71"/>
      <c r="AB33" s="75"/>
      <c r="AC33" s="26"/>
      <c r="AD33" s="71"/>
      <c r="AE33" s="75"/>
      <c r="AF33" s="26"/>
      <c r="AG33" s="71"/>
      <c r="AH33" s="75"/>
      <c r="AI33" s="26"/>
      <c r="AJ33" s="71"/>
      <c r="AK33" s="75"/>
      <c r="AL33" s="26"/>
      <c r="AM33" s="71">
        <v>-33.965000000000146</v>
      </c>
      <c r="AN33" s="75">
        <v>-1.2964086826747335E-2</v>
      </c>
      <c r="AO33" s="26">
        <v>1</v>
      </c>
      <c r="AP33" s="71"/>
      <c r="AQ33" s="75"/>
      <c r="AR33" s="26"/>
      <c r="AS33" s="71"/>
      <c r="AT33" s="75"/>
      <c r="AU33" s="26"/>
      <c r="AV33" s="71"/>
      <c r="AW33" s="75"/>
      <c r="AX33" s="26"/>
      <c r="AY33" s="71">
        <f t="shared" si="34"/>
        <v>-33.965000000000146</v>
      </c>
      <c r="AZ33" s="75">
        <f t="shared" si="35"/>
        <v>-1.2964086826747335E-2</v>
      </c>
      <c r="BA33" s="26">
        <f t="shared" si="36"/>
        <v>1</v>
      </c>
      <c r="BC33" s="71">
        <v>-162.99</v>
      </c>
      <c r="BD33" s="75">
        <v>-8.1500705049353458E-2</v>
      </c>
      <c r="BE33" s="26">
        <v>1</v>
      </c>
      <c r="BF33" s="71"/>
      <c r="BG33" s="75"/>
      <c r="BH33" s="26"/>
      <c r="BI33" s="71"/>
      <c r="BJ33" s="75"/>
      <c r="BK33" s="26"/>
      <c r="BL33" s="71"/>
      <c r="BM33" s="75"/>
      <c r="BN33" s="26"/>
      <c r="BO33" s="71"/>
      <c r="BP33" s="75"/>
      <c r="BQ33" s="26"/>
      <c r="BR33" s="71"/>
      <c r="BS33" s="75"/>
      <c r="BT33" s="26"/>
      <c r="BU33" s="71"/>
      <c r="BV33" s="75"/>
      <c r="BW33" s="26"/>
      <c r="BX33" s="71"/>
      <c r="BY33" s="75"/>
      <c r="BZ33" s="26"/>
      <c r="CA33" s="71"/>
      <c r="CB33" s="75"/>
      <c r="CC33" s="26"/>
      <c r="CD33" s="71"/>
      <c r="CE33" s="75"/>
      <c r="CF33" s="26"/>
      <c r="CG33" s="71"/>
      <c r="CH33" s="75"/>
      <c r="CI33" s="26"/>
      <c r="CJ33" s="71"/>
      <c r="CK33" s="75"/>
      <c r="CL33" s="26"/>
      <c r="CM33" s="71">
        <f t="shared" si="37"/>
        <v>-162.99</v>
      </c>
      <c r="CN33" s="75">
        <f t="shared" si="38"/>
        <v>-8.1500705049353458E-2</v>
      </c>
      <c r="CO33" s="26">
        <f t="shared" si="39"/>
        <v>1</v>
      </c>
      <c r="CQ33" s="71">
        <f t="shared" si="40"/>
        <v>-162.99</v>
      </c>
      <c r="CR33" s="75">
        <f t="shared" si="0"/>
        <v>-8.1500705049353458E-2</v>
      </c>
      <c r="CS33" s="26">
        <f t="shared" si="1"/>
        <v>1</v>
      </c>
      <c r="CT33" s="71" t="str">
        <f t="shared" si="2"/>
        <v/>
      </c>
      <c r="CU33" s="75" t="str">
        <f t="shared" si="3"/>
        <v/>
      </c>
      <c r="CV33" s="26" t="str">
        <f t="shared" si="4"/>
        <v/>
      </c>
      <c r="CW33" s="71" t="str">
        <f t="shared" si="5"/>
        <v/>
      </c>
      <c r="CX33" s="75" t="str">
        <f t="shared" si="6"/>
        <v/>
      </c>
      <c r="CY33" s="26" t="str">
        <f t="shared" si="7"/>
        <v/>
      </c>
      <c r="CZ33" s="71" t="str">
        <f t="shared" si="8"/>
        <v/>
      </c>
      <c r="DA33" s="75" t="str">
        <f t="shared" si="9"/>
        <v/>
      </c>
      <c r="DB33" s="26" t="str">
        <f t="shared" si="10"/>
        <v/>
      </c>
      <c r="DC33" s="71" t="str">
        <f t="shared" si="11"/>
        <v/>
      </c>
      <c r="DD33" s="75" t="str">
        <f t="shared" si="12"/>
        <v/>
      </c>
      <c r="DE33" s="26" t="str">
        <f t="shared" si="13"/>
        <v/>
      </c>
      <c r="DF33" s="71" t="str">
        <f t="shared" si="14"/>
        <v/>
      </c>
      <c r="DG33" s="75" t="str">
        <f t="shared" si="15"/>
        <v/>
      </c>
      <c r="DH33" s="26" t="str">
        <f t="shared" si="16"/>
        <v/>
      </c>
      <c r="DI33" s="71" t="str">
        <f t="shared" si="17"/>
        <v/>
      </c>
      <c r="DJ33" s="75" t="str">
        <f t="shared" si="18"/>
        <v/>
      </c>
      <c r="DK33" s="26" t="str">
        <f t="shared" si="19"/>
        <v/>
      </c>
      <c r="DL33" s="71" t="str">
        <f t="shared" si="20"/>
        <v/>
      </c>
      <c r="DM33" s="75" t="str">
        <f t="shared" si="21"/>
        <v/>
      </c>
      <c r="DN33" s="26" t="str">
        <f t="shared" si="22"/>
        <v/>
      </c>
      <c r="DO33" s="71">
        <f t="shared" si="23"/>
        <v>-33.965000000000146</v>
      </c>
      <c r="DP33" s="75">
        <f t="shared" si="24"/>
        <v>-1.2964086826747335E-2</v>
      </c>
      <c r="DQ33" s="26">
        <f t="shared" si="25"/>
        <v>1</v>
      </c>
      <c r="DR33" s="71" t="str">
        <f t="shared" si="41"/>
        <v/>
      </c>
      <c r="DS33" s="75" t="str">
        <f t="shared" si="26"/>
        <v/>
      </c>
      <c r="DT33" s="26" t="str">
        <f t="shared" si="27"/>
        <v/>
      </c>
      <c r="DU33" s="71" t="str">
        <f t="shared" si="28"/>
        <v/>
      </c>
      <c r="DV33" s="75" t="str">
        <f t="shared" si="29"/>
        <v/>
      </c>
      <c r="DW33" s="26" t="str">
        <f t="shared" si="30"/>
        <v/>
      </c>
      <c r="DX33" s="71" t="str">
        <f t="shared" si="31"/>
        <v/>
      </c>
      <c r="DY33" s="75" t="str">
        <f t="shared" si="32"/>
        <v/>
      </c>
      <c r="DZ33" s="26" t="str">
        <f t="shared" si="33"/>
        <v/>
      </c>
      <c r="EA33" s="71">
        <f>SUM(E33,H33,K33,O33,R33,X33,AA33,AD33,AG33,AJ33,AP33,AS33,BC33,BF33,BI33)</f>
        <v>-162.99</v>
      </c>
      <c r="EB33" s="75">
        <f t="shared" si="42"/>
        <v>-8.1500705049353458E-2</v>
      </c>
      <c r="EC33" s="26">
        <f>SUM(G33,J33,M33,Q33,T33,Z33,AC33,AF33,AI33,AL33,AR33,AU33,BE33,BH33,BK33)</f>
        <v>1</v>
      </c>
    </row>
    <row r="34" spans="1:133" x14ac:dyDescent="0.2">
      <c r="A34" s="5" t="s">
        <v>100</v>
      </c>
      <c r="B34" s="5" t="s">
        <v>100</v>
      </c>
      <c r="C34" s="5" t="s">
        <v>627</v>
      </c>
      <c r="D34" s="5" t="str">
        <f>VLOOKUP(C34,'industry list'!B:C,2,FALSE)</f>
        <v>ETF</v>
      </c>
      <c r="E34" s="72"/>
      <c r="F34" s="76"/>
      <c r="G34" s="25"/>
      <c r="H34" s="72"/>
      <c r="I34" s="76"/>
      <c r="J34" s="25"/>
      <c r="K34" s="72"/>
      <c r="L34" s="76"/>
      <c r="M34" s="25"/>
      <c r="O34" s="72"/>
      <c r="P34" s="76"/>
      <c r="Q34" s="25"/>
      <c r="R34" s="72"/>
      <c r="S34" s="76"/>
      <c r="T34" s="25"/>
      <c r="U34" s="72"/>
      <c r="V34" s="76"/>
      <c r="W34" s="25"/>
      <c r="X34" s="72"/>
      <c r="Y34" s="76"/>
      <c r="Z34" s="25"/>
      <c r="AA34" s="72"/>
      <c r="AB34" s="76"/>
      <c r="AC34" s="25"/>
      <c r="AD34" s="72"/>
      <c r="AE34" s="76"/>
      <c r="AF34" s="25"/>
      <c r="AG34" s="72"/>
      <c r="AH34" s="76"/>
      <c r="AI34" s="25"/>
      <c r="AJ34" s="72">
        <v>-139.85000000000014</v>
      </c>
      <c r="AK34" s="76"/>
      <c r="AL34" s="25">
        <v>1</v>
      </c>
      <c r="AM34" s="72"/>
      <c r="AN34" s="76"/>
      <c r="AO34" s="25"/>
      <c r="AP34" s="72"/>
      <c r="AQ34" s="76"/>
      <c r="AR34" s="25"/>
      <c r="AS34" s="72"/>
      <c r="AT34" s="76"/>
      <c r="AU34" s="25"/>
      <c r="AV34" s="72"/>
      <c r="AW34" s="76"/>
      <c r="AX34" s="25"/>
      <c r="AY34" s="72">
        <f t="shared" si="34"/>
        <v>-139.85000000000014</v>
      </c>
      <c r="AZ34" s="76" t="str">
        <f t="shared" si="35"/>
        <v/>
      </c>
      <c r="BA34" s="25">
        <f t="shared" si="36"/>
        <v>1</v>
      </c>
      <c r="BC34" s="72"/>
      <c r="BD34" s="76"/>
      <c r="BE34" s="25"/>
      <c r="BF34" s="72"/>
      <c r="BG34" s="76"/>
      <c r="BH34" s="25"/>
      <c r="BI34" s="72"/>
      <c r="BJ34" s="76"/>
      <c r="BK34" s="25"/>
      <c r="BL34" s="72"/>
      <c r="BM34" s="76"/>
      <c r="BN34" s="25"/>
      <c r="BO34" s="72"/>
      <c r="BP34" s="76"/>
      <c r="BQ34" s="25"/>
      <c r="BR34" s="72"/>
      <c r="BS34" s="76"/>
      <c r="BT34" s="25"/>
      <c r="BU34" s="72"/>
      <c r="BV34" s="76"/>
      <c r="BW34" s="25"/>
      <c r="BX34" s="72"/>
      <c r="BY34" s="76"/>
      <c r="BZ34" s="25"/>
      <c r="CA34" s="72"/>
      <c r="CB34" s="76"/>
      <c r="CC34" s="25"/>
      <c r="CD34" s="72"/>
      <c r="CE34" s="76"/>
      <c r="CF34" s="25"/>
      <c r="CG34" s="72"/>
      <c r="CH34" s="76"/>
      <c r="CI34" s="25"/>
      <c r="CJ34" s="72"/>
      <c r="CK34" s="76"/>
      <c r="CL34" s="25"/>
      <c r="CM34" s="72">
        <f t="shared" si="37"/>
        <v>0</v>
      </c>
      <c r="CN34" s="76" t="str">
        <f t="shared" si="38"/>
        <v/>
      </c>
      <c r="CO34" s="25">
        <f t="shared" si="39"/>
        <v>0</v>
      </c>
      <c r="CQ34" s="72" t="str">
        <f t="shared" si="40"/>
        <v/>
      </c>
      <c r="CR34" s="76" t="str">
        <f t="shared" si="0"/>
        <v/>
      </c>
      <c r="CS34" s="25" t="str">
        <f t="shared" si="1"/>
        <v/>
      </c>
      <c r="CT34" s="72" t="str">
        <f t="shared" si="2"/>
        <v/>
      </c>
      <c r="CU34" s="76" t="str">
        <f t="shared" si="3"/>
        <v/>
      </c>
      <c r="CV34" s="25" t="str">
        <f t="shared" si="4"/>
        <v/>
      </c>
      <c r="CW34" s="72" t="str">
        <f t="shared" si="5"/>
        <v/>
      </c>
      <c r="CX34" s="76" t="str">
        <f t="shared" si="6"/>
        <v/>
      </c>
      <c r="CY34" s="25" t="str">
        <f t="shared" si="7"/>
        <v/>
      </c>
      <c r="CZ34" s="72" t="str">
        <f t="shared" si="8"/>
        <v/>
      </c>
      <c r="DA34" s="76" t="str">
        <f t="shared" si="9"/>
        <v/>
      </c>
      <c r="DB34" s="25" t="str">
        <f t="shared" si="10"/>
        <v/>
      </c>
      <c r="DC34" s="72" t="str">
        <f t="shared" si="11"/>
        <v/>
      </c>
      <c r="DD34" s="76" t="str">
        <f t="shared" si="12"/>
        <v/>
      </c>
      <c r="DE34" s="25" t="str">
        <f t="shared" si="13"/>
        <v/>
      </c>
      <c r="DF34" s="72" t="str">
        <f t="shared" si="14"/>
        <v/>
      </c>
      <c r="DG34" s="76" t="str">
        <f t="shared" si="15"/>
        <v/>
      </c>
      <c r="DH34" s="25" t="str">
        <f t="shared" si="16"/>
        <v/>
      </c>
      <c r="DI34" s="72" t="str">
        <f t="shared" si="17"/>
        <v/>
      </c>
      <c r="DJ34" s="76" t="str">
        <f t="shared" si="18"/>
        <v/>
      </c>
      <c r="DK34" s="25" t="str">
        <f t="shared" si="19"/>
        <v/>
      </c>
      <c r="DL34" s="72">
        <f t="shared" si="20"/>
        <v>-139.85000000000014</v>
      </c>
      <c r="DM34" s="76" t="str">
        <f t="shared" si="21"/>
        <v/>
      </c>
      <c r="DN34" s="25">
        <f t="shared" si="22"/>
        <v>1</v>
      </c>
      <c r="DO34" s="72" t="str">
        <f t="shared" si="23"/>
        <v/>
      </c>
      <c r="DP34" s="76" t="str">
        <f t="shared" si="24"/>
        <v/>
      </c>
      <c r="DQ34" s="25" t="str">
        <f t="shared" si="25"/>
        <v/>
      </c>
      <c r="DR34" s="72" t="str">
        <f t="shared" si="41"/>
        <v/>
      </c>
      <c r="DS34" s="76" t="str">
        <f t="shared" si="26"/>
        <v/>
      </c>
      <c r="DT34" s="25" t="str">
        <f t="shared" si="27"/>
        <v/>
      </c>
      <c r="DU34" s="72" t="str">
        <f t="shared" si="28"/>
        <v/>
      </c>
      <c r="DV34" s="76" t="str">
        <f t="shared" si="29"/>
        <v/>
      </c>
      <c r="DW34" s="25" t="str">
        <f t="shared" si="30"/>
        <v/>
      </c>
      <c r="DX34" s="72" t="str">
        <f t="shared" si="31"/>
        <v/>
      </c>
      <c r="DY34" s="76" t="str">
        <f t="shared" si="32"/>
        <v/>
      </c>
      <c r="DZ34" s="25" t="str">
        <f t="shared" si="33"/>
        <v/>
      </c>
      <c r="EA34" s="72">
        <f>SUM(E34,H34,K34,O34,R34,X34,AA34,AD34,AG34,AJ34,AP34,AS34,BC34,BF34,BI34)</f>
        <v>-139.85000000000014</v>
      </c>
      <c r="EB34" s="76" t="str">
        <f t="shared" si="42"/>
        <v/>
      </c>
      <c r="EC34" s="25">
        <f>SUM(G34,J34,M34,Q34,T34,Z34,AC34,AF34,AI34,AL34,AR34,AU34,BE34,BH34,BK34)</f>
        <v>1</v>
      </c>
    </row>
    <row r="35" spans="1:133" x14ac:dyDescent="0.2">
      <c r="A35" s="8" t="s">
        <v>39</v>
      </c>
      <c r="B35" s="8" t="s">
        <v>145</v>
      </c>
      <c r="C35" s="43" t="s">
        <v>625</v>
      </c>
      <c r="D35" s="43" t="str">
        <f>VLOOKUP(C35,'industry list'!B:C,2,FALSE)</f>
        <v>ETF</v>
      </c>
      <c r="E35" s="71"/>
      <c r="F35" s="75"/>
      <c r="G35" s="26"/>
      <c r="H35" s="71"/>
      <c r="I35" s="75"/>
      <c r="J35" s="26"/>
      <c r="K35" s="71"/>
      <c r="L35" s="75"/>
      <c r="M35" s="26"/>
      <c r="O35" s="71"/>
      <c r="P35" s="75"/>
      <c r="Q35" s="26"/>
      <c r="R35" s="71"/>
      <c r="S35" s="75"/>
      <c r="T35" s="26"/>
      <c r="U35" s="71"/>
      <c r="V35" s="75"/>
      <c r="W35" s="26"/>
      <c r="X35" s="71"/>
      <c r="Y35" s="75"/>
      <c r="Z35" s="26"/>
      <c r="AA35" s="71"/>
      <c r="AB35" s="75"/>
      <c r="AC35" s="26"/>
      <c r="AD35" s="71"/>
      <c r="AE35" s="75"/>
      <c r="AF35" s="26"/>
      <c r="AG35" s="71"/>
      <c r="AH35" s="75"/>
      <c r="AI35" s="26"/>
      <c r="AJ35" s="71"/>
      <c r="AK35" s="75"/>
      <c r="AL35" s="26"/>
      <c r="AM35" s="71"/>
      <c r="AN35" s="75"/>
      <c r="AO35" s="26"/>
      <c r="AP35" s="71"/>
      <c r="AQ35" s="75"/>
      <c r="AR35" s="26"/>
      <c r="AS35" s="71"/>
      <c r="AT35" s="75"/>
      <c r="AU35" s="26"/>
      <c r="AV35" s="71"/>
      <c r="AW35" s="75"/>
      <c r="AX35" s="26"/>
      <c r="AY35" s="71">
        <f t="shared" si="34"/>
        <v>0</v>
      </c>
      <c r="AZ35" s="75" t="str">
        <f t="shared" si="35"/>
        <v/>
      </c>
      <c r="BA35" s="26">
        <f t="shared" si="36"/>
        <v>0</v>
      </c>
      <c r="BC35" s="71">
        <v>-80.230000000000018</v>
      </c>
      <c r="BD35" s="75">
        <v>8.1787558369050709E-4</v>
      </c>
      <c r="BE35" s="26">
        <v>6</v>
      </c>
      <c r="BF35" s="71"/>
      <c r="BG35" s="75"/>
      <c r="BH35" s="26"/>
      <c r="BI35" s="71">
        <v>781.86499999999978</v>
      </c>
      <c r="BJ35" s="75">
        <v>0.27996190141992394</v>
      </c>
      <c r="BK35" s="26">
        <v>1</v>
      </c>
      <c r="BL35" s="71"/>
      <c r="BM35" s="75"/>
      <c r="BN35" s="26"/>
      <c r="BO35" s="71"/>
      <c r="BP35" s="75"/>
      <c r="BQ35" s="26"/>
      <c r="BR35" s="71"/>
      <c r="BS35" s="75"/>
      <c r="BT35" s="26"/>
      <c r="BU35" s="71"/>
      <c r="BV35" s="75"/>
      <c r="BW35" s="26"/>
      <c r="BX35" s="71"/>
      <c r="BY35" s="75"/>
      <c r="BZ35" s="26"/>
      <c r="CA35" s="71"/>
      <c r="CB35" s="75"/>
      <c r="CC35" s="26"/>
      <c r="CD35" s="71"/>
      <c r="CE35" s="75"/>
      <c r="CF35" s="26"/>
      <c r="CG35" s="71"/>
      <c r="CH35" s="75"/>
      <c r="CI35" s="26"/>
      <c r="CJ35" s="71"/>
      <c r="CK35" s="75"/>
      <c r="CL35" s="26"/>
      <c r="CM35" s="71">
        <f t="shared" si="37"/>
        <v>701.63499999999976</v>
      </c>
      <c r="CN35" s="75">
        <f t="shared" si="38"/>
        <v>0.14038988850180723</v>
      </c>
      <c r="CO35" s="26">
        <f t="shared" si="39"/>
        <v>7</v>
      </c>
      <c r="CQ35" s="71">
        <f t="shared" si="40"/>
        <v>-80.230000000000018</v>
      </c>
      <c r="CR35" s="75">
        <f t="shared" si="0"/>
        <v>8.1787558369050709E-4</v>
      </c>
      <c r="CS35" s="26">
        <f t="shared" si="1"/>
        <v>6</v>
      </c>
      <c r="CT35" s="71" t="str">
        <f t="shared" si="2"/>
        <v/>
      </c>
      <c r="CU35" s="75" t="str">
        <f t="shared" si="3"/>
        <v/>
      </c>
      <c r="CV35" s="26" t="str">
        <f t="shared" si="4"/>
        <v/>
      </c>
      <c r="CW35" s="71">
        <f t="shared" si="5"/>
        <v>781.86499999999978</v>
      </c>
      <c r="CX35" s="75">
        <f t="shared" si="6"/>
        <v>0.27996190141992394</v>
      </c>
      <c r="CY35" s="26">
        <f t="shared" si="7"/>
        <v>1</v>
      </c>
      <c r="CZ35" s="71" t="str">
        <f t="shared" si="8"/>
        <v/>
      </c>
      <c r="DA35" s="75" t="str">
        <f t="shared" si="9"/>
        <v/>
      </c>
      <c r="DB35" s="26" t="str">
        <f t="shared" si="10"/>
        <v/>
      </c>
      <c r="DC35" s="71" t="str">
        <f t="shared" si="11"/>
        <v/>
      </c>
      <c r="DD35" s="75" t="str">
        <f t="shared" si="12"/>
        <v/>
      </c>
      <c r="DE35" s="26" t="str">
        <f t="shared" si="13"/>
        <v/>
      </c>
      <c r="DF35" s="71" t="str">
        <f t="shared" si="14"/>
        <v/>
      </c>
      <c r="DG35" s="75" t="str">
        <f t="shared" si="15"/>
        <v/>
      </c>
      <c r="DH35" s="26" t="str">
        <f t="shared" si="16"/>
        <v/>
      </c>
      <c r="DI35" s="71" t="str">
        <f t="shared" si="17"/>
        <v/>
      </c>
      <c r="DJ35" s="75" t="str">
        <f t="shared" si="18"/>
        <v/>
      </c>
      <c r="DK35" s="26" t="str">
        <f t="shared" si="19"/>
        <v/>
      </c>
      <c r="DL35" s="71" t="str">
        <f t="shared" si="20"/>
        <v/>
      </c>
      <c r="DM35" s="75" t="str">
        <f t="shared" si="21"/>
        <v/>
      </c>
      <c r="DN35" s="26" t="str">
        <f t="shared" si="22"/>
        <v/>
      </c>
      <c r="DO35" s="71" t="str">
        <f t="shared" si="23"/>
        <v/>
      </c>
      <c r="DP35" s="75" t="str">
        <f t="shared" si="24"/>
        <v/>
      </c>
      <c r="DQ35" s="26" t="str">
        <f t="shared" si="25"/>
        <v/>
      </c>
      <c r="DR35" s="71" t="str">
        <f t="shared" si="41"/>
        <v/>
      </c>
      <c r="DS35" s="75" t="str">
        <f t="shared" si="26"/>
        <v/>
      </c>
      <c r="DT35" s="26" t="str">
        <f t="shared" si="27"/>
        <v/>
      </c>
      <c r="DU35" s="71" t="str">
        <f t="shared" si="28"/>
        <v/>
      </c>
      <c r="DV35" s="75" t="str">
        <f t="shared" si="29"/>
        <v/>
      </c>
      <c r="DW35" s="26" t="str">
        <f t="shared" si="30"/>
        <v/>
      </c>
      <c r="DX35" s="71" t="str">
        <f t="shared" si="31"/>
        <v/>
      </c>
      <c r="DY35" s="75" t="str">
        <f t="shared" si="32"/>
        <v/>
      </c>
      <c r="DZ35" s="26" t="str">
        <f t="shared" si="33"/>
        <v/>
      </c>
      <c r="EA35" s="71">
        <f>SUM(E35,H35,K35,O35,R35,X35,AA35,AD35,AG35,AJ35,AP35,AS35,BC35,BF35,BI35)</f>
        <v>701.63499999999976</v>
      </c>
      <c r="EB35" s="75">
        <f t="shared" si="42"/>
        <v>0.14038988850180723</v>
      </c>
      <c r="EC35" s="26">
        <f>SUM(G35,J35,M35,Q35,T35,Z35,AC35,AF35,AI35,AL35,AR35,AU35,BE35,BH35,BK35)</f>
        <v>7</v>
      </c>
    </row>
    <row r="36" spans="1:133" x14ac:dyDescent="0.2">
      <c r="A36" s="5" t="s">
        <v>93</v>
      </c>
      <c r="B36" s="5" t="s">
        <v>182</v>
      </c>
      <c r="C36" s="5" t="s">
        <v>625</v>
      </c>
      <c r="D36" s="5" t="str">
        <f>VLOOKUP(C36,'industry list'!B:C,2,FALSE)</f>
        <v>ETF</v>
      </c>
      <c r="E36" s="72"/>
      <c r="F36" s="76"/>
      <c r="G36" s="25"/>
      <c r="H36" s="72"/>
      <c r="I36" s="76"/>
      <c r="J36" s="25"/>
      <c r="K36" s="72"/>
      <c r="L36" s="76"/>
      <c r="M36" s="25"/>
      <c r="O36" s="72"/>
      <c r="P36" s="76"/>
      <c r="Q36" s="25"/>
      <c r="R36" s="72"/>
      <c r="S36" s="76"/>
      <c r="T36" s="25"/>
      <c r="U36" s="72"/>
      <c r="V36" s="76"/>
      <c r="W36" s="25"/>
      <c r="X36" s="72"/>
      <c r="Y36" s="76"/>
      <c r="Z36" s="25"/>
      <c r="AA36" s="72"/>
      <c r="AB36" s="76"/>
      <c r="AC36" s="25"/>
      <c r="AD36" s="72"/>
      <c r="AE36" s="76"/>
      <c r="AF36" s="25"/>
      <c r="AG36" s="72"/>
      <c r="AH36" s="76"/>
      <c r="AI36" s="25"/>
      <c r="AJ36" s="72"/>
      <c r="AK36" s="76"/>
      <c r="AL36" s="25"/>
      <c r="AM36" s="72"/>
      <c r="AN36" s="76"/>
      <c r="AO36" s="25"/>
      <c r="AP36" s="72"/>
      <c r="AQ36" s="76"/>
      <c r="AR36" s="25"/>
      <c r="AS36" s="72"/>
      <c r="AT36" s="76"/>
      <c r="AU36" s="25"/>
      <c r="AV36" s="72">
        <v>-172.32000000000016</v>
      </c>
      <c r="AW36" s="76">
        <v>-0.1192187683771388</v>
      </c>
      <c r="AX36" s="25">
        <v>1</v>
      </c>
      <c r="AY36" s="72">
        <f t="shared" si="34"/>
        <v>-172.32000000000016</v>
      </c>
      <c r="AZ36" s="76">
        <f t="shared" si="35"/>
        <v>-0.1192187683771388</v>
      </c>
      <c r="BA36" s="25">
        <f t="shared" si="36"/>
        <v>1</v>
      </c>
      <c r="BC36" s="72"/>
      <c r="BD36" s="76"/>
      <c r="BE36" s="25"/>
      <c r="BF36" s="72"/>
      <c r="BG36" s="76"/>
      <c r="BH36" s="25"/>
      <c r="BI36" s="72"/>
      <c r="BJ36" s="76"/>
      <c r="BK36" s="25"/>
      <c r="BL36" s="72"/>
      <c r="BM36" s="76"/>
      <c r="BN36" s="25"/>
      <c r="BO36" s="72"/>
      <c r="BP36" s="76"/>
      <c r="BQ36" s="25"/>
      <c r="BR36" s="72"/>
      <c r="BS36" s="76"/>
      <c r="BT36" s="25"/>
      <c r="BU36" s="72"/>
      <c r="BV36" s="76"/>
      <c r="BW36" s="25"/>
      <c r="BX36" s="72"/>
      <c r="BY36" s="76"/>
      <c r="BZ36" s="25"/>
      <c r="CA36" s="72"/>
      <c r="CB36" s="76"/>
      <c r="CC36" s="25"/>
      <c r="CD36" s="72"/>
      <c r="CE36" s="76"/>
      <c r="CF36" s="25"/>
      <c r="CG36" s="72"/>
      <c r="CH36" s="76"/>
      <c r="CI36" s="25"/>
      <c r="CJ36" s="72"/>
      <c r="CK36" s="76"/>
      <c r="CL36" s="25"/>
      <c r="CM36" s="72">
        <f t="shared" si="37"/>
        <v>0</v>
      </c>
      <c r="CN36" s="76" t="str">
        <f t="shared" si="38"/>
        <v/>
      </c>
      <c r="CO36" s="25">
        <f t="shared" si="39"/>
        <v>0</v>
      </c>
      <c r="CQ36" s="72" t="str">
        <f t="shared" si="40"/>
        <v/>
      </c>
      <c r="CR36" s="76" t="str">
        <f t="shared" si="0"/>
        <v/>
      </c>
      <c r="CS36" s="25" t="str">
        <f t="shared" si="1"/>
        <v/>
      </c>
      <c r="CT36" s="72" t="str">
        <f t="shared" si="2"/>
        <v/>
      </c>
      <c r="CU36" s="76" t="str">
        <f t="shared" si="3"/>
        <v/>
      </c>
      <c r="CV36" s="25" t="str">
        <f t="shared" si="4"/>
        <v/>
      </c>
      <c r="CW36" s="72" t="str">
        <f t="shared" si="5"/>
        <v/>
      </c>
      <c r="CX36" s="76" t="str">
        <f t="shared" si="6"/>
        <v/>
      </c>
      <c r="CY36" s="25" t="str">
        <f t="shared" si="7"/>
        <v/>
      </c>
      <c r="CZ36" s="72" t="str">
        <f t="shared" si="8"/>
        <v/>
      </c>
      <c r="DA36" s="76" t="str">
        <f t="shared" si="9"/>
        <v/>
      </c>
      <c r="DB36" s="25" t="str">
        <f t="shared" si="10"/>
        <v/>
      </c>
      <c r="DC36" s="72" t="str">
        <f t="shared" si="11"/>
        <v/>
      </c>
      <c r="DD36" s="76" t="str">
        <f t="shared" si="12"/>
        <v/>
      </c>
      <c r="DE36" s="25" t="str">
        <f t="shared" si="13"/>
        <v/>
      </c>
      <c r="DF36" s="72" t="str">
        <f t="shared" si="14"/>
        <v/>
      </c>
      <c r="DG36" s="76" t="str">
        <f t="shared" si="15"/>
        <v/>
      </c>
      <c r="DH36" s="25" t="str">
        <f t="shared" si="16"/>
        <v/>
      </c>
      <c r="DI36" s="72" t="str">
        <f t="shared" si="17"/>
        <v/>
      </c>
      <c r="DJ36" s="76" t="str">
        <f t="shared" si="18"/>
        <v/>
      </c>
      <c r="DK36" s="25" t="str">
        <f t="shared" si="19"/>
        <v/>
      </c>
      <c r="DL36" s="72" t="str">
        <f t="shared" si="20"/>
        <v/>
      </c>
      <c r="DM36" s="76" t="str">
        <f t="shared" si="21"/>
        <v/>
      </c>
      <c r="DN36" s="25" t="str">
        <f t="shared" si="22"/>
        <v/>
      </c>
      <c r="DO36" s="72" t="str">
        <f t="shared" si="23"/>
        <v/>
      </c>
      <c r="DP36" s="76" t="str">
        <f t="shared" si="24"/>
        <v/>
      </c>
      <c r="DQ36" s="25" t="str">
        <f t="shared" si="25"/>
        <v/>
      </c>
      <c r="DR36" s="72" t="str">
        <f t="shared" si="41"/>
        <v/>
      </c>
      <c r="DS36" s="76" t="str">
        <f t="shared" si="26"/>
        <v/>
      </c>
      <c r="DT36" s="25" t="str">
        <f t="shared" si="27"/>
        <v/>
      </c>
      <c r="DU36" s="72" t="str">
        <f t="shared" si="28"/>
        <v/>
      </c>
      <c r="DV36" s="76" t="str">
        <f t="shared" si="29"/>
        <v/>
      </c>
      <c r="DW36" s="25" t="str">
        <f t="shared" si="30"/>
        <v/>
      </c>
      <c r="DX36" s="72">
        <f t="shared" si="31"/>
        <v>-172.32000000000016</v>
      </c>
      <c r="DY36" s="76">
        <f t="shared" si="32"/>
        <v>-0.1192187683771388</v>
      </c>
      <c r="DZ36" s="25">
        <f t="shared" si="33"/>
        <v>1</v>
      </c>
      <c r="EA36" s="72">
        <f>SUM(E36,H36,K36,O36,R36,X36,AA36,AD36,AG36,AJ36,AP36,AS36,BC36,BF36,BI36)</f>
        <v>0</v>
      </c>
      <c r="EB36" s="76" t="str">
        <f t="shared" si="42"/>
        <v/>
      </c>
      <c r="EC36" s="25">
        <f>SUM(G36,J36,M36,Q36,T36,Z36,AC36,AF36,AI36,AL36,AR36,AU36,BE36,BH36,BK36)</f>
        <v>0</v>
      </c>
    </row>
    <row r="37" spans="1:133" x14ac:dyDescent="0.2">
      <c r="A37" s="8" t="s">
        <v>102</v>
      </c>
      <c r="B37" s="8" t="s">
        <v>102</v>
      </c>
      <c r="C37" s="43" t="s">
        <v>625</v>
      </c>
      <c r="D37" s="43" t="str">
        <f>VLOOKUP(C37,'industry list'!B:C,2,FALSE)</f>
        <v>ETF</v>
      </c>
      <c r="E37" s="71"/>
      <c r="F37" s="75"/>
      <c r="G37" s="26"/>
      <c r="H37" s="71"/>
      <c r="I37" s="75"/>
      <c r="J37" s="26"/>
      <c r="K37" s="71"/>
      <c r="L37" s="75"/>
      <c r="M37" s="26"/>
      <c r="O37" s="71"/>
      <c r="P37" s="75"/>
      <c r="Q37" s="26"/>
      <c r="R37" s="71"/>
      <c r="S37" s="75"/>
      <c r="T37" s="26"/>
      <c r="U37" s="71"/>
      <c r="V37" s="75"/>
      <c r="W37" s="26"/>
      <c r="X37" s="71"/>
      <c r="Y37" s="75"/>
      <c r="Z37" s="26"/>
      <c r="AA37" s="71"/>
      <c r="AB37" s="75"/>
      <c r="AC37" s="26"/>
      <c r="AD37" s="71"/>
      <c r="AE37" s="75"/>
      <c r="AF37" s="26"/>
      <c r="AG37" s="71"/>
      <c r="AH37" s="75"/>
      <c r="AI37" s="26"/>
      <c r="AJ37" s="71"/>
      <c r="AK37" s="75"/>
      <c r="AL37" s="26"/>
      <c r="AM37" s="71"/>
      <c r="AN37" s="75"/>
      <c r="AO37" s="26"/>
      <c r="AP37" s="71"/>
      <c r="AQ37" s="75"/>
      <c r="AR37" s="26"/>
      <c r="AS37" s="71">
        <v>-25.179999999999836</v>
      </c>
      <c r="AT37" s="75">
        <v>-8.8041034534602214E-3</v>
      </c>
      <c r="AU37" s="26">
        <v>1</v>
      </c>
      <c r="AV37" s="71"/>
      <c r="AW37" s="75"/>
      <c r="AX37" s="26"/>
      <c r="AY37" s="71">
        <f t="shared" si="34"/>
        <v>-25.179999999999836</v>
      </c>
      <c r="AZ37" s="75">
        <f t="shared" si="35"/>
        <v>-8.8041034534602214E-3</v>
      </c>
      <c r="BA37" s="26">
        <f t="shared" si="36"/>
        <v>1</v>
      </c>
      <c r="BC37" s="71"/>
      <c r="BD37" s="75"/>
      <c r="BE37" s="26"/>
      <c r="BF37" s="71"/>
      <c r="BG37" s="75"/>
      <c r="BH37" s="26"/>
      <c r="BI37" s="71"/>
      <c r="BJ37" s="75"/>
      <c r="BK37" s="26"/>
      <c r="BL37" s="71"/>
      <c r="BM37" s="75"/>
      <c r="BN37" s="26"/>
      <c r="BO37" s="71"/>
      <c r="BP37" s="75"/>
      <c r="BQ37" s="26"/>
      <c r="BR37" s="71"/>
      <c r="BS37" s="75"/>
      <c r="BT37" s="26"/>
      <c r="BU37" s="71"/>
      <c r="BV37" s="75"/>
      <c r="BW37" s="26"/>
      <c r="BX37" s="71"/>
      <c r="BY37" s="75"/>
      <c r="BZ37" s="26"/>
      <c r="CA37" s="71"/>
      <c r="CB37" s="75"/>
      <c r="CC37" s="26"/>
      <c r="CD37" s="71"/>
      <c r="CE37" s="75"/>
      <c r="CF37" s="26"/>
      <c r="CG37" s="71"/>
      <c r="CH37" s="75"/>
      <c r="CI37" s="26"/>
      <c r="CJ37" s="71"/>
      <c r="CK37" s="75"/>
      <c r="CL37" s="26"/>
      <c r="CM37" s="71">
        <f t="shared" si="37"/>
        <v>0</v>
      </c>
      <c r="CN37" s="75" t="str">
        <f t="shared" si="38"/>
        <v/>
      </c>
      <c r="CO37" s="26">
        <f t="shared" si="39"/>
        <v>0</v>
      </c>
      <c r="CQ37" s="71" t="str">
        <f t="shared" si="40"/>
        <v/>
      </c>
      <c r="CR37" s="75" t="str">
        <f t="shared" si="0"/>
        <v/>
      </c>
      <c r="CS37" s="26" t="str">
        <f t="shared" si="1"/>
        <v/>
      </c>
      <c r="CT37" s="71" t="str">
        <f t="shared" si="2"/>
        <v/>
      </c>
      <c r="CU37" s="75" t="str">
        <f t="shared" si="3"/>
        <v/>
      </c>
      <c r="CV37" s="26" t="str">
        <f t="shared" si="4"/>
        <v/>
      </c>
      <c r="CW37" s="71" t="str">
        <f t="shared" si="5"/>
        <v/>
      </c>
      <c r="CX37" s="75" t="str">
        <f t="shared" si="6"/>
        <v/>
      </c>
      <c r="CY37" s="26" t="str">
        <f t="shared" si="7"/>
        <v/>
      </c>
      <c r="CZ37" s="71" t="str">
        <f t="shared" si="8"/>
        <v/>
      </c>
      <c r="DA37" s="75" t="str">
        <f t="shared" si="9"/>
        <v/>
      </c>
      <c r="DB37" s="26" t="str">
        <f t="shared" si="10"/>
        <v/>
      </c>
      <c r="DC37" s="71" t="str">
        <f t="shared" si="11"/>
        <v/>
      </c>
      <c r="DD37" s="75" t="str">
        <f t="shared" si="12"/>
        <v/>
      </c>
      <c r="DE37" s="26" t="str">
        <f t="shared" si="13"/>
        <v/>
      </c>
      <c r="DF37" s="71" t="str">
        <f t="shared" si="14"/>
        <v/>
      </c>
      <c r="DG37" s="75" t="str">
        <f t="shared" si="15"/>
        <v/>
      </c>
      <c r="DH37" s="26" t="str">
        <f t="shared" si="16"/>
        <v/>
      </c>
      <c r="DI37" s="71" t="str">
        <f t="shared" si="17"/>
        <v/>
      </c>
      <c r="DJ37" s="75" t="str">
        <f t="shared" si="18"/>
        <v/>
      </c>
      <c r="DK37" s="26" t="str">
        <f t="shared" si="19"/>
        <v/>
      </c>
      <c r="DL37" s="71" t="str">
        <f t="shared" si="20"/>
        <v/>
      </c>
      <c r="DM37" s="75" t="str">
        <f t="shared" si="21"/>
        <v/>
      </c>
      <c r="DN37" s="26" t="str">
        <f t="shared" si="22"/>
        <v/>
      </c>
      <c r="DO37" s="71" t="str">
        <f t="shared" si="23"/>
        <v/>
      </c>
      <c r="DP37" s="75" t="str">
        <f t="shared" si="24"/>
        <v/>
      </c>
      <c r="DQ37" s="26" t="str">
        <f t="shared" si="25"/>
        <v/>
      </c>
      <c r="DR37" s="71" t="str">
        <f t="shared" si="41"/>
        <v/>
      </c>
      <c r="DS37" s="75" t="str">
        <f t="shared" si="26"/>
        <v/>
      </c>
      <c r="DT37" s="26" t="str">
        <f t="shared" si="27"/>
        <v/>
      </c>
      <c r="DU37" s="71">
        <f t="shared" si="28"/>
        <v>-25.179999999999836</v>
      </c>
      <c r="DV37" s="75">
        <f t="shared" si="29"/>
        <v>-8.8041034534602214E-3</v>
      </c>
      <c r="DW37" s="26">
        <f t="shared" si="30"/>
        <v>1</v>
      </c>
      <c r="DX37" s="71" t="str">
        <f t="shared" si="31"/>
        <v/>
      </c>
      <c r="DY37" s="75" t="str">
        <f t="shared" si="32"/>
        <v/>
      </c>
      <c r="DZ37" s="26" t="str">
        <f t="shared" si="33"/>
        <v/>
      </c>
      <c r="EA37" s="71">
        <f>SUM(E37,H37,K37,O37,R37,X37,AA37,AD37,AG37,AJ37,AP37,AS37,BC37,BF37,BI37)</f>
        <v>-25.179999999999836</v>
      </c>
      <c r="EB37" s="75">
        <f t="shared" si="42"/>
        <v>-8.8041034534602214E-3</v>
      </c>
      <c r="EC37" s="26">
        <f>SUM(G37,J37,M37,Q37,T37,Z37,AC37,AF37,AI37,AL37,AR37,AU37,BE37,BH37,BK37)</f>
        <v>1</v>
      </c>
    </row>
    <row r="38" spans="1:133" x14ac:dyDescent="0.2">
      <c r="A38" s="5" t="s">
        <v>43</v>
      </c>
      <c r="B38" s="5" t="s">
        <v>148</v>
      </c>
      <c r="C38" s="5" t="s">
        <v>626</v>
      </c>
      <c r="D38" s="5" t="str">
        <f>VLOOKUP(C38,'industry list'!B:C,2,FALSE)</f>
        <v>ETF</v>
      </c>
      <c r="E38" s="72"/>
      <c r="F38" s="76"/>
      <c r="G38" s="25"/>
      <c r="H38" s="72"/>
      <c r="I38" s="76"/>
      <c r="J38" s="25"/>
      <c r="K38" s="72"/>
      <c r="L38" s="76"/>
      <c r="M38" s="25"/>
      <c r="O38" s="72"/>
      <c r="P38" s="76"/>
      <c r="Q38" s="25"/>
      <c r="R38" s="72"/>
      <c r="S38" s="76"/>
      <c r="T38" s="25"/>
      <c r="U38" s="72"/>
      <c r="V38" s="76"/>
      <c r="W38" s="25"/>
      <c r="X38" s="72"/>
      <c r="Y38" s="76"/>
      <c r="Z38" s="25"/>
      <c r="AA38" s="72"/>
      <c r="AB38" s="76"/>
      <c r="AC38" s="25"/>
      <c r="AD38" s="72"/>
      <c r="AE38" s="76"/>
      <c r="AF38" s="25"/>
      <c r="AG38" s="72"/>
      <c r="AH38" s="76"/>
      <c r="AI38" s="25"/>
      <c r="AJ38" s="72"/>
      <c r="AK38" s="76"/>
      <c r="AL38" s="25"/>
      <c r="AM38" s="72"/>
      <c r="AN38" s="76"/>
      <c r="AO38" s="25"/>
      <c r="AP38" s="72"/>
      <c r="AQ38" s="76"/>
      <c r="AR38" s="25"/>
      <c r="AS38" s="72"/>
      <c r="AT38" s="76"/>
      <c r="AU38" s="25"/>
      <c r="AV38" s="72"/>
      <c r="AW38" s="76"/>
      <c r="AX38" s="25"/>
      <c r="AY38" s="72">
        <f t="shared" si="34"/>
        <v>0</v>
      </c>
      <c r="AZ38" s="76" t="str">
        <f t="shared" si="35"/>
        <v/>
      </c>
      <c r="BA38" s="25">
        <f t="shared" si="36"/>
        <v>0</v>
      </c>
      <c r="BC38" s="72">
        <v>-205.22000000000025</v>
      </c>
      <c r="BD38" s="76">
        <v>-3.3039152901257716E-2</v>
      </c>
      <c r="BE38" s="25">
        <v>2</v>
      </c>
      <c r="BF38" s="72"/>
      <c r="BG38" s="76"/>
      <c r="BH38" s="25"/>
      <c r="BI38" s="72"/>
      <c r="BJ38" s="76"/>
      <c r="BK38" s="25"/>
      <c r="BL38" s="72"/>
      <c r="BM38" s="76"/>
      <c r="BN38" s="25"/>
      <c r="BO38" s="72"/>
      <c r="BP38" s="76"/>
      <c r="BQ38" s="25"/>
      <c r="BR38" s="72"/>
      <c r="BS38" s="76"/>
      <c r="BT38" s="25"/>
      <c r="BU38" s="72"/>
      <c r="BV38" s="76"/>
      <c r="BW38" s="25"/>
      <c r="BX38" s="72"/>
      <c r="BY38" s="76"/>
      <c r="BZ38" s="25"/>
      <c r="CA38" s="72"/>
      <c r="CB38" s="76"/>
      <c r="CC38" s="25"/>
      <c r="CD38" s="72"/>
      <c r="CE38" s="76"/>
      <c r="CF38" s="25"/>
      <c r="CG38" s="72"/>
      <c r="CH38" s="76"/>
      <c r="CI38" s="25"/>
      <c r="CJ38" s="72"/>
      <c r="CK38" s="76"/>
      <c r="CL38" s="25"/>
      <c r="CM38" s="72">
        <f t="shared" si="37"/>
        <v>-205.22000000000025</v>
      </c>
      <c r="CN38" s="76">
        <f t="shared" si="38"/>
        <v>-3.3039152901257716E-2</v>
      </c>
      <c r="CO38" s="25">
        <f t="shared" si="39"/>
        <v>2</v>
      </c>
      <c r="CQ38" s="72">
        <f t="shared" si="40"/>
        <v>-205.22000000000025</v>
      </c>
      <c r="CR38" s="76">
        <f t="shared" si="0"/>
        <v>-3.3039152901257716E-2</v>
      </c>
      <c r="CS38" s="25">
        <f t="shared" si="1"/>
        <v>2</v>
      </c>
      <c r="CT38" s="72" t="str">
        <f t="shared" si="2"/>
        <v/>
      </c>
      <c r="CU38" s="76" t="str">
        <f t="shared" si="3"/>
        <v/>
      </c>
      <c r="CV38" s="25" t="str">
        <f t="shared" si="4"/>
        <v/>
      </c>
      <c r="CW38" s="72" t="str">
        <f t="shared" si="5"/>
        <v/>
      </c>
      <c r="CX38" s="76" t="str">
        <f t="shared" si="6"/>
        <v/>
      </c>
      <c r="CY38" s="25" t="str">
        <f t="shared" si="7"/>
        <v/>
      </c>
      <c r="CZ38" s="72" t="str">
        <f t="shared" si="8"/>
        <v/>
      </c>
      <c r="DA38" s="76" t="str">
        <f t="shared" si="9"/>
        <v/>
      </c>
      <c r="DB38" s="25" t="str">
        <f t="shared" si="10"/>
        <v/>
      </c>
      <c r="DC38" s="72" t="str">
        <f t="shared" si="11"/>
        <v/>
      </c>
      <c r="DD38" s="76" t="str">
        <f t="shared" si="12"/>
        <v/>
      </c>
      <c r="DE38" s="25" t="str">
        <f t="shared" si="13"/>
        <v/>
      </c>
      <c r="DF38" s="72" t="str">
        <f t="shared" si="14"/>
        <v/>
      </c>
      <c r="DG38" s="76" t="str">
        <f t="shared" si="15"/>
        <v/>
      </c>
      <c r="DH38" s="25" t="str">
        <f t="shared" si="16"/>
        <v/>
      </c>
      <c r="DI38" s="72" t="str">
        <f t="shared" si="17"/>
        <v/>
      </c>
      <c r="DJ38" s="76" t="str">
        <f t="shared" si="18"/>
        <v/>
      </c>
      <c r="DK38" s="25" t="str">
        <f t="shared" si="19"/>
        <v/>
      </c>
      <c r="DL38" s="72" t="str">
        <f t="shared" si="20"/>
        <v/>
      </c>
      <c r="DM38" s="76" t="str">
        <f t="shared" si="21"/>
        <v/>
      </c>
      <c r="DN38" s="25" t="str">
        <f t="shared" si="22"/>
        <v/>
      </c>
      <c r="DO38" s="72" t="str">
        <f t="shared" si="23"/>
        <v/>
      </c>
      <c r="DP38" s="76" t="str">
        <f t="shared" si="24"/>
        <v/>
      </c>
      <c r="DQ38" s="25" t="str">
        <f t="shared" si="25"/>
        <v/>
      </c>
      <c r="DR38" s="72" t="str">
        <f t="shared" si="41"/>
        <v/>
      </c>
      <c r="DS38" s="76" t="str">
        <f t="shared" si="26"/>
        <v/>
      </c>
      <c r="DT38" s="25" t="str">
        <f t="shared" si="27"/>
        <v/>
      </c>
      <c r="DU38" s="72" t="str">
        <f t="shared" si="28"/>
        <v/>
      </c>
      <c r="DV38" s="76" t="str">
        <f t="shared" si="29"/>
        <v/>
      </c>
      <c r="DW38" s="25" t="str">
        <f t="shared" si="30"/>
        <v/>
      </c>
      <c r="DX38" s="72" t="str">
        <f t="shared" si="31"/>
        <v/>
      </c>
      <c r="DY38" s="76" t="str">
        <f t="shared" si="32"/>
        <v/>
      </c>
      <c r="DZ38" s="25" t="str">
        <f t="shared" si="33"/>
        <v/>
      </c>
      <c r="EA38" s="72">
        <f>SUM(E38,H38,K38,O38,R38,X38,AA38,AD38,AG38,AJ38,AP38,AS38,BC38,BF38,BI38)</f>
        <v>-205.22000000000025</v>
      </c>
      <c r="EB38" s="76">
        <f t="shared" si="42"/>
        <v>-3.3039152901257716E-2</v>
      </c>
      <c r="EC38" s="25">
        <f>SUM(G38,J38,M38,Q38,T38,Z38,AC38,AF38,AI38,AL38,AR38,AU38,BE38,BH38,BK38)</f>
        <v>2</v>
      </c>
    </row>
    <row r="39" spans="1:133" x14ac:dyDescent="0.2">
      <c r="A39" s="8" t="s">
        <v>46</v>
      </c>
      <c r="B39" s="8" t="s">
        <v>151</v>
      </c>
      <c r="C39" s="43" t="s">
        <v>628</v>
      </c>
      <c r="D39" s="43" t="str">
        <f>VLOOKUP(C39,'industry list'!B:C,2,FALSE)</f>
        <v>ETF</v>
      </c>
      <c r="E39" s="71"/>
      <c r="F39" s="75"/>
      <c r="G39" s="26"/>
      <c r="H39" s="71"/>
      <c r="I39" s="75"/>
      <c r="J39" s="26"/>
      <c r="K39" s="71"/>
      <c r="L39" s="75"/>
      <c r="M39" s="26"/>
      <c r="O39" s="71"/>
      <c r="P39" s="75"/>
      <c r="Q39" s="26"/>
      <c r="R39" s="71"/>
      <c r="S39" s="75"/>
      <c r="T39" s="26"/>
      <c r="U39" s="71"/>
      <c r="V39" s="75"/>
      <c r="W39" s="26"/>
      <c r="X39" s="71"/>
      <c r="Y39" s="75"/>
      <c r="Z39" s="26"/>
      <c r="AA39" s="71"/>
      <c r="AB39" s="75"/>
      <c r="AC39" s="26"/>
      <c r="AD39" s="71"/>
      <c r="AE39" s="75"/>
      <c r="AF39" s="26"/>
      <c r="AG39" s="71"/>
      <c r="AH39" s="75"/>
      <c r="AI39" s="26"/>
      <c r="AJ39" s="71"/>
      <c r="AK39" s="75"/>
      <c r="AL39" s="26"/>
      <c r="AM39" s="71"/>
      <c r="AN39" s="75"/>
      <c r="AO39" s="26"/>
      <c r="AP39" s="71"/>
      <c r="AQ39" s="75"/>
      <c r="AR39" s="26"/>
      <c r="AS39" s="71">
        <v>-158.55700000000024</v>
      </c>
      <c r="AT39" s="75">
        <v>-1.3472896183764611E-2</v>
      </c>
      <c r="AU39" s="26">
        <v>3</v>
      </c>
      <c r="AV39" s="71"/>
      <c r="AW39" s="75"/>
      <c r="AX39" s="26"/>
      <c r="AY39" s="71">
        <f t="shared" si="34"/>
        <v>-158.55700000000024</v>
      </c>
      <c r="AZ39" s="75">
        <f t="shared" si="35"/>
        <v>-1.3472896183764611E-2</v>
      </c>
      <c r="BA39" s="26">
        <f t="shared" si="36"/>
        <v>3</v>
      </c>
      <c r="BC39" s="71"/>
      <c r="BD39" s="75"/>
      <c r="BE39" s="26"/>
      <c r="BF39" s="71"/>
      <c r="BG39" s="75"/>
      <c r="BH39" s="26"/>
      <c r="BI39" s="71"/>
      <c r="BJ39" s="75"/>
      <c r="BK39" s="26"/>
      <c r="BL39" s="71"/>
      <c r="BM39" s="75"/>
      <c r="BN39" s="26"/>
      <c r="BO39" s="71"/>
      <c r="BP39" s="75"/>
      <c r="BQ39" s="26"/>
      <c r="BR39" s="71"/>
      <c r="BS39" s="75"/>
      <c r="BT39" s="26"/>
      <c r="BU39" s="71"/>
      <c r="BV39" s="75"/>
      <c r="BW39" s="26"/>
      <c r="BX39" s="71"/>
      <c r="BY39" s="75"/>
      <c r="BZ39" s="26"/>
      <c r="CA39" s="71"/>
      <c r="CB39" s="75"/>
      <c r="CC39" s="26"/>
      <c r="CD39" s="71"/>
      <c r="CE39" s="75"/>
      <c r="CF39" s="26"/>
      <c r="CG39" s="71"/>
      <c r="CH39" s="75"/>
      <c r="CI39" s="26"/>
      <c r="CJ39" s="71"/>
      <c r="CK39" s="75"/>
      <c r="CL39" s="26"/>
      <c r="CM39" s="71">
        <f t="shared" si="37"/>
        <v>0</v>
      </c>
      <c r="CN39" s="75" t="str">
        <f t="shared" si="38"/>
        <v/>
      </c>
      <c r="CO39" s="26">
        <f t="shared" si="39"/>
        <v>0</v>
      </c>
      <c r="CQ39" s="71" t="str">
        <f t="shared" si="40"/>
        <v/>
      </c>
      <c r="CR39" s="75" t="str">
        <f t="shared" si="0"/>
        <v/>
      </c>
      <c r="CS39" s="26" t="str">
        <f t="shared" si="1"/>
        <v/>
      </c>
      <c r="CT39" s="71" t="str">
        <f t="shared" si="2"/>
        <v/>
      </c>
      <c r="CU39" s="75" t="str">
        <f t="shared" si="3"/>
        <v/>
      </c>
      <c r="CV39" s="26" t="str">
        <f t="shared" si="4"/>
        <v/>
      </c>
      <c r="CW39" s="71" t="str">
        <f t="shared" si="5"/>
        <v/>
      </c>
      <c r="CX39" s="75" t="str">
        <f t="shared" si="6"/>
        <v/>
      </c>
      <c r="CY39" s="26" t="str">
        <f t="shared" si="7"/>
        <v/>
      </c>
      <c r="CZ39" s="71" t="str">
        <f t="shared" si="8"/>
        <v/>
      </c>
      <c r="DA39" s="75" t="str">
        <f t="shared" si="9"/>
        <v/>
      </c>
      <c r="DB39" s="26" t="str">
        <f t="shared" si="10"/>
        <v/>
      </c>
      <c r="DC39" s="71" t="str">
        <f t="shared" si="11"/>
        <v/>
      </c>
      <c r="DD39" s="75" t="str">
        <f t="shared" si="12"/>
        <v/>
      </c>
      <c r="DE39" s="26" t="str">
        <f t="shared" si="13"/>
        <v/>
      </c>
      <c r="DF39" s="71" t="str">
        <f t="shared" si="14"/>
        <v/>
      </c>
      <c r="DG39" s="75" t="str">
        <f t="shared" si="15"/>
        <v/>
      </c>
      <c r="DH39" s="26" t="str">
        <f t="shared" si="16"/>
        <v/>
      </c>
      <c r="DI39" s="71" t="str">
        <f t="shared" si="17"/>
        <v/>
      </c>
      <c r="DJ39" s="75" t="str">
        <f t="shared" si="18"/>
        <v/>
      </c>
      <c r="DK39" s="26" t="str">
        <f t="shared" si="19"/>
        <v/>
      </c>
      <c r="DL39" s="71" t="str">
        <f t="shared" si="20"/>
        <v/>
      </c>
      <c r="DM39" s="75" t="str">
        <f t="shared" si="21"/>
        <v/>
      </c>
      <c r="DN39" s="26" t="str">
        <f t="shared" si="22"/>
        <v/>
      </c>
      <c r="DO39" s="71" t="str">
        <f t="shared" si="23"/>
        <v/>
      </c>
      <c r="DP39" s="75" t="str">
        <f t="shared" si="24"/>
        <v/>
      </c>
      <c r="DQ39" s="26" t="str">
        <f t="shared" si="25"/>
        <v/>
      </c>
      <c r="DR39" s="71" t="str">
        <f t="shared" si="41"/>
        <v/>
      </c>
      <c r="DS39" s="75" t="str">
        <f t="shared" si="26"/>
        <v/>
      </c>
      <c r="DT39" s="26" t="str">
        <f t="shared" si="27"/>
        <v/>
      </c>
      <c r="DU39" s="71">
        <f t="shared" si="28"/>
        <v>-158.55700000000024</v>
      </c>
      <c r="DV39" s="75">
        <f t="shared" si="29"/>
        <v>-1.3472896183764611E-2</v>
      </c>
      <c r="DW39" s="26">
        <f t="shared" si="30"/>
        <v>3</v>
      </c>
      <c r="DX39" s="71" t="str">
        <f t="shared" si="31"/>
        <v/>
      </c>
      <c r="DY39" s="75" t="str">
        <f t="shared" si="32"/>
        <v/>
      </c>
      <c r="DZ39" s="26" t="str">
        <f t="shared" si="33"/>
        <v/>
      </c>
      <c r="EA39" s="71">
        <f>SUM(E39,H39,K39,O39,R39,X39,AA39,AD39,AG39,AJ39,AP39,AS39,BC39,BF39,BI39)</f>
        <v>-158.55700000000024</v>
      </c>
      <c r="EB39" s="75">
        <f t="shared" si="42"/>
        <v>-1.3472896183764611E-2</v>
      </c>
      <c r="EC39" s="26">
        <f>SUM(G39,J39,M39,Q39,T39,Z39,AC39,AF39,AI39,AL39,AR39,AU39,BE39,BH39,BK39)</f>
        <v>3</v>
      </c>
    </row>
    <row r="40" spans="1:133" x14ac:dyDescent="0.2">
      <c r="A40" s="5" t="s">
        <v>79</v>
      </c>
      <c r="B40" s="5" t="s">
        <v>176</v>
      </c>
      <c r="C40" s="5" t="s">
        <v>624</v>
      </c>
      <c r="D40" s="5" t="str">
        <f>VLOOKUP(C40,'industry list'!B:C,2,FALSE)</f>
        <v>ETF</v>
      </c>
      <c r="E40" s="72"/>
      <c r="F40" s="76"/>
      <c r="G40" s="25"/>
      <c r="H40" s="72"/>
      <c r="I40" s="76"/>
      <c r="J40" s="25"/>
      <c r="K40" s="72"/>
      <c r="L40" s="76"/>
      <c r="M40" s="25"/>
      <c r="O40" s="72"/>
      <c r="P40" s="76"/>
      <c r="Q40" s="25"/>
      <c r="R40" s="72"/>
      <c r="S40" s="76"/>
      <c r="T40" s="25"/>
      <c r="U40" s="72"/>
      <c r="V40" s="76"/>
      <c r="W40" s="25"/>
      <c r="X40" s="72"/>
      <c r="Y40" s="76"/>
      <c r="Z40" s="25"/>
      <c r="AA40" s="72"/>
      <c r="AB40" s="76"/>
      <c r="AC40" s="25"/>
      <c r="AD40" s="72"/>
      <c r="AE40" s="76"/>
      <c r="AF40" s="25"/>
      <c r="AG40" s="72"/>
      <c r="AH40" s="76"/>
      <c r="AI40" s="25"/>
      <c r="AJ40" s="72"/>
      <c r="AK40" s="76"/>
      <c r="AL40" s="25"/>
      <c r="AM40" s="72"/>
      <c r="AN40" s="76"/>
      <c r="AO40" s="25"/>
      <c r="AP40" s="72"/>
      <c r="AQ40" s="76"/>
      <c r="AR40" s="25"/>
      <c r="AS40" s="72"/>
      <c r="AT40" s="76"/>
      <c r="AU40" s="25"/>
      <c r="AV40" s="72"/>
      <c r="AW40" s="76"/>
      <c r="AX40" s="25"/>
      <c r="AY40" s="72">
        <f t="shared" si="34"/>
        <v>0</v>
      </c>
      <c r="AZ40" s="76" t="str">
        <f t="shared" si="35"/>
        <v/>
      </c>
      <c r="BA40" s="25">
        <f t="shared" si="36"/>
        <v>0</v>
      </c>
      <c r="BC40" s="72">
        <v>57.004285714285288</v>
      </c>
      <c r="BD40" s="76">
        <v>1.5483331055587163E-3</v>
      </c>
      <c r="BE40" s="25">
        <v>5</v>
      </c>
      <c r="BF40" s="72">
        <v>-433.30428571428592</v>
      </c>
      <c r="BG40" s="76">
        <v>-0.1486609812282508</v>
      </c>
      <c r="BH40" s="25">
        <v>1</v>
      </c>
      <c r="BI40" s="72"/>
      <c r="BJ40" s="76"/>
      <c r="BK40" s="25"/>
      <c r="BL40" s="72"/>
      <c r="BM40" s="76"/>
      <c r="BN40" s="25"/>
      <c r="BO40" s="72"/>
      <c r="BP40" s="76"/>
      <c r="BQ40" s="25"/>
      <c r="BR40" s="72"/>
      <c r="BS40" s="76"/>
      <c r="BT40" s="25"/>
      <c r="BU40" s="72"/>
      <c r="BV40" s="76"/>
      <c r="BW40" s="25"/>
      <c r="BX40" s="72"/>
      <c r="BY40" s="76"/>
      <c r="BZ40" s="25"/>
      <c r="CA40" s="72"/>
      <c r="CB40" s="76"/>
      <c r="CC40" s="25"/>
      <c r="CD40" s="72"/>
      <c r="CE40" s="76"/>
      <c r="CF40" s="25"/>
      <c r="CG40" s="72"/>
      <c r="CH40" s="76"/>
      <c r="CI40" s="25"/>
      <c r="CJ40" s="72"/>
      <c r="CK40" s="76"/>
      <c r="CL40" s="25"/>
      <c r="CM40" s="72">
        <f t="shared" si="37"/>
        <v>-376.30000000000064</v>
      </c>
      <c r="CN40" s="76">
        <f t="shared" si="38"/>
        <v>-7.3556324061346046E-2</v>
      </c>
      <c r="CO40" s="25">
        <f t="shared" si="39"/>
        <v>6</v>
      </c>
      <c r="CQ40" s="72">
        <f t="shared" si="40"/>
        <v>57.004285714285288</v>
      </c>
      <c r="CR40" s="76">
        <f t="shared" si="0"/>
        <v>1.5483331055587163E-3</v>
      </c>
      <c r="CS40" s="25">
        <f t="shared" si="1"/>
        <v>5</v>
      </c>
      <c r="CT40" s="72">
        <f t="shared" si="2"/>
        <v>-433.30428571428592</v>
      </c>
      <c r="CU40" s="76">
        <f t="shared" si="3"/>
        <v>-0.1486609812282508</v>
      </c>
      <c r="CV40" s="25">
        <f t="shared" si="4"/>
        <v>1</v>
      </c>
      <c r="CW40" s="72" t="str">
        <f t="shared" si="5"/>
        <v/>
      </c>
      <c r="CX40" s="76" t="str">
        <f t="shared" si="6"/>
        <v/>
      </c>
      <c r="CY40" s="25" t="str">
        <f t="shared" si="7"/>
        <v/>
      </c>
      <c r="CZ40" s="72" t="str">
        <f t="shared" si="8"/>
        <v/>
      </c>
      <c r="DA40" s="76" t="str">
        <f t="shared" si="9"/>
        <v/>
      </c>
      <c r="DB40" s="25" t="str">
        <f t="shared" si="10"/>
        <v/>
      </c>
      <c r="DC40" s="72" t="str">
        <f t="shared" si="11"/>
        <v/>
      </c>
      <c r="DD40" s="76" t="str">
        <f t="shared" si="12"/>
        <v/>
      </c>
      <c r="DE40" s="25" t="str">
        <f t="shared" si="13"/>
        <v/>
      </c>
      <c r="DF40" s="72" t="str">
        <f t="shared" si="14"/>
        <v/>
      </c>
      <c r="DG40" s="76" t="str">
        <f t="shared" si="15"/>
        <v/>
      </c>
      <c r="DH40" s="25" t="str">
        <f t="shared" si="16"/>
        <v/>
      </c>
      <c r="DI40" s="72" t="str">
        <f t="shared" si="17"/>
        <v/>
      </c>
      <c r="DJ40" s="76" t="str">
        <f t="shared" si="18"/>
        <v/>
      </c>
      <c r="DK40" s="25" t="str">
        <f t="shared" si="19"/>
        <v/>
      </c>
      <c r="DL40" s="72" t="str">
        <f t="shared" si="20"/>
        <v/>
      </c>
      <c r="DM40" s="76" t="str">
        <f t="shared" si="21"/>
        <v/>
      </c>
      <c r="DN40" s="25" t="str">
        <f t="shared" si="22"/>
        <v/>
      </c>
      <c r="DO40" s="72" t="str">
        <f t="shared" si="23"/>
        <v/>
      </c>
      <c r="DP40" s="76" t="str">
        <f t="shared" si="24"/>
        <v/>
      </c>
      <c r="DQ40" s="25" t="str">
        <f t="shared" si="25"/>
        <v/>
      </c>
      <c r="DR40" s="72" t="str">
        <f t="shared" si="41"/>
        <v/>
      </c>
      <c r="DS40" s="76" t="str">
        <f t="shared" si="26"/>
        <v/>
      </c>
      <c r="DT40" s="25" t="str">
        <f t="shared" si="27"/>
        <v/>
      </c>
      <c r="DU40" s="72" t="str">
        <f t="shared" si="28"/>
        <v/>
      </c>
      <c r="DV40" s="76" t="str">
        <f t="shared" si="29"/>
        <v/>
      </c>
      <c r="DW40" s="25" t="str">
        <f t="shared" si="30"/>
        <v/>
      </c>
      <c r="DX40" s="72" t="str">
        <f t="shared" si="31"/>
        <v/>
      </c>
      <c r="DY40" s="76" t="str">
        <f t="shared" si="32"/>
        <v/>
      </c>
      <c r="DZ40" s="25" t="str">
        <f t="shared" si="33"/>
        <v/>
      </c>
      <c r="EA40" s="72">
        <f>SUM(E40,H40,K40,O40,R40,X40,AA40,AD40,AG40,AJ40,AP40,AS40,BC40,BF40,BI40)</f>
        <v>-376.30000000000064</v>
      </c>
      <c r="EB40" s="76">
        <f t="shared" si="42"/>
        <v>-7.3556324061346046E-2</v>
      </c>
      <c r="EC40" s="25">
        <f>SUM(G40,J40,M40,Q40,T40,Z40,AC40,AF40,AI40,AL40,AR40,AU40,BE40,BH40,BK40)</f>
        <v>6</v>
      </c>
    </row>
    <row r="41" spans="1:133" x14ac:dyDescent="0.2">
      <c r="A41" s="8" t="s">
        <v>82</v>
      </c>
      <c r="B41" s="8" t="s">
        <v>82</v>
      </c>
      <c r="C41" s="43" t="s">
        <v>624</v>
      </c>
      <c r="D41" s="43" t="str">
        <f>VLOOKUP(C41,'industry list'!B:C,2,FALSE)</f>
        <v>ETF</v>
      </c>
      <c r="E41" s="71"/>
      <c r="F41" s="75"/>
      <c r="G41" s="26"/>
      <c r="H41" s="71"/>
      <c r="I41" s="75"/>
      <c r="J41" s="26"/>
      <c r="K41" s="71"/>
      <c r="L41" s="75"/>
      <c r="M41" s="26"/>
      <c r="O41" s="71"/>
      <c r="P41" s="75"/>
      <c r="Q41" s="26"/>
      <c r="R41" s="71"/>
      <c r="S41" s="75"/>
      <c r="T41" s="26"/>
      <c r="U41" s="71"/>
      <c r="V41" s="75"/>
      <c r="W41" s="26"/>
      <c r="X41" s="71"/>
      <c r="Y41" s="75"/>
      <c r="Z41" s="26"/>
      <c r="AA41" s="71"/>
      <c r="AB41" s="75"/>
      <c r="AC41" s="26"/>
      <c r="AD41" s="71"/>
      <c r="AE41" s="75"/>
      <c r="AF41" s="26"/>
      <c r="AG41" s="71"/>
      <c r="AH41" s="75"/>
      <c r="AI41" s="26"/>
      <c r="AJ41" s="71"/>
      <c r="AK41" s="75"/>
      <c r="AL41" s="26"/>
      <c r="AM41" s="71">
        <v>-137.11000000000013</v>
      </c>
      <c r="AN41" s="75">
        <v>-6.0854204670030991E-2</v>
      </c>
      <c r="AO41" s="26">
        <v>1</v>
      </c>
      <c r="AP41" s="71"/>
      <c r="AQ41" s="75"/>
      <c r="AR41" s="26"/>
      <c r="AS41" s="71"/>
      <c r="AT41" s="75"/>
      <c r="AU41" s="26"/>
      <c r="AV41" s="71"/>
      <c r="AW41" s="75"/>
      <c r="AX41" s="26"/>
      <c r="AY41" s="71">
        <f t="shared" si="34"/>
        <v>-137.11000000000013</v>
      </c>
      <c r="AZ41" s="75">
        <f t="shared" si="35"/>
        <v>-6.0854204670030991E-2</v>
      </c>
      <c r="BA41" s="26">
        <f t="shared" si="36"/>
        <v>1</v>
      </c>
      <c r="BC41" s="71"/>
      <c r="BD41" s="75"/>
      <c r="BE41" s="26"/>
      <c r="BF41" s="71"/>
      <c r="BG41" s="75"/>
      <c r="BH41" s="26"/>
      <c r="BI41" s="71"/>
      <c r="BJ41" s="75"/>
      <c r="BK41" s="26"/>
      <c r="BL41" s="71"/>
      <c r="BM41" s="75"/>
      <c r="BN41" s="26"/>
      <c r="BO41" s="71"/>
      <c r="BP41" s="75"/>
      <c r="BQ41" s="26"/>
      <c r="BR41" s="71"/>
      <c r="BS41" s="75"/>
      <c r="BT41" s="26"/>
      <c r="BU41" s="71"/>
      <c r="BV41" s="75"/>
      <c r="BW41" s="26"/>
      <c r="BX41" s="71"/>
      <c r="BY41" s="75"/>
      <c r="BZ41" s="26"/>
      <c r="CA41" s="71"/>
      <c r="CB41" s="75"/>
      <c r="CC41" s="26"/>
      <c r="CD41" s="71"/>
      <c r="CE41" s="75"/>
      <c r="CF41" s="26"/>
      <c r="CG41" s="71"/>
      <c r="CH41" s="75"/>
      <c r="CI41" s="26"/>
      <c r="CJ41" s="71"/>
      <c r="CK41" s="75"/>
      <c r="CL41" s="26"/>
      <c r="CM41" s="71">
        <f t="shared" si="37"/>
        <v>0</v>
      </c>
      <c r="CN41" s="75" t="str">
        <f t="shared" si="38"/>
        <v/>
      </c>
      <c r="CO41" s="26">
        <f t="shared" si="39"/>
        <v>0</v>
      </c>
      <c r="CQ41" s="71" t="str">
        <f t="shared" si="40"/>
        <v/>
      </c>
      <c r="CR41" s="75" t="str">
        <f t="shared" si="0"/>
        <v/>
      </c>
      <c r="CS41" s="26" t="str">
        <f t="shared" si="1"/>
        <v/>
      </c>
      <c r="CT41" s="71" t="str">
        <f t="shared" si="2"/>
        <v/>
      </c>
      <c r="CU41" s="75" t="str">
        <f t="shared" si="3"/>
        <v/>
      </c>
      <c r="CV41" s="26" t="str">
        <f t="shared" si="4"/>
        <v/>
      </c>
      <c r="CW41" s="71" t="str">
        <f t="shared" si="5"/>
        <v/>
      </c>
      <c r="CX41" s="75" t="str">
        <f t="shared" si="6"/>
        <v/>
      </c>
      <c r="CY41" s="26" t="str">
        <f t="shared" si="7"/>
        <v/>
      </c>
      <c r="CZ41" s="71" t="str">
        <f t="shared" si="8"/>
        <v/>
      </c>
      <c r="DA41" s="75" t="str">
        <f t="shared" si="9"/>
        <v/>
      </c>
      <c r="DB41" s="26" t="str">
        <f t="shared" si="10"/>
        <v/>
      </c>
      <c r="DC41" s="71" t="str">
        <f t="shared" si="11"/>
        <v/>
      </c>
      <c r="DD41" s="75" t="str">
        <f t="shared" si="12"/>
        <v/>
      </c>
      <c r="DE41" s="26" t="str">
        <f t="shared" si="13"/>
        <v/>
      </c>
      <c r="DF41" s="71" t="str">
        <f t="shared" si="14"/>
        <v/>
      </c>
      <c r="DG41" s="75" t="str">
        <f t="shared" si="15"/>
        <v/>
      </c>
      <c r="DH41" s="26" t="str">
        <f t="shared" si="16"/>
        <v/>
      </c>
      <c r="DI41" s="71" t="str">
        <f t="shared" si="17"/>
        <v/>
      </c>
      <c r="DJ41" s="75" t="str">
        <f t="shared" si="18"/>
        <v/>
      </c>
      <c r="DK41" s="26" t="str">
        <f t="shared" si="19"/>
        <v/>
      </c>
      <c r="DL41" s="71" t="str">
        <f t="shared" si="20"/>
        <v/>
      </c>
      <c r="DM41" s="75" t="str">
        <f t="shared" si="21"/>
        <v/>
      </c>
      <c r="DN41" s="26" t="str">
        <f t="shared" si="22"/>
        <v/>
      </c>
      <c r="DO41" s="71">
        <f t="shared" si="23"/>
        <v>-137.11000000000013</v>
      </c>
      <c r="DP41" s="75">
        <f t="shared" si="24"/>
        <v>-6.0854204670030991E-2</v>
      </c>
      <c r="DQ41" s="26">
        <f t="shared" si="25"/>
        <v>1</v>
      </c>
      <c r="DR41" s="71" t="str">
        <f t="shared" si="41"/>
        <v/>
      </c>
      <c r="DS41" s="75" t="str">
        <f t="shared" si="26"/>
        <v/>
      </c>
      <c r="DT41" s="26" t="str">
        <f t="shared" si="27"/>
        <v/>
      </c>
      <c r="DU41" s="71" t="str">
        <f t="shared" si="28"/>
        <v/>
      </c>
      <c r="DV41" s="75" t="str">
        <f t="shared" si="29"/>
        <v/>
      </c>
      <c r="DW41" s="26" t="str">
        <f t="shared" si="30"/>
        <v/>
      </c>
      <c r="DX41" s="71" t="str">
        <f t="shared" si="31"/>
        <v/>
      </c>
      <c r="DY41" s="75" t="str">
        <f t="shared" si="32"/>
        <v/>
      </c>
      <c r="DZ41" s="26" t="str">
        <f t="shared" si="33"/>
        <v/>
      </c>
      <c r="EA41" s="71">
        <f>SUM(E41,H41,K41,O41,R41,X41,AA41,AD41,AG41,AJ41,AP41,AS41,BC41,BF41,BI41)</f>
        <v>0</v>
      </c>
      <c r="EB41" s="75" t="str">
        <f t="shared" si="42"/>
        <v/>
      </c>
      <c r="EC41" s="26">
        <f>SUM(G41,J41,M41,Q41,T41,Z41,AC41,AF41,AI41,AL41,AR41,AU41,BE41,BH41,BK41)</f>
        <v>0</v>
      </c>
    </row>
    <row r="42" spans="1:133" x14ac:dyDescent="0.2">
      <c r="A42" s="5" t="s">
        <v>86</v>
      </c>
      <c r="B42" s="5" t="s">
        <v>108</v>
      </c>
      <c r="C42" s="5" t="s">
        <v>624</v>
      </c>
      <c r="D42" s="5" t="str">
        <f>VLOOKUP(C42,'industry list'!B:C,2,FALSE)</f>
        <v>ETF</v>
      </c>
      <c r="E42" s="72"/>
      <c r="F42" s="76"/>
      <c r="G42" s="25"/>
      <c r="H42" s="72"/>
      <c r="I42" s="76"/>
      <c r="J42" s="25"/>
      <c r="K42" s="72"/>
      <c r="L42" s="76"/>
      <c r="M42" s="25"/>
      <c r="O42" s="72"/>
      <c r="P42" s="76"/>
      <c r="Q42" s="25"/>
      <c r="R42" s="72"/>
      <c r="S42" s="76"/>
      <c r="T42" s="25"/>
      <c r="U42" s="72"/>
      <c r="V42" s="76"/>
      <c r="W42" s="25"/>
      <c r="X42" s="72"/>
      <c r="Y42" s="76"/>
      <c r="Z42" s="25"/>
      <c r="AA42" s="72"/>
      <c r="AB42" s="76"/>
      <c r="AC42" s="25"/>
      <c r="AD42" s="72"/>
      <c r="AE42" s="76"/>
      <c r="AF42" s="25"/>
      <c r="AG42" s="72"/>
      <c r="AH42" s="76"/>
      <c r="AI42" s="25"/>
      <c r="AJ42" s="72"/>
      <c r="AK42" s="76"/>
      <c r="AL42" s="25"/>
      <c r="AM42" s="72"/>
      <c r="AN42" s="76"/>
      <c r="AO42" s="25"/>
      <c r="AP42" s="72"/>
      <c r="AQ42" s="76"/>
      <c r="AR42" s="25"/>
      <c r="AS42" s="72"/>
      <c r="AT42" s="76"/>
      <c r="AU42" s="25"/>
      <c r="AV42" s="72"/>
      <c r="AW42" s="76"/>
      <c r="AX42" s="25"/>
      <c r="AY42" s="72">
        <f t="shared" si="34"/>
        <v>0</v>
      </c>
      <c r="AZ42" s="76" t="str">
        <f t="shared" si="35"/>
        <v/>
      </c>
      <c r="BA42" s="25">
        <f t="shared" si="36"/>
        <v>0</v>
      </c>
      <c r="BC42" s="72">
        <v>-1548.2851839464897</v>
      </c>
      <c r="BD42" s="76">
        <v>-4.5230543157291601E-2</v>
      </c>
      <c r="BE42" s="25">
        <v>8</v>
      </c>
      <c r="BF42" s="72">
        <v>-710.03481605351135</v>
      </c>
      <c r="BG42" s="76">
        <v>-0.22805440854208728</v>
      </c>
      <c r="BH42" s="25">
        <v>1</v>
      </c>
      <c r="BI42" s="72"/>
      <c r="BJ42" s="76"/>
      <c r="BK42" s="25"/>
      <c r="BL42" s="72"/>
      <c r="BM42" s="76"/>
      <c r="BN42" s="25"/>
      <c r="BO42" s="72"/>
      <c r="BP42" s="76"/>
      <c r="BQ42" s="25"/>
      <c r="BR42" s="72"/>
      <c r="BS42" s="76"/>
      <c r="BT42" s="25"/>
      <c r="BU42" s="72"/>
      <c r="BV42" s="76"/>
      <c r="BW42" s="25"/>
      <c r="BX42" s="72"/>
      <c r="BY42" s="76"/>
      <c r="BZ42" s="25"/>
      <c r="CA42" s="72"/>
      <c r="CB42" s="76"/>
      <c r="CC42" s="25"/>
      <c r="CD42" s="72"/>
      <c r="CE42" s="76"/>
      <c r="CF42" s="25"/>
      <c r="CG42" s="72"/>
      <c r="CH42" s="76"/>
      <c r="CI42" s="25"/>
      <c r="CJ42" s="72"/>
      <c r="CK42" s="76"/>
      <c r="CL42" s="25"/>
      <c r="CM42" s="72">
        <f t="shared" si="37"/>
        <v>-2258.3200000000011</v>
      </c>
      <c r="CN42" s="76">
        <f t="shared" si="38"/>
        <v>-0.13664247584968944</v>
      </c>
      <c r="CO42" s="25">
        <f t="shared" si="39"/>
        <v>9</v>
      </c>
      <c r="CQ42" s="72">
        <f t="shared" si="40"/>
        <v>-1548.2851839464897</v>
      </c>
      <c r="CR42" s="76">
        <f t="shared" si="0"/>
        <v>-4.5230543157291601E-2</v>
      </c>
      <c r="CS42" s="25">
        <f t="shared" si="1"/>
        <v>8</v>
      </c>
      <c r="CT42" s="72">
        <f t="shared" si="2"/>
        <v>-710.03481605351135</v>
      </c>
      <c r="CU42" s="76">
        <f t="shared" si="3"/>
        <v>-0.22805440854208728</v>
      </c>
      <c r="CV42" s="25">
        <f t="shared" si="4"/>
        <v>1</v>
      </c>
      <c r="CW42" s="72" t="str">
        <f t="shared" si="5"/>
        <v/>
      </c>
      <c r="CX42" s="76" t="str">
        <f t="shared" si="6"/>
        <v/>
      </c>
      <c r="CY42" s="25" t="str">
        <f t="shared" si="7"/>
        <v/>
      </c>
      <c r="CZ42" s="72" t="str">
        <f t="shared" si="8"/>
        <v/>
      </c>
      <c r="DA42" s="76" t="str">
        <f t="shared" si="9"/>
        <v/>
      </c>
      <c r="DB42" s="25" t="str">
        <f t="shared" si="10"/>
        <v/>
      </c>
      <c r="DC42" s="72" t="str">
        <f t="shared" si="11"/>
        <v/>
      </c>
      <c r="DD42" s="76" t="str">
        <f t="shared" si="12"/>
        <v/>
      </c>
      <c r="DE42" s="25" t="str">
        <f t="shared" si="13"/>
        <v/>
      </c>
      <c r="DF42" s="72" t="str">
        <f t="shared" si="14"/>
        <v/>
      </c>
      <c r="DG42" s="76" t="str">
        <f t="shared" si="15"/>
        <v/>
      </c>
      <c r="DH42" s="25" t="str">
        <f t="shared" si="16"/>
        <v/>
      </c>
      <c r="DI42" s="72" t="str">
        <f t="shared" si="17"/>
        <v/>
      </c>
      <c r="DJ42" s="76" t="str">
        <f t="shared" si="18"/>
        <v/>
      </c>
      <c r="DK42" s="25" t="str">
        <f t="shared" si="19"/>
        <v/>
      </c>
      <c r="DL42" s="72" t="str">
        <f t="shared" si="20"/>
        <v/>
      </c>
      <c r="DM42" s="76" t="str">
        <f t="shared" si="21"/>
        <v/>
      </c>
      <c r="DN42" s="25" t="str">
        <f t="shared" si="22"/>
        <v/>
      </c>
      <c r="DO42" s="72" t="str">
        <f t="shared" si="23"/>
        <v/>
      </c>
      <c r="DP42" s="76" t="str">
        <f t="shared" si="24"/>
        <v/>
      </c>
      <c r="DQ42" s="25" t="str">
        <f t="shared" si="25"/>
        <v/>
      </c>
      <c r="DR42" s="72" t="str">
        <f t="shared" si="41"/>
        <v/>
      </c>
      <c r="DS42" s="76" t="str">
        <f t="shared" si="26"/>
        <v/>
      </c>
      <c r="DT42" s="25" t="str">
        <f t="shared" si="27"/>
        <v/>
      </c>
      <c r="DU42" s="72" t="str">
        <f t="shared" si="28"/>
        <v/>
      </c>
      <c r="DV42" s="76" t="str">
        <f t="shared" si="29"/>
        <v/>
      </c>
      <c r="DW42" s="25" t="str">
        <f t="shared" si="30"/>
        <v/>
      </c>
      <c r="DX42" s="72" t="str">
        <f t="shared" si="31"/>
        <v/>
      </c>
      <c r="DY42" s="76" t="str">
        <f t="shared" si="32"/>
        <v/>
      </c>
      <c r="DZ42" s="25" t="str">
        <f t="shared" si="33"/>
        <v/>
      </c>
      <c r="EA42" s="72">
        <f>SUM(E42,H42,K42,O42,R42,X42,AA42,AD42,AG42,AJ42,AP42,AS42,BC42,BF42,BI42)</f>
        <v>-2258.3200000000011</v>
      </c>
      <c r="EB42" s="76">
        <f t="shared" si="42"/>
        <v>-0.13664247584968944</v>
      </c>
      <c r="EC42" s="25">
        <f>SUM(G42,J42,M42,Q42,T42,Z42,AC42,AF42,AI42,AL42,AR42,AU42,BE42,BH42,BK42)</f>
        <v>9</v>
      </c>
    </row>
    <row r="43" spans="1:133" x14ac:dyDescent="0.2">
      <c r="A43" s="8" t="s">
        <v>108</v>
      </c>
      <c r="B43" s="8" t="s">
        <v>108</v>
      </c>
      <c r="C43" s="43" t="s">
        <v>624</v>
      </c>
      <c r="D43" s="43" t="str">
        <f>VLOOKUP(C43,'industry list'!B:C,2,FALSE)</f>
        <v>ETF</v>
      </c>
      <c r="E43" s="71"/>
      <c r="F43" s="75"/>
      <c r="G43" s="26"/>
      <c r="H43" s="71"/>
      <c r="I43" s="75"/>
      <c r="J43" s="26"/>
      <c r="K43" s="71"/>
      <c r="L43" s="75"/>
      <c r="M43" s="26"/>
      <c r="O43" s="71"/>
      <c r="P43" s="75"/>
      <c r="Q43" s="26"/>
      <c r="R43" s="71"/>
      <c r="S43" s="75"/>
      <c r="T43" s="26"/>
      <c r="U43" s="71"/>
      <c r="V43" s="75"/>
      <c r="W43" s="26"/>
      <c r="X43" s="71"/>
      <c r="Y43" s="75"/>
      <c r="Z43" s="26"/>
      <c r="AA43" s="71"/>
      <c r="AB43" s="75"/>
      <c r="AC43" s="26"/>
      <c r="AD43" s="71"/>
      <c r="AE43" s="75"/>
      <c r="AF43" s="26"/>
      <c r="AG43" s="71"/>
      <c r="AH43" s="75"/>
      <c r="AI43" s="26"/>
      <c r="AJ43" s="71"/>
      <c r="AK43" s="75"/>
      <c r="AL43" s="26"/>
      <c r="AM43" s="71"/>
      <c r="AN43" s="75"/>
      <c r="AO43" s="26"/>
      <c r="AP43" s="71"/>
      <c r="AQ43" s="75"/>
      <c r="AR43" s="26"/>
      <c r="AS43" s="71"/>
      <c r="AT43" s="75"/>
      <c r="AU43" s="26"/>
      <c r="AV43" s="71"/>
      <c r="AW43" s="75"/>
      <c r="AX43" s="26"/>
      <c r="AY43" s="71">
        <f t="shared" si="34"/>
        <v>0</v>
      </c>
      <c r="AZ43" s="75" t="str">
        <f t="shared" si="35"/>
        <v/>
      </c>
      <c r="BA43" s="26">
        <f t="shared" si="36"/>
        <v>0</v>
      </c>
      <c r="BC43" s="71"/>
      <c r="BD43" s="75"/>
      <c r="BE43" s="26"/>
      <c r="BF43" s="71"/>
      <c r="BG43" s="75"/>
      <c r="BH43" s="26"/>
      <c r="BI43" s="71">
        <v>106.40000000000009</v>
      </c>
      <c r="BJ43" s="75">
        <v>6.9180754226267946E-2</v>
      </c>
      <c r="BK43" s="26">
        <v>1</v>
      </c>
      <c r="BL43" s="71"/>
      <c r="BM43" s="75"/>
      <c r="BN43" s="26"/>
      <c r="BO43" s="71"/>
      <c r="BP43" s="75"/>
      <c r="BQ43" s="26"/>
      <c r="BR43" s="71"/>
      <c r="BS43" s="75"/>
      <c r="BT43" s="26"/>
      <c r="BU43" s="71"/>
      <c r="BV43" s="75"/>
      <c r="BW43" s="26"/>
      <c r="BX43" s="71"/>
      <c r="BY43" s="75"/>
      <c r="BZ43" s="26"/>
      <c r="CA43" s="71"/>
      <c r="CB43" s="75"/>
      <c r="CC43" s="26"/>
      <c r="CD43" s="71"/>
      <c r="CE43" s="75"/>
      <c r="CF43" s="26"/>
      <c r="CG43" s="71"/>
      <c r="CH43" s="75"/>
      <c r="CI43" s="26"/>
      <c r="CJ43" s="71"/>
      <c r="CK43" s="75"/>
      <c r="CL43" s="26"/>
      <c r="CM43" s="71">
        <f t="shared" si="37"/>
        <v>106.40000000000009</v>
      </c>
      <c r="CN43" s="75">
        <f t="shared" si="38"/>
        <v>6.9180754226267946E-2</v>
      </c>
      <c r="CO43" s="26">
        <f t="shared" si="39"/>
        <v>1</v>
      </c>
      <c r="CQ43" s="71" t="str">
        <f t="shared" si="40"/>
        <v/>
      </c>
      <c r="CR43" s="75" t="str">
        <f t="shared" si="0"/>
        <v/>
      </c>
      <c r="CS43" s="26" t="str">
        <f t="shared" si="1"/>
        <v/>
      </c>
      <c r="CT43" s="71" t="str">
        <f t="shared" si="2"/>
        <v/>
      </c>
      <c r="CU43" s="75" t="str">
        <f t="shared" si="3"/>
        <v/>
      </c>
      <c r="CV43" s="26" t="str">
        <f t="shared" si="4"/>
        <v/>
      </c>
      <c r="CW43" s="71">
        <f t="shared" si="5"/>
        <v>106.40000000000009</v>
      </c>
      <c r="CX43" s="75">
        <f t="shared" si="6"/>
        <v>6.9180754226267946E-2</v>
      </c>
      <c r="CY43" s="26">
        <f t="shared" si="7"/>
        <v>1</v>
      </c>
      <c r="CZ43" s="71" t="str">
        <f t="shared" si="8"/>
        <v/>
      </c>
      <c r="DA43" s="75" t="str">
        <f t="shared" si="9"/>
        <v/>
      </c>
      <c r="DB43" s="26" t="str">
        <f t="shared" si="10"/>
        <v/>
      </c>
      <c r="DC43" s="71" t="str">
        <f t="shared" si="11"/>
        <v/>
      </c>
      <c r="DD43" s="75" t="str">
        <f t="shared" si="12"/>
        <v/>
      </c>
      <c r="DE43" s="26" t="str">
        <f t="shared" si="13"/>
        <v/>
      </c>
      <c r="DF43" s="71" t="str">
        <f t="shared" si="14"/>
        <v/>
      </c>
      <c r="DG43" s="75" t="str">
        <f t="shared" si="15"/>
        <v/>
      </c>
      <c r="DH43" s="26" t="str">
        <f t="shared" si="16"/>
        <v/>
      </c>
      <c r="DI43" s="71" t="str">
        <f t="shared" si="17"/>
        <v/>
      </c>
      <c r="DJ43" s="75" t="str">
        <f t="shared" si="18"/>
        <v/>
      </c>
      <c r="DK43" s="26" t="str">
        <f t="shared" si="19"/>
        <v/>
      </c>
      <c r="DL43" s="71" t="str">
        <f t="shared" si="20"/>
        <v/>
      </c>
      <c r="DM43" s="75" t="str">
        <f t="shared" si="21"/>
        <v/>
      </c>
      <c r="DN43" s="26" t="str">
        <f t="shared" si="22"/>
        <v/>
      </c>
      <c r="DO43" s="71" t="str">
        <f t="shared" si="23"/>
        <v/>
      </c>
      <c r="DP43" s="75" t="str">
        <f t="shared" si="24"/>
        <v/>
      </c>
      <c r="DQ43" s="26" t="str">
        <f t="shared" si="25"/>
        <v/>
      </c>
      <c r="DR43" s="71" t="str">
        <f t="shared" si="41"/>
        <v/>
      </c>
      <c r="DS43" s="75" t="str">
        <f t="shared" si="26"/>
        <v/>
      </c>
      <c r="DT43" s="26" t="str">
        <f t="shared" si="27"/>
        <v/>
      </c>
      <c r="DU43" s="71" t="str">
        <f t="shared" si="28"/>
        <v/>
      </c>
      <c r="DV43" s="75" t="str">
        <f t="shared" si="29"/>
        <v/>
      </c>
      <c r="DW43" s="26" t="str">
        <f t="shared" si="30"/>
        <v/>
      </c>
      <c r="DX43" s="71" t="str">
        <f t="shared" si="31"/>
        <v/>
      </c>
      <c r="DY43" s="75" t="str">
        <f t="shared" si="32"/>
        <v/>
      </c>
      <c r="DZ43" s="26" t="str">
        <f t="shared" si="33"/>
        <v/>
      </c>
      <c r="EA43" s="71">
        <f>SUM(E43,H43,K43,O43,R43,X43,AA43,AD43,AG43,AJ43,AP43,AS43,BC43,BF43,BI43)</f>
        <v>106.40000000000009</v>
      </c>
      <c r="EB43" s="75">
        <f t="shared" si="42"/>
        <v>6.9180754226267946E-2</v>
      </c>
      <c r="EC43" s="26">
        <f>SUM(G43,J43,M43,Q43,T43,Z43,AC43,AF43,AI43,AL43,AR43,AU43,BE43,BH43,BK43)</f>
        <v>1</v>
      </c>
    </row>
    <row r="44" spans="1:133" x14ac:dyDescent="0.2">
      <c r="A44" s="5" t="s">
        <v>92</v>
      </c>
      <c r="B44" s="5" t="s">
        <v>181</v>
      </c>
      <c r="C44" s="5" t="s">
        <v>581</v>
      </c>
      <c r="D44" s="5" t="str">
        <f>VLOOKUP(C44,'industry list'!B:C,2,FALSE)</f>
        <v>FINANCE</v>
      </c>
      <c r="E44" s="72"/>
      <c r="F44" s="76"/>
      <c r="G44" s="25"/>
      <c r="H44" s="72"/>
      <c r="I44" s="76"/>
      <c r="J44" s="25"/>
      <c r="K44" s="72"/>
      <c r="L44" s="76"/>
      <c r="M44" s="25"/>
      <c r="O44" s="72"/>
      <c r="P44" s="76"/>
      <c r="Q44" s="25"/>
      <c r="R44" s="72"/>
      <c r="S44" s="76"/>
      <c r="T44" s="25"/>
      <c r="U44" s="72"/>
      <c r="V44" s="76"/>
      <c r="W44" s="25"/>
      <c r="X44" s="72"/>
      <c r="Y44" s="76"/>
      <c r="Z44" s="25"/>
      <c r="AA44" s="72"/>
      <c r="AB44" s="76"/>
      <c r="AC44" s="25"/>
      <c r="AD44" s="72"/>
      <c r="AE44" s="76"/>
      <c r="AF44" s="25"/>
      <c r="AG44" s="72"/>
      <c r="AH44" s="76"/>
      <c r="AI44" s="25"/>
      <c r="AJ44" s="72"/>
      <c r="AK44" s="76"/>
      <c r="AL44" s="25"/>
      <c r="AM44" s="72">
        <v>-169.38000000000011</v>
      </c>
      <c r="AN44" s="76">
        <v>-5.0766837607862332E-2</v>
      </c>
      <c r="AO44" s="25">
        <v>1</v>
      </c>
      <c r="AP44" s="72"/>
      <c r="AQ44" s="76"/>
      <c r="AR44" s="25"/>
      <c r="AS44" s="72">
        <v>-635.58000000000015</v>
      </c>
      <c r="AT44" s="76">
        <v>-0.35251638953288456</v>
      </c>
      <c r="AU44" s="25">
        <v>1</v>
      </c>
      <c r="AV44" s="72"/>
      <c r="AW44" s="76"/>
      <c r="AX44" s="25"/>
      <c r="AY44" s="72">
        <f t="shared" si="34"/>
        <v>-804.96000000000026</v>
      </c>
      <c r="AZ44" s="76">
        <f t="shared" si="35"/>
        <v>-0.20164161357037344</v>
      </c>
      <c r="BA44" s="25">
        <f t="shared" si="36"/>
        <v>2</v>
      </c>
      <c r="BC44" s="72"/>
      <c r="BD44" s="76"/>
      <c r="BE44" s="25"/>
      <c r="BF44" s="72"/>
      <c r="BG44" s="76"/>
      <c r="BH44" s="25"/>
      <c r="BI44" s="72"/>
      <c r="BJ44" s="76"/>
      <c r="BK44" s="25"/>
      <c r="BL44" s="72"/>
      <c r="BM44" s="76"/>
      <c r="BN44" s="25"/>
      <c r="BO44" s="72"/>
      <c r="BP44" s="76"/>
      <c r="BQ44" s="25"/>
      <c r="BR44" s="72"/>
      <c r="BS44" s="76"/>
      <c r="BT44" s="25"/>
      <c r="BU44" s="72"/>
      <c r="BV44" s="76"/>
      <c r="BW44" s="25"/>
      <c r="BX44" s="72"/>
      <c r="BY44" s="76"/>
      <c r="BZ44" s="25"/>
      <c r="CA44" s="72"/>
      <c r="CB44" s="76"/>
      <c r="CC44" s="25"/>
      <c r="CD44" s="72"/>
      <c r="CE44" s="76"/>
      <c r="CF44" s="25"/>
      <c r="CG44" s="72"/>
      <c r="CH44" s="76"/>
      <c r="CI44" s="25"/>
      <c r="CJ44" s="72"/>
      <c r="CK44" s="76"/>
      <c r="CL44" s="25"/>
      <c r="CM44" s="72">
        <f t="shared" si="37"/>
        <v>0</v>
      </c>
      <c r="CN44" s="76" t="str">
        <f t="shared" si="38"/>
        <v/>
      </c>
      <c r="CO44" s="25">
        <f t="shared" si="39"/>
        <v>0</v>
      </c>
      <c r="CQ44" s="72" t="str">
        <f t="shared" si="40"/>
        <v/>
      </c>
      <c r="CR44" s="76" t="str">
        <f t="shared" si="0"/>
        <v/>
      </c>
      <c r="CS44" s="25" t="str">
        <f t="shared" si="1"/>
        <v/>
      </c>
      <c r="CT44" s="72" t="str">
        <f t="shared" si="2"/>
        <v/>
      </c>
      <c r="CU44" s="76" t="str">
        <f t="shared" si="3"/>
        <v/>
      </c>
      <c r="CV44" s="25" t="str">
        <f t="shared" si="4"/>
        <v/>
      </c>
      <c r="CW44" s="72" t="str">
        <f t="shared" si="5"/>
        <v/>
      </c>
      <c r="CX44" s="76" t="str">
        <f t="shared" si="6"/>
        <v/>
      </c>
      <c r="CY44" s="25" t="str">
        <f t="shared" si="7"/>
        <v/>
      </c>
      <c r="CZ44" s="72" t="str">
        <f t="shared" si="8"/>
        <v/>
      </c>
      <c r="DA44" s="76" t="str">
        <f t="shared" si="9"/>
        <v/>
      </c>
      <c r="DB44" s="25" t="str">
        <f t="shared" si="10"/>
        <v/>
      </c>
      <c r="DC44" s="72" t="str">
        <f t="shared" si="11"/>
        <v/>
      </c>
      <c r="DD44" s="76" t="str">
        <f t="shared" si="12"/>
        <v/>
      </c>
      <c r="DE44" s="25" t="str">
        <f t="shared" si="13"/>
        <v/>
      </c>
      <c r="DF44" s="72" t="str">
        <f t="shared" si="14"/>
        <v/>
      </c>
      <c r="DG44" s="76" t="str">
        <f t="shared" si="15"/>
        <v/>
      </c>
      <c r="DH44" s="25" t="str">
        <f t="shared" si="16"/>
        <v/>
      </c>
      <c r="DI44" s="72" t="str">
        <f t="shared" si="17"/>
        <v/>
      </c>
      <c r="DJ44" s="76" t="str">
        <f t="shared" si="18"/>
        <v/>
      </c>
      <c r="DK44" s="25" t="str">
        <f t="shared" si="19"/>
        <v/>
      </c>
      <c r="DL44" s="72" t="str">
        <f t="shared" si="20"/>
        <v/>
      </c>
      <c r="DM44" s="76" t="str">
        <f t="shared" si="21"/>
        <v/>
      </c>
      <c r="DN44" s="25" t="str">
        <f t="shared" si="22"/>
        <v/>
      </c>
      <c r="DO44" s="72">
        <f t="shared" si="23"/>
        <v>-169.38000000000011</v>
      </c>
      <c r="DP44" s="76">
        <f t="shared" si="24"/>
        <v>-5.0766837607862332E-2</v>
      </c>
      <c r="DQ44" s="25">
        <f t="shared" si="25"/>
        <v>1</v>
      </c>
      <c r="DR44" s="72" t="str">
        <f t="shared" si="41"/>
        <v/>
      </c>
      <c r="DS44" s="76" t="str">
        <f t="shared" si="26"/>
        <v/>
      </c>
      <c r="DT44" s="25" t="str">
        <f t="shared" si="27"/>
        <v/>
      </c>
      <c r="DU44" s="72">
        <f t="shared" si="28"/>
        <v>-635.58000000000015</v>
      </c>
      <c r="DV44" s="76">
        <f t="shared" si="29"/>
        <v>-0.35251638953288456</v>
      </c>
      <c r="DW44" s="25">
        <f t="shared" si="30"/>
        <v>1</v>
      </c>
      <c r="DX44" s="72" t="str">
        <f t="shared" si="31"/>
        <v/>
      </c>
      <c r="DY44" s="76" t="str">
        <f t="shared" si="32"/>
        <v/>
      </c>
      <c r="DZ44" s="25" t="str">
        <f t="shared" si="33"/>
        <v/>
      </c>
      <c r="EA44" s="72">
        <f>SUM(E44,H44,K44,O44,R44,X44,AA44,AD44,AG44,AJ44,AP44,AS44,BC44,BF44,BI44)</f>
        <v>-635.58000000000015</v>
      </c>
      <c r="EB44" s="76">
        <f t="shared" si="42"/>
        <v>-0.35251638953288456</v>
      </c>
      <c r="EC44" s="25">
        <f>SUM(G44,J44,M44,Q44,T44,Z44,AC44,AF44,AI44,AL44,AR44,AU44,BE44,BH44,BK44)</f>
        <v>1</v>
      </c>
    </row>
    <row r="45" spans="1:133" x14ac:dyDescent="0.2">
      <c r="A45" s="8" t="s">
        <v>12</v>
      </c>
      <c r="B45" s="8" t="s">
        <v>124</v>
      </c>
      <c r="C45" s="43" t="s">
        <v>191</v>
      </c>
      <c r="D45" s="43" t="str">
        <f>VLOOKUP(C45,'industry list'!B:C,2,FALSE)</f>
        <v>FINANCE</v>
      </c>
      <c r="E45" s="71"/>
      <c r="F45" s="75"/>
      <c r="G45" s="26"/>
      <c r="H45" s="71"/>
      <c r="I45" s="75"/>
      <c r="J45" s="26"/>
      <c r="K45" s="71"/>
      <c r="L45" s="75"/>
      <c r="M45" s="26"/>
      <c r="O45" s="71"/>
      <c r="P45" s="75"/>
      <c r="Q45" s="26"/>
      <c r="R45" s="71"/>
      <c r="S45" s="75"/>
      <c r="T45" s="26"/>
      <c r="U45" s="71"/>
      <c r="V45" s="75"/>
      <c r="W45" s="26"/>
      <c r="X45" s="71"/>
      <c r="Y45" s="75"/>
      <c r="Z45" s="26"/>
      <c r="AA45" s="71"/>
      <c r="AB45" s="75"/>
      <c r="AC45" s="26"/>
      <c r="AD45" s="71"/>
      <c r="AE45" s="75"/>
      <c r="AF45" s="26"/>
      <c r="AG45" s="71"/>
      <c r="AH45" s="75"/>
      <c r="AI45" s="26"/>
      <c r="AJ45" s="71"/>
      <c r="AK45" s="75"/>
      <c r="AL45" s="26"/>
      <c r="AM45" s="71"/>
      <c r="AN45" s="75"/>
      <c r="AO45" s="26"/>
      <c r="AP45" s="71"/>
      <c r="AQ45" s="75"/>
      <c r="AR45" s="26"/>
      <c r="AS45" s="71">
        <v>233.34000000000026</v>
      </c>
      <c r="AT45" s="75">
        <v>0.48210743801652955</v>
      </c>
      <c r="AU45" s="26">
        <v>1</v>
      </c>
      <c r="AV45" s="71">
        <v>-370.58999999999963</v>
      </c>
      <c r="AW45" s="75">
        <v>-0.13165757891354332</v>
      </c>
      <c r="AX45" s="26">
        <v>3</v>
      </c>
      <c r="AY45" s="71">
        <f t="shared" si="34"/>
        <v>-137.24999999999937</v>
      </c>
      <c r="AZ45" s="75">
        <f t="shared" si="35"/>
        <v>0.1752249295514931</v>
      </c>
      <c r="BA45" s="26">
        <f t="shared" si="36"/>
        <v>4</v>
      </c>
      <c r="BC45" s="71"/>
      <c r="BD45" s="75"/>
      <c r="BE45" s="26"/>
      <c r="BF45" s="71"/>
      <c r="BG45" s="75"/>
      <c r="BH45" s="26"/>
      <c r="BI45" s="71"/>
      <c r="BJ45" s="75"/>
      <c r="BK45" s="26"/>
      <c r="BL45" s="71"/>
      <c r="BM45" s="75"/>
      <c r="BN45" s="26"/>
      <c r="BO45" s="71"/>
      <c r="BP45" s="75"/>
      <c r="BQ45" s="26"/>
      <c r="BR45" s="71"/>
      <c r="BS45" s="75"/>
      <c r="BT45" s="26"/>
      <c r="BU45" s="71"/>
      <c r="BV45" s="75"/>
      <c r="BW45" s="26"/>
      <c r="BX45" s="71"/>
      <c r="BY45" s="75"/>
      <c r="BZ45" s="26"/>
      <c r="CA45" s="71"/>
      <c r="CB45" s="75"/>
      <c r="CC45" s="26"/>
      <c r="CD45" s="71"/>
      <c r="CE45" s="75"/>
      <c r="CF45" s="26"/>
      <c r="CG45" s="71"/>
      <c r="CH45" s="75"/>
      <c r="CI45" s="26"/>
      <c r="CJ45" s="71"/>
      <c r="CK45" s="75"/>
      <c r="CL45" s="26"/>
      <c r="CM45" s="71">
        <f t="shared" si="37"/>
        <v>0</v>
      </c>
      <c r="CN45" s="75" t="str">
        <f t="shared" si="38"/>
        <v/>
      </c>
      <c r="CO45" s="26">
        <f t="shared" si="39"/>
        <v>0</v>
      </c>
      <c r="CQ45" s="71" t="str">
        <f t="shared" si="40"/>
        <v/>
      </c>
      <c r="CR45" s="75" t="str">
        <f t="shared" si="0"/>
        <v/>
      </c>
      <c r="CS45" s="26" t="str">
        <f t="shared" si="1"/>
        <v/>
      </c>
      <c r="CT45" s="71" t="str">
        <f t="shared" si="2"/>
        <v/>
      </c>
      <c r="CU45" s="75" t="str">
        <f t="shared" si="3"/>
        <v/>
      </c>
      <c r="CV45" s="26" t="str">
        <f t="shared" si="4"/>
        <v/>
      </c>
      <c r="CW45" s="71" t="str">
        <f t="shared" si="5"/>
        <v/>
      </c>
      <c r="CX45" s="75" t="str">
        <f t="shared" si="6"/>
        <v/>
      </c>
      <c r="CY45" s="26" t="str">
        <f t="shared" si="7"/>
        <v/>
      </c>
      <c r="CZ45" s="71" t="str">
        <f t="shared" si="8"/>
        <v/>
      </c>
      <c r="DA45" s="75" t="str">
        <f t="shared" si="9"/>
        <v/>
      </c>
      <c r="DB45" s="26" t="str">
        <f t="shared" si="10"/>
        <v/>
      </c>
      <c r="DC45" s="71" t="str">
        <f t="shared" si="11"/>
        <v/>
      </c>
      <c r="DD45" s="75" t="str">
        <f t="shared" si="12"/>
        <v/>
      </c>
      <c r="DE45" s="26" t="str">
        <f t="shared" si="13"/>
        <v/>
      </c>
      <c r="DF45" s="71" t="str">
        <f t="shared" si="14"/>
        <v/>
      </c>
      <c r="DG45" s="75" t="str">
        <f t="shared" si="15"/>
        <v/>
      </c>
      <c r="DH45" s="26" t="str">
        <f t="shared" si="16"/>
        <v/>
      </c>
      <c r="DI45" s="71" t="str">
        <f t="shared" si="17"/>
        <v/>
      </c>
      <c r="DJ45" s="75" t="str">
        <f t="shared" si="18"/>
        <v/>
      </c>
      <c r="DK45" s="26" t="str">
        <f t="shared" si="19"/>
        <v/>
      </c>
      <c r="DL45" s="71" t="str">
        <f t="shared" si="20"/>
        <v/>
      </c>
      <c r="DM45" s="75" t="str">
        <f t="shared" si="21"/>
        <v/>
      </c>
      <c r="DN45" s="26" t="str">
        <f t="shared" si="22"/>
        <v/>
      </c>
      <c r="DO45" s="71" t="str">
        <f t="shared" si="23"/>
        <v/>
      </c>
      <c r="DP45" s="75" t="str">
        <f t="shared" si="24"/>
        <v/>
      </c>
      <c r="DQ45" s="26" t="str">
        <f t="shared" si="25"/>
        <v/>
      </c>
      <c r="DR45" s="71" t="str">
        <f t="shared" si="41"/>
        <v/>
      </c>
      <c r="DS45" s="75" t="str">
        <f t="shared" si="26"/>
        <v/>
      </c>
      <c r="DT45" s="26" t="str">
        <f t="shared" si="27"/>
        <v/>
      </c>
      <c r="DU45" s="71">
        <f t="shared" si="28"/>
        <v>233.34000000000026</v>
      </c>
      <c r="DV45" s="75">
        <f t="shared" si="29"/>
        <v>0.48210743801652955</v>
      </c>
      <c r="DW45" s="26">
        <f t="shared" si="30"/>
        <v>1</v>
      </c>
      <c r="DX45" s="71">
        <f t="shared" si="31"/>
        <v>-370.58999999999963</v>
      </c>
      <c r="DY45" s="75">
        <f t="shared" si="32"/>
        <v>-0.13165757891354332</v>
      </c>
      <c r="DZ45" s="26">
        <f t="shared" si="33"/>
        <v>3</v>
      </c>
      <c r="EA45" s="71">
        <f>SUM(E45,H45,K45,O45,R45,X45,AA45,AD45,AG45,AJ45,AP45,AS45,BC45,BF45,BI45)</f>
        <v>233.34000000000026</v>
      </c>
      <c r="EB45" s="75">
        <f t="shared" si="42"/>
        <v>0.48210743801652955</v>
      </c>
      <c r="EC45" s="26">
        <f>SUM(G45,J45,M45,Q45,T45,Z45,AC45,AF45,AI45,AL45,AR45,AU45,BE45,BH45,BK45)</f>
        <v>1</v>
      </c>
    </row>
    <row r="46" spans="1:133" x14ac:dyDescent="0.2">
      <c r="A46" s="5" t="s">
        <v>53</v>
      </c>
      <c r="B46" s="5" t="s">
        <v>155</v>
      </c>
      <c r="C46" s="5" t="s">
        <v>191</v>
      </c>
      <c r="D46" s="5" t="str">
        <f>VLOOKUP(C46,'industry list'!B:C,2,FALSE)</f>
        <v>FINANCE</v>
      </c>
      <c r="E46" s="72"/>
      <c r="F46" s="76"/>
      <c r="G46" s="25"/>
      <c r="H46" s="72"/>
      <c r="I46" s="76"/>
      <c r="J46" s="25"/>
      <c r="K46" s="72"/>
      <c r="L46" s="76"/>
      <c r="M46" s="25"/>
      <c r="O46" s="72"/>
      <c r="P46" s="76"/>
      <c r="Q46" s="25"/>
      <c r="R46" s="72"/>
      <c r="S46" s="76"/>
      <c r="T46" s="25"/>
      <c r="U46" s="72"/>
      <c r="V46" s="76"/>
      <c r="W46" s="25"/>
      <c r="X46" s="72"/>
      <c r="Y46" s="76"/>
      <c r="Z46" s="25"/>
      <c r="AA46" s="72"/>
      <c r="AB46" s="76"/>
      <c r="AC46" s="25"/>
      <c r="AD46" s="72"/>
      <c r="AE46" s="76"/>
      <c r="AF46" s="25"/>
      <c r="AG46" s="72"/>
      <c r="AH46" s="76"/>
      <c r="AI46" s="25"/>
      <c r="AJ46" s="72"/>
      <c r="AK46" s="76"/>
      <c r="AL46" s="25"/>
      <c r="AM46" s="72"/>
      <c r="AN46" s="76"/>
      <c r="AO46" s="25"/>
      <c r="AP46" s="72"/>
      <c r="AQ46" s="76"/>
      <c r="AR46" s="25"/>
      <c r="AS46" s="72">
        <v>-329.56999999999994</v>
      </c>
      <c r="AT46" s="76">
        <v>-0.24235048423034214</v>
      </c>
      <c r="AU46" s="25">
        <v>2</v>
      </c>
      <c r="AV46" s="72"/>
      <c r="AW46" s="76"/>
      <c r="AX46" s="25"/>
      <c r="AY46" s="72">
        <f t="shared" si="34"/>
        <v>-329.56999999999994</v>
      </c>
      <c r="AZ46" s="76">
        <f t="shared" si="35"/>
        <v>-0.24235048423034214</v>
      </c>
      <c r="BA46" s="25">
        <f t="shared" si="36"/>
        <v>2</v>
      </c>
      <c r="BC46" s="72"/>
      <c r="BD46" s="76"/>
      <c r="BE46" s="25"/>
      <c r="BF46" s="72"/>
      <c r="BG46" s="76"/>
      <c r="BH46" s="25"/>
      <c r="BI46" s="72"/>
      <c r="BJ46" s="76"/>
      <c r="BK46" s="25"/>
      <c r="BL46" s="72"/>
      <c r="BM46" s="76"/>
      <c r="BN46" s="25"/>
      <c r="BO46" s="72"/>
      <c r="BP46" s="76"/>
      <c r="BQ46" s="25"/>
      <c r="BR46" s="72"/>
      <c r="BS46" s="76"/>
      <c r="BT46" s="25"/>
      <c r="BU46" s="72"/>
      <c r="BV46" s="76"/>
      <c r="BW46" s="25"/>
      <c r="BX46" s="72"/>
      <c r="BY46" s="76"/>
      <c r="BZ46" s="25"/>
      <c r="CA46" s="72"/>
      <c r="CB46" s="76"/>
      <c r="CC46" s="25"/>
      <c r="CD46" s="72"/>
      <c r="CE46" s="76"/>
      <c r="CF46" s="25"/>
      <c r="CG46" s="72"/>
      <c r="CH46" s="76"/>
      <c r="CI46" s="25"/>
      <c r="CJ46" s="72"/>
      <c r="CK46" s="76"/>
      <c r="CL46" s="25"/>
      <c r="CM46" s="72">
        <f t="shared" si="37"/>
        <v>0</v>
      </c>
      <c r="CN46" s="76" t="str">
        <f t="shared" si="38"/>
        <v/>
      </c>
      <c r="CO46" s="25">
        <f t="shared" si="39"/>
        <v>0</v>
      </c>
      <c r="CQ46" s="72" t="str">
        <f t="shared" si="40"/>
        <v/>
      </c>
      <c r="CR46" s="76" t="str">
        <f t="shared" si="0"/>
        <v/>
      </c>
      <c r="CS46" s="25" t="str">
        <f t="shared" si="1"/>
        <v/>
      </c>
      <c r="CT46" s="72" t="str">
        <f t="shared" si="2"/>
        <v/>
      </c>
      <c r="CU46" s="76" t="str">
        <f t="shared" si="3"/>
        <v/>
      </c>
      <c r="CV46" s="25" t="str">
        <f t="shared" si="4"/>
        <v/>
      </c>
      <c r="CW46" s="72" t="str">
        <f t="shared" si="5"/>
        <v/>
      </c>
      <c r="CX46" s="76" t="str">
        <f t="shared" si="6"/>
        <v/>
      </c>
      <c r="CY46" s="25" t="str">
        <f t="shared" si="7"/>
        <v/>
      </c>
      <c r="CZ46" s="72" t="str">
        <f t="shared" si="8"/>
        <v/>
      </c>
      <c r="DA46" s="76" t="str">
        <f t="shared" si="9"/>
        <v/>
      </c>
      <c r="DB46" s="25" t="str">
        <f t="shared" si="10"/>
        <v/>
      </c>
      <c r="DC46" s="72" t="str">
        <f t="shared" si="11"/>
        <v/>
      </c>
      <c r="DD46" s="76" t="str">
        <f t="shared" si="12"/>
        <v/>
      </c>
      <c r="DE46" s="25" t="str">
        <f t="shared" si="13"/>
        <v/>
      </c>
      <c r="DF46" s="72" t="str">
        <f t="shared" si="14"/>
        <v/>
      </c>
      <c r="DG46" s="76" t="str">
        <f t="shared" si="15"/>
        <v/>
      </c>
      <c r="DH46" s="25" t="str">
        <f t="shared" si="16"/>
        <v/>
      </c>
      <c r="DI46" s="72" t="str">
        <f t="shared" si="17"/>
        <v/>
      </c>
      <c r="DJ46" s="76" t="str">
        <f t="shared" si="18"/>
        <v/>
      </c>
      <c r="DK46" s="25" t="str">
        <f t="shared" si="19"/>
        <v/>
      </c>
      <c r="DL46" s="72" t="str">
        <f t="shared" si="20"/>
        <v/>
      </c>
      <c r="DM46" s="76" t="str">
        <f t="shared" si="21"/>
        <v/>
      </c>
      <c r="DN46" s="25" t="str">
        <f t="shared" si="22"/>
        <v/>
      </c>
      <c r="DO46" s="72" t="str">
        <f t="shared" si="23"/>
        <v/>
      </c>
      <c r="DP46" s="76" t="str">
        <f t="shared" si="24"/>
        <v/>
      </c>
      <c r="DQ46" s="25" t="str">
        <f t="shared" si="25"/>
        <v/>
      </c>
      <c r="DR46" s="72" t="str">
        <f t="shared" si="41"/>
        <v/>
      </c>
      <c r="DS46" s="76" t="str">
        <f t="shared" si="26"/>
        <v/>
      </c>
      <c r="DT46" s="25" t="str">
        <f t="shared" si="27"/>
        <v/>
      </c>
      <c r="DU46" s="72">
        <f t="shared" si="28"/>
        <v>-329.56999999999994</v>
      </c>
      <c r="DV46" s="76">
        <f t="shared" si="29"/>
        <v>-0.24235048423034214</v>
      </c>
      <c r="DW46" s="25">
        <f t="shared" si="30"/>
        <v>2</v>
      </c>
      <c r="DX46" s="72" t="str">
        <f t="shared" si="31"/>
        <v/>
      </c>
      <c r="DY46" s="76" t="str">
        <f t="shared" si="32"/>
        <v/>
      </c>
      <c r="DZ46" s="25" t="str">
        <f t="shared" si="33"/>
        <v/>
      </c>
      <c r="EA46" s="72">
        <f>SUM(E46,H46,K46,O46,R46,X46,AA46,AD46,AG46,AJ46,AP46,AS46,BC46,BF46,BI46)</f>
        <v>-329.56999999999994</v>
      </c>
      <c r="EB46" s="76">
        <f t="shared" si="42"/>
        <v>-0.24235048423034214</v>
      </c>
      <c r="EC46" s="25">
        <f>SUM(G46,J46,M46,Q46,T46,Z46,AC46,AF46,AI46,AL46,AR46,AU46,BE46,BH46,BK46)</f>
        <v>2</v>
      </c>
    </row>
    <row r="47" spans="1:133" x14ac:dyDescent="0.2">
      <c r="A47" s="8" t="s">
        <v>67</v>
      </c>
      <c r="B47" s="8" t="s">
        <v>167</v>
      </c>
      <c r="C47" s="43" t="s">
        <v>191</v>
      </c>
      <c r="D47" s="43" t="str">
        <f>VLOOKUP(C47,'industry list'!B:C,2,FALSE)</f>
        <v>FINANCE</v>
      </c>
      <c r="E47" s="71"/>
      <c r="F47" s="75"/>
      <c r="G47" s="26"/>
      <c r="H47" s="71"/>
      <c r="I47" s="75"/>
      <c r="J47" s="26"/>
      <c r="K47" s="71"/>
      <c r="L47" s="75"/>
      <c r="M47" s="26"/>
      <c r="O47" s="71"/>
      <c r="P47" s="75"/>
      <c r="Q47" s="26"/>
      <c r="R47" s="71">
        <v>-104.48000000000002</v>
      </c>
      <c r="S47" s="75">
        <v>-3.8434655934784692E-2</v>
      </c>
      <c r="T47" s="26">
        <v>1</v>
      </c>
      <c r="U47" s="71"/>
      <c r="V47" s="75"/>
      <c r="W47" s="26"/>
      <c r="X47" s="71"/>
      <c r="Y47" s="75"/>
      <c r="Z47" s="26"/>
      <c r="AA47" s="71"/>
      <c r="AB47" s="75"/>
      <c r="AC47" s="26"/>
      <c r="AD47" s="71"/>
      <c r="AE47" s="75"/>
      <c r="AF47" s="26"/>
      <c r="AG47" s="71"/>
      <c r="AH47" s="75"/>
      <c r="AI47" s="26"/>
      <c r="AJ47" s="71">
        <v>88.810000000000173</v>
      </c>
      <c r="AK47" s="75">
        <v>0.12316931099522936</v>
      </c>
      <c r="AL47" s="26">
        <v>1</v>
      </c>
      <c r="AM47" s="71"/>
      <c r="AN47" s="75"/>
      <c r="AO47" s="26"/>
      <c r="AP47" s="71"/>
      <c r="AQ47" s="75"/>
      <c r="AR47" s="26"/>
      <c r="AS47" s="71"/>
      <c r="AT47" s="75"/>
      <c r="AU47" s="26"/>
      <c r="AV47" s="71">
        <v>-28.985000000000127</v>
      </c>
      <c r="AW47" s="75">
        <v>-3.0785816325988841E-2</v>
      </c>
      <c r="AX47" s="26">
        <v>1</v>
      </c>
      <c r="AY47" s="71">
        <f t="shared" si="34"/>
        <v>-44.654999999999973</v>
      </c>
      <c r="AZ47" s="75">
        <f t="shared" si="35"/>
        <v>1.7982946244818609E-2</v>
      </c>
      <c r="BA47" s="26">
        <f t="shared" si="36"/>
        <v>3</v>
      </c>
      <c r="BC47" s="71">
        <v>13.744999999999891</v>
      </c>
      <c r="BD47" s="75">
        <v>1.4598966548239138E-2</v>
      </c>
      <c r="BE47" s="26">
        <v>1</v>
      </c>
      <c r="BF47" s="71"/>
      <c r="BG47" s="75"/>
      <c r="BH47" s="26"/>
      <c r="BI47" s="71"/>
      <c r="BJ47" s="75"/>
      <c r="BK47" s="26"/>
      <c r="BL47" s="71"/>
      <c r="BM47" s="75"/>
      <c r="BN47" s="26"/>
      <c r="BO47" s="71"/>
      <c r="BP47" s="75"/>
      <c r="BQ47" s="26"/>
      <c r="BR47" s="71"/>
      <c r="BS47" s="75"/>
      <c r="BT47" s="26"/>
      <c r="BU47" s="71"/>
      <c r="BV47" s="75"/>
      <c r="BW47" s="26"/>
      <c r="BX47" s="71"/>
      <c r="BY47" s="75"/>
      <c r="BZ47" s="26"/>
      <c r="CA47" s="71"/>
      <c r="CB47" s="75"/>
      <c r="CC47" s="26"/>
      <c r="CD47" s="71"/>
      <c r="CE47" s="75"/>
      <c r="CF47" s="26"/>
      <c r="CG47" s="71"/>
      <c r="CH47" s="75"/>
      <c r="CI47" s="26"/>
      <c r="CJ47" s="71"/>
      <c r="CK47" s="75"/>
      <c r="CL47" s="26"/>
      <c r="CM47" s="71">
        <f t="shared" si="37"/>
        <v>13.744999999999891</v>
      </c>
      <c r="CN47" s="75">
        <f t="shared" si="38"/>
        <v>1.4598966548239138E-2</v>
      </c>
      <c r="CO47" s="26">
        <f t="shared" si="39"/>
        <v>1</v>
      </c>
      <c r="CQ47" s="71">
        <f t="shared" si="40"/>
        <v>13.744999999999891</v>
      </c>
      <c r="CR47" s="75">
        <f t="shared" si="0"/>
        <v>1.4598966548239138E-2</v>
      </c>
      <c r="CS47" s="26">
        <f t="shared" si="1"/>
        <v>1</v>
      </c>
      <c r="CT47" s="71">
        <f t="shared" si="2"/>
        <v>-104.48000000000002</v>
      </c>
      <c r="CU47" s="75">
        <f t="shared" si="3"/>
        <v>-3.8434655934784692E-2</v>
      </c>
      <c r="CV47" s="26">
        <f t="shared" si="4"/>
        <v>1</v>
      </c>
      <c r="CW47" s="71" t="str">
        <f t="shared" si="5"/>
        <v/>
      </c>
      <c r="CX47" s="75" t="str">
        <f t="shared" si="6"/>
        <v/>
      </c>
      <c r="CY47" s="26" t="str">
        <f t="shared" si="7"/>
        <v/>
      </c>
      <c r="CZ47" s="71" t="str">
        <f t="shared" si="8"/>
        <v/>
      </c>
      <c r="DA47" s="75" t="str">
        <f t="shared" si="9"/>
        <v/>
      </c>
      <c r="DB47" s="26" t="str">
        <f t="shared" si="10"/>
        <v/>
      </c>
      <c r="DC47" s="71" t="str">
        <f t="shared" si="11"/>
        <v/>
      </c>
      <c r="DD47" s="75" t="str">
        <f t="shared" si="12"/>
        <v/>
      </c>
      <c r="DE47" s="26" t="str">
        <f t="shared" si="13"/>
        <v/>
      </c>
      <c r="DF47" s="71" t="str">
        <f t="shared" si="14"/>
        <v/>
      </c>
      <c r="DG47" s="75" t="str">
        <f t="shared" si="15"/>
        <v/>
      </c>
      <c r="DH47" s="26" t="str">
        <f t="shared" si="16"/>
        <v/>
      </c>
      <c r="DI47" s="71" t="str">
        <f t="shared" si="17"/>
        <v/>
      </c>
      <c r="DJ47" s="75" t="str">
        <f t="shared" si="18"/>
        <v/>
      </c>
      <c r="DK47" s="26" t="str">
        <f t="shared" si="19"/>
        <v/>
      </c>
      <c r="DL47" s="71">
        <f t="shared" si="20"/>
        <v>88.810000000000173</v>
      </c>
      <c r="DM47" s="75">
        <f t="shared" si="21"/>
        <v>0.12316931099522936</v>
      </c>
      <c r="DN47" s="26">
        <f t="shared" si="22"/>
        <v>1</v>
      </c>
      <c r="DO47" s="71" t="str">
        <f t="shared" si="23"/>
        <v/>
      </c>
      <c r="DP47" s="75" t="str">
        <f t="shared" si="24"/>
        <v/>
      </c>
      <c r="DQ47" s="26" t="str">
        <f t="shared" si="25"/>
        <v/>
      </c>
      <c r="DR47" s="71" t="str">
        <f t="shared" si="41"/>
        <v/>
      </c>
      <c r="DS47" s="75" t="str">
        <f t="shared" si="26"/>
        <v/>
      </c>
      <c r="DT47" s="26" t="str">
        <f t="shared" si="27"/>
        <v/>
      </c>
      <c r="DU47" s="71" t="str">
        <f t="shared" si="28"/>
        <v/>
      </c>
      <c r="DV47" s="75" t="str">
        <f t="shared" si="29"/>
        <v/>
      </c>
      <c r="DW47" s="26" t="str">
        <f t="shared" si="30"/>
        <v/>
      </c>
      <c r="DX47" s="71">
        <f t="shared" si="31"/>
        <v>-28.985000000000127</v>
      </c>
      <c r="DY47" s="75">
        <f t="shared" si="32"/>
        <v>-3.0785816325988841E-2</v>
      </c>
      <c r="DZ47" s="26">
        <f t="shared" si="33"/>
        <v>1</v>
      </c>
      <c r="EA47" s="71">
        <f>SUM(E47,H47,K47,O47,R47,X47,AA47,AD47,AG47,AJ47,AP47,AS47,BC47,BF47,BI47)</f>
        <v>-1.9249999999999545</v>
      </c>
      <c r="EB47" s="75">
        <f t="shared" si="42"/>
        <v>3.3111207202894601E-2</v>
      </c>
      <c r="EC47" s="26">
        <f>SUM(G47,J47,M47,Q47,T47,Z47,AC47,AF47,AI47,AL47,AR47,AU47,BE47,BH47,BK47)</f>
        <v>3</v>
      </c>
    </row>
    <row r="48" spans="1:133" x14ac:dyDescent="0.2">
      <c r="A48" s="5" t="s">
        <v>83</v>
      </c>
      <c r="B48" s="5" t="s">
        <v>177</v>
      </c>
      <c r="C48" s="5" t="s">
        <v>191</v>
      </c>
      <c r="D48" s="5" t="str">
        <f>VLOOKUP(C48,'industry list'!B:C,2,FALSE)</f>
        <v>FINANCE</v>
      </c>
      <c r="E48" s="72"/>
      <c r="F48" s="76"/>
      <c r="G48" s="25"/>
      <c r="H48" s="72"/>
      <c r="I48" s="76"/>
      <c r="J48" s="25"/>
      <c r="K48" s="72"/>
      <c r="L48" s="76"/>
      <c r="M48" s="25"/>
      <c r="O48" s="72"/>
      <c r="P48" s="76"/>
      <c r="Q48" s="25"/>
      <c r="R48" s="72"/>
      <c r="S48" s="76"/>
      <c r="T48" s="25"/>
      <c r="U48" s="72"/>
      <c r="V48" s="76"/>
      <c r="W48" s="25"/>
      <c r="X48" s="72"/>
      <c r="Y48" s="76"/>
      <c r="Z48" s="25"/>
      <c r="AA48" s="72"/>
      <c r="AB48" s="76"/>
      <c r="AC48" s="25"/>
      <c r="AD48" s="72"/>
      <c r="AE48" s="76"/>
      <c r="AF48" s="25"/>
      <c r="AG48" s="72"/>
      <c r="AH48" s="76"/>
      <c r="AI48" s="25"/>
      <c r="AJ48" s="72"/>
      <c r="AK48" s="76"/>
      <c r="AL48" s="25"/>
      <c r="AM48" s="72"/>
      <c r="AN48" s="76"/>
      <c r="AO48" s="25"/>
      <c r="AP48" s="72"/>
      <c r="AQ48" s="76"/>
      <c r="AR48" s="25"/>
      <c r="AS48" s="72"/>
      <c r="AT48" s="76"/>
      <c r="AU48" s="25"/>
      <c r="AV48" s="72">
        <v>-94.114999999999782</v>
      </c>
      <c r="AW48" s="76">
        <v>-6.3989420651486467E-2</v>
      </c>
      <c r="AX48" s="25">
        <v>1</v>
      </c>
      <c r="AY48" s="72">
        <f t="shared" si="34"/>
        <v>-94.114999999999782</v>
      </c>
      <c r="AZ48" s="76">
        <f t="shared" si="35"/>
        <v>-6.3989420651486467E-2</v>
      </c>
      <c r="BA48" s="25">
        <f t="shared" si="36"/>
        <v>1</v>
      </c>
      <c r="BC48" s="72"/>
      <c r="BD48" s="76"/>
      <c r="BE48" s="25"/>
      <c r="BF48" s="72"/>
      <c r="BG48" s="76"/>
      <c r="BH48" s="25"/>
      <c r="BI48" s="72"/>
      <c r="BJ48" s="76"/>
      <c r="BK48" s="25"/>
      <c r="BL48" s="72"/>
      <c r="BM48" s="76"/>
      <c r="BN48" s="25"/>
      <c r="BO48" s="72"/>
      <c r="BP48" s="76"/>
      <c r="BQ48" s="25"/>
      <c r="BR48" s="72"/>
      <c r="BS48" s="76"/>
      <c r="BT48" s="25"/>
      <c r="BU48" s="72"/>
      <c r="BV48" s="76"/>
      <c r="BW48" s="25"/>
      <c r="BX48" s="72"/>
      <c r="BY48" s="76"/>
      <c r="BZ48" s="25"/>
      <c r="CA48" s="72"/>
      <c r="CB48" s="76"/>
      <c r="CC48" s="25"/>
      <c r="CD48" s="72"/>
      <c r="CE48" s="76"/>
      <c r="CF48" s="25"/>
      <c r="CG48" s="72"/>
      <c r="CH48" s="76"/>
      <c r="CI48" s="25"/>
      <c r="CJ48" s="72"/>
      <c r="CK48" s="76"/>
      <c r="CL48" s="25"/>
      <c r="CM48" s="72">
        <f t="shared" si="37"/>
        <v>0</v>
      </c>
      <c r="CN48" s="76" t="str">
        <f t="shared" si="38"/>
        <v/>
      </c>
      <c r="CO48" s="25">
        <f t="shared" si="39"/>
        <v>0</v>
      </c>
      <c r="CQ48" s="72" t="str">
        <f t="shared" si="40"/>
        <v/>
      </c>
      <c r="CR48" s="76" t="str">
        <f t="shared" si="0"/>
        <v/>
      </c>
      <c r="CS48" s="25" t="str">
        <f t="shared" si="1"/>
        <v/>
      </c>
      <c r="CT48" s="72" t="str">
        <f t="shared" si="2"/>
        <v/>
      </c>
      <c r="CU48" s="76" t="str">
        <f t="shared" si="3"/>
        <v/>
      </c>
      <c r="CV48" s="25" t="str">
        <f t="shared" si="4"/>
        <v/>
      </c>
      <c r="CW48" s="72" t="str">
        <f t="shared" si="5"/>
        <v/>
      </c>
      <c r="CX48" s="76" t="str">
        <f t="shared" si="6"/>
        <v/>
      </c>
      <c r="CY48" s="25" t="str">
        <f t="shared" si="7"/>
        <v/>
      </c>
      <c r="CZ48" s="72" t="str">
        <f t="shared" si="8"/>
        <v/>
      </c>
      <c r="DA48" s="76" t="str">
        <f t="shared" si="9"/>
        <v/>
      </c>
      <c r="DB48" s="25" t="str">
        <f t="shared" si="10"/>
        <v/>
      </c>
      <c r="DC48" s="72" t="str">
        <f t="shared" si="11"/>
        <v/>
      </c>
      <c r="DD48" s="76" t="str">
        <f t="shared" si="12"/>
        <v/>
      </c>
      <c r="DE48" s="25" t="str">
        <f t="shared" si="13"/>
        <v/>
      </c>
      <c r="DF48" s="72" t="str">
        <f t="shared" si="14"/>
        <v/>
      </c>
      <c r="DG48" s="76" t="str">
        <f t="shared" si="15"/>
        <v/>
      </c>
      <c r="DH48" s="25" t="str">
        <f t="shared" si="16"/>
        <v/>
      </c>
      <c r="DI48" s="72" t="str">
        <f t="shared" si="17"/>
        <v/>
      </c>
      <c r="DJ48" s="76" t="str">
        <f t="shared" si="18"/>
        <v/>
      </c>
      <c r="DK48" s="25" t="str">
        <f t="shared" si="19"/>
        <v/>
      </c>
      <c r="DL48" s="72" t="str">
        <f t="shared" si="20"/>
        <v/>
      </c>
      <c r="DM48" s="76" t="str">
        <f t="shared" si="21"/>
        <v/>
      </c>
      <c r="DN48" s="25" t="str">
        <f t="shared" si="22"/>
        <v/>
      </c>
      <c r="DO48" s="72" t="str">
        <f t="shared" si="23"/>
        <v/>
      </c>
      <c r="DP48" s="76" t="str">
        <f t="shared" si="24"/>
        <v/>
      </c>
      <c r="DQ48" s="25" t="str">
        <f t="shared" si="25"/>
        <v/>
      </c>
      <c r="DR48" s="72" t="str">
        <f t="shared" si="41"/>
        <v/>
      </c>
      <c r="DS48" s="76" t="str">
        <f t="shared" si="26"/>
        <v/>
      </c>
      <c r="DT48" s="25" t="str">
        <f t="shared" si="27"/>
        <v/>
      </c>
      <c r="DU48" s="72" t="str">
        <f t="shared" si="28"/>
        <v/>
      </c>
      <c r="DV48" s="76" t="str">
        <f t="shared" si="29"/>
        <v/>
      </c>
      <c r="DW48" s="25" t="str">
        <f t="shared" si="30"/>
        <v/>
      </c>
      <c r="DX48" s="72">
        <f t="shared" si="31"/>
        <v>-94.114999999999782</v>
      </c>
      <c r="DY48" s="76">
        <f t="shared" si="32"/>
        <v>-6.3989420651486467E-2</v>
      </c>
      <c r="DZ48" s="25">
        <f t="shared" si="33"/>
        <v>1</v>
      </c>
      <c r="EA48" s="72">
        <f>SUM(E48,H48,K48,O48,R48,X48,AA48,AD48,AG48,AJ48,AP48,AS48,BC48,BF48,BI48)</f>
        <v>0</v>
      </c>
      <c r="EB48" s="76" t="str">
        <f t="shared" si="42"/>
        <v/>
      </c>
      <c r="EC48" s="25">
        <f>SUM(G48,J48,M48,Q48,T48,Z48,AC48,AF48,AI48,AL48,AR48,AU48,BE48,BH48,BK48)</f>
        <v>0</v>
      </c>
    </row>
    <row r="49" spans="1:133" x14ac:dyDescent="0.2">
      <c r="A49" s="8" t="s">
        <v>97</v>
      </c>
      <c r="B49" s="8" t="s">
        <v>186</v>
      </c>
      <c r="C49" s="43" t="s">
        <v>191</v>
      </c>
      <c r="D49" s="43" t="str">
        <f>VLOOKUP(C49,'industry list'!B:C,2,FALSE)</f>
        <v>FINANCE</v>
      </c>
      <c r="E49" s="71"/>
      <c r="F49" s="75"/>
      <c r="G49" s="26"/>
      <c r="H49" s="71"/>
      <c r="I49" s="75"/>
      <c r="J49" s="26"/>
      <c r="K49" s="71"/>
      <c r="L49" s="75"/>
      <c r="M49" s="26"/>
      <c r="O49" s="71"/>
      <c r="P49" s="75"/>
      <c r="Q49" s="26"/>
      <c r="R49" s="71"/>
      <c r="S49" s="75"/>
      <c r="T49" s="26"/>
      <c r="U49" s="71"/>
      <c r="V49" s="75"/>
      <c r="W49" s="26"/>
      <c r="X49" s="71"/>
      <c r="Y49" s="75"/>
      <c r="Z49" s="26"/>
      <c r="AA49" s="71"/>
      <c r="AB49" s="75"/>
      <c r="AC49" s="26"/>
      <c r="AD49" s="71"/>
      <c r="AE49" s="75"/>
      <c r="AF49" s="26"/>
      <c r="AG49" s="71"/>
      <c r="AH49" s="75"/>
      <c r="AI49" s="26"/>
      <c r="AJ49" s="71"/>
      <c r="AK49" s="75"/>
      <c r="AL49" s="26"/>
      <c r="AM49" s="71"/>
      <c r="AN49" s="75"/>
      <c r="AO49" s="26"/>
      <c r="AP49" s="71"/>
      <c r="AQ49" s="75"/>
      <c r="AR49" s="26"/>
      <c r="AS49" s="71">
        <v>47.790000000000305</v>
      </c>
      <c r="AT49" s="75">
        <v>1.7717055660370833E-2</v>
      </c>
      <c r="AU49" s="26">
        <v>2</v>
      </c>
      <c r="AV49" s="71"/>
      <c r="AW49" s="75"/>
      <c r="AX49" s="26"/>
      <c r="AY49" s="71">
        <f t="shared" si="34"/>
        <v>47.790000000000305</v>
      </c>
      <c r="AZ49" s="75">
        <f t="shared" si="35"/>
        <v>1.7717055660370833E-2</v>
      </c>
      <c r="BA49" s="26">
        <f t="shared" si="36"/>
        <v>2</v>
      </c>
      <c r="BC49" s="71"/>
      <c r="BD49" s="75"/>
      <c r="BE49" s="26"/>
      <c r="BF49" s="71"/>
      <c r="BG49" s="75"/>
      <c r="BH49" s="26"/>
      <c r="BI49" s="71"/>
      <c r="BJ49" s="75"/>
      <c r="BK49" s="26"/>
      <c r="BL49" s="71"/>
      <c r="BM49" s="75"/>
      <c r="BN49" s="26"/>
      <c r="BO49" s="71"/>
      <c r="BP49" s="75"/>
      <c r="BQ49" s="26"/>
      <c r="BR49" s="71"/>
      <c r="BS49" s="75"/>
      <c r="BT49" s="26"/>
      <c r="BU49" s="71"/>
      <c r="BV49" s="75"/>
      <c r="BW49" s="26"/>
      <c r="BX49" s="71"/>
      <c r="BY49" s="75"/>
      <c r="BZ49" s="26"/>
      <c r="CA49" s="71"/>
      <c r="CB49" s="75"/>
      <c r="CC49" s="26"/>
      <c r="CD49" s="71"/>
      <c r="CE49" s="75"/>
      <c r="CF49" s="26"/>
      <c r="CG49" s="71"/>
      <c r="CH49" s="75"/>
      <c r="CI49" s="26"/>
      <c r="CJ49" s="71"/>
      <c r="CK49" s="75"/>
      <c r="CL49" s="26"/>
      <c r="CM49" s="71">
        <f t="shared" si="37"/>
        <v>0</v>
      </c>
      <c r="CN49" s="75" t="str">
        <f t="shared" si="38"/>
        <v/>
      </c>
      <c r="CO49" s="26">
        <f t="shared" si="39"/>
        <v>0</v>
      </c>
      <c r="CQ49" s="71" t="str">
        <f t="shared" si="40"/>
        <v/>
      </c>
      <c r="CR49" s="75" t="str">
        <f t="shared" si="0"/>
        <v/>
      </c>
      <c r="CS49" s="26" t="str">
        <f t="shared" si="1"/>
        <v/>
      </c>
      <c r="CT49" s="71" t="str">
        <f t="shared" si="2"/>
        <v/>
      </c>
      <c r="CU49" s="75" t="str">
        <f t="shared" si="3"/>
        <v/>
      </c>
      <c r="CV49" s="26" t="str">
        <f t="shared" si="4"/>
        <v/>
      </c>
      <c r="CW49" s="71" t="str">
        <f t="shared" si="5"/>
        <v/>
      </c>
      <c r="CX49" s="75" t="str">
        <f t="shared" si="6"/>
        <v/>
      </c>
      <c r="CY49" s="26" t="str">
        <f t="shared" si="7"/>
        <v/>
      </c>
      <c r="CZ49" s="71" t="str">
        <f t="shared" si="8"/>
        <v/>
      </c>
      <c r="DA49" s="75" t="str">
        <f t="shared" si="9"/>
        <v/>
      </c>
      <c r="DB49" s="26" t="str">
        <f t="shared" si="10"/>
        <v/>
      </c>
      <c r="DC49" s="71" t="str">
        <f t="shared" si="11"/>
        <v/>
      </c>
      <c r="DD49" s="75" t="str">
        <f t="shared" si="12"/>
        <v/>
      </c>
      <c r="DE49" s="26" t="str">
        <f t="shared" si="13"/>
        <v/>
      </c>
      <c r="DF49" s="71" t="str">
        <f t="shared" si="14"/>
        <v/>
      </c>
      <c r="DG49" s="75" t="str">
        <f t="shared" si="15"/>
        <v/>
      </c>
      <c r="DH49" s="26" t="str">
        <f t="shared" si="16"/>
        <v/>
      </c>
      <c r="DI49" s="71" t="str">
        <f t="shared" si="17"/>
        <v/>
      </c>
      <c r="DJ49" s="75" t="str">
        <f t="shared" si="18"/>
        <v/>
      </c>
      <c r="DK49" s="26" t="str">
        <f t="shared" si="19"/>
        <v/>
      </c>
      <c r="DL49" s="71" t="str">
        <f t="shared" si="20"/>
        <v/>
      </c>
      <c r="DM49" s="75" t="str">
        <f t="shared" si="21"/>
        <v/>
      </c>
      <c r="DN49" s="26" t="str">
        <f t="shared" si="22"/>
        <v/>
      </c>
      <c r="DO49" s="71" t="str">
        <f t="shared" si="23"/>
        <v/>
      </c>
      <c r="DP49" s="75" t="str">
        <f t="shared" si="24"/>
        <v/>
      </c>
      <c r="DQ49" s="26" t="str">
        <f t="shared" si="25"/>
        <v/>
      </c>
      <c r="DR49" s="71" t="str">
        <f t="shared" si="41"/>
        <v/>
      </c>
      <c r="DS49" s="75" t="str">
        <f t="shared" si="26"/>
        <v/>
      </c>
      <c r="DT49" s="26" t="str">
        <f t="shared" si="27"/>
        <v/>
      </c>
      <c r="DU49" s="71">
        <f t="shared" si="28"/>
        <v>47.790000000000305</v>
      </c>
      <c r="DV49" s="75">
        <f t="shared" si="29"/>
        <v>1.7717055660370833E-2</v>
      </c>
      <c r="DW49" s="26">
        <f t="shared" si="30"/>
        <v>2</v>
      </c>
      <c r="DX49" s="71" t="str">
        <f t="shared" si="31"/>
        <v/>
      </c>
      <c r="DY49" s="75" t="str">
        <f t="shared" si="32"/>
        <v/>
      </c>
      <c r="DZ49" s="26" t="str">
        <f t="shared" si="33"/>
        <v/>
      </c>
      <c r="EA49" s="71">
        <f>SUM(E49,H49,K49,O49,R49,X49,AA49,AD49,AG49,AJ49,AP49,AS49,BC49,BF49,BI49)</f>
        <v>47.790000000000305</v>
      </c>
      <c r="EB49" s="75">
        <f t="shared" si="42"/>
        <v>1.7717055660370833E-2</v>
      </c>
      <c r="EC49" s="26">
        <f>SUM(G49,J49,M49,Q49,T49,Z49,AC49,AF49,AI49,AL49,AR49,AU49,BE49,BH49,BK49)</f>
        <v>2</v>
      </c>
    </row>
    <row r="50" spans="1:133" x14ac:dyDescent="0.2">
      <c r="A50" s="5" t="s">
        <v>50</v>
      </c>
      <c r="B50" s="5" t="s">
        <v>50</v>
      </c>
      <c r="C50" s="5" t="s">
        <v>358</v>
      </c>
      <c r="D50" s="5" t="str">
        <f>VLOOKUP(C50,'industry list'!B:C,2,FALSE)</f>
        <v>FINANCE</v>
      </c>
      <c r="E50" s="72"/>
      <c r="F50" s="76"/>
      <c r="G50" s="25"/>
      <c r="H50" s="72"/>
      <c r="I50" s="76"/>
      <c r="J50" s="25"/>
      <c r="K50" s="72"/>
      <c r="L50" s="76"/>
      <c r="M50" s="25"/>
      <c r="O50" s="72">
        <v>-47.706666666666706</v>
      </c>
      <c r="P50" s="76">
        <v>-4.0175839476299317E-2</v>
      </c>
      <c r="Q50" s="25">
        <v>1</v>
      </c>
      <c r="R50" s="72">
        <v>-34.203333333333376</v>
      </c>
      <c r="S50" s="76">
        <v>-5.7608201350797576E-2</v>
      </c>
      <c r="T50" s="25">
        <v>1</v>
      </c>
      <c r="U50" s="72"/>
      <c r="V50" s="76"/>
      <c r="W50" s="25"/>
      <c r="X50" s="72"/>
      <c r="Y50" s="76"/>
      <c r="Z50" s="25"/>
      <c r="AA50" s="72"/>
      <c r="AB50" s="76"/>
      <c r="AC50" s="25"/>
      <c r="AD50" s="72"/>
      <c r="AE50" s="76"/>
      <c r="AF50" s="25"/>
      <c r="AG50" s="72"/>
      <c r="AH50" s="76"/>
      <c r="AI50" s="25"/>
      <c r="AJ50" s="72"/>
      <c r="AK50" s="76"/>
      <c r="AL50" s="25"/>
      <c r="AM50" s="72"/>
      <c r="AN50" s="76"/>
      <c r="AO50" s="25"/>
      <c r="AP50" s="72"/>
      <c r="AQ50" s="76"/>
      <c r="AR50" s="25"/>
      <c r="AS50" s="72"/>
      <c r="AT50" s="76"/>
      <c r="AU50" s="25"/>
      <c r="AV50" s="72"/>
      <c r="AW50" s="76"/>
      <c r="AX50" s="25"/>
      <c r="AY50" s="72">
        <f t="shared" si="34"/>
        <v>-81.910000000000082</v>
      </c>
      <c r="AZ50" s="76">
        <f t="shared" si="35"/>
        <v>-4.8892020413548447E-2</v>
      </c>
      <c r="BA50" s="25">
        <f t="shared" si="36"/>
        <v>2</v>
      </c>
      <c r="BC50" s="72"/>
      <c r="BD50" s="76"/>
      <c r="BE50" s="25"/>
      <c r="BF50" s="72"/>
      <c r="BG50" s="76"/>
      <c r="BH50" s="25"/>
      <c r="BI50" s="72"/>
      <c r="BJ50" s="76"/>
      <c r="BK50" s="25"/>
      <c r="BL50" s="72"/>
      <c r="BM50" s="76"/>
      <c r="BN50" s="25"/>
      <c r="BO50" s="72"/>
      <c r="BP50" s="76"/>
      <c r="BQ50" s="25"/>
      <c r="BR50" s="72"/>
      <c r="BS50" s="76"/>
      <c r="BT50" s="25"/>
      <c r="BU50" s="72"/>
      <c r="BV50" s="76"/>
      <c r="BW50" s="25"/>
      <c r="BX50" s="72"/>
      <c r="BY50" s="76"/>
      <c r="BZ50" s="25"/>
      <c r="CA50" s="72"/>
      <c r="CB50" s="76"/>
      <c r="CC50" s="25"/>
      <c r="CD50" s="72"/>
      <c r="CE50" s="76"/>
      <c r="CF50" s="25"/>
      <c r="CG50" s="72"/>
      <c r="CH50" s="76"/>
      <c r="CI50" s="25"/>
      <c r="CJ50" s="72"/>
      <c r="CK50" s="76"/>
      <c r="CL50" s="25"/>
      <c r="CM50" s="72">
        <f t="shared" si="37"/>
        <v>0</v>
      </c>
      <c r="CN50" s="76" t="str">
        <f t="shared" si="38"/>
        <v/>
      </c>
      <c r="CO50" s="25">
        <f t="shared" si="39"/>
        <v>0</v>
      </c>
      <c r="CQ50" s="72">
        <f t="shared" si="40"/>
        <v>-47.706666666666706</v>
      </c>
      <c r="CR50" s="76">
        <f t="shared" si="0"/>
        <v>-4.0175839476299317E-2</v>
      </c>
      <c r="CS50" s="25">
        <f t="shared" si="1"/>
        <v>1</v>
      </c>
      <c r="CT50" s="72">
        <f t="shared" si="2"/>
        <v>-34.203333333333376</v>
      </c>
      <c r="CU50" s="76">
        <f t="shared" si="3"/>
        <v>-5.7608201350797576E-2</v>
      </c>
      <c r="CV50" s="25">
        <f t="shared" si="4"/>
        <v>1</v>
      </c>
      <c r="CW50" s="72" t="str">
        <f t="shared" si="5"/>
        <v/>
      </c>
      <c r="CX50" s="76" t="str">
        <f t="shared" si="6"/>
        <v/>
      </c>
      <c r="CY50" s="25" t="str">
        <f t="shared" si="7"/>
        <v/>
      </c>
      <c r="CZ50" s="72" t="str">
        <f t="shared" si="8"/>
        <v/>
      </c>
      <c r="DA50" s="76" t="str">
        <f t="shared" si="9"/>
        <v/>
      </c>
      <c r="DB50" s="25" t="str">
        <f t="shared" si="10"/>
        <v/>
      </c>
      <c r="DC50" s="72" t="str">
        <f t="shared" si="11"/>
        <v/>
      </c>
      <c r="DD50" s="76" t="str">
        <f t="shared" si="12"/>
        <v/>
      </c>
      <c r="DE50" s="25" t="str">
        <f t="shared" si="13"/>
        <v/>
      </c>
      <c r="DF50" s="72" t="str">
        <f t="shared" si="14"/>
        <v/>
      </c>
      <c r="DG50" s="76" t="str">
        <f t="shared" si="15"/>
        <v/>
      </c>
      <c r="DH50" s="25" t="str">
        <f t="shared" si="16"/>
        <v/>
      </c>
      <c r="DI50" s="72" t="str">
        <f t="shared" si="17"/>
        <v/>
      </c>
      <c r="DJ50" s="76" t="str">
        <f t="shared" si="18"/>
        <v/>
      </c>
      <c r="DK50" s="25" t="str">
        <f t="shared" si="19"/>
        <v/>
      </c>
      <c r="DL50" s="72" t="str">
        <f t="shared" si="20"/>
        <v/>
      </c>
      <c r="DM50" s="76" t="str">
        <f t="shared" si="21"/>
        <v/>
      </c>
      <c r="DN50" s="25" t="str">
        <f t="shared" si="22"/>
        <v/>
      </c>
      <c r="DO50" s="72" t="str">
        <f t="shared" si="23"/>
        <v/>
      </c>
      <c r="DP50" s="76" t="str">
        <f t="shared" si="24"/>
        <v/>
      </c>
      <c r="DQ50" s="25" t="str">
        <f t="shared" si="25"/>
        <v/>
      </c>
      <c r="DR50" s="72" t="str">
        <f t="shared" si="41"/>
        <v/>
      </c>
      <c r="DS50" s="76" t="str">
        <f t="shared" si="26"/>
        <v/>
      </c>
      <c r="DT50" s="25" t="str">
        <f t="shared" si="27"/>
        <v/>
      </c>
      <c r="DU50" s="72" t="str">
        <f t="shared" si="28"/>
        <v/>
      </c>
      <c r="DV50" s="76" t="str">
        <f t="shared" si="29"/>
        <v/>
      </c>
      <c r="DW50" s="25" t="str">
        <f t="shared" si="30"/>
        <v/>
      </c>
      <c r="DX50" s="72" t="str">
        <f t="shared" si="31"/>
        <v/>
      </c>
      <c r="DY50" s="76" t="str">
        <f t="shared" si="32"/>
        <v/>
      </c>
      <c r="DZ50" s="25" t="str">
        <f t="shared" si="33"/>
        <v/>
      </c>
      <c r="EA50" s="72">
        <f>SUM(E50,H50,K50,O50,R50,X50,AA50,AD50,AG50,AJ50,AP50,AS50,BC50,BF50,BI50)</f>
        <v>-81.910000000000082</v>
      </c>
      <c r="EB50" s="76">
        <f t="shared" si="42"/>
        <v>-4.8892020413548447E-2</v>
      </c>
      <c r="EC50" s="25">
        <f>SUM(G50,J50,M50,Q50,T50,Z50,AC50,AF50,AI50,AL50,AR50,AU50,BE50,BH50,BK50)</f>
        <v>2</v>
      </c>
    </row>
    <row r="51" spans="1:133" x14ac:dyDescent="0.2">
      <c r="A51" s="8" t="s">
        <v>48</v>
      </c>
      <c r="B51" s="8" t="s">
        <v>153</v>
      </c>
      <c r="C51" s="43" t="s">
        <v>535</v>
      </c>
      <c r="D51" s="43" t="str">
        <f>VLOOKUP(C51,'industry list'!B:C,2,FALSE)</f>
        <v>INTERNET</v>
      </c>
      <c r="E51" s="71"/>
      <c r="F51" s="75"/>
      <c r="G51" s="26"/>
      <c r="H51" s="71"/>
      <c r="I51" s="75"/>
      <c r="J51" s="26"/>
      <c r="K51" s="71"/>
      <c r="L51" s="75"/>
      <c r="M51" s="26"/>
      <c r="O51" s="71"/>
      <c r="P51" s="75"/>
      <c r="Q51" s="26"/>
      <c r="R51" s="71"/>
      <c r="S51" s="75"/>
      <c r="T51" s="26"/>
      <c r="U51" s="71"/>
      <c r="V51" s="75"/>
      <c r="W51" s="26"/>
      <c r="X51" s="71"/>
      <c r="Y51" s="75"/>
      <c r="Z51" s="26"/>
      <c r="AA51" s="71"/>
      <c r="AB51" s="75"/>
      <c r="AC51" s="26"/>
      <c r="AD51" s="71"/>
      <c r="AE51" s="75"/>
      <c r="AF51" s="26"/>
      <c r="AG51" s="71"/>
      <c r="AH51" s="75"/>
      <c r="AI51" s="26"/>
      <c r="AJ51" s="71"/>
      <c r="AK51" s="75"/>
      <c r="AL51" s="26"/>
      <c r="AM51" s="71"/>
      <c r="AN51" s="75"/>
      <c r="AO51" s="26"/>
      <c r="AP51" s="71"/>
      <c r="AQ51" s="75"/>
      <c r="AR51" s="26"/>
      <c r="AS51" s="71"/>
      <c r="AT51" s="75"/>
      <c r="AU51" s="26"/>
      <c r="AV51" s="71"/>
      <c r="AW51" s="75"/>
      <c r="AX51" s="26"/>
      <c r="AY51" s="71">
        <f t="shared" si="34"/>
        <v>0</v>
      </c>
      <c r="AZ51" s="75" t="str">
        <f t="shared" si="35"/>
        <v/>
      </c>
      <c r="BA51" s="26">
        <f t="shared" si="36"/>
        <v>0</v>
      </c>
      <c r="BC51" s="71">
        <v>-398.69000000000005</v>
      </c>
      <c r="BD51" s="75">
        <v>-6.7670232158678553E-2</v>
      </c>
      <c r="BE51" s="26">
        <v>2</v>
      </c>
      <c r="BF51" s="71"/>
      <c r="BG51" s="75"/>
      <c r="BH51" s="26"/>
      <c r="BI51" s="71"/>
      <c r="BJ51" s="75"/>
      <c r="BK51" s="26"/>
      <c r="BL51" s="71"/>
      <c r="BM51" s="75"/>
      <c r="BN51" s="26"/>
      <c r="BO51" s="71"/>
      <c r="BP51" s="75"/>
      <c r="BQ51" s="26"/>
      <c r="BR51" s="71"/>
      <c r="BS51" s="75"/>
      <c r="BT51" s="26"/>
      <c r="BU51" s="71"/>
      <c r="BV51" s="75"/>
      <c r="BW51" s="26"/>
      <c r="BX51" s="71"/>
      <c r="BY51" s="75"/>
      <c r="BZ51" s="26"/>
      <c r="CA51" s="71"/>
      <c r="CB51" s="75"/>
      <c r="CC51" s="26"/>
      <c r="CD51" s="71"/>
      <c r="CE51" s="75"/>
      <c r="CF51" s="26"/>
      <c r="CG51" s="71"/>
      <c r="CH51" s="75"/>
      <c r="CI51" s="26"/>
      <c r="CJ51" s="71"/>
      <c r="CK51" s="75"/>
      <c r="CL51" s="26"/>
      <c r="CM51" s="71">
        <f t="shared" si="37"/>
        <v>-398.69000000000005</v>
      </c>
      <c r="CN51" s="75">
        <f t="shared" si="38"/>
        <v>-6.7670232158678553E-2</v>
      </c>
      <c r="CO51" s="26">
        <f t="shared" si="39"/>
        <v>2</v>
      </c>
      <c r="CQ51" s="71">
        <f t="shared" si="40"/>
        <v>-398.69000000000005</v>
      </c>
      <c r="CR51" s="75">
        <f t="shared" si="0"/>
        <v>-6.7670232158678553E-2</v>
      </c>
      <c r="CS51" s="26">
        <f t="shared" si="1"/>
        <v>2</v>
      </c>
      <c r="CT51" s="71" t="str">
        <f t="shared" si="2"/>
        <v/>
      </c>
      <c r="CU51" s="75" t="str">
        <f t="shared" si="3"/>
        <v/>
      </c>
      <c r="CV51" s="26" t="str">
        <f t="shared" si="4"/>
        <v/>
      </c>
      <c r="CW51" s="71" t="str">
        <f t="shared" si="5"/>
        <v/>
      </c>
      <c r="CX51" s="75" t="str">
        <f t="shared" si="6"/>
        <v/>
      </c>
      <c r="CY51" s="26" t="str">
        <f t="shared" si="7"/>
        <v/>
      </c>
      <c r="CZ51" s="71" t="str">
        <f t="shared" si="8"/>
        <v/>
      </c>
      <c r="DA51" s="75" t="str">
        <f t="shared" si="9"/>
        <v/>
      </c>
      <c r="DB51" s="26" t="str">
        <f t="shared" si="10"/>
        <v/>
      </c>
      <c r="DC51" s="71" t="str">
        <f t="shared" si="11"/>
        <v/>
      </c>
      <c r="DD51" s="75" t="str">
        <f t="shared" si="12"/>
        <v/>
      </c>
      <c r="DE51" s="26" t="str">
        <f t="shared" si="13"/>
        <v/>
      </c>
      <c r="DF51" s="71" t="str">
        <f t="shared" si="14"/>
        <v/>
      </c>
      <c r="DG51" s="75" t="str">
        <f t="shared" si="15"/>
        <v/>
      </c>
      <c r="DH51" s="26" t="str">
        <f t="shared" si="16"/>
        <v/>
      </c>
      <c r="DI51" s="71" t="str">
        <f t="shared" si="17"/>
        <v/>
      </c>
      <c r="DJ51" s="75" t="str">
        <f t="shared" si="18"/>
        <v/>
      </c>
      <c r="DK51" s="26" t="str">
        <f t="shared" si="19"/>
        <v/>
      </c>
      <c r="DL51" s="71" t="str">
        <f t="shared" si="20"/>
        <v/>
      </c>
      <c r="DM51" s="75" t="str">
        <f t="shared" si="21"/>
        <v/>
      </c>
      <c r="DN51" s="26" t="str">
        <f t="shared" si="22"/>
        <v/>
      </c>
      <c r="DO51" s="71" t="str">
        <f t="shared" si="23"/>
        <v/>
      </c>
      <c r="DP51" s="75" t="str">
        <f t="shared" si="24"/>
        <v/>
      </c>
      <c r="DQ51" s="26" t="str">
        <f t="shared" si="25"/>
        <v/>
      </c>
      <c r="DR51" s="71" t="str">
        <f t="shared" si="41"/>
        <v/>
      </c>
      <c r="DS51" s="75" t="str">
        <f t="shared" si="26"/>
        <v/>
      </c>
      <c r="DT51" s="26" t="str">
        <f t="shared" si="27"/>
        <v/>
      </c>
      <c r="DU51" s="71" t="str">
        <f t="shared" si="28"/>
        <v/>
      </c>
      <c r="DV51" s="75" t="str">
        <f t="shared" si="29"/>
        <v/>
      </c>
      <c r="DW51" s="26" t="str">
        <f t="shared" si="30"/>
        <v/>
      </c>
      <c r="DX51" s="71" t="str">
        <f t="shared" si="31"/>
        <v/>
      </c>
      <c r="DY51" s="75" t="str">
        <f t="shared" si="32"/>
        <v/>
      </c>
      <c r="DZ51" s="26" t="str">
        <f t="shared" si="33"/>
        <v/>
      </c>
      <c r="EA51" s="71">
        <f>SUM(E51,H51,K51,O51,R51,X51,AA51,AD51,AG51,AJ51,AP51,AS51,BC51,BF51,BI51)</f>
        <v>-398.69000000000005</v>
      </c>
      <c r="EB51" s="75">
        <f t="shared" si="42"/>
        <v>-6.7670232158678553E-2</v>
      </c>
      <c r="EC51" s="26">
        <f>SUM(G51,J51,M51,Q51,T51,Z51,AC51,AF51,AI51,AL51,AR51,AU51,BE51,BH51,BK51)</f>
        <v>2</v>
      </c>
    </row>
    <row r="52" spans="1:133" x14ac:dyDescent="0.2">
      <c r="A52" s="5" t="s">
        <v>49</v>
      </c>
      <c r="B52" s="5" t="s">
        <v>49</v>
      </c>
      <c r="C52" s="5" t="s">
        <v>535</v>
      </c>
      <c r="D52" s="5" t="str">
        <f>VLOOKUP(C52,'industry list'!B:C,2,FALSE)</f>
        <v>INTERNET</v>
      </c>
      <c r="E52" s="72"/>
      <c r="F52" s="76"/>
      <c r="G52" s="25"/>
      <c r="H52" s="72"/>
      <c r="I52" s="76"/>
      <c r="J52" s="25"/>
      <c r="K52" s="72"/>
      <c r="L52" s="76"/>
      <c r="M52" s="25"/>
      <c r="O52" s="72"/>
      <c r="P52" s="76"/>
      <c r="Q52" s="25"/>
      <c r="R52" s="72">
        <v>124.68</v>
      </c>
      <c r="S52" s="76">
        <v>0.33640926015865308</v>
      </c>
      <c r="T52" s="25">
        <v>1</v>
      </c>
      <c r="U52" s="72"/>
      <c r="V52" s="76"/>
      <c r="W52" s="25"/>
      <c r="X52" s="72"/>
      <c r="Y52" s="76"/>
      <c r="Z52" s="25"/>
      <c r="AA52" s="72"/>
      <c r="AB52" s="76"/>
      <c r="AC52" s="25"/>
      <c r="AD52" s="72"/>
      <c r="AE52" s="76"/>
      <c r="AF52" s="25"/>
      <c r="AG52" s="72"/>
      <c r="AH52" s="76"/>
      <c r="AI52" s="25"/>
      <c r="AJ52" s="72"/>
      <c r="AK52" s="76"/>
      <c r="AL52" s="25"/>
      <c r="AM52" s="72"/>
      <c r="AN52" s="76"/>
      <c r="AO52" s="25"/>
      <c r="AP52" s="72"/>
      <c r="AQ52" s="76"/>
      <c r="AR52" s="25"/>
      <c r="AS52" s="72"/>
      <c r="AT52" s="76"/>
      <c r="AU52" s="25"/>
      <c r="AV52" s="72"/>
      <c r="AW52" s="76"/>
      <c r="AX52" s="25"/>
      <c r="AY52" s="72">
        <f t="shared" si="34"/>
        <v>124.68</v>
      </c>
      <c r="AZ52" s="76">
        <f t="shared" si="35"/>
        <v>0.33640926015865308</v>
      </c>
      <c r="BA52" s="25">
        <f t="shared" si="36"/>
        <v>1</v>
      </c>
      <c r="BC52" s="72"/>
      <c r="BD52" s="76"/>
      <c r="BE52" s="25"/>
      <c r="BF52" s="72"/>
      <c r="BG52" s="76"/>
      <c r="BH52" s="25"/>
      <c r="BI52" s="72"/>
      <c r="BJ52" s="76"/>
      <c r="BK52" s="25"/>
      <c r="BL52" s="72"/>
      <c r="BM52" s="76"/>
      <c r="BN52" s="25"/>
      <c r="BO52" s="72"/>
      <c r="BP52" s="76"/>
      <c r="BQ52" s="25"/>
      <c r="BR52" s="72"/>
      <c r="BS52" s="76"/>
      <c r="BT52" s="25"/>
      <c r="BU52" s="72"/>
      <c r="BV52" s="76"/>
      <c r="BW52" s="25"/>
      <c r="BX52" s="72"/>
      <c r="BY52" s="76"/>
      <c r="BZ52" s="25"/>
      <c r="CA52" s="72"/>
      <c r="CB52" s="76"/>
      <c r="CC52" s="25"/>
      <c r="CD52" s="72"/>
      <c r="CE52" s="76"/>
      <c r="CF52" s="25"/>
      <c r="CG52" s="72"/>
      <c r="CH52" s="76"/>
      <c r="CI52" s="25"/>
      <c r="CJ52" s="72"/>
      <c r="CK52" s="76"/>
      <c r="CL52" s="25"/>
      <c r="CM52" s="72">
        <f t="shared" si="37"/>
        <v>0</v>
      </c>
      <c r="CN52" s="76" t="str">
        <f t="shared" si="38"/>
        <v/>
      </c>
      <c r="CO52" s="25">
        <f t="shared" si="39"/>
        <v>0</v>
      </c>
      <c r="CQ52" s="72" t="str">
        <f t="shared" si="40"/>
        <v/>
      </c>
      <c r="CR52" s="76" t="str">
        <f t="shared" si="0"/>
        <v/>
      </c>
      <c r="CS52" s="25" t="str">
        <f t="shared" si="1"/>
        <v/>
      </c>
      <c r="CT52" s="72">
        <f t="shared" si="2"/>
        <v>124.68</v>
      </c>
      <c r="CU52" s="76">
        <f t="shared" si="3"/>
        <v>0.33640926015865308</v>
      </c>
      <c r="CV52" s="25">
        <f t="shared" si="4"/>
        <v>1</v>
      </c>
      <c r="CW52" s="72" t="str">
        <f t="shared" si="5"/>
        <v/>
      </c>
      <c r="CX52" s="76" t="str">
        <f t="shared" si="6"/>
        <v/>
      </c>
      <c r="CY52" s="25" t="str">
        <f t="shared" si="7"/>
        <v/>
      </c>
      <c r="CZ52" s="72" t="str">
        <f t="shared" si="8"/>
        <v/>
      </c>
      <c r="DA52" s="76" t="str">
        <f t="shared" si="9"/>
        <v/>
      </c>
      <c r="DB52" s="25" t="str">
        <f t="shared" si="10"/>
        <v/>
      </c>
      <c r="DC52" s="72" t="str">
        <f t="shared" si="11"/>
        <v/>
      </c>
      <c r="DD52" s="76" t="str">
        <f t="shared" si="12"/>
        <v/>
      </c>
      <c r="DE52" s="25" t="str">
        <f t="shared" si="13"/>
        <v/>
      </c>
      <c r="DF52" s="72" t="str">
        <f t="shared" si="14"/>
        <v/>
      </c>
      <c r="DG52" s="76" t="str">
        <f t="shared" si="15"/>
        <v/>
      </c>
      <c r="DH52" s="25" t="str">
        <f t="shared" si="16"/>
        <v/>
      </c>
      <c r="DI52" s="72" t="str">
        <f t="shared" si="17"/>
        <v/>
      </c>
      <c r="DJ52" s="76" t="str">
        <f t="shared" si="18"/>
        <v/>
      </c>
      <c r="DK52" s="25" t="str">
        <f t="shared" si="19"/>
        <v/>
      </c>
      <c r="DL52" s="72" t="str">
        <f t="shared" si="20"/>
        <v/>
      </c>
      <c r="DM52" s="76" t="str">
        <f t="shared" si="21"/>
        <v/>
      </c>
      <c r="DN52" s="25" t="str">
        <f t="shared" si="22"/>
        <v/>
      </c>
      <c r="DO52" s="72" t="str">
        <f t="shared" si="23"/>
        <v/>
      </c>
      <c r="DP52" s="76" t="str">
        <f t="shared" si="24"/>
        <v/>
      </c>
      <c r="DQ52" s="25" t="str">
        <f t="shared" si="25"/>
        <v/>
      </c>
      <c r="DR52" s="72" t="str">
        <f t="shared" si="41"/>
        <v/>
      </c>
      <c r="DS52" s="76" t="str">
        <f t="shared" si="26"/>
        <v/>
      </c>
      <c r="DT52" s="25" t="str">
        <f t="shared" si="27"/>
        <v/>
      </c>
      <c r="DU52" s="72" t="str">
        <f t="shared" si="28"/>
        <v/>
      </c>
      <c r="DV52" s="76" t="str">
        <f t="shared" si="29"/>
        <v/>
      </c>
      <c r="DW52" s="25" t="str">
        <f t="shared" si="30"/>
        <v/>
      </c>
      <c r="DX52" s="72" t="str">
        <f t="shared" si="31"/>
        <v/>
      </c>
      <c r="DY52" s="76" t="str">
        <f t="shared" si="32"/>
        <v/>
      </c>
      <c r="DZ52" s="25" t="str">
        <f t="shared" si="33"/>
        <v/>
      </c>
      <c r="EA52" s="72">
        <f>SUM(E52,H52,K52,O52,R52,X52,AA52,AD52,AG52,AJ52,AP52,AS52,BC52,BF52,BI52)</f>
        <v>124.68</v>
      </c>
      <c r="EB52" s="76">
        <f t="shared" si="42"/>
        <v>0.33640926015865308</v>
      </c>
      <c r="EC52" s="25">
        <f>SUM(G52,J52,M52,Q52,T52,Z52,AC52,AF52,AI52,AL52,AR52,AU52,BE52,BH52,BK52)</f>
        <v>1</v>
      </c>
    </row>
    <row r="53" spans="1:133" x14ac:dyDescent="0.2">
      <c r="A53" s="8" t="s">
        <v>78</v>
      </c>
      <c r="B53" s="8" t="s">
        <v>175</v>
      </c>
      <c r="C53" s="43" t="s">
        <v>535</v>
      </c>
      <c r="D53" s="43" t="str">
        <f>VLOOKUP(C53,'industry list'!B:C,2,FALSE)</f>
        <v>INTERNET</v>
      </c>
      <c r="E53" s="71"/>
      <c r="F53" s="75"/>
      <c r="G53" s="26"/>
      <c r="H53" s="71"/>
      <c r="I53" s="75"/>
      <c r="J53" s="26"/>
      <c r="K53" s="71"/>
      <c r="L53" s="75"/>
      <c r="M53" s="26"/>
      <c r="O53" s="71"/>
      <c r="P53" s="75"/>
      <c r="Q53" s="26"/>
      <c r="R53" s="71"/>
      <c r="S53" s="75"/>
      <c r="T53" s="26"/>
      <c r="U53" s="71"/>
      <c r="V53" s="75"/>
      <c r="W53" s="26"/>
      <c r="X53" s="71"/>
      <c r="Y53" s="75"/>
      <c r="Z53" s="26"/>
      <c r="AA53" s="71"/>
      <c r="AB53" s="75"/>
      <c r="AC53" s="26"/>
      <c r="AD53" s="71"/>
      <c r="AE53" s="75"/>
      <c r="AF53" s="26"/>
      <c r="AG53" s="71"/>
      <c r="AH53" s="75"/>
      <c r="AI53" s="26"/>
      <c r="AJ53" s="71"/>
      <c r="AK53" s="75"/>
      <c r="AL53" s="26"/>
      <c r="AM53" s="71"/>
      <c r="AN53" s="75"/>
      <c r="AO53" s="26"/>
      <c r="AP53" s="71"/>
      <c r="AQ53" s="75"/>
      <c r="AR53" s="26"/>
      <c r="AS53" s="71"/>
      <c r="AT53" s="75"/>
      <c r="AU53" s="26"/>
      <c r="AV53" s="71">
        <v>-58.650000000000091</v>
      </c>
      <c r="AW53" s="75">
        <v>-5.8361112493158951E-2</v>
      </c>
      <c r="AX53" s="26">
        <v>1</v>
      </c>
      <c r="AY53" s="71">
        <f t="shared" si="34"/>
        <v>-58.650000000000091</v>
      </c>
      <c r="AZ53" s="75">
        <f t="shared" si="35"/>
        <v>-5.8361112493158951E-2</v>
      </c>
      <c r="BA53" s="26">
        <f t="shared" si="36"/>
        <v>1</v>
      </c>
      <c r="BC53" s="71"/>
      <c r="BD53" s="75"/>
      <c r="BE53" s="26"/>
      <c r="BF53" s="71"/>
      <c r="BG53" s="75"/>
      <c r="BH53" s="26"/>
      <c r="BI53" s="71"/>
      <c r="BJ53" s="75"/>
      <c r="BK53" s="26"/>
      <c r="BL53" s="71"/>
      <c r="BM53" s="75"/>
      <c r="BN53" s="26"/>
      <c r="BO53" s="71"/>
      <c r="BP53" s="75"/>
      <c r="BQ53" s="26"/>
      <c r="BR53" s="71"/>
      <c r="BS53" s="75"/>
      <c r="BT53" s="26"/>
      <c r="BU53" s="71"/>
      <c r="BV53" s="75"/>
      <c r="BW53" s="26"/>
      <c r="BX53" s="71"/>
      <c r="BY53" s="75"/>
      <c r="BZ53" s="26"/>
      <c r="CA53" s="71"/>
      <c r="CB53" s="75"/>
      <c r="CC53" s="26"/>
      <c r="CD53" s="71"/>
      <c r="CE53" s="75"/>
      <c r="CF53" s="26"/>
      <c r="CG53" s="71"/>
      <c r="CH53" s="75"/>
      <c r="CI53" s="26"/>
      <c r="CJ53" s="71"/>
      <c r="CK53" s="75"/>
      <c r="CL53" s="26"/>
      <c r="CM53" s="71">
        <f t="shared" si="37"/>
        <v>0</v>
      </c>
      <c r="CN53" s="75" t="str">
        <f t="shared" si="38"/>
        <v/>
      </c>
      <c r="CO53" s="26">
        <f t="shared" si="39"/>
        <v>0</v>
      </c>
      <c r="CQ53" s="71" t="str">
        <f t="shared" si="40"/>
        <v/>
      </c>
      <c r="CR53" s="75" t="str">
        <f t="shared" si="0"/>
        <v/>
      </c>
      <c r="CS53" s="26" t="str">
        <f t="shared" si="1"/>
        <v/>
      </c>
      <c r="CT53" s="71" t="str">
        <f t="shared" si="2"/>
        <v/>
      </c>
      <c r="CU53" s="75" t="str">
        <f t="shared" si="3"/>
        <v/>
      </c>
      <c r="CV53" s="26" t="str">
        <f t="shared" si="4"/>
        <v/>
      </c>
      <c r="CW53" s="71" t="str">
        <f t="shared" si="5"/>
        <v/>
      </c>
      <c r="CX53" s="75" t="str">
        <f t="shared" si="6"/>
        <v/>
      </c>
      <c r="CY53" s="26" t="str">
        <f t="shared" si="7"/>
        <v/>
      </c>
      <c r="CZ53" s="71" t="str">
        <f t="shared" si="8"/>
        <v/>
      </c>
      <c r="DA53" s="75" t="str">
        <f t="shared" si="9"/>
        <v/>
      </c>
      <c r="DB53" s="26" t="str">
        <f t="shared" si="10"/>
        <v/>
      </c>
      <c r="DC53" s="71" t="str">
        <f t="shared" si="11"/>
        <v/>
      </c>
      <c r="DD53" s="75" t="str">
        <f t="shared" si="12"/>
        <v/>
      </c>
      <c r="DE53" s="26" t="str">
        <f t="shared" si="13"/>
        <v/>
      </c>
      <c r="DF53" s="71" t="str">
        <f t="shared" si="14"/>
        <v/>
      </c>
      <c r="DG53" s="75" t="str">
        <f t="shared" si="15"/>
        <v/>
      </c>
      <c r="DH53" s="26" t="str">
        <f t="shared" si="16"/>
        <v/>
      </c>
      <c r="DI53" s="71" t="str">
        <f t="shared" si="17"/>
        <v/>
      </c>
      <c r="DJ53" s="75" t="str">
        <f t="shared" si="18"/>
        <v/>
      </c>
      <c r="DK53" s="26" t="str">
        <f t="shared" si="19"/>
        <v/>
      </c>
      <c r="DL53" s="71" t="str">
        <f t="shared" si="20"/>
        <v/>
      </c>
      <c r="DM53" s="75" t="str">
        <f t="shared" si="21"/>
        <v/>
      </c>
      <c r="DN53" s="26" t="str">
        <f t="shared" si="22"/>
        <v/>
      </c>
      <c r="DO53" s="71" t="str">
        <f t="shared" si="23"/>
        <v/>
      </c>
      <c r="DP53" s="75" t="str">
        <f t="shared" si="24"/>
        <v/>
      </c>
      <c r="DQ53" s="26" t="str">
        <f t="shared" si="25"/>
        <v/>
      </c>
      <c r="DR53" s="71" t="str">
        <f t="shared" si="41"/>
        <v/>
      </c>
      <c r="DS53" s="75" t="str">
        <f t="shared" si="26"/>
        <v/>
      </c>
      <c r="DT53" s="26" t="str">
        <f t="shared" si="27"/>
        <v/>
      </c>
      <c r="DU53" s="71" t="str">
        <f t="shared" si="28"/>
        <v/>
      </c>
      <c r="DV53" s="75" t="str">
        <f t="shared" si="29"/>
        <v/>
      </c>
      <c r="DW53" s="26" t="str">
        <f t="shared" si="30"/>
        <v/>
      </c>
      <c r="DX53" s="71">
        <f t="shared" si="31"/>
        <v>-58.650000000000091</v>
      </c>
      <c r="DY53" s="75">
        <f t="shared" si="32"/>
        <v>-5.8361112493158951E-2</v>
      </c>
      <c r="DZ53" s="26">
        <f t="shared" si="33"/>
        <v>1</v>
      </c>
      <c r="EA53" s="71">
        <f>SUM(E53,H53,K53,O53,R53,X53,AA53,AD53,AG53,AJ53,AP53,AS53,BC53,BF53,BI53)</f>
        <v>0</v>
      </c>
      <c r="EB53" s="75" t="str">
        <f t="shared" si="42"/>
        <v/>
      </c>
      <c r="EC53" s="26">
        <f>SUM(G53,J53,M53,Q53,T53,Z53,AC53,AF53,AI53,AL53,AR53,AU53,BE53,BH53,BK53)</f>
        <v>0</v>
      </c>
    </row>
    <row r="54" spans="1:133" x14ac:dyDescent="0.2">
      <c r="A54" s="5" t="s">
        <v>37</v>
      </c>
      <c r="B54" s="5" t="s">
        <v>143</v>
      </c>
      <c r="C54" s="5" t="s">
        <v>381</v>
      </c>
      <c r="D54" s="5" t="str">
        <f>VLOOKUP(C54,'industry list'!B:C,2,FALSE)</f>
        <v>LEISURE</v>
      </c>
      <c r="E54" s="72">
        <v>-154.20999999999981</v>
      </c>
      <c r="F54" s="76">
        <v>-0.12520500787554992</v>
      </c>
      <c r="G54" s="25">
        <v>1</v>
      </c>
      <c r="H54" s="72"/>
      <c r="I54" s="76"/>
      <c r="J54" s="25"/>
      <c r="K54" s="72"/>
      <c r="L54" s="76"/>
      <c r="M54" s="25"/>
      <c r="O54" s="72"/>
      <c r="P54" s="76"/>
      <c r="Q54" s="25"/>
      <c r="R54" s="72">
        <v>157.87</v>
      </c>
      <c r="S54" s="76">
        <v>0.22440653873489694</v>
      </c>
      <c r="T54" s="25">
        <v>1</v>
      </c>
      <c r="U54" s="72"/>
      <c r="V54" s="76"/>
      <c r="W54" s="25"/>
      <c r="X54" s="72"/>
      <c r="Y54" s="76"/>
      <c r="Z54" s="25"/>
      <c r="AA54" s="72"/>
      <c r="AB54" s="76"/>
      <c r="AC54" s="25"/>
      <c r="AD54" s="72"/>
      <c r="AE54" s="76"/>
      <c r="AF54" s="25"/>
      <c r="AG54" s="72"/>
      <c r="AH54" s="76"/>
      <c r="AI54" s="25"/>
      <c r="AJ54" s="72"/>
      <c r="AK54" s="76"/>
      <c r="AL54" s="25"/>
      <c r="AM54" s="72"/>
      <c r="AN54" s="76"/>
      <c r="AO54" s="25"/>
      <c r="AP54" s="72"/>
      <c r="AQ54" s="76"/>
      <c r="AR54" s="25"/>
      <c r="AS54" s="72">
        <v>-128.8900000000001</v>
      </c>
      <c r="AT54" s="76">
        <v>-0.10522148023576673</v>
      </c>
      <c r="AU54" s="25">
        <v>1</v>
      </c>
      <c r="AV54" s="72"/>
      <c r="AW54" s="76"/>
      <c r="AX54" s="25"/>
      <c r="AY54" s="72">
        <f t="shared" si="34"/>
        <v>28.979999999999905</v>
      </c>
      <c r="AZ54" s="76">
        <f t="shared" si="35"/>
        <v>5.9592529249565103E-2</v>
      </c>
      <c r="BA54" s="25">
        <f t="shared" si="36"/>
        <v>2</v>
      </c>
      <c r="BC54" s="72"/>
      <c r="BD54" s="76"/>
      <c r="BE54" s="25"/>
      <c r="BF54" s="72"/>
      <c r="BG54" s="76"/>
      <c r="BH54" s="25"/>
      <c r="BI54" s="72"/>
      <c r="BJ54" s="76"/>
      <c r="BK54" s="25"/>
      <c r="BL54" s="72"/>
      <c r="BM54" s="76"/>
      <c r="BN54" s="25"/>
      <c r="BO54" s="72"/>
      <c r="BP54" s="76"/>
      <c r="BQ54" s="25"/>
      <c r="BR54" s="72"/>
      <c r="BS54" s="76"/>
      <c r="BT54" s="25"/>
      <c r="BU54" s="72"/>
      <c r="BV54" s="76"/>
      <c r="BW54" s="25"/>
      <c r="BX54" s="72"/>
      <c r="BY54" s="76"/>
      <c r="BZ54" s="25"/>
      <c r="CA54" s="72"/>
      <c r="CB54" s="76"/>
      <c r="CC54" s="25"/>
      <c r="CD54" s="72"/>
      <c r="CE54" s="76"/>
      <c r="CF54" s="25"/>
      <c r="CG54" s="72"/>
      <c r="CH54" s="76"/>
      <c r="CI54" s="25"/>
      <c r="CJ54" s="72"/>
      <c r="CK54" s="76"/>
      <c r="CL54" s="25"/>
      <c r="CM54" s="72">
        <f t="shared" si="37"/>
        <v>0</v>
      </c>
      <c r="CN54" s="76" t="str">
        <f t="shared" si="38"/>
        <v/>
      </c>
      <c r="CO54" s="25">
        <f t="shared" si="39"/>
        <v>0</v>
      </c>
      <c r="CQ54" s="72" t="str">
        <f t="shared" si="40"/>
        <v/>
      </c>
      <c r="CR54" s="76" t="str">
        <f t="shared" si="0"/>
        <v/>
      </c>
      <c r="CS54" s="25" t="str">
        <f t="shared" si="1"/>
        <v/>
      </c>
      <c r="CT54" s="72">
        <f t="shared" si="2"/>
        <v>157.87</v>
      </c>
      <c r="CU54" s="76">
        <f t="shared" si="3"/>
        <v>0.22440653873489694</v>
      </c>
      <c r="CV54" s="25">
        <f t="shared" si="4"/>
        <v>1</v>
      </c>
      <c r="CW54" s="72" t="str">
        <f t="shared" si="5"/>
        <v/>
      </c>
      <c r="CX54" s="76" t="str">
        <f t="shared" si="6"/>
        <v/>
      </c>
      <c r="CY54" s="25" t="str">
        <f t="shared" si="7"/>
        <v/>
      </c>
      <c r="CZ54" s="72" t="str">
        <f t="shared" si="8"/>
        <v/>
      </c>
      <c r="DA54" s="76" t="str">
        <f t="shared" si="9"/>
        <v/>
      </c>
      <c r="DB54" s="25" t="str">
        <f t="shared" si="10"/>
        <v/>
      </c>
      <c r="DC54" s="72" t="str">
        <f t="shared" si="11"/>
        <v/>
      </c>
      <c r="DD54" s="76" t="str">
        <f t="shared" si="12"/>
        <v/>
      </c>
      <c r="DE54" s="25" t="str">
        <f t="shared" si="13"/>
        <v/>
      </c>
      <c r="DF54" s="72" t="str">
        <f t="shared" si="14"/>
        <v/>
      </c>
      <c r="DG54" s="76" t="str">
        <f t="shared" si="15"/>
        <v/>
      </c>
      <c r="DH54" s="25" t="str">
        <f t="shared" si="16"/>
        <v/>
      </c>
      <c r="DI54" s="72" t="str">
        <f t="shared" si="17"/>
        <v/>
      </c>
      <c r="DJ54" s="76" t="str">
        <f t="shared" si="18"/>
        <v/>
      </c>
      <c r="DK54" s="25" t="str">
        <f t="shared" si="19"/>
        <v/>
      </c>
      <c r="DL54" s="72" t="str">
        <f t="shared" si="20"/>
        <v/>
      </c>
      <c r="DM54" s="76" t="str">
        <f t="shared" si="21"/>
        <v/>
      </c>
      <c r="DN54" s="25" t="str">
        <f t="shared" si="22"/>
        <v/>
      </c>
      <c r="DO54" s="72" t="str">
        <f t="shared" si="23"/>
        <v/>
      </c>
      <c r="DP54" s="76" t="str">
        <f t="shared" si="24"/>
        <v/>
      </c>
      <c r="DQ54" s="25" t="str">
        <f t="shared" si="25"/>
        <v/>
      </c>
      <c r="DR54" s="72">
        <f t="shared" si="41"/>
        <v>-154.20999999999981</v>
      </c>
      <c r="DS54" s="76">
        <f t="shared" si="26"/>
        <v>-0.12520500787554992</v>
      </c>
      <c r="DT54" s="25">
        <f t="shared" si="27"/>
        <v>1</v>
      </c>
      <c r="DU54" s="72">
        <f t="shared" si="28"/>
        <v>-128.8900000000001</v>
      </c>
      <c r="DV54" s="76">
        <f t="shared" si="29"/>
        <v>-0.10522148023576673</v>
      </c>
      <c r="DW54" s="25">
        <f t="shared" si="30"/>
        <v>1</v>
      </c>
      <c r="DX54" s="72" t="str">
        <f t="shared" si="31"/>
        <v/>
      </c>
      <c r="DY54" s="76" t="str">
        <f t="shared" si="32"/>
        <v/>
      </c>
      <c r="DZ54" s="25" t="str">
        <f t="shared" si="33"/>
        <v/>
      </c>
      <c r="EA54" s="72">
        <f>SUM(E54,H54,K54,O54,R54,X54,AA54,AD54,AG54,AJ54,AP54,AS54,BC54,BF54,BI54)</f>
        <v>-125.2299999999999</v>
      </c>
      <c r="EB54" s="76">
        <f t="shared" si="42"/>
        <v>-2.0066497921399037E-3</v>
      </c>
      <c r="EC54" s="25">
        <f>SUM(G54,J54,M54,Q54,T54,Z54,AC54,AF54,AI54,AL54,AR54,AU54,BE54,BH54,BK54)</f>
        <v>3</v>
      </c>
    </row>
    <row r="55" spans="1:133" x14ac:dyDescent="0.2">
      <c r="A55" s="8" t="s">
        <v>54</v>
      </c>
      <c r="B55" s="8" t="s">
        <v>156</v>
      </c>
      <c r="C55" s="43" t="s">
        <v>261</v>
      </c>
      <c r="D55" s="43" t="str">
        <f>VLOOKUP(C55,'industry list'!B:C,2,FALSE)</f>
        <v>LEISURE</v>
      </c>
      <c r="E55" s="71"/>
      <c r="F55" s="75"/>
      <c r="G55" s="26"/>
      <c r="H55" s="71"/>
      <c r="I55" s="75"/>
      <c r="J55" s="26"/>
      <c r="K55" s="71"/>
      <c r="L55" s="75"/>
      <c r="M55" s="26"/>
      <c r="O55" s="71"/>
      <c r="P55" s="75"/>
      <c r="Q55" s="26"/>
      <c r="R55" s="71"/>
      <c r="S55" s="75"/>
      <c r="T55" s="26"/>
      <c r="U55" s="71">
        <v>126.15999999999985</v>
      </c>
      <c r="V55" s="75">
        <v>5.5528169014084444E-2</v>
      </c>
      <c r="W55" s="26">
        <v>1</v>
      </c>
      <c r="X55" s="71"/>
      <c r="Y55" s="75"/>
      <c r="Z55" s="26"/>
      <c r="AA55" s="71"/>
      <c r="AB55" s="75"/>
      <c r="AC55" s="26"/>
      <c r="AD55" s="71"/>
      <c r="AE55" s="75"/>
      <c r="AF55" s="26"/>
      <c r="AG55" s="71"/>
      <c r="AH55" s="75"/>
      <c r="AI55" s="26"/>
      <c r="AJ55" s="71"/>
      <c r="AK55" s="75"/>
      <c r="AL55" s="26"/>
      <c r="AM55" s="71"/>
      <c r="AN55" s="75"/>
      <c r="AO55" s="26"/>
      <c r="AP55" s="71"/>
      <c r="AQ55" s="75"/>
      <c r="AR55" s="26"/>
      <c r="AS55" s="71"/>
      <c r="AT55" s="75"/>
      <c r="AU55" s="26"/>
      <c r="AV55" s="71"/>
      <c r="AW55" s="75"/>
      <c r="AX55" s="26"/>
      <c r="AY55" s="71">
        <f t="shared" si="34"/>
        <v>126.15999999999985</v>
      </c>
      <c r="AZ55" s="75">
        <f t="shared" si="35"/>
        <v>5.5528169014084444E-2</v>
      </c>
      <c r="BA55" s="26">
        <f t="shared" si="36"/>
        <v>1</v>
      </c>
      <c r="BC55" s="71"/>
      <c r="BD55" s="75"/>
      <c r="BE55" s="26"/>
      <c r="BF55" s="71"/>
      <c r="BG55" s="75"/>
      <c r="BH55" s="26"/>
      <c r="BI55" s="71"/>
      <c r="BJ55" s="75"/>
      <c r="BK55" s="26"/>
      <c r="BL55" s="71"/>
      <c r="BM55" s="75"/>
      <c r="BN55" s="26"/>
      <c r="BO55" s="71"/>
      <c r="BP55" s="75"/>
      <c r="BQ55" s="26"/>
      <c r="BR55" s="71"/>
      <c r="BS55" s="75"/>
      <c r="BT55" s="26"/>
      <c r="BU55" s="71"/>
      <c r="BV55" s="75"/>
      <c r="BW55" s="26"/>
      <c r="BX55" s="71"/>
      <c r="BY55" s="75"/>
      <c r="BZ55" s="26"/>
      <c r="CA55" s="71"/>
      <c r="CB55" s="75"/>
      <c r="CC55" s="26"/>
      <c r="CD55" s="71"/>
      <c r="CE55" s="75"/>
      <c r="CF55" s="26"/>
      <c r="CG55" s="71"/>
      <c r="CH55" s="75"/>
      <c r="CI55" s="26"/>
      <c r="CJ55" s="71"/>
      <c r="CK55" s="75"/>
      <c r="CL55" s="26"/>
      <c r="CM55" s="71">
        <f t="shared" si="37"/>
        <v>0</v>
      </c>
      <c r="CN55" s="75" t="str">
        <f t="shared" si="38"/>
        <v/>
      </c>
      <c r="CO55" s="26">
        <f t="shared" si="39"/>
        <v>0</v>
      </c>
      <c r="CQ55" s="71" t="str">
        <f t="shared" si="40"/>
        <v/>
      </c>
      <c r="CR55" s="75" t="str">
        <f t="shared" si="0"/>
        <v/>
      </c>
      <c r="CS55" s="26" t="str">
        <f t="shared" si="1"/>
        <v/>
      </c>
      <c r="CT55" s="71" t="str">
        <f t="shared" si="2"/>
        <v/>
      </c>
      <c r="CU55" s="75" t="str">
        <f t="shared" si="3"/>
        <v/>
      </c>
      <c r="CV55" s="26" t="str">
        <f t="shared" si="4"/>
        <v/>
      </c>
      <c r="CW55" s="71">
        <f t="shared" si="5"/>
        <v>126.15999999999985</v>
      </c>
      <c r="CX55" s="75">
        <f t="shared" si="6"/>
        <v>5.5528169014084444E-2</v>
      </c>
      <c r="CY55" s="26">
        <f t="shared" si="7"/>
        <v>1</v>
      </c>
      <c r="CZ55" s="71" t="str">
        <f t="shared" si="8"/>
        <v/>
      </c>
      <c r="DA55" s="75" t="str">
        <f t="shared" si="9"/>
        <v/>
      </c>
      <c r="DB55" s="26" t="str">
        <f t="shared" si="10"/>
        <v/>
      </c>
      <c r="DC55" s="71" t="str">
        <f t="shared" si="11"/>
        <v/>
      </c>
      <c r="DD55" s="75" t="str">
        <f t="shared" si="12"/>
        <v/>
      </c>
      <c r="DE55" s="26" t="str">
        <f t="shared" si="13"/>
        <v/>
      </c>
      <c r="DF55" s="71" t="str">
        <f t="shared" si="14"/>
        <v/>
      </c>
      <c r="DG55" s="75" t="str">
        <f t="shared" si="15"/>
        <v/>
      </c>
      <c r="DH55" s="26" t="str">
        <f t="shared" si="16"/>
        <v/>
      </c>
      <c r="DI55" s="71" t="str">
        <f t="shared" si="17"/>
        <v/>
      </c>
      <c r="DJ55" s="75" t="str">
        <f t="shared" si="18"/>
        <v/>
      </c>
      <c r="DK55" s="26" t="str">
        <f t="shared" si="19"/>
        <v/>
      </c>
      <c r="DL55" s="71" t="str">
        <f t="shared" si="20"/>
        <v/>
      </c>
      <c r="DM55" s="75" t="str">
        <f t="shared" si="21"/>
        <v/>
      </c>
      <c r="DN55" s="26" t="str">
        <f t="shared" si="22"/>
        <v/>
      </c>
      <c r="DO55" s="71" t="str">
        <f t="shared" si="23"/>
        <v/>
      </c>
      <c r="DP55" s="75" t="str">
        <f t="shared" si="24"/>
        <v/>
      </c>
      <c r="DQ55" s="26" t="str">
        <f t="shared" si="25"/>
        <v/>
      </c>
      <c r="DR55" s="71" t="str">
        <f t="shared" si="41"/>
        <v/>
      </c>
      <c r="DS55" s="75" t="str">
        <f t="shared" si="26"/>
        <v/>
      </c>
      <c r="DT55" s="26" t="str">
        <f t="shared" si="27"/>
        <v/>
      </c>
      <c r="DU55" s="71" t="str">
        <f t="shared" si="28"/>
        <v/>
      </c>
      <c r="DV55" s="75" t="str">
        <f t="shared" si="29"/>
        <v/>
      </c>
      <c r="DW55" s="26" t="str">
        <f t="shared" si="30"/>
        <v/>
      </c>
      <c r="DX55" s="71" t="str">
        <f t="shared" si="31"/>
        <v/>
      </c>
      <c r="DY55" s="75" t="str">
        <f t="shared" si="32"/>
        <v/>
      </c>
      <c r="DZ55" s="26" t="str">
        <f t="shared" si="33"/>
        <v/>
      </c>
      <c r="EA55" s="71">
        <f>SUM(E55,H55,K55,O55,R55,X55,AA55,AD55,AG55,AJ55,AP55,AS55,BC55,BF55,BI55)</f>
        <v>0</v>
      </c>
      <c r="EB55" s="75" t="str">
        <f t="shared" si="42"/>
        <v/>
      </c>
      <c r="EC55" s="26">
        <f>SUM(G55,J55,M55,Q55,T55,Z55,AC55,AF55,AI55,AL55,AR55,AU55,BE55,BH55,BK55)</f>
        <v>0</v>
      </c>
    </row>
    <row r="56" spans="1:133" x14ac:dyDescent="0.2">
      <c r="A56" s="5" t="s">
        <v>61</v>
      </c>
      <c r="B56" s="5" t="s">
        <v>161</v>
      </c>
      <c r="C56" s="5" t="s">
        <v>563</v>
      </c>
      <c r="D56" s="5" t="str">
        <f>VLOOKUP(C56,'industry list'!B:C,2,FALSE)</f>
        <v>LEISURE</v>
      </c>
      <c r="E56" s="72"/>
      <c r="F56" s="76"/>
      <c r="G56" s="25"/>
      <c r="H56" s="72"/>
      <c r="I56" s="76"/>
      <c r="J56" s="25"/>
      <c r="K56" s="72"/>
      <c r="L56" s="76"/>
      <c r="M56" s="25"/>
      <c r="O56" s="72"/>
      <c r="P56" s="76"/>
      <c r="Q56" s="25"/>
      <c r="R56" s="72">
        <v>-18.210000000000036</v>
      </c>
      <c r="S56" s="76">
        <v>-3.3449669360764211E-2</v>
      </c>
      <c r="T56" s="25">
        <v>1</v>
      </c>
      <c r="U56" s="72"/>
      <c r="V56" s="76"/>
      <c r="W56" s="25"/>
      <c r="X56" s="72">
        <v>-39.45999999999998</v>
      </c>
      <c r="Y56" s="76">
        <v>-7.2483468038207169E-2</v>
      </c>
      <c r="Z56" s="25">
        <v>1</v>
      </c>
      <c r="AA56" s="72"/>
      <c r="AB56" s="76"/>
      <c r="AC56" s="25"/>
      <c r="AD56" s="72"/>
      <c r="AE56" s="76"/>
      <c r="AF56" s="25"/>
      <c r="AG56" s="72"/>
      <c r="AH56" s="76"/>
      <c r="AI56" s="25"/>
      <c r="AJ56" s="72"/>
      <c r="AK56" s="76"/>
      <c r="AL56" s="25"/>
      <c r="AM56" s="72"/>
      <c r="AN56" s="76"/>
      <c r="AO56" s="25"/>
      <c r="AP56" s="72"/>
      <c r="AQ56" s="76"/>
      <c r="AR56" s="25"/>
      <c r="AS56" s="72"/>
      <c r="AT56" s="76"/>
      <c r="AU56" s="25"/>
      <c r="AV56" s="72"/>
      <c r="AW56" s="76"/>
      <c r="AX56" s="25"/>
      <c r="AY56" s="72">
        <f t="shared" si="34"/>
        <v>-57.670000000000016</v>
      </c>
      <c r="AZ56" s="76">
        <f t="shared" si="35"/>
        <v>-5.296656869948569E-2</v>
      </c>
      <c r="BA56" s="25">
        <f t="shared" si="36"/>
        <v>2</v>
      </c>
      <c r="BC56" s="72"/>
      <c r="BD56" s="76"/>
      <c r="BE56" s="25"/>
      <c r="BF56" s="72"/>
      <c r="BG56" s="76"/>
      <c r="BH56" s="25"/>
      <c r="BI56" s="72"/>
      <c r="BJ56" s="76"/>
      <c r="BK56" s="25"/>
      <c r="BL56" s="72"/>
      <c r="BM56" s="76"/>
      <c r="BN56" s="25"/>
      <c r="BO56" s="72"/>
      <c r="BP56" s="76"/>
      <c r="BQ56" s="25"/>
      <c r="BR56" s="72"/>
      <c r="BS56" s="76"/>
      <c r="BT56" s="25"/>
      <c r="BU56" s="72"/>
      <c r="BV56" s="76"/>
      <c r="BW56" s="25"/>
      <c r="BX56" s="72"/>
      <c r="BY56" s="76"/>
      <c r="BZ56" s="25"/>
      <c r="CA56" s="72"/>
      <c r="CB56" s="76"/>
      <c r="CC56" s="25"/>
      <c r="CD56" s="72"/>
      <c r="CE56" s="76"/>
      <c r="CF56" s="25"/>
      <c r="CG56" s="72"/>
      <c r="CH56" s="76"/>
      <c r="CI56" s="25"/>
      <c r="CJ56" s="72"/>
      <c r="CK56" s="76"/>
      <c r="CL56" s="25"/>
      <c r="CM56" s="72">
        <f t="shared" si="37"/>
        <v>0</v>
      </c>
      <c r="CN56" s="76" t="str">
        <f t="shared" si="38"/>
        <v/>
      </c>
      <c r="CO56" s="25">
        <f t="shared" si="39"/>
        <v>0</v>
      </c>
      <c r="CQ56" s="72" t="str">
        <f t="shared" si="40"/>
        <v/>
      </c>
      <c r="CR56" s="76" t="str">
        <f t="shared" si="0"/>
        <v/>
      </c>
      <c r="CS56" s="25" t="str">
        <f t="shared" si="1"/>
        <v/>
      </c>
      <c r="CT56" s="72">
        <f t="shared" si="2"/>
        <v>-18.210000000000036</v>
      </c>
      <c r="CU56" s="76">
        <f t="shared" si="3"/>
        <v>-3.3449669360764211E-2</v>
      </c>
      <c r="CV56" s="25">
        <f t="shared" si="4"/>
        <v>1</v>
      </c>
      <c r="CW56" s="72" t="str">
        <f t="shared" si="5"/>
        <v/>
      </c>
      <c r="CX56" s="76" t="str">
        <f t="shared" si="6"/>
        <v/>
      </c>
      <c r="CY56" s="25" t="str">
        <f t="shared" si="7"/>
        <v/>
      </c>
      <c r="CZ56" s="72">
        <f t="shared" si="8"/>
        <v>-39.45999999999998</v>
      </c>
      <c r="DA56" s="76">
        <f t="shared" si="9"/>
        <v>-7.2483468038207169E-2</v>
      </c>
      <c r="DB56" s="25">
        <f t="shared" si="10"/>
        <v>1</v>
      </c>
      <c r="DC56" s="72" t="str">
        <f t="shared" si="11"/>
        <v/>
      </c>
      <c r="DD56" s="76" t="str">
        <f t="shared" si="12"/>
        <v/>
      </c>
      <c r="DE56" s="25" t="str">
        <f t="shared" si="13"/>
        <v/>
      </c>
      <c r="DF56" s="72" t="str">
        <f t="shared" si="14"/>
        <v/>
      </c>
      <c r="DG56" s="76" t="str">
        <f t="shared" si="15"/>
        <v/>
      </c>
      <c r="DH56" s="25" t="str">
        <f t="shared" si="16"/>
        <v/>
      </c>
      <c r="DI56" s="72" t="str">
        <f t="shared" si="17"/>
        <v/>
      </c>
      <c r="DJ56" s="76" t="str">
        <f t="shared" si="18"/>
        <v/>
      </c>
      <c r="DK56" s="25" t="str">
        <f t="shared" si="19"/>
        <v/>
      </c>
      <c r="DL56" s="72" t="str">
        <f t="shared" si="20"/>
        <v/>
      </c>
      <c r="DM56" s="76" t="str">
        <f t="shared" si="21"/>
        <v/>
      </c>
      <c r="DN56" s="25" t="str">
        <f t="shared" si="22"/>
        <v/>
      </c>
      <c r="DO56" s="72" t="str">
        <f t="shared" si="23"/>
        <v/>
      </c>
      <c r="DP56" s="76" t="str">
        <f t="shared" si="24"/>
        <v/>
      </c>
      <c r="DQ56" s="25" t="str">
        <f t="shared" si="25"/>
        <v/>
      </c>
      <c r="DR56" s="72" t="str">
        <f t="shared" si="41"/>
        <v/>
      </c>
      <c r="DS56" s="76" t="str">
        <f t="shared" si="26"/>
        <v/>
      </c>
      <c r="DT56" s="25" t="str">
        <f t="shared" si="27"/>
        <v/>
      </c>
      <c r="DU56" s="72" t="str">
        <f t="shared" si="28"/>
        <v/>
      </c>
      <c r="DV56" s="76" t="str">
        <f t="shared" si="29"/>
        <v/>
      </c>
      <c r="DW56" s="25" t="str">
        <f t="shared" si="30"/>
        <v/>
      </c>
      <c r="DX56" s="72" t="str">
        <f t="shared" si="31"/>
        <v/>
      </c>
      <c r="DY56" s="76" t="str">
        <f t="shared" si="32"/>
        <v/>
      </c>
      <c r="DZ56" s="25" t="str">
        <f t="shared" si="33"/>
        <v/>
      </c>
      <c r="EA56" s="72">
        <f>SUM(E56,H56,K56,O56,R56,X56,AA56,AD56,AG56,AJ56,AP56,AS56,BC56,BF56,BI56)</f>
        <v>-57.670000000000016</v>
      </c>
      <c r="EB56" s="76">
        <f t="shared" si="42"/>
        <v>-5.296656869948569E-2</v>
      </c>
      <c r="EC56" s="25">
        <f>SUM(G56,J56,M56,Q56,T56,Z56,AC56,AF56,AI56,AL56,AR56,AU56,BE56,BH56,BK56)</f>
        <v>2</v>
      </c>
    </row>
    <row r="57" spans="1:133" x14ac:dyDescent="0.2">
      <c r="A57" s="8" t="s">
        <v>22</v>
      </c>
      <c r="B57" s="8" t="s">
        <v>132</v>
      </c>
      <c r="C57" s="43" t="s">
        <v>285</v>
      </c>
      <c r="D57" s="43" t="str">
        <f>VLOOKUP(C57,'industry list'!B:C,2,FALSE)</f>
        <v>LEISURE</v>
      </c>
      <c r="E57" s="71"/>
      <c r="F57" s="75"/>
      <c r="G57" s="26"/>
      <c r="H57" s="71"/>
      <c r="I57" s="75"/>
      <c r="J57" s="26"/>
      <c r="K57" s="71"/>
      <c r="L57" s="75"/>
      <c r="M57" s="26"/>
      <c r="O57" s="71"/>
      <c r="P57" s="75"/>
      <c r="Q57" s="26"/>
      <c r="R57" s="71"/>
      <c r="S57" s="75"/>
      <c r="T57" s="26"/>
      <c r="U57" s="71"/>
      <c r="V57" s="75"/>
      <c r="W57" s="26"/>
      <c r="X57" s="71"/>
      <c r="Y57" s="75"/>
      <c r="Z57" s="26"/>
      <c r="AA57" s="71"/>
      <c r="AB57" s="75"/>
      <c r="AC57" s="26"/>
      <c r="AD57" s="71"/>
      <c r="AE57" s="75"/>
      <c r="AF57" s="26"/>
      <c r="AG57" s="71"/>
      <c r="AH57" s="75"/>
      <c r="AI57" s="26"/>
      <c r="AJ57" s="71"/>
      <c r="AK57" s="75"/>
      <c r="AL57" s="26"/>
      <c r="AM57" s="71"/>
      <c r="AN57" s="75"/>
      <c r="AO57" s="26"/>
      <c r="AP57" s="71"/>
      <c r="AQ57" s="75"/>
      <c r="AR57" s="26"/>
      <c r="AS57" s="71"/>
      <c r="AT57" s="75"/>
      <c r="AU57" s="26"/>
      <c r="AV57" s="71">
        <v>-209.61999999999989</v>
      </c>
      <c r="AW57" s="75">
        <v>-0.10550740394004364</v>
      </c>
      <c r="AX57" s="26">
        <v>1</v>
      </c>
      <c r="AY57" s="71">
        <f t="shared" si="34"/>
        <v>-209.61999999999989</v>
      </c>
      <c r="AZ57" s="75">
        <f t="shared" si="35"/>
        <v>-0.10550740394004364</v>
      </c>
      <c r="BA57" s="26">
        <f t="shared" si="36"/>
        <v>1</v>
      </c>
      <c r="BC57" s="71"/>
      <c r="BD57" s="75"/>
      <c r="BE57" s="26"/>
      <c r="BF57" s="71"/>
      <c r="BG57" s="75"/>
      <c r="BH57" s="26"/>
      <c r="BI57" s="71"/>
      <c r="BJ57" s="75"/>
      <c r="BK57" s="26"/>
      <c r="BL57" s="71"/>
      <c r="BM57" s="75"/>
      <c r="BN57" s="26"/>
      <c r="BO57" s="71"/>
      <c r="BP57" s="75"/>
      <c r="BQ57" s="26"/>
      <c r="BR57" s="71"/>
      <c r="BS57" s="75"/>
      <c r="BT57" s="26"/>
      <c r="BU57" s="71"/>
      <c r="BV57" s="75"/>
      <c r="BW57" s="26"/>
      <c r="BX57" s="71"/>
      <c r="BY57" s="75"/>
      <c r="BZ57" s="26"/>
      <c r="CA57" s="71"/>
      <c r="CB57" s="75"/>
      <c r="CC57" s="26"/>
      <c r="CD57" s="71"/>
      <c r="CE57" s="75"/>
      <c r="CF57" s="26"/>
      <c r="CG57" s="71"/>
      <c r="CH57" s="75"/>
      <c r="CI57" s="26"/>
      <c r="CJ57" s="71"/>
      <c r="CK57" s="75"/>
      <c r="CL57" s="26"/>
      <c r="CM57" s="71">
        <f t="shared" si="37"/>
        <v>0</v>
      </c>
      <c r="CN57" s="75" t="str">
        <f t="shared" si="38"/>
        <v/>
      </c>
      <c r="CO57" s="26">
        <f t="shared" si="39"/>
        <v>0</v>
      </c>
      <c r="CQ57" s="71" t="str">
        <f t="shared" si="40"/>
        <v/>
      </c>
      <c r="CR57" s="75" t="str">
        <f t="shared" si="0"/>
        <v/>
      </c>
      <c r="CS57" s="26" t="str">
        <f t="shared" si="1"/>
        <v/>
      </c>
      <c r="CT57" s="71" t="str">
        <f t="shared" si="2"/>
        <v/>
      </c>
      <c r="CU57" s="75" t="str">
        <f t="shared" si="3"/>
        <v/>
      </c>
      <c r="CV57" s="26" t="str">
        <f t="shared" si="4"/>
        <v/>
      </c>
      <c r="CW57" s="71" t="str">
        <f t="shared" si="5"/>
        <v/>
      </c>
      <c r="CX57" s="75" t="str">
        <f t="shared" si="6"/>
        <v/>
      </c>
      <c r="CY57" s="26" t="str">
        <f t="shared" si="7"/>
        <v/>
      </c>
      <c r="CZ57" s="71" t="str">
        <f t="shared" si="8"/>
        <v/>
      </c>
      <c r="DA57" s="75" t="str">
        <f t="shared" si="9"/>
        <v/>
      </c>
      <c r="DB57" s="26" t="str">
        <f t="shared" si="10"/>
        <v/>
      </c>
      <c r="DC57" s="71" t="str">
        <f t="shared" si="11"/>
        <v/>
      </c>
      <c r="DD57" s="75" t="str">
        <f t="shared" si="12"/>
        <v/>
      </c>
      <c r="DE57" s="26" t="str">
        <f t="shared" si="13"/>
        <v/>
      </c>
      <c r="DF57" s="71" t="str">
        <f t="shared" si="14"/>
        <v/>
      </c>
      <c r="DG57" s="75" t="str">
        <f t="shared" si="15"/>
        <v/>
      </c>
      <c r="DH57" s="26" t="str">
        <f t="shared" si="16"/>
        <v/>
      </c>
      <c r="DI57" s="71" t="str">
        <f t="shared" si="17"/>
        <v/>
      </c>
      <c r="DJ57" s="75" t="str">
        <f t="shared" si="18"/>
        <v/>
      </c>
      <c r="DK57" s="26" t="str">
        <f t="shared" si="19"/>
        <v/>
      </c>
      <c r="DL57" s="71" t="str">
        <f t="shared" si="20"/>
        <v/>
      </c>
      <c r="DM57" s="75" t="str">
        <f t="shared" si="21"/>
        <v/>
      </c>
      <c r="DN57" s="26" t="str">
        <f t="shared" si="22"/>
        <v/>
      </c>
      <c r="DO57" s="71" t="str">
        <f t="shared" si="23"/>
        <v/>
      </c>
      <c r="DP57" s="75" t="str">
        <f t="shared" si="24"/>
        <v/>
      </c>
      <c r="DQ57" s="26" t="str">
        <f t="shared" si="25"/>
        <v/>
      </c>
      <c r="DR57" s="71" t="str">
        <f t="shared" si="41"/>
        <v/>
      </c>
      <c r="DS57" s="75" t="str">
        <f t="shared" si="26"/>
        <v/>
      </c>
      <c r="DT57" s="26" t="str">
        <f t="shared" si="27"/>
        <v/>
      </c>
      <c r="DU57" s="71" t="str">
        <f t="shared" si="28"/>
        <v/>
      </c>
      <c r="DV57" s="75" t="str">
        <f t="shared" si="29"/>
        <v/>
      </c>
      <c r="DW57" s="26" t="str">
        <f t="shared" si="30"/>
        <v/>
      </c>
      <c r="DX57" s="71">
        <f t="shared" si="31"/>
        <v>-209.61999999999989</v>
      </c>
      <c r="DY57" s="75">
        <f t="shared" si="32"/>
        <v>-0.10550740394004364</v>
      </c>
      <c r="DZ57" s="26">
        <f t="shared" si="33"/>
        <v>1</v>
      </c>
      <c r="EA57" s="71">
        <f>SUM(E57,H57,K57,O57,R57,X57,AA57,AD57,AG57,AJ57,AP57,AS57,BC57,BF57,BI57)</f>
        <v>0</v>
      </c>
      <c r="EB57" s="75" t="str">
        <f t="shared" si="42"/>
        <v/>
      </c>
      <c r="EC57" s="26">
        <f>SUM(G57,J57,M57,Q57,T57,Z57,AC57,AF57,AI57,AL57,AR57,AU57,BE57,BH57,BK57)</f>
        <v>0</v>
      </c>
    </row>
    <row r="58" spans="1:133" x14ac:dyDescent="0.2">
      <c r="A58" s="5" t="s">
        <v>13</v>
      </c>
      <c r="B58" s="5" t="s">
        <v>125</v>
      </c>
      <c r="C58" s="5" t="s">
        <v>193</v>
      </c>
      <c r="D58" s="5" t="str">
        <f>VLOOKUP(C58,'industry list'!B:C,2,FALSE)</f>
        <v>LEISURE</v>
      </c>
      <c r="E58" s="72"/>
      <c r="F58" s="76"/>
      <c r="G58" s="25"/>
      <c r="H58" s="72"/>
      <c r="I58" s="76"/>
      <c r="J58" s="25"/>
      <c r="K58" s="72"/>
      <c r="L58" s="76"/>
      <c r="M58" s="25"/>
      <c r="O58" s="72"/>
      <c r="P58" s="76"/>
      <c r="Q58" s="25"/>
      <c r="R58" s="72"/>
      <c r="S58" s="76"/>
      <c r="T58" s="25"/>
      <c r="U58" s="72"/>
      <c r="V58" s="76"/>
      <c r="W58" s="25"/>
      <c r="X58" s="72"/>
      <c r="Y58" s="76"/>
      <c r="Z58" s="25"/>
      <c r="AA58" s="72"/>
      <c r="AB58" s="76"/>
      <c r="AC58" s="25"/>
      <c r="AD58" s="72"/>
      <c r="AE58" s="76"/>
      <c r="AF58" s="25"/>
      <c r="AG58" s="72"/>
      <c r="AH58" s="76"/>
      <c r="AI58" s="25"/>
      <c r="AJ58" s="72"/>
      <c r="AK58" s="76"/>
      <c r="AL58" s="25"/>
      <c r="AM58" s="72"/>
      <c r="AN58" s="76"/>
      <c r="AO58" s="25"/>
      <c r="AP58" s="72"/>
      <c r="AQ58" s="76"/>
      <c r="AR58" s="25"/>
      <c r="AS58" s="72">
        <v>-174.57000000000016</v>
      </c>
      <c r="AT58" s="76">
        <v>-8.4530571333110663E-2</v>
      </c>
      <c r="AU58" s="25">
        <v>1</v>
      </c>
      <c r="AV58" s="72"/>
      <c r="AW58" s="76"/>
      <c r="AX58" s="25"/>
      <c r="AY58" s="72">
        <f t="shared" si="34"/>
        <v>-174.57000000000016</v>
      </c>
      <c r="AZ58" s="76">
        <f t="shared" si="35"/>
        <v>-8.4530571333110663E-2</v>
      </c>
      <c r="BA58" s="25">
        <f t="shared" si="36"/>
        <v>1</v>
      </c>
      <c r="BC58" s="72"/>
      <c r="BD58" s="76"/>
      <c r="BE58" s="25"/>
      <c r="BF58" s="72"/>
      <c r="BG58" s="76"/>
      <c r="BH58" s="25"/>
      <c r="BI58" s="72"/>
      <c r="BJ58" s="76"/>
      <c r="BK58" s="25"/>
      <c r="BL58" s="72"/>
      <c r="BM58" s="76"/>
      <c r="BN58" s="25"/>
      <c r="BO58" s="72"/>
      <c r="BP58" s="76"/>
      <c r="BQ58" s="25"/>
      <c r="BR58" s="72"/>
      <c r="BS58" s="76"/>
      <c r="BT58" s="25"/>
      <c r="BU58" s="72"/>
      <c r="BV58" s="76"/>
      <c r="BW58" s="25"/>
      <c r="BX58" s="72"/>
      <c r="BY58" s="76"/>
      <c r="BZ58" s="25"/>
      <c r="CA58" s="72"/>
      <c r="CB58" s="76"/>
      <c r="CC58" s="25"/>
      <c r="CD58" s="72"/>
      <c r="CE58" s="76"/>
      <c r="CF58" s="25"/>
      <c r="CG58" s="72"/>
      <c r="CH58" s="76"/>
      <c r="CI58" s="25"/>
      <c r="CJ58" s="72"/>
      <c r="CK58" s="76"/>
      <c r="CL58" s="25"/>
      <c r="CM58" s="72">
        <f t="shared" si="37"/>
        <v>0</v>
      </c>
      <c r="CN58" s="76" t="str">
        <f t="shared" si="38"/>
        <v/>
      </c>
      <c r="CO58" s="25">
        <f t="shared" si="39"/>
        <v>0</v>
      </c>
      <c r="CQ58" s="72" t="str">
        <f t="shared" si="40"/>
        <v/>
      </c>
      <c r="CR58" s="76" t="str">
        <f t="shared" si="0"/>
        <v/>
      </c>
      <c r="CS58" s="25" t="str">
        <f t="shared" si="1"/>
        <v/>
      </c>
      <c r="CT58" s="72" t="str">
        <f t="shared" si="2"/>
        <v/>
      </c>
      <c r="CU58" s="76" t="str">
        <f t="shared" si="3"/>
        <v/>
      </c>
      <c r="CV58" s="25" t="str">
        <f t="shared" si="4"/>
        <v/>
      </c>
      <c r="CW58" s="72" t="str">
        <f t="shared" si="5"/>
        <v/>
      </c>
      <c r="CX58" s="76" t="str">
        <f t="shared" si="6"/>
        <v/>
      </c>
      <c r="CY58" s="25" t="str">
        <f t="shared" si="7"/>
        <v/>
      </c>
      <c r="CZ58" s="72" t="str">
        <f t="shared" si="8"/>
        <v/>
      </c>
      <c r="DA58" s="76" t="str">
        <f t="shared" si="9"/>
        <v/>
      </c>
      <c r="DB58" s="25" t="str">
        <f t="shared" si="10"/>
        <v/>
      </c>
      <c r="DC58" s="72" t="str">
        <f t="shared" si="11"/>
        <v/>
      </c>
      <c r="DD58" s="76" t="str">
        <f t="shared" si="12"/>
        <v/>
      </c>
      <c r="DE58" s="25" t="str">
        <f t="shared" si="13"/>
        <v/>
      </c>
      <c r="DF58" s="72" t="str">
        <f t="shared" si="14"/>
        <v/>
      </c>
      <c r="DG58" s="76" t="str">
        <f t="shared" si="15"/>
        <v/>
      </c>
      <c r="DH58" s="25" t="str">
        <f t="shared" si="16"/>
        <v/>
      </c>
      <c r="DI58" s="72" t="str">
        <f t="shared" si="17"/>
        <v/>
      </c>
      <c r="DJ58" s="76" t="str">
        <f t="shared" si="18"/>
        <v/>
      </c>
      <c r="DK58" s="25" t="str">
        <f t="shared" si="19"/>
        <v/>
      </c>
      <c r="DL58" s="72" t="str">
        <f t="shared" si="20"/>
        <v/>
      </c>
      <c r="DM58" s="76" t="str">
        <f t="shared" si="21"/>
        <v/>
      </c>
      <c r="DN58" s="25" t="str">
        <f t="shared" si="22"/>
        <v/>
      </c>
      <c r="DO58" s="72" t="str">
        <f t="shared" si="23"/>
        <v/>
      </c>
      <c r="DP58" s="76" t="str">
        <f t="shared" si="24"/>
        <v/>
      </c>
      <c r="DQ58" s="25" t="str">
        <f t="shared" si="25"/>
        <v/>
      </c>
      <c r="DR58" s="72" t="str">
        <f t="shared" si="41"/>
        <v/>
      </c>
      <c r="DS58" s="76" t="str">
        <f t="shared" si="26"/>
        <v/>
      </c>
      <c r="DT58" s="25" t="str">
        <f t="shared" si="27"/>
        <v/>
      </c>
      <c r="DU58" s="72">
        <f t="shared" si="28"/>
        <v>-174.57000000000016</v>
      </c>
      <c r="DV58" s="76">
        <f t="shared" si="29"/>
        <v>-8.4530571333110663E-2</v>
      </c>
      <c r="DW58" s="25">
        <f t="shared" si="30"/>
        <v>1</v>
      </c>
      <c r="DX58" s="72" t="str">
        <f t="shared" si="31"/>
        <v/>
      </c>
      <c r="DY58" s="76" t="str">
        <f t="shared" si="32"/>
        <v/>
      </c>
      <c r="DZ58" s="25" t="str">
        <f t="shared" si="33"/>
        <v/>
      </c>
      <c r="EA58" s="72">
        <f>SUM(E58,H58,K58,O58,R58,X58,AA58,AD58,AG58,AJ58,AP58,AS58,BC58,BF58,BI58)</f>
        <v>-174.57000000000016</v>
      </c>
      <c r="EB58" s="76">
        <f t="shared" si="42"/>
        <v>-8.4530571333110663E-2</v>
      </c>
      <c r="EC58" s="25">
        <f>SUM(G58,J58,M58,Q58,T58,Z58,AC58,AF58,AI58,AL58,AR58,AU58,BE58,BH58,BK58)</f>
        <v>1</v>
      </c>
    </row>
    <row r="59" spans="1:133" x14ac:dyDescent="0.2">
      <c r="A59" s="8" t="s">
        <v>23</v>
      </c>
      <c r="B59" s="8" t="s">
        <v>23</v>
      </c>
      <c r="C59" s="43" t="s">
        <v>554</v>
      </c>
      <c r="D59" s="43" t="str">
        <f>VLOOKUP(C59,'industry list'!B:C,2,FALSE)</f>
        <v>MACHINE</v>
      </c>
      <c r="E59" s="71"/>
      <c r="F59" s="75"/>
      <c r="G59" s="26"/>
      <c r="H59" s="71"/>
      <c r="I59" s="75"/>
      <c r="J59" s="26"/>
      <c r="K59" s="71"/>
      <c r="L59" s="75"/>
      <c r="M59" s="26"/>
      <c r="O59" s="71"/>
      <c r="P59" s="75"/>
      <c r="Q59" s="26"/>
      <c r="R59" s="71"/>
      <c r="S59" s="75"/>
      <c r="T59" s="26"/>
      <c r="U59" s="71"/>
      <c r="V59" s="75"/>
      <c r="W59" s="26"/>
      <c r="X59" s="71">
        <v>71.740000000000009</v>
      </c>
      <c r="Y59" s="75">
        <v>4.626894550145115E-2</v>
      </c>
      <c r="Z59" s="26">
        <v>1</v>
      </c>
      <c r="AA59" s="71"/>
      <c r="AB59" s="75"/>
      <c r="AC59" s="26"/>
      <c r="AD59" s="71"/>
      <c r="AE59" s="75"/>
      <c r="AF59" s="26"/>
      <c r="AG59" s="71"/>
      <c r="AH59" s="75"/>
      <c r="AI59" s="26"/>
      <c r="AJ59" s="71"/>
      <c r="AK59" s="75"/>
      <c r="AL59" s="26"/>
      <c r="AM59" s="71"/>
      <c r="AN59" s="75"/>
      <c r="AO59" s="26"/>
      <c r="AP59" s="71"/>
      <c r="AQ59" s="75"/>
      <c r="AR59" s="26"/>
      <c r="AS59" s="71"/>
      <c r="AT59" s="75"/>
      <c r="AU59" s="26"/>
      <c r="AV59" s="71"/>
      <c r="AW59" s="75"/>
      <c r="AX59" s="26"/>
      <c r="AY59" s="71">
        <f t="shared" si="34"/>
        <v>71.740000000000009</v>
      </c>
      <c r="AZ59" s="75">
        <f t="shared" si="35"/>
        <v>4.626894550145115E-2</v>
      </c>
      <c r="BA59" s="26">
        <f t="shared" si="36"/>
        <v>1</v>
      </c>
      <c r="BC59" s="71"/>
      <c r="BD59" s="75"/>
      <c r="BE59" s="26"/>
      <c r="BF59" s="71"/>
      <c r="BG59" s="75"/>
      <c r="BH59" s="26"/>
      <c r="BI59" s="71"/>
      <c r="BJ59" s="75"/>
      <c r="BK59" s="26"/>
      <c r="BL59" s="71"/>
      <c r="BM59" s="75"/>
      <c r="BN59" s="26"/>
      <c r="BO59" s="71"/>
      <c r="BP59" s="75"/>
      <c r="BQ59" s="26"/>
      <c r="BR59" s="71"/>
      <c r="BS59" s="75"/>
      <c r="BT59" s="26"/>
      <c r="BU59" s="71"/>
      <c r="BV59" s="75"/>
      <c r="BW59" s="26"/>
      <c r="BX59" s="71"/>
      <c r="BY59" s="75"/>
      <c r="BZ59" s="26"/>
      <c r="CA59" s="71"/>
      <c r="CB59" s="75"/>
      <c r="CC59" s="26"/>
      <c r="CD59" s="71"/>
      <c r="CE59" s="75"/>
      <c r="CF59" s="26"/>
      <c r="CG59" s="71"/>
      <c r="CH59" s="75"/>
      <c r="CI59" s="26"/>
      <c r="CJ59" s="71"/>
      <c r="CK59" s="75"/>
      <c r="CL59" s="26"/>
      <c r="CM59" s="71">
        <f t="shared" si="37"/>
        <v>0</v>
      </c>
      <c r="CN59" s="75" t="str">
        <f t="shared" si="38"/>
        <v/>
      </c>
      <c r="CO59" s="26">
        <f t="shared" si="39"/>
        <v>0</v>
      </c>
      <c r="CQ59" s="71" t="str">
        <f t="shared" si="40"/>
        <v/>
      </c>
      <c r="CR59" s="75" t="str">
        <f t="shared" si="0"/>
        <v/>
      </c>
      <c r="CS59" s="26" t="str">
        <f t="shared" si="1"/>
        <v/>
      </c>
      <c r="CT59" s="71" t="str">
        <f t="shared" si="2"/>
        <v/>
      </c>
      <c r="CU59" s="75" t="str">
        <f t="shared" si="3"/>
        <v/>
      </c>
      <c r="CV59" s="26" t="str">
        <f t="shared" si="4"/>
        <v/>
      </c>
      <c r="CW59" s="71" t="str">
        <f t="shared" si="5"/>
        <v/>
      </c>
      <c r="CX59" s="75" t="str">
        <f t="shared" si="6"/>
        <v/>
      </c>
      <c r="CY59" s="26" t="str">
        <f t="shared" si="7"/>
        <v/>
      </c>
      <c r="CZ59" s="71">
        <f t="shared" si="8"/>
        <v>71.740000000000009</v>
      </c>
      <c r="DA59" s="75">
        <f t="shared" si="9"/>
        <v>4.626894550145115E-2</v>
      </c>
      <c r="DB59" s="26">
        <f t="shared" si="10"/>
        <v>1</v>
      </c>
      <c r="DC59" s="71" t="str">
        <f t="shared" si="11"/>
        <v/>
      </c>
      <c r="DD59" s="75" t="str">
        <f t="shared" si="12"/>
        <v/>
      </c>
      <c r="DE59" s="26" t="str">
        <f t="shared" si="13"/>
        <v/>
      </c>
      <c r="DF59" s="71" t="str">
        <f t="shared" si="14"/>
        <v/>
      </c>
      <c r="DG59" s="75" t="str">
        <f t="shared" si="15"/>
        <v/>
      </c>
      <c r="DH59" s="26" t="str">
        <f t="shared" si="16"/>
        <v/>
      </c>
      <c r="DI59" s="71" t="str">
        <f t="shared" si="17"/>
        <v/>
      </c>
      <c r="DJ59" s="75" t="str">
        <f t="shared" si="18"/>
        <v/>
      </c>
      <c r="DK59" s="26" t="str">
        <f t="shared" si="19"/>
        <v/>
      </c>
      <c r="DL59" s="71" t="str">
        <f t="shared" si="20"/>
        <v/>
      </c>
      <c r="DM59" s="75" t="str">
        <f t="shared" si="21"/>
        <v/>
      </c>
      <c r="DN59" s="26" t="str">
        <f t="shared" si="22"/>
        <v/>
      </c>
      <c r="DO59" s="71" t="str">
        <f t="shared" si="23"/>
        <v/>
      </c>
      <c r="DP59" s="75" t="str">
        <f t="shared" si="24"/>
        <v/>
      </c>
      <c r="DQ59" s="26" t="str">
        <f t="shared" si="25"/>
        <v/>
      </c>
      <c r="DR59" s="71" t="str">
        <f t="shared" si="41"/>
        <v/>
      </c>
      <c r="DS59" s="75" t="str">
        <f t="shared" si="26"/>
        <v/>
      </c>
      <c r="DT59" s="26" t="str">
        <f t="shared" si="27"/>
        <v/>
      </c>
      <c r="DU59" s="71" t="str">
        <f t="shared" si="28"/>
        <v/>
      </c>
      <c r="DV59" s="75" t="str">
        <f t="shared" si="29"/>
        <v/>
      </c>
      <c r="DW59" s="26" t="str">
        <f t="shared" si="30"/>
        <v/>
      </c>
      <c r="DX59" s="71" t="str">
        <f t="shared" si="31"/>
        <v/>
      </c>
      <c r="DY59" s="75" t="str">
        <f t="shared" si="32"/>
        <v/>
      </c>
      <c r="DZ59" s="26" t="str">
        <f t="shared" si="33"/>
        <v/>
      </c>
      <c r="EA59" s="71">
        <f>SUM(E59,H59,K59,O59,R59,X59,AA59,AD59,AG59,AJ59,AP59,AS59,BC59,BF59,BI59)</f>
        <v>71.740000000000009</v>
      </c>
      <c r="EB59" s="75">
        <f t="shared" si="42"/>
        <v>4.626894550145115E-2</v>
      </c>
      <c r="EC59" s="26">
        <f>SUM(G59,J59,M59,Q59,T59,Z59,AC59,AF59,AI59,AL59,AR59,AU59,BE59,BH59,BK59)</f>
        <v>1</v>
      </c>
    </row>
    <row r="60" spans="1:133" x14ac:dyDescent="0.2">
      <c r="A60" s="5" t="s">
        <v>35</v>
      </c>
      <c r="B60" s="5" t="s">
        <v>141</v>
      </c>
      <c r="C60" s="5" t="s">
        <v>406</v>
      </c>
      <c r="D60" s="5" t="str">
        <f>VLOOKUP(C60,'industry list'!B:C,2,FALSE)</f>
        <v>MEDIA</v>
      </c>
      <c r="E60" s="72"/>
      <c r="F60" s="76"/>
      <c r="G60" s="25"/>
      <c r="H60" s="72"/>
      <c r="I60" s="76"/>
      <c r="J60" s="25"/>
      <c r="K60" s="72"/>
      <c r="L60" s="76"/>
      <c r="M60" s="25"/>
      <c r="O60" s="72"/>
      <c r="P60" s="76"/>
      <c r="Q60" s="25"/>
      <c r="R60" s="72"/>
      <c r="S60" s="76"/>
      <c r="T60" s="25"/>
      <c r="U60" s="72"/>
      <c r="V60" s="76"/>
      <c r="W60" s="25"/>
      <c r="X60" s="72"/>
      <c r="Y60" s="76"/>
      <c r="Z60" s="25"/>
      <c r="AA60" s="72">
        <v>-298.56999999999994</v>
      </c>
      <c r="AB60" s="76">
        <v>-0.14911351945262943</v>
      </c>
      <c r="AC60" s="25">
        <v>1</v>
      </c>
      <c r="AD60" s="72"/>
      <c r="AE60" s="76"/>
      <c r="AF60" s="25"/>
      <c r="AG60" s="72"/>
      <c r="AH60" s="76"/>
      <c r="AI60" s="25"/>
      <c r="AJ60" s="72"/>
      <c r="AK60" s="76"/>
      <c r="AL60" s="25"/>
      <c r="AM60" s="72"/>
      <c r="AN60" s="76"/>
      <c r="AO60" s="25"/>
      <c r="AP60" s="72"/>
      <c r="AQ60" s="76"/>
      <c r="AR60" s="25"/>
      <c r="AS60" s="72"/>
      <c r="AT60" s="76"/>
      <c r="AU60" s="25"/>
      <c r="AV60" s="72"/>
      <c r="AW60" s="76"/>
      <c r="AX60" s="25"/>
      <c r="AY60" s="72">
        <f t="shared" si="34"/>
        <v>-298.56999999999994</v>
      </c>
      <c r="AZ60" s="76">
        <f t="shared" si="35"/>
        <v>-0.14911351945262943</v>
      </c>
      <c r="BA60" s="25">
        <f t="shared" si="36"/>
        <v>1</v>
      </c>
      <c r="BC60" s="72"/>
      <c r="BD60" s="76"/>
      <c r="BE60" s="25"/>
      <c r="BF60" s="72"/>
      <c r="BG60" s="76"/>
      <c r="BH60" s="25"/>
      <c r="BI60" s="72"/>
      <c r="BJ60" s="76"/>
      <c r="BK60" s="25"/>
      <c r="BL60" s="72"/>
      <c r="BM60" s="76"/>
      <c r="BN60" s="25"/>
      <c r="BO60" s="72"/>
      <c r="BP60" s="76"/>
      <c r="BQ60" s="25"/>
      <c r="BR60" s="72"/>
      <c r="BS60" s="76"/>
      <c r="BT60" s="25"/>
      <c r="BU60" s="72"/>
      <c r="BV60" s="76"/>
      <c r="BW60" s="25"/>
      <c r="BX60" s="72"/>
      <c r="BY60" s="76"/>
      <c r="BZ60" s="25"/>
      <c r="CA60" s="72"/>
      <c r="CB60" s="76"/>
      <c r="CC60" s="25"/>
      <c r="CD60" s="72"/>
      <c r="CE60" s="76"/>
      <c r="CF60" s="25"/>
      <c r="CG60" s="72"/>
      <c r="CH60" s="76"/>
      <c r="CI60" s="25"/>
      <c r="CJ60" s="72"/>
      <c r="CK60" s="76"/>
      <c r="CL60" s="25"/>
      <c r="CM60" s="72">
        <f t="shared" si="37"/>
        <v>0</v>
      </c>
      <c r="CN60" s="76" t="str">
        <f t="shared" si="38"/>
        <v/>
      </c>
      <c r="CO60" s="25">
        <f t="shared" si="39"/>
        <v>0</v>
      </c>
      <c r="CQ60" s="72" t="str">
        <f t="shared" si="40"/>
        <v/>
      </c>
      <c r="CR60" s="76" t="str">
        <f t="shared" si="0"/>
        <v/>
      </c>
      <c r="CS60" s="25" t="str">
        <f t="shared" si="1"/>
        <v/>
      </c>
      <c r="CT60" s="72" t="str">
        <f t="shared" si="2"/>
        <v/>
      </c>
      <c r="CU60" s="76" t="str">
        <f t="shared" si="3"/>
        <v/>
      </c>
      <c r="CV60" s="25" t="str">
        <f t="shared" si="4"/>
        <v/>
      </c>
      <c r="CW60" s="72" t="str">
        <f t="shared" si="5"/>
        <v/>
      </c>
      <c r="CX60" s="76" t="str">
        <f t="shared" si="6"/>
        <v/>
      </c>
      <c r="CY60" s="25" t="str">
        <f t="shared" si="7"/>
        <v/>
      </c>
      <c r="CZ60" s="72" t="str">
        <f t="shared" si="8"/>
        <v/>
      </c>
      <c r="DA60" s="76" t="str">
        <f t="shared" si="9"/>
        <v/>
      </c>
      <c r="DB60" s="25" t="str">
        <f t="shared" si="10"/>
        <v/>
      </c>
      <c r="DC60" s="72">
        <f t="shared" si="11"/>
        <v>-298.56999999999994</v>
      </c>
      <c r="DD60" s="76">
        <f t="shared" si="12"/>
        <v>-0.14911351945262943</v>
      </c>
      <c r="DE60" s="25">
        <f t="shared" si="13"/>
        <v>1</v>
      </c>
      <c r="DF60" s="72" t="str">
        <f t="shared" si="14"/>
        <v/>
      </c>
      <c r="DG60" s="76" t="str">
        <f t="shared" si="15"/>
        <v/>
      </c>
      <c r="DH60" s="25" t="str">
        <f t="shared" si="16"/>
        <v/>
      </c>
      <c r="DI60" s="72" t="str">
        <f t="shared" si="17"/>
        <v/>
      </c>
      <c r="DJ60" s="76" t="str">
        <f t="shared" si="18"/>
        <v/>
      </c>
      <c r="DK60" s="25" t="str">
        <f t="shared" si="19"/>
        <v/>
      </c>
      <c r="DL60" s="72" t="str">
        <f t="shared" si="20"/>
        <v/>
      </c>
      <c r="DM60" s="76" t="str">
        <f t="shared" si="21"/>
        <v/>
      </c>
      <c r="DN60" s="25" t="str">
        <f t="shared" si="22"/>
        <v/>
      </c>
      <c r="DO60" s="72" t="str">
        <f t="shared" si="23"/>
        <v/>
      </c>
      <c r="DP60" s="76" t="str">
        <f t="shared" si="24"/>
        <v/>
      </c>
      <c r="DQ60" s="25" t="str">
        <f t="shared" si="25"/>
        <v/>
      </c>
      <c r="DR60" s="72" t="str">
        <f t="shared" si="41"/>
        <v/>
      </c>
      <c r="DS60" s="76" t="str">
        <f t="shared" si="26"/>
        <v/>
      </c>
      <c r="DT60" s="25" t="str">
        <f t="shared" si="27"/>
        <v/>
      </c>
      <c r="DU60" s="72" t="str">
        <f t="shared" si="28"/>
        <v/>
      </c>
      <c r="DV60" s="76" t="str">
        <f t="shared" si="29"/>
        <v/>
      </c>
      <c r="DW60" s="25" t="str">
        <f t="shared" si="30"/>
        <v/>
      </c>
      <c r="DX60" s="72" t="str">
        <f t="shared" si="31"/>
        <v/>
      </c>
      <c r="DY60" s="76" t="str">
        <f t="shared" si="32"/>
        <v/>
      </c>
      <c r="DZ60" s="25" t="str">
        <f t="shared" si="33"/>
        <v/>
      </c>
      <c r="EA60" s="72">
        <f>SUM(E60,H60,K60,O60,R60,X60,AA60,AD60,AG60,AJ60,AP60,AS60,BC60,BF60,BI60)</f>
        <v>-298.56999999999994</v>
      </c>
      <c r="EB60" s="76">
        <f t="shared" si="42"/>
        <v>-0.14911351945262943</v>
      </c>
      <c r="EC60" s="25">
        <f>SUM(G60,J60,M60,Q60,T60,Z60,AC60,AF60,AI60,AL60,AR60,AU60,BE60,BH60,BK60)</f>
        <v>1</v>
      </c>
    </row>
    <row r="61" spans="1:133" x14ac:dyDescent="0.2">
      <c r="A61" s="8" t="s">
        <v>19</v>
      </c>
      <c r="B61" s="8" t="s">
        <v>19</v>
      </c>
      <c r="C61" s="43" t="s">
        <v>569</v>
      </c>
      <c r="D61" s="43" t="str">
        <f>VLOOKUP(C61,'industry list'!B:C,2,FALSE)</f>
        <v>MEDICAL</v>
      </c>
      <c r="E61" s="71"/>
      <c r="F61" s="75"/>
      <c r="G61" s="26"/>
      <c r="H61" s="71"/>
      <c r="I61" s="75"/>
      <c r="J61" s="26"/>
      <c r="K61" s="71"/>
      <c r="L61" s="75"/>
      <c r="M61" s="26"/>
      <c r="O61" s="71"/>
      <c r="P61" s="75"/>
      <c r="Q61" s="26"/>
      <c r="R61" s="71"/>
      <c r="S61" s="75"/>
      <c r="T61" s="26"/>
      <c r="U61" s="71"/>
      <c r="V61" s="75"/>
      <c r="W61" s="26"/>
      <c r="X61" s="71"/>
      <c r="Y61" s="75"/>
      <c r="Z61" s="26"/>
      <c r="AA61" s="71"/>
      <c r="AB61" s="75"/>
      <c r="AC61" s="26"/>
      <c r="AD61" s="71"/>
      <c r="AE61" s="75"/>
      <c r="AF61" s="26"/>
      <c r="AG61" s="71"/>
      <c r="AH61" s="75"/>
      <c r="AI61" s="26"/>
      <c r="AJ61" s="71">
        <v>-98.490000000000123</v>
      </c>
      <c r="AK61" s="75">
        <v>-8.8058580548253954E-2</v>
      </c>
      <c r="AL61" s="26">
        <v>1</v>
      </c>
      <c r="AM61" s="71">
        <v>-288.94000000000028</v>
      </c>
      <c r="AN61" s="75">
        <v>-0.19375301754197752</v>
      </c>
      <c r="AO61" s="26">
        <v>1</v>
      </c>
      <c r="AP61" s="71"/>
      <c r="AQ61" s="75"/>
      <c r="AR61" s="26"/>
      <c r="AS61" s="71"/>
      <c r="AT61" s="75"/>
      <c r="AU61" s="26"/>
      <c r="AV61" s="71"/>
      <c r="AW61" s="75"/>
      <c r="AX61" s="26"/>
      <c r="AY61" s="71">
        <f t="shared" si="34"/>
        <v>-387.4300000000004</v>
      </c>
      <c r="AZ61" s="75">
        <f t="shared" si="35"/>
        <v>-0.14090579904511574</v>
      </c>
      <c r="BA61" s="26">
        <f t="shared" si="36"/>
        <v>2</v>
      </c>
      <c r="BC61" s="71"/>
      <c r="BD61" s="75"/>
      <c r="BE61" s="26"/>
      <c r="BF61" s="71"/>
      <c r="BG61" s="75"/>
      <c r="BH61" s="26"/>
      <c r="BI61" s="71"/>
      <c r="BJ61" s="75"/>
      <c r="BK61" s="26"/>
      <c r="BL61" s="71"/>
      <c r="BM61" s="75"/>
      <c r="BN61" s="26"/>
      <c r="BO61" s="71"/>
      <c r="BP61" s="75"/>
      <c r="BQ61" s="26"/>
      <c r="BR61" s="71"/>
      <c r="BS61" s="75"/>
      <c r="BT61" s="26"/>
      <c r="BU61" s="71"/>
      <c r="BV61" s="75"/>
      <c r="BW61" s="26"/>
      <c r="BX61" s="71"/>
      <c r="BY61" s="75"/>
      <c r="BZ61" s="26"/>
      <c r="CA61" s="71"/>
      <c r="CB61" s="75"/>
      <c r="CC61" s="26"/>
      <c r="CD61" s="71"/>
      <c r="CE61" s="75"/>
      <c r="CF61" s="26"/>
      <c r="CG61" s="71"/>
      <c r="CH61" s="75"/>
      <c r="CI61" s="26"/>
      <c r="CJ61" s="71"/>
      <c r="CK61" s="75"/>
      <c r="CL61" s="26"/>
      <c r="CM61" s="71">
        <f t="shared" si="37"/>
        <v>0</v>
      </c>
      <c r="CN61" s="75" t="str">
        <f t="shared" si="38"/>
        <v/>
      </c>
      <c r="CO61" s="26">
        <f t="shared" si="39"/>
        <v>0</v>
      </c>
      <c r="CQ61" s="71" t="str">
        <f t="shared" si="40"/>
        <v/>
      </c>
      <c r="CR61" s="75" t="str">
        <f t="shared" si="0"/>
        <v/>
      </c>
      <c r="CS61" s="26" t="str">
        <f t="shared" si="1"/>
        <v/>
      </c>
      <c r="CT61" s="71" t="str">
        <f t="shared" si="2"/>
        <v/>
      </c>
      <c r="CU61" s="75" t="str">
        <f t="shared" si="3"/>
        <v/>
      </c>
      <c r="CV61" s="26" t="str">
        <f t="shared" si="4"/>
        <v/>
      </c>
      <c r="CW61" s="71" t="str">
        <f t="shared" si="5"/>
        <v/>
      </c>
      <c r="CX61" s="75" t="str">
        <f t="shared" si="6"/>
        <v/>
      </c>
      <c r="CY61" s="26" t="str">
        <f t="shared" si="7"/>
        <v/>
      </c>
      <c r="CZ61" s="71" t="str">
        <f t="shared" si="8"/>
        <v/>
      </c>
      <c r="DA61" s="75" t="str">
        <f t="shared" si="9"/>
        <v/>
      </c>
      <c r="DB61" s="26" t="str">
        <f t="shared" si="10"/>
        <v/>
      </c>
      <c r="DC61" s="71" t="str">
        <f t="shared" si="11"/>
        <v/>
      </c>
      <c r="DD61" s="75" t="str">
        <f t="shared" si="12"/>
        <v/>
      </c>
      <c r="DE61" s="26" t="str">
        <f t="shared" si="13"/>
        <v/>
      </c>
      <c r="DF61" s="71" t="str">
        <f t="shared" si="14"/>
        <v/>
      </c>
      <c r="DG61" s="75" t="str">
        <f t="shared" si="15"/>
        <v/>
      </c>
      <c r="DH61" s="26" t="str">
        <f t="shared" si="16"/>
        <v/>
      </c>
      <c r="DI61" s="71" t="str">
        <f t="shared" si="17"/>
        <v/>
      </c>
      <c r="DJ61" s="75" t="str">
        <f t="shared" si="18"/>
        <v/>
      </c>
      <c r="DK61" s="26" t="str">
        <f t="shared" si="19"/>
        <v/>
      </c>
      <c r="DL61" s="71">
        <f t="shared" si="20"/>
        <v>-98.490000000000123</v>
      </c>
      <c r="DM61" s="75">
        <f t="shared" si="21"/>
        <v>-8.8058580548253954E-2</v>
      </c>
      <c r="DN61" s="26">
        <f t="shared" si="22"/>
        <v>1</v>
      </c>
      <c r="DO61" s="71">
        <f t="shared" si="23"/>
        <v>-288.94000000000028</v>
      </c>
      <c r="DP61" s="75">
        <f t="shared" si="24"/>
        <v>-0.19375301754197752</v>
      </c>
      <c r="DQ61" s="26">
        <f t="shared" si="25"/>
        <v>1</v>
      </c>
      <c r="DR61" s="71" t="str">
        <f t="shared" si="41"/>
        <v/>
      </c>
      <c r="DS61" s="75" t="str">
        <f t="shared" si="26"/>
        <v/>
      </c>
      <c r="DT61" s="26" t="str">
        <f t="shared" si="27"/>
        <v/>
      </c>
      <c r="DU61" s="71" t="str">
        <f t="shared" si="28"/>
        <v/>
      </c>
      <c r="DV61" s="75" t="str">
        <f t="shared" si="29"/>
        <v/>
      </c>
      <c r="DW61" s="26" t="str">
        <f t="shared" si="30"/>
        <v/>
      </c>
      <c r="DX61" s="71" t="str">
        <f t="shared" si="31"/>
        <v/>
      </c>
      <c r="DY61" s="75" t="str">
        <f t="shared" si="32"/>
        <v/>
      </c>
      <c r="DZ61" s="26" t="str">
        <f t="shared" si="33"/>
        <v/>
      </c>
      <c r="EA61" s="71">
        <f>SUM(E61,H61,K61,O61,R61,X61,AA61,AD61,AG61,AJ61,AP61,AS61,BC61,BF61,BI61)</f>
        <v>-98.490000000000123</v>
      </c>
      <c r="EB61" s="75">
        <f t="shared" si="42"/>
        <v>-8.8058580548253954E-2</v>
      </c>
      <c r="EC61" s="26">
        <f>SUM(G61,J61,M61,Q61,T61,Z61,AC61,AF61,AI61,AL61,AR61,AU61,BE61,BH61,BK61)</f>
        <v>1</v>
      </c>
    </row>
    <row r="62" spans="1:133" x14ac:dyDescent="0.2">
      <c r="A62" s="5" t="s">
        <v>73</v>
      </c>
      <c r="B62" s="5" t="s">
        <v>171</v>
      </c>
      <c r="C62" s="5" t="s">
        <v>569</v>
      </c>
      <c r="D62" s="5" t="str">
        <f>VLOOKUP(C62,'industry list'!B:C,2,FALSE)</f>
        <v>MEDICAL</v>
      </c>
      <c r="E62" s="72"/>
      <c r="F62" s="76"/>
      <c r="G62" s="25"/>
      <c r="H62" s="72"/>
      <c r="I62" s="76"/>
      <c r="J62" s="25"/>
      <c r="K62" s="72"/>
      <c r="L62" s="76"/>
      <c r="M62" s="25"/>
      <c r="O62" s="72"/>
      <c r="P62" s="76"/>
      <c r="Q62" s="25"/>
      <c r="R62" s="72"/>
      <c r="S62" s="76"/>
      <c r="T62" s="25"/>
      <c r="U62" s="72"/>
      <c r="V62" s="76"/>
      <c r="W62" s="25"/>
      <c r="X62" s="72"/>
      <c r="Y62" s="76"/>
      <c r="Z62" s="25"/>
      <c r="AA62" s="72"/>
      <c r="AB62" s="76"/>
      <c r="AC62" s="25"/>
      <c r="AD62" s="72"/>
      <c r="AE62" s="76"/>
      <c r="AF62" s="25"/>
      <c r="AG62" s="72"/>
      <c r="AH62" s="76"/>
      <c r="AI62" s="25"/>
      <c r="AJ62" s="72"/>
      <c r="AK62" s="76"/>
      <c r="AL62" s="25"/>
      <c r="AM62" s="72"/>
      <c r="AN62" s="76"/>
      <c r="AO62" s="25"/>
      <c r="AP62" s="72">
        <v>-311.97000000000025</v>
      </c>
      <c r="AQ62" s="76">
        <v>-0.15921548213246789</v>
      </c>
      <c r="AR62" s="25">
        <v>1</v>
      </c>
      <c r="AS62" s="72"/>
      <c r="AT62" s="76"/>
      <c r="AU62" s="25"/>
      <c r="AV62" s="72"/>
      <c r="AW62" s="76"/>
      <c r="AX62" s="25"/>
      <c r="AY62" s="72">
        <f t="shared" si="34"/>
        <v>-311.97000000000025</v>
      </c>
      <c r="AZ62" s="76">
        <f t="shared" si="35"/>
        <v>-0.15921548213246789</v>
      </c>
      <c r="BA62" s="25">
        <f t="shared" si="36"/>
        <v>1</v>
      </c>
      <c r="BC62" s="72"/>
      <c r="BD62" s="76"/>
      <c r="BE62" s="25"/>
      <c r="BF62" s="72"/>
      <c r="BG62" s="76"/>
      <c r="BH62" s="25"/>
      <c r="BI62" s="72"/>
      <c r="BJ62" s="76"/>
      <c r="BK62" s="25"/>
      <c r="BL62" s="72"/>
      <c r="BM62" s="76"/>
      <c r="BN62" s="25"/>
      <c r="BO62" s="72"/>
      <c r="BP62" s="76"/>
      <c r="BQ62" s="25"/>
      <c r="BR62" s="72"/>
      <c r="BS62" s="76"/>
      <c r="BT62" s="25"/>
      <c r="BU62" s="72"/>
      <c r="BV62" s="76"/>
      <c r="BW62" s="25"/>
      <c r="BX62" s="72"/>
      <c r="BY62" s="76"/>
      <c r="BZ62" s="25"/>
      <c r="CA62" s="72"/>
      <c r="CB62" s="76"/>
      <c r="CC62" s="25"/>
      <c r="CD62" s="72"/>
      <c r="CE62" s="76"/>
      <c r="CF62" s="25"/>
      <c r="CG62" s="72"/>
      <c r="CH62" s="76"/>
      <c r="CI62" s="25"/>
      <c r="CJ62" s="72"/>
      <c r="CK62" s="76"/>
      <c r="CL62" s="25"/>
      <c r="CM62" s="72">
        <f t="shared" si="37"/>
        <v>0</v>
      </c>
      <c r="CN62" s="76" t="str">
        <f t="shared" si="38"/>
        <v/>
      </c>
      <c r="CO62" s="25">
        <f t="shared" si="39"/>
        <v>0</v>
      </c>
      <c r="CQ62" s="72" t="str">
        <f t="shared" si="40"/>
        <v/>
      </c>
      <c r="CR62" s="76" t="str">
        <f t="shared" si="0"/>
        <v/>
      </c>
      <c r="CS62" s="25" t="str">
        <f t="shared" si="1"/>
        <v/>
      </c>
      <c r="CT62" s="72" t="str">
        <f t="shared" si="2"/>
        <v/>
      </c>
      <c r="CU62" s="76" t="str">
        <f t="shared" si="3"/>
        <v/>
      </c>
      <c r="CV62" s="25" t="str">
        <f t="shared" si="4"/>
        <v/>
      </c>
      <c r="CW62" s="72" t="str">
        <f t="shared" si="5"/>
        <v/>
      </c>
      <c r="CX62" s="76" t="str">
        <f t="shared" si="6"/>
        <v/>
      </c>
      <c r="CY62" s="25" t="str">
        <f t="shared" si="7"/>
        <v/>
      </c>
      <c r="CZ62" s="72" t="str">
        <f t="shared" si="8"/>
        <v/>
      </c>
      <c r="DA62" s="76" t="str">
        <f t="shared" si="9"/>
        <v/>
      </c>
      <c r="DB62" s="25" t="str">
        <f t="shared" si="10"/>
        <v/>
      </c>
      <c r="DC62" s="72" t="str">
        <f t="shared" si="11"/>
        <v/>
      </c>
      <c r="DD62" s="76" t="str">
        <f t="shared" si="12"/>
        <v/>
      </c>
      <c r="DE62" s="25" t="str">
        <f t="shared" si="13"/>
        <v/>
      </c>
      <c r="DF62" s="72" t="str">
        <f t="shared" si="14"/>
        <v/>
      </c>
      <c r="DG62" s="76" t="str">
        <f t="shared" si="15"/>
        <v/>
      </c>
      <c r="DH62" s="25" t="str">
        <f t="shared" si="16"/>
        <v/>
      </c>
      <c r="DI62" s="72" t="str">
        <f t="shared" si="17"/>
        <v/>
      </c>
      <c r="DJ62" s="76" t="str">
        <f t="shared" si="18"/>
        <v/>
      </c>
      <c r="DK62" s="25" t="str">
        <f t="shared" si="19"/>
        <v/>
      </c>
      <c r="DL62" s="72" t="str">
        <f t="shared" si="20"/>
        <v/>
      </c>
      <c r="DM62" s="76" t="str">
        <f t="shared" si="21"/>
        <v/>
      </c>
      <c r="DN62" s="25" t="str">
        <f t="shared" si="22"/>
        <v/>
      </c>
      <c r="DO62" s="72" t="str">
        <f t="shared" si="23"/>
        <v/>
      </c>
      <c r="DP62" s="76" t="str">
        <f t="shared" si="24"/>
        <v/>
      </c>
      <c r="DQ62" s="25" t="str">
        <f t="shared" si="25"/>
        <v/>
      </c>
      <c r="DR62" s="72">
        <f t="shared" si="41"/>
        <v>-311.97000000000025</v>
      </c>
      <c r="DS62" s="76">
        <f t="shared" si="26"/>
        <v>-0.15921548213246789</v>
      </c>
      <c r="DT62" s="25">
        <f t="shared" si="27"/>
        <v>1</v>
      </c>
      <c r="DU62" s="72" t="str">
        <f t="shared" si="28"/>
        <v/>
      </c>
      <c r="DV62" s="76" t="str">
        <f t="shared" si="29"/>
        <v/>
      </c>
      <c r="DW62" s="25" t="str">
        <f t="shared" si="30"/>
        <v/>
      </c>
      <c r="DX62" s="72" t="str">
        <f t="shared" si="31"/>
        <v/>
      </c>
      <c r="DY62" s="76" t="str">
        <f t="shared" si="32"/>
        <v/>
      </c>
      <c r="DZ62" s="25" t="str">
        <f t="shared" si="33"/>
        <v/>
      </c>
      <c r="EA62" s="72">
        <f>SUM(E62,H62,K62,O62,R62,X62,AA62,AD62,AG62,AJ62,AP62,AS62,BC62,BF62,BI62)</f>
        <v>-311.97000000000025</v>
      </c>
      <c r="EB62" s="76">
        <f t="shared" si="42"/>
        <v>-0.15921548213246789</v>
      </c>
      <c r="EC62" s="25">
        <f>SUM(G62,J62,M62,Q62,T62,Z62,AC62,AF62,AI62,AL62,AR62,AU62,BE62,BH62,BK62)</f>
        <v>1</v>
      </c>
    </row>
    <row r="63" spans="1:133" x14ac:dyDescent="0.2">
      <c r="A63" s="8" t="s">
        <v>76</v>
      </c>
      <c r="B63" s="8" t="s">
        <v>173</v>
      </c>
      <c r="C63" s="43" t="s">
        <v>569</v>
      </c>
      <c r="D63" s="43" t="str">
        <f>VLOOKUP(C63,'industry list'!B:C,2,FALSE)</f>
        <v>MEDICAL</v>
      </c>
      <c r="E63" s="71"/>
      <c r="F63" s="75"/>
      <c r="G63" s="26"/>
      <c r="H63" s="71"/>
      <c r="I63" s="75"/>
      <c r="J63" s="26"/>
      <c r="K63" s="71"/>
      <c r="L63" s="75"/>
      <c r="M63" s="26"/>
      <c r="O63" s="71"/>
      <c r="P63" s="75"/>
      <c r="Q63" s="26"/>
      <c r="R63" s="71"/>
      <c r="S63" s="75"/>
      <c r="T63" s="26"/>
      <c r="U63" s="71"/>
      <c r="V63" s="75"/>
      <c r="W63" s="26"/>
      <c r="X63" s="71"/>
      <c r="Y63" s="75"/>
      <c r="Z63" s="26"/>
      <c r="AA63" s="71"/>
      <c r="AB63" s="75"/>
      <c r="AC63" s="26"/>
      <c r="AD63" s="71"/>
      <c r="AE63" s="75"/>
      <c r="AF63" s="26"/>
      <c r="AG63" s="71"/>
      <c r="AH63" s="75"/>
      <c r="AI63" s="26"/>
      <c r="AJ63" s="71"/>
      <c r="AK63" s="75"/>
      <c r="AL63" s="26"/>
      <c r="AM63" s="71">
        <v>-159.44000000000005</v>
      </c>
      <c r="AN63" s="75">
        <v>-0.21830629150407346</v>
      </c>
      <c r="AO63" s="26">
        <v>1</v>
      </c>
      <c r="AP63" s="71"/>
      <c r="AQ63" s="75"/>
      <c r="AR63" s="26"/>
      <c r="AS63" s="71"/>
      <c r="AT63" s="75"/>
      <c r="AU63" s="26"/>
      <c r="AV63" s="71"/>
      <c r="AW63" s="75"/>
      <c r="AX63" s="26"/>
      <c r="AY63" s="71">
        <f t="shared" si="34"/>
        <v>-159.44000000000005</v>
      </c>
      <c r="AZ63" s="75">
        <f t="shared" si="35"/>
        <v>-0.21830629150407346</v>
      </c>
      <c r="BA63" s="26">
        <f t="shared" si="36"/>
        <v>1</v>
      </c>
      <c r="BC63" s="71"/>
      <c r="BD63" s="75"/>
      <c r="BE63" s="26"/>
      <c r="BF63" s="71"/>
      <c r="BG63" s="75"/>
      <c r="BH63" s="26"/>
      <c r="BI63" s="71"/>
      <c r="BJ63" s="75"/>
      <c r="BK63" s="26"/>
      <c r="BL63" s="71"/>
      <c r="BM63" s="75"/>
      <c r="BN63" s="26"/>
      <c r="BO63" s="71"/>
      <c r="BP63" s="75"/>
      <c r="BQ63" s="26"/>
      <c r="BR63" s="71"/>
      <c r="BS63" s="75"/>
      <c r="BT63" s="26"/>
      <c r="BU63" s="71"/>
      <c r="BV63" s="75"/>
      <c r="BW63" s="26"/>
      <c r="BX63" s="71"/>
      <c r="BY63" s="75"/>
      <c r="BZ63" s="26"/>
      <c r="CA63" s="71"/>
      <c r="CB63" s="75"/>
      <c r="CC63" s="26"/>
      <c r="CD63" s="71"/>
      <c r="CE63" s="75"/>
      <c r="CF63" s="26"/>
      <c r="CG63" s="71"/>
      <c r="CH63" s="75"/>
      <c r="CI63" s="26"/>
      <c r="CJ63" s="71"/>
      <c r="CK63" s="75"/>
      <c r="CL63" s="26"/>
      <c r="CM63" s="71">
        <f t="shared" si="37"/>
        <v>0</v>
      </c>
      <c r="CN63" s="75" t="str">
        <f t="shared" si="38"/>
        <v/>
      </c>
      <c r="CO63" s="26">
        <f t="shared" si="39"/>
        <v>0</v>
      </c>
      <c r="CQ63" s="71" t="str">
        <f t="shared" si="40"/>
        <v/>
      </c>
      <c r="CR63" s="75" t="str">
        <f t="shared" si="0"/>
        <v/>
      </c>
      <c r="CS63" s="26" t="str">
        <f t="shared" si="1"/>
        <v/>
      </c>
      <c r="CT63" s="71" t="str">
        <f t="shared" si="2"/>
        <v/>
      </c>
      <c r="CU63" s="75" t="str">
        <f t="shared" si="3"/>
        <v/>
      </c>
      <c r="CV63" s="26" t="str">
        <f t="shared" si="4"/>
        <v/>
      </c>
      <c r="CW63" s="71" t="str">
        <f t="shared" si="5"/>
        <v/>
      </c>
      <c r="CX63" s="75" t="str">
        <f t="shared" si="6"/>
        <v/>
      </c>
      <c r="CY63" s="26" t="str">
        <f t="shared" si="7"/>
        <v/>
      </c>
      <c r="CZ63" s="71" t="str">
        <f t="shared" si="8"/>
        <v/>
      </c>
      <c r="DA63" s="75" t="str">
        <f t="shared" si="9"/>
        <v/>
      </c>
      <c r="DB63" s="26" t="str">
        <f t="shared" si="10"/>
        <v/>
      </c>
      <c r="DC63" s="71" t="str">
        <f t="shared" si="11"/>
        <v/>
      </c>
      <c r="DD63" s="75" t="str">
        <f t="shared" si="12"/>
        <v/>
      </c>
      <c r="DE63" s="26" t="str">
        <f t="shared" si="13"/>
        <v/>
      </c>
      <c r="DF63" s="71" t="str">
        <f t="shared" si="14"/>
        <v/>
      </c>
      <c r="DG63" s="75" t="str">
        <f t="shared" si="15"/>
        <v/>
      </c>
      <c r="DH63" s="26" t="str">
        <f t="shared" si="16"/>
        <v/>
      </c>
      <c r="DI63" s="71" t="str">
        <f t="shared" si="17"/>
        <v/>
      </c>
      <c r="DJ63" s="75" t="str">
        <f t="shared" si="18"/>
        <v/>
      </c>
      <c r="DK63" s="26" t="str">
        <f t="shared" si="19"/>
        <v/>
      </c>
      <c r="DL63" s="71" t="str">
        <f t="shared" si="20"/>
        <v/>
      </c>
      <c r="DM63" s="75" t="str">
        <f t="shared" si="21"/>
        <v/>
      </c>
      <c r="DN63" s="26" t="str">
        <f t="shared" si="22"/>
        <v/>
      </c>
      <c r="DO63" s="71">
        <f t="shared" si="23"/>
        <v>-159.44000000000005</v>
      </c>
      <c r="DP63" s="75">
        <f t="shared" si="24"/>
        <v>-0.21830629150407346</v>
      </c>
      <c r="DQ63" s="26">
        <f t="shared" si="25"/>
        <v>1</v>
      </c>
      <c r="DR63" s="71" t="str">
        <f t="shared" si="41"/>
        <v/>
      </c>
      <c r="DS63" s="75" t="str">
        <f t="shared" si="26"/>
        <v/>
      </c>
      <c r="DT63" s="26" t="str">
        <f t="shared" si="27"/>
        <v/>
      </c>
      <c r="DU63" s="71" t="str">
        <f t="shared" si="28"/>
        <v/>
      </c>
      <c r="DV63" s="75" t="str">
        <f t="shared" si="29"/>
        <v/>
      </c>
      <c r="DW63" s="26" t="str">
        <f t="shared" si="30"/>
        <v/>
      </c>
      <c r="DX63" s="71" t="str">
        <f t="shared" si="31"/>
        <v/>
      </c>
      <c r="DY63" s="75" t="str">
        <f t="shared" si="32"/>
        <v/>
      </c>
      <c r="DZ63" s="26" t="str">
        <f t="shared" si="33"/>
        <v/>
      </c>
      <c r="EA63" s="71">
        <f>SUM(E63,H63,K63,O63,R63,X63,AA63,AD63,AG63,AJ63,AP63,AS63,BC63,BF63,BI63)</f>
        <v>0</v>
      </c>
      <c r="EB63" s="75" t="str">
        <f t="shared" si="42"/>
        <v/>
      </c>
      <c r="EC63" s="26">
        <f>SUM(G63,J63,M63,Q63,T63,Z63,AC63,AF63,AI63,AL63,AR63,AU63,BE63,BH63,BK63)</f>
        <v>0</v>
      </c>
    </row>
    <row r="64" spans="1:133" x14ac:dyDescent="0.2">
      <c r="A64" s="5" t="s">
        <v>77</v>
      </c>
      <c r="B64" s="5" t="s">
        <v>174</v>
      </c>
      <c r="C64" s="5" t="s">
        <v>569</v>
      </c>
      <c r="D64" s="5" t="str">
        <f>VLOOKUP(C64,'industry list'!B:C,2,FALSE)</f>
        <v>MEDICAL</v>
      </c>
      <c r="E64" s="72"/>
      <c r="F64" s="76"/>
      <c r="G64" s="25"/>
      <c r="H64" s="72"/>
      <c r="I64" s="76"/>
      <c r="J64" s="25"/>
      <c r="K64" s="72">
        <v>-4.5600000000000023</v>
      </c>
      <c r="L64" s="76">
        <v>-3.2881453706374401E-2</v>
      </c>
      <c r="M64" s="25">
        <v>1</v>
      </c>
      <c r="O64" s="72"/>
      <c r="P64" s="76"/>
      <c r="Q64" s="25"/>
      <c r="R64" s="72"/>
      <c r="S64" s="76"/>
      <c r="T64" s="25"/>
      <c r="U64" s="72"/>
      <c r="V64" s="76"/>
      <c r="W64" s="25"/>
      <c r="X64" s="72"/>
      <c r="Y64" s="76"/>
      <c r="Z64" s="25"/>
      <c r="AA64" s="72"/>
      <c r="AB64" s="76"/>
      <c r="AC64" s="25"/>
      <c r="AD64" s="72"/>
      <c r="AE64" s="76"/>
      <c r="AF64" s="25"/>
      <c r="AG64" s="72"/>
      <c r="AH64" s="76"/>
      <c r="AI64" s="25"/>
      <c r="AJ64" s="72"/>
      <c r="AK64" s="76"/>
      <c r="AL64" s="25"/>
      <c r="AM64" s="72"/>
      <c r="AN64" s="76"/>
      <c r="AO64" s="25"/>
      <c r="AP64" s="72"/>
      <c r="AQ64" s="76"/>
      <c r="AR64" s="25"/>
      <c r="AS64" s="72"/>
      <c r="AT64" s="76"/>
      <c r="AU64" s="25"/>
      <c r="AV64" s="72"/>
      <c r="AW64" s="76"/>
      <c r="AX64" s="25"/>
      <c r="AY64" s="72">
        <f t="shared" si="34"/>
        <v>0</v>
      </c>
      <c r="AZ64" s="76" t="str">
        <f t="shared" si="35"/>
        <v/>
      </c>
      <c r="BA64" s="25">
        <f t="shared" si="36"/>
        <v>0</v>
      </c>
      <c r="BC64" s="72"/>
      <c r="BD64" s="76"/>
      <c r="BE64" s="25"/>
      <c r="BF64" s="72"/>
      <c r="BG64" s="76"/>
      <c r="BH64" s="25"/>
      <c r="BI64" s="72"/>
      <c r="BJ64" s="76"/>
      <c r="BK64" s="25"/>
      <c r="BL64" s="72"/>
      <c r="BM64" s="76"/>
      <c r="BN64" s="25"/>
      <c r="BO64" s="72"/>
      <c r="BP64" s="76"/>
      <c r="BQ64" s="25"/>
      <c r="BR64" s="72"/>
      <c r="BS64" s="76"/>
      <c r="BT64" s="25"/>
      <c r="BU64" s="72"/>
      <c r="BV64" s="76"/>
      <c r="BW64" s="25"/>
      <c r="BX64" s="72"/>
      <c r="BY64" s="76"/>
      <c r="BZ64" s="25"/>
      <c r="CA64" s="72"/>
      <c r="CB64" s="76"/>
      <c r="CC64" s="25"/>
      <c r="CD64" s="72"/>
      <c r="CE64" s="76"/>
      <c r="CF64" s="25"/>
      <c r="CG64" s="72"/>
      <c r="CH64" s="76"/>
      <c r="CI64" s="25"/>
      <c r="CJ64" s="72"/>
      <c r="CK64" s="76"/>
      <c r="CL64" s="25"/>
      <c r="CM64" s="72">
        <f t="shared" si="37"/>
        <v>0</v>
      </c>
      <c r="CN64" s="76" t="str">
        <f t="shared" si="38"/>
        <v/>
      </c>
      <c r="CO64" s="25">
        <f t="shared" si="39"/>
        <v>0</v>
      </c>
      <c r="CQ64" s="72" t="str">
        <f t="shared" si="40"/>
        <v/>
      </c>
      <c r="CR64" s="76" t="str">
        <f t="shared" si="0"/>
        <v/>
      </c>
      <c r="CS64" s="25" t="str">
        <f t="shared" si="1"/>
        <v/>
      </c>
      <c r="CT64" s="72" t="str">
        <f t="shared" si="2"/>
        <v/>
      </c>
      <c r="CU64" s="76" t="str">
        <f t="shared" si="3"/>
        <v/>
      </c>
      <c r="CV64" s="25" t="str">
        <f t="shared" si="4"/>
        <v/>
      </c>
      <c r="CW64" s="72" t="str">
        <f t="shared" si="5"/>
        <v/>
      </c>
      <c r="CX64" s="76" t="str">
        <f t="shared" si="6"/>
        <v/>
      </c>
      <c r="CY64" s="25" t="str">
        <f t="shared" si="7"/>
        <v/>
      </c>
      <c r="CZ64" s="72" t="str">
        <f t="shared" si="8"/>
        <v/>
      </c>
      <c r="DA64" s="76" t="str">
        <f t="shared" si="9"/>
        <v/>
      </c>
      <c r="DB64" s="25" t="str">
        <f t="shared" si="10"/>
        <v/>
      </c>
      <c r="DC64" s="72" t="str">
        <f t="shared" si="11"/>
        <v/>
      </c>
      <c r="DD64" s="76" t="str">
        <f t="shared" si="12"/>
        <v/>
      </c>
      <c r="DE64" s="25" t="str">
        <f t="shared" si="13"/>
        <v/>
      </c>
      <c r="DF64" s="72" t="str">
        <f t="shared" si="14"/>
        <v/>
      </c>
      <c r="DG64" s="76" t="str">
        <f t="shared" si="15"/>
        <v/>
      </c>
      <c r="DH64" s="25" t="str">
        <f t="shared" si="16"/>
        <v/>
      </c>
      <c r="DI64" s="72" t="str">
        <f t="shared" si="17"/>
        <v/>
      </c>
      <c r="DJ64" s="76" t="str">
        <f t="shared" si="18"/>
        <v/>
      </c>
      <c r="DK64" s="25" t="str">
        <f t="shared" si="19"/>
        <v/>
      </c>
      <c r="DL64" s="72" t="str">
        <f t="shared" si="20"/>
        <v/>
      </c>
      <c r="DM64" s="76" t="str">
        <f t="shared" si="21"/>
        <v/>
      </c>
      <c r="DN64" s="25" t="str">
        <f t="shared" si="22"/>
        <v/>
      </c>
      <c r="DO64" s="72" t="str">
        <f t="shared" si="23"/>
        <v/>
      </c>
      <c r="DP64" s="76" t="str">
        <f t="shared" si="24"/>
        <v/>
      </c>
      <c r="DQ64" s="25" t="str">
        <f t="shared" si="25"/>
        <v/>
      </c>
      <c r="DR64" s="72" t="str">
        <f t="shared" si="41"/>
        <v/>
      </c>
      <c r="DS64" s="76" t="str">
        <f t="shared" si="26"/>
        <v/>
      </c>
      <c r="DT64" s="25" t="str">
        <f t="shared" si="27"/>
        <v/>
      </c>
      <c r="DU64" s="72" t="str">
        <f t="shared" si="28"/>
        <v/>
      </c>
      <c r="DV64" s="76" t="str">
        <f t="shared" si="29"/>
        <v/>
      </c>
      <c r="DW64" s="25" t="str">
        <f t="shared" si="30"/>
        <v/>
      </c>
      <c r="DX64" s="72">
        <f t="shared" si="31"/>
        <v>-4.5600000000000023</v>
      </c>
      <c r="DY64" s="76">
        <f t="shared" si="32"/>
        <v>-3.2881453706374401E-2</v>
      </c>
      <c r="DZ64" s="25">
        <f t="shared" si="33"/>
        <v>1</v>
      </c>
      <c r="EA64" s="72">
        <f>SUM(E64,H64,K64,O64,R64,X64,AA64,AD64,AG64,AJ64,AP64,AS64,BC64,BF64,BI64)</f>
        <v>-4.5600000000000023</v>
      </c>
      <c r="EB64" s="76">
        <f t="shared" si="42"/>
        <v>-3.2881453706374401E-2</v>
      </c>
      <c r="EC64" s="25">
        <f>SUM(G64,J64,M64,Q64,T64,Z64,AC64,AF64,AI64,AL64,AR64,AU64,BE64,BH64,BK64)</f>
        <v>1</v>
      </c>
    </row>
    <row r="65" spans="1:133" x14ac:dyDescent="0.2">
      <c r="A65" s="8" t="s">
        <v>20</v>
      </c>
      <c r="B65" s="8" t="s">
        <v>130</v>
      </c>
      <c r="C65" s="43" t="s">
        <v>200</v>
      </c>
      <c r="D65" s="43" t="str">
        <f>VLOOKUP(C65,'industry list'!B:C,2,FALSE)</f>
        <v>MEDICAL</v>
      </c>
      <c r="E65" s="71"/>
      <c r="F65" s="75"/>
      <c r="G65" s="26"/>
      <c r="H65" s="71"/>
      <c r="I65" s="75"/>
      <c r="J65" s="26"/>
      <c r="K65" s="71"/>
      <c r="L65" s="75"/>
      <c r="M65" s="26"/>
      <c r="O65" s="71"/>
      <c r="P65" s="75"/>
      <c r="Q65" s="26"/>
      <c r="R65" s="71">
        <v>-52.240000000000123</v>
      </c>
      <c r="S65" s="75">
        <v>-8.109282831418832E-2</v>
      </c>
      <c r="T65" s="26">
        <v>1</v>
      </c>
      <c r="U65" s="71"/>
      <c r="V65" s="75"/>
      <c r="W65" s="26"/>
      <c r="X65" s="71"/>
      <c r="Y65" s="75"/>
      <c r="Z65" s="26"/>
      <c r="AA65" s="71">
        <v>-30.300000000000068</v>
      </c>
      <c r="AB65" s="75">
        <v>-3.1356721515057501E-2</v>
      </c>
      <c r="AC65" s="26">
        <v>1</v>
      </c>
      <c r="AD65" s="71"/>
      <c r="AE65" s="75"/>
      <c r="AF65" s="26"/>
      <c r="AG65" s="71"/>
      <c r="AH65" s="75"/>
      <c r="AI65" s="26"/>
      <c r="AJ65" s="71"/>
      <c r="AK65" s="75"/>
      <c r="AL65" s="26"/>
      <c r="AM65" s="71"/>
      <c r="AN65" s="75"/>
      <c r="AO65" s="26"/>
      <c r="AP65" s="71"/>
      <c r="AQ65" s="75"/>
      <c r="AR65" s="26"/>
      <c r="AS65" s="71"/>
      <c r="AT65" s="75"/>
      <c r="AU65" s="26"/>
      <c r="AV65" s="71"/>
      <c r="AW65" s="75"/>
      <c r="AX65" s="26"/>
      <c r="AY65" s="71">
        <f t="shared" si="34"/>
        <v>-82.540000000000191</v>
      </c>
      <c r="AZ65" s="75">
        <f t="shared" si="35"/>
        <v>-5.622477491462291E-2</v>
      </c>
      <c r="BA65" s="26">
        <f t="shared" si="36"/>
        <v>2</v>
      </c>
      <c r="BC65" s="71"/>
      <c r="BD65" s="75"/>
      <c r="BE65" s="26"/>
      <c r="BF65" s="71"/>
      <c r="BG65" s="75"/>
      <c r="BH65" s="26"/>
      <c r="BI65" s="71"/>
      <c r="BJ65" s="75"/>
      <c r="BK65" s="26"/>
      <c r="BL65" s="71"/>
      <c r="BM65" s="75"/>
      <c r="BN65" s="26"/>
      <c r="BO65" s="71"/>
      <c r="BP65" s="75"/>
      <c r="BQ65" s="26"/>
      <c r="BR65" s="71"/>
      <c r="BS65" s="75"/>
      <c r="BT65" s="26"/>
      <c r="BU65" s="71"/>
      <c r="BV65" s="75"/>
      <c r="BW65" s="26"/>
      <c r="BX65" s="71"/>
      <c r="BY65" s="75"/>
      <c r="BZ65" s="26"/>
      <c r="CA65" s="71"/>
      <c r="CB65" s="75"/>
      <c r="CC65" s="26"/>
      <c r="CD65" s="71"/>
      <c r="CE65" s="75"/>
      <c r="CF65" s="26"/>
      <c r="CG65" s="71"/>
      <c r="CH65" s="75"/>
      <c r="CI65" s="26"/>
      <c r="CJ65" s="71"/>
      <c r="CK65" s="75"/>
      <c r="CL65" s="26"/>
      <c r="CM65" s="71">
        <f t="shared" si="37"/>
        <v>0</v>
      </c>
      <c r="CN65" s="75" t="str">
        <f t="shared" si="38"/>
        <v/>
      </c>
      <c r="CO65" s="26">
        <f t="shared" si="39"/>
        <v>0</v>
      </c>
      <c r="CQ65" s="71" t="str">
        <f t="shared" si="40"/>
        <v/>
      </c>
      <c r="CR65" s="75" t="str">
        <f t="shared" si="0"/>
        <v/>
      </c>
      <c r="CS65" s="26" t="str">
        <f t="shared" si="1"/>
        <v/>
      </c>
      <c r="CT65" s="71">
        <f t="shared" si="2"/>
        <v>-52.240000000000123</v>
      </c>
      <c r="CU65" s="75">
        <f t="shared" si="3"/>
        <v>-8.109282831418832E-2</v>
      </c>
      <c r="CV65" s="26">
        <f t="shared" si="4"/>
        <v>1</v>
      </c>
      <c r="CW65" s="71" t="str">
        <f t="shared" si="5"/>
        <v/>
      </c>
      <c r="CX65" s="75" t="str">
        <f t="shared" si="6"/>
        <v/>
      </c>
      <c r="CY65" s="26" t="str">
        <f t="shared" si="7"/>
        <v/>
      </c>
      <c r="CZ65" s="71" t="str">
        <f t="shared" si="8"/>
        <v/>
      </c>
      <c r="DA65" s="75" t="str">
        <f t="shared" si="9"/>
        <v/>
      </c>
      <c r="DB65" s="26" t="str">
        <f t="shared" si="10"/>
        <v/>
      </c>
      <c r="DC65" s="71">
        <f t="shared" si="11"/>
        <v>-30.300000000000068</v>
      </c>
      <c r="DD65" s="75">
        <f t="shared" si="12"/>
        <v>-3.1356721515057501E-2</v>
      </c>
      <c r="DE65" s="26">
        <f t="shared" si="13"/>
        <v>1</v>
      </c>
      <c r="DF65" s="71" t="str">
        <f t="shared" si="14"/>
        <v/>
      </c>
      <c r="DG65" s="75" t="str">
        <f t="shared" si="15"/>
        <v/>
      </c>
      <c r="DH65" s="26" t="str">
        <f t="shared" si="16"/>
        <v/>
      </c>
      <c r="DI65" s="71" t="str">
        <f t="shared" si="17"/>
        <v/>
      </c>
      <c r="DJ65" s="75" t="str">
        <f t="shared" si="18"/>
        <v/>
      </c>
      <c r="DK65" s="26" t="str">
        <f t="shared" si="19"/>
        <v/>
      </c>
      <c r="DL65" s="71" t="str">
        <f t="shared" si="20"/>
        <v/>
      </c>
      <c r="DM65" s="75" t="str">
        <f t="shared" si="21"/>
        <v/>
      </c>
      <c r="DN65" s="26" t="str">
        <f t="shared" si="22"/>
        <v/>
      </c>
      <c r="DO65" s="71" t="str">
        <f t="shared" si="23"/>
        <v/>
      </c>
      <c r="DP65" s="75" t="str">
        <f t="shared" si="24"/>
        <v/>
      </c>
      <c r="DQ65" s="26" t="str">
        <f t="shared" si="25"/>
        <v/>
      </c>
      <c r="DR65" s="71" t="str">
        <f t="shared" si="41"/>
        <v/>
      </c>
      <c r="DS65" s="75" t="str">
        <f t="shared" si="26"/>
        <v/>
      </c>
      <c r="DT65" s="26" t="str">
        <f t="shared" si="27"/>
        <v/>
      </c>
      <c r="DU65" s="71" t="str">
        <f t="shared" si="28"/>
        <v/>
      </c>
      <c r="DV65" s="75" t="str">
        <f t="shared" si="29"/>
        <v/>
      </c>
      <c r="DW65" s="26" t="str">
        <f t="shared" si="30"/>
        <v/>
      </c>
      <c r="DX65" s="71" t="str">
        <f t="shared" si="31"/>
        <v/>
      </c>
      <c r="DY65" s="75" t="str">
        <f t="shared" si="32"/>
        <v/>
      </c>
      <c r="DZ65" s="26" t="str">
        <f t="shared" si="33"/>
        <v/>
      </c>
      <c r="EA65" s="71">
        <f>SUM(E65,H65,K65,O65,R65,X65,AA65,AD65,AG65,AJ65,AP65,AS65,BC65,BF65,BI65)</f>
        <v>-82.540000000000191</v>
      </c>
      <c r="EB65" s="75">
        <f t="shared" si="42"/>
        <v>-5.622477491462291E-2</v>
      </c>
      <c r="EC65" s="26">
        <f>SUM(G65,J65,M65,Q65,T65,Z65,AC65,AF65,AI65,AL65,AR65,AU65,BE65,BH65,BK65)</f>
        <v>2</v>
      </c>
    </row>
    <row r="66" spans="1:133" x14ac:dyDescent="0.2">
      <c r="A66" s="5" t="s">
        <v>68</v>
      </c>
      <c r="B66" s="5" t="s">
        <v>168</v>
      </c>
      <c r="C66" s="5" t="s">
        <v>200</v>
      </c>
      <c r="D66" s="5" t="str">
        <f>VLOOKUP(C66,'industry list'!B:C,2,FALSE)</f>
        <v>MEDICAL</v>
      </c>
      <c r="E66" s="72"/>
      <c r="F66" s="76"/>
      <c r="G66" s="25"/>
      <c r="H66" s="72"/>
      <c r="I66" s="76"/>
      <c r="J66" s="25"/>
      <c r="K66" s="72"/>
      <c r="L66" s="76"/>
      <c r="M66" s="25"/>
      <c r="O66" s="72"/>
      <c r="P66" s="76"/>
      <c r="Q66" s="25"/>
      <c r="R66" s="72"/>
      <c r="S66" s="76"/>
      <c r="T66" s="25"/>
      <c r="U66" s="72"/>
      <c r="V66" s="76"/>
      <c r="W66" s="25"/>
      <c r="X66" s="72"/>
      <c r="Y66" s="76"/>
      <c r="Z66" s="25"/>
      <c r="AA66" s="72"/>
      <c r="AB66" s="76"/>
      <c r="AC66" s="25"/>
      <c r="AD66" s="72"/>
      <c r="AE66" s="76"/>
      <c r="AF66" s="25"/>
      <c r="AG66" s="72"/>
      <c r="AH66" s="76"/>
      <c r="AI66" s="25"/>
      <c r="AJ66" s="72"/>
      <c r="AK66" s="76"/>
      <c r="AL66" s="25"/>
      <c r="AM66" s="72"/>
      <c r="AN66" s="76"/>
      <c r="AO66" s="25"/>
      <c r="AP66" s="72"/>
      <c r="AQ66" s="76"/>
      <c r="AR66" s="25"/>
      <c r="AS66" s="72">
        <v>269.77499999999998</v>
      </c>
      <c r="AT66" s="76">
        <v>0.27124787596649808</v>
      </c>
      <c r="AU66" s="25">
        <v>1</v>
      </c>
      <c r="AV66" s="72"/>
      <c r="AW66" s="76"/>
      <c r="AX66" s="25"/>
      <c r="AY66" s="72">
        <f t="shared" si="34"/>
        <v>269.77499999999998</v>
      </c>
      <c r="AZ66" s="76">
        <f t="shared" si="35"/>
        <v>0.27124787596649808</v>
      </c>
      <c r="BA66" s="25">
        <f t="shared" si="36"/>
        <v>1</v>
      </c>
      <c r="BC66" s="72">
        <v>357.70999999999992</v>
      </c>
      <c r="BD66" s="76">
        <v>0.35966296992670188</v>
      </c>
      <c r="BE66" s="25">
        <v>1</v>
      </c>
      <c r="BF66" s="72"/>
      <c r="BG66" s="76"/>
      <c r="BH66" s="25"/>
      <c r="BI66" s="72"/>
      <c r="BJ66" s="76"/>
      <c r="BK66" s="25"/>
      <c r="BL66" s="72"/>
      <c r="BM66" s="76"/>
      <c r="BN66" s="25"/>
      <c r="BO66" s="72"/>
      <c r="BP66" s="76"/>
      <c r="BQ66" s="25"/>
      <c r="BR66" s="72"/>
      <c r="BS66" s="76"/>
      <c r="BT66" s="25"/>
      <c r="BU66" s="72"/>
      <c r="BV66" s="76"/>
      <c r="BW66" s="25"/>
      <c r="BX66" s="72"/>
      <c r="BY66" s="76"/>
      <c r="BZ66" s="25"/>
      <c r="CA66" s="72"/>
      <c r="CB66" s="76"/>
      <c r="CC66" s="25"/>
      <c r="CD66" s="72"/>
      <c r="CE66" s="76"/>
      <c r="CF66" s="25"/>
      <c r="CG66" s="72"/>
      <c r="CH66" s="76"/>
      <c r="CI66" s="25"/>
      <c r="CJ66" s="72"/>
      <c r="CK66" s="76"/>
      <c r="CL66" s="25"/>
      <c r="CM66" s="72">
        <f t="shared" si="37"/>
        <v>357.70999999999992</v>
      </c>
      <c r="CN66" s="76">
        <f t="shared" si="38"/>
        <v>0.35966296992670188</v>
      </c>
      <c r="CO66" s="25">
        <f t="shared" si="39"/>
        <v>1</v>
      </c>
      <c r="CQ66" s="72">
        <f t="shared" si="40"/>
        <v>357.70999999999992</v>
      </c>
      <c r="CR66" s="76">
        <f t="shared" si="0"/>
        <v>0.35966296992670188</v>
      </c>
      <c r="CS66" s="25">
        <f t="shared" si="1"/>
        <v>1</v>
      </c>
      <c r="CT66" s="72" t="str">
        <f t="shared" si="2"/>
        <v/>
      </c>
      <c r="CU66" s="76" t="str">
        <f t="shared" si="3"/>
        <v/>
      </c>
      <c r="CV66" s="25" t="str">
        <f t="shared" si="4"/>
        <v/>
      </c>
      <c r="CW66" s="72" t="str">
        <f t="shared" si="5"/>
        <v/>
      </c>
      <c r="CX66" s="76" t="str">
        <f t="shared" si="6"/>
        <v/>
      </c>
      <c r="CY66" s="25" t="str">
        <f t="shared" si="7"/>
        <v/>
      </c>
      <c r="CZ66" s="72" t="str">
        <f t="shared" si="8"/>
        <v/>
      </c>
      <c r="DA66" s="76" t="str">
        <f t="shared" si="9"/>
        <v/>
      </c>
      <c r="DB66" s="25" t="str">
        <f t="shared" si="10"/>
        <v/>
      </c>
      <c r="DC66" s="72" t="str">
        <f t="shared" si="11"/>
        <v/>
      </c>
      <c r="DD66" s="76" t="str">
        <f t="shared" si="12"/>
        <v/>
      </c>
      <c r="DE66" s="25" t="str">
        <f t="shared" si="13"/>
        <v/>
      </c>
      <c r="DF66" s="72" t="str">
        <f t="shared" si="14"/>
        <v/>
      </c>
      <c r="DG66" s="76" t="str">
        <f t="shared" si="15"/>
        <v/>
      </c>
      <c r="DH66" s="25" t="str">
        <f t="shared" si="16"/>
        <v/>
      </c>
      <c r="DI66" s="72" t="str">
        <f t="shared" si="17"/>
        <v/>
      </c>
      <c r="DJ66" s="76" t="str">
        <f t="shared" si="18"/>
        <v/>
      </c>
      <c r="DK66" s="25" t="str">
        <f t="shared" si="19"/>
        <v/>
      </c>
      <c r="DL66" s="72" t="str">
        <f t="shared" si="20"/>
        <v/>
      </c>
      <c r="DM66" s="76" t="str">
        <f t="shared" si="21"/>
        <v/>
      </c>
      <c r="DN66" s="25" t="str">
        <f t="shared" si="22"/>
        <v/>
      </c>
      <c r="DO66" s="72" t="str">
        <f t="shared" si="23"/>
        <v/>
      </c>
      <c r="DP66" s="76" t="str">
        <f t="shared" si="24"/>
        <v/>
      </c>
      <c r="DQ66" s="25" t="str">
        <f t="shared" si="25"/>
        <v/>
      </c>
      <c r="DR66" s="72" t="str">
        <f t="shared" si="41"/>
        <v/>
      </c>
      <c r="DS66" s="76" t="str">
        <f t="shared" si="26"/>
        <v/>
      </c>
      <c r="DT66" s="25" t="str">
        <f t="shared" si="27"/>
        <v/>
      </c>
      <c r="DU66" s="72">
        <f t="shared" si="28"/>
        <v>269.77499999999998</v>
      </c>
      <c r="DV66" s="76">
        <f t="shared" si="29"/>
        <v>0.27124787596649808</v>
      </c>
      <c r="DW66" s="25">
        <f t="shared" si="30"/>
        <v>1</v>
      </c>
      <c r="DX66" s="72" t="str">
        <f t="shared" si="31"/>
        <v/>
      </c>
      <c r="DY66" s="76" t="str">
        <f t="shared" si="32"/>
        <v/>
      </c>
      <c r="DZ66" s="25" t="str">
        <f t="shared" si="33"/>
        <v/>
      </c>
      <c r="EA66" s="72">
        <f>SUM(E66,H66,K66,O66,R66,X66,AA66,AD66,AG66,AJ66,AP66,AS66,BC66,BF66,BI66)</f>
        <v>627.4849999999999</v>
      </c>
      <c r="EB66" s="76">
        <f t="shared" si="42"/>
        <v>0.31545542294660001</v>
      </c>
      <c r="EC66" s="25">
        <f>SUM(G66,J66,M66,Q66,T66,Z66,AC66,AF66,AI66,AL66,AR66,AU66,BE66,BH66,BK66)</f>
        <v>2</v>
      </c>
    </row>
    <row r="67" spans="1:133" x14ac:dyDescent="0.2">
      <c r="A67" s="8" t="s">
        <v>101</v>
      </c>
      <c r="B67" s="8" t="s">
        <v>187</v>
      </c>
      <c r="C67" s="43" t="s">
        <v>470</v>
      </c>
      <c r="D67" s="43" t="str">
        <f>VLOOKUP(C67,'industry list'!B:C,2,FALSE)</f>
        <v>MEDICAL</v>
      </c>
      <c r="E67" s="71"/>
      <c r="F67" s="75"/>
      <c r="G67" s="26"/>
      <c r="H67" s="71"/>
      <c r="I67" s="75"/>
      <c r="J67" s="26"/>
      <c r="K67" s="71"/>
      <c r="L67" s="75"/>
      <c r="M67" s="26"/>
      <c r="O67" s="71"/>
      <c r="P67" s="75"/>
      <c r="Q67" s="26"/>
      <c r="R67" s="71"/>
      <c r="S67" s="75"/>
      <c r="T67" s="26"/>
      <c r="U67" s="71"/>
      <c r="V67" s="75"/>
      <c r="W67" s="26"/>
      <c r="X67" s="71"/>
      <c r="Y67" s="75"/>
      <c r="Z67" s="26"/>
      <c r="AA67" s="71"/>
      <c r="AB67" s="75"/>
      <c r="AC67" s="26"/>
      <c r="AD67" s="71"/>
      <c r="AE67" s="75"/>
      <c r="AF67" s="26"/>
      <c r="AG67" s="71"/>
      <c r="AH67" s="75"/>
      <c r="AI67" s="26"/>
      <c r="AJ67" s="71"/>
      <c r="AK67" s="75"/>
      <c r="AL67" s="26"/>
      <c r="AM67" s="71"/>
      <c r="AN67" s="75"/>
      <c r="AO67" s="26"/>
      <c r="AP67" s="71"/>
      <c r="AQ67" s="75"/>
      <c r="AR67" s="26"/>
      <c r="AS67" s="71"/>
      <c r="AT67" s="75"/>
      <c r="AU67" s="26"/>
      <c r="AV67" s="71"/>
      <c r="AW67" s="75"/>
      <c r="AX67" s="26"/>
      <c r="AY67" s="71">
        <f t="shared" si="34"/>
        <v>0</v>
      </c>
      <c r="AZ67" s="75" t="str">
        <f t="shared" si="35"/>
        <v/>
      </c>
      <c r="BA67" s="26">
        <f t="shared" si="36"/>
        <v>0</v>
      </c>
      <c r="BC67" s="71">
        <v>-115.56999999999994</v>
      </c>
      <c r="BD67" s="75">
        <v>-0.12500135200908544</v>
      </c>
      <c r="BE67" s="26">
        <v>1</v>
      </c>
      <c r="BF67" s="71"/>
      <c r="BG67" s="75"/>
      <c r="BH67" s="26"/>
      <c r="BI67" s="71"/>
      <c r="BJ67" s="75"/>
      <c r="BK67" s="26"/>
      <c r="BL67" s="71"/>
      <c r="BM67" s="75"/>
      <c r="BN67" s="26"/>
      <c r="BO67" s="71"/>
      <c r="BP67" s="75"/>
      <c r="BQ67" s="26"/>
      <c r="BR67" s="71"/>
      <c r="BS67" s="75"/>
      <c r="BT67" s="26"/>
      <c r="BU67" s="71"/>
      <c r="BV67" s="75"/>
      <c r="BW67" s="26"/>
      <c r="BX67" s="71"/>
      <c r="BY67" s="75"/>
      <c r="BZ67" s="26"/>
      <c r="CA67" s="71"/>
      <c r="CB67" s="75"/>
      <c r="CC67" s="26"/>
      <c r="CD67" s="71"/>
      <c r="CE67" s="75"/>
      <c r="CF67" s="26"/>
      <c r="CG67" s="71"/>
      <c r="CH67" s="75"/>
      <c r="CI67" s="26"/>
      <c r="CJ67" s="71"/>
      <c r="CK67" s="75"/>
      <c r="CL67" s="26"/>
      <c r="CM67" s="71">
        <f t="shared" si="37"/>
        <v>-115.56999999999994</v>
      </c>
      <c r="CN67" s="75">
        <f t="shared" si="38"/>
        <v>-0.12500135200908544</v>
      </c>
      <c r="CO67" s="26">
        <f t="shared" si="39"/>
        <v>1</v>
      </c>
      <c r="CQ67" s="71">
        <f t="shared" si="40"/>
        <v>-115.56999999999994</v>
      </c>
      <c r="CR67" s="75">
        <f t="shared" si="0"/>
        <v>-0.12500135200908544</v>
      </c>
      <c r="CS67" s="26">
        <f t="shared" si="1"/>
        <v>1</v>
      </c>
      <c r="CT67" s="71" t="str">
        <f t="shared" si="2"/>
        <v/>
      </c>
      <c r="CU67" s="75" t="str">
        <f t="shared" si="3"/>
        <v/>
      </c>
      <c r="CV67" s="26" t="str">
        <f t="shared" si="4"/>
        <v/>
      </c>
      <c r="CW67" s="71" t="str">
        <f t="shared" si="5"/>
        <v/>
      </c>
      <c r="CX67" s="75" t="str">
        <f t="shared" si="6"/>
        <v/>
      </c>
      <c r="CY67" s="26" t="str">
        <f t="shared" si="7"/>
        <v/>
      </c>
      <c r="CZ67" s="71" t="str">
        <f t="shared" si="8"/>
        <v/>
      </c>
      <c r="DA67" s="75" t="str">
        <f t="shared" si="9"/>
        <v/>
      </c>
      <c r="DB67" s="26" t="str">
        <f t="shared" si="10"/>
        <v/>
      </c>
      <c r="DC67" s="71" t="str">
        <f t="shared" si="11"/>
        <v/>
      </c>
      <c r="DD67" s="75" t="str">
        <f t="shared" si="12"/>
        <v/>
      </c>
      <c r="DE67" s="26" t="str">
        <f t="shared" si="13"/>
        <v/>
      </c>
      <c r="DF67" s="71" t="str">
        <f t="shared" si="14"/>
        <v/>
      </c>
      <c r="DG67" s="75" t="str">
        <f t="shared" si="15"/>
        <v/>
      </c>
      <c r="DH67" s="26" t="str">
        <f t="shared" si="16"/>
        <v/>
      </c>
      <c r="DI67" s="71" t="str">
        <f t="shared" si="17"/>
        <v/>
      </c>
      <c r="DJ67" s="75" t="str">
        <f t="shared" si="18"/>
        <v/>
      </c>
      <c r="DK67" s="26" t="str">
        <f t="shared" si="19"/>
        <v/>
      </c>
      <c r="DL67" s="71" t="str">
        <f t="shared" si="20"/>
        <v/>
      </c>
      <c r="DM67" s="75" t="str">
        <f t="shared" si="21"/>
        <v/>
      </c>
      <c r="DN67" s="26" t="str">
        <f t="shared" si="22"/>
        <v/>
      </c>
      <c r="DO67" s="71" t="str">
        <f t="shared" si="23"/>
        <v/>
      </c>
      <c r="DP67" s="75" t="str">
        <f t="shared" si="24"/>
        <v/>
      </c>
      <c r="DQ67" s="26" t="str">
        <f t="shared" si="25"/>
        <v/>
      </c>
      <c r="DR67" s="71" t="str">
        <f t="shared" si="41"/>
        <v/>
      </c>
      <c r="DS67" s="75" t="str">
        <f t="shared" si="26"/>
        <v/>
      </c>
      <c r="DT67" s="26" t="str">
        <f t="shared" si="27"/>
        <v/>
      </c>
      <c r="DU67" s="71" t="str">
        <f t="shared" si="28"/>
        <v/>
      </c>
      <c r="DV67" s="75" t="str">
        <f t="shared" si="29"/>
        <v/>
      </c>
      <c r="DW67" s="26" t="str">
        <f t="shared" si="30"/>
        <v/>
      </c>
      <c r="DX67" s="71" t="str">
        <f t="shared" si="31"/>
        <v/>
      </c>
      <c r="DY67" s="75" t="str">
        <f t="shared" si="32"/>
        <v/>
      </c>
      <c r="DZ67" s="26" t="str">
        <f t="shared" si="33"/>
        <v/>
      </c>
      <c r="EA67" s="71">
        <f>SUM(E67,H67,K67,O67,R67,X67,AA67,AD67,AG67,AJ67,AP67,AS67,BC67,BF67,BI67)</f>
        <v>-115.56999999999994</v>
      </c>
      <c r="EB67" s="75">
        <f t="shared" si="42"/>
        <v>-0.12500135200908544</v>
      </c>
      <c r="EC67" s="26">
        <f>SUM(G67,J67,M67,Q67,T67,Z67,AC67,AF67,AI67,AL67,AR67,AU67,BE67,BH67,BK67)</f>
        <v>1</v>
      </c>
    </row>
    <row r="68" spans="1:133" x14ac:dyDescent="0.2">
      <c r="A68" s="5" t="s">
        <v>51</v>
      </c>
      <c r="B68" s="5" t="s">
        <v>154</v>
      </c>
      <c r="C68" s="5" t="s">
        <v>579</v>
      </c>
      <c r="D68" s="5" t="str">
        <f>VLOOKUP(C68,'industry list'!B:C,2,FALSE)</f>
        <v>MEDICAL</v>
      </c>
      <c r="E68" s="72"/>
      <c r="F68" s="76"/>
      <c r="G68" s="25"/>
      <c r="H68" s="72"/>
      <c r="I68" s="76"/>
      <c r="J68" s="25"/>
      <c r="K68" s="72"/>
      <c r="L68" s="76"/>
      <c r="M68" s="25"/>
      <c r="O68" s="72"/>
      <c r="P68" s="76"/>
      <c r="Q68" s="25"/>
      <c r="R68" s="72"/>
      <c r="S68" s="76"/>
      <c r="T68" s="25"/>
      <c r="U68" s="72"/>
      <c r="V68" s="76"/>
      <c r="W68" s="25"/>
      <c r="X68" s="72"/>
      <c r="Y68" s="76"/>
      <c r="Z68" s="25"/>
      <c r="AA68" s="72"/>
      <c r="AB68" s="76"/>
      <c r="AC68" s="25"/>
      <c r="AD68" s="72"/>
      <c r="AE68" s="76"/>
      <c r="AF68" s="25"/>
      <c r="AG68" s="72"/>
      <c r="AH68" s="76"/>
      <c r="AI68" s="25"/>
      <c r="AJ68" s="72"/>
      <c r="AK68" s="76"/>
      <c r="AL68" s="25"/>
      <c r="AM68" s="72"/>
      <c r="AN68" s="76"/>
      <c r="AO68" s="25"/>
      <c r="AP68" s="72"/>
      <c r="AQ68" s="76"/>
      <c r="AR68" s="25"/>
      <c r="AS68" s="72">
        <v>-99.590000000000146</v>
      </c>
      <c r="AT68" s="76">
        <v>-5.8348957112725648E-2</v>
      </c>
      <c r="AU68" s="25">
        <v>1</v>
      </c>
      <c r="AV68" s="72"/>
      <c r="AW68" s="76"/>
      <c r="AX68" s="25"/>
      <c r="AY68" s="72">
        <f t="shared" si="34"/>
        <v>-99.590000000000146</v>
      </c>
      <c r="AZ68" s="76">
        <f t="shared" si="35"/>
        <v>-5.8348957112725648E-2</v>
      </c>
      <c r="BA68" s="25">
        <f t="shared" si="36"/>
        <v>1</v>
      </c>
      <c r="BC68" s="72"/>
      <c r="BD68" s="76"/>
      <c r="BE68" s="25"/>
      <c r="BF68" s="72"/>
      <c r="BG68" s="76"/>
      <c r="BH68" s="25"/>
      <c r="BI68" s="72"/>
      <c r="BJ68" s="76"/>
      <c r="BK68" s="25"/>
      <c r="BL68" s="72"/>
      <c r="BM68" s="76"/>
      <c r="BN68" s="25"/>
      <c r="BO68" s="72"/>
      <c r="BP68" s="76"/>
      <c r="BQ68" s="25"/>
      <c r="BR68" s="72"/>
      <c r="BS68" s="76"/>
      <c r="BT68" s="25"/>
      <c r="BU68" s="72"/>
      <c r="BV68" s="76"/>
      <c r="BW68" s="25"/>
      <c r="BX68" s="72"/>
      <c r="BY68" s="76"/>
      <c r="BZ68" s="25"/>
      <c r="CA68" s="72"/>
      <c r="CB68" s="76"/>
      <c r="CC68" s="25"/>
      <c r="CD68" s="72"/>
      <c r="CE68" s="76"/>
      <c r="CF68" s="25"/>
      <c r="CG68" s="72"/>
      <c r="CH68" s="76"/>
      <c r="CI68" s="25"/>
      <c r="CJ68" s="72"/>
      <c r="CK68" s="76"/>
      <c r="CL68" s="25"/>
      <c r="CM68" s="72">
        <f t="shared" si="37"/>
        <v>0</v>
      </c>
      <c r="CN68" s="76" t="str">
        <f t="shared" si="38"/>
        <v/>
      </c>
      <c r="CO68" s="25">
        <f t="shared" si="39"/>
        <v>0</v>
      </c>
      <c r="CQ68" s="72" t="str">
        <f t="shared" si="40"/>
        <v/>
      </c>
      <c r="CR68" s="76" t="str">
        <f t="shared" si="0"/>
        <v/>
      </c>
      <c r="CS68" s="25" t="str">
        <f t="shared" si="1"/>
        <v/>
      </c>
      <c r="CT68" s="72" t="str">
        <f t="shared" si="2"/>
        <v/>
      </c>
      <c r="CU68" s="76" t="str">
        <f t="shared" si="3"/>
        <v/>
      </c>
      <c r="CV68" s="25" t="str">
        <f t="shared" si="4"/>
        <v/>
      </c>
      <c r="CW68" s="72" t="str">
        <f t="shared" si="5"/>
        <v/>
      </c>
      <c r="CX68" s="76" t="str">
        <f t="shared" si="6"/>
        <v/>
      </c>
      <c r="CY68" s="25" t="str">
        <f t="shared" si="7"/>
        <v/>
      </c>
      <c r="CZ68" s="72" t="str">
        <f t="shared" si="8"/>
        <v/>
      </c>
      <c r="DA68" s="76" t="str">
        <f t="shared" si="9"/>
        <v/>
      </c>
      <c r="DB68" s="25" t="str">
        <f t="shared" si="10"/>
        <v/>
      </c>
      <c r="DC68" s="72" t="str">
        <f t="shared" si="11"/>
        <v/>
      </c>
      <c r="DD68" s="76" t="str">
        <f t="shared" si="12"/>
        <v/>
      </c>
      <c r="DE68" s="25" t="str">
        <f t="shared" si="13"/>
        <v/>
      </c>
      <c r="DF68" s="72" t="str">
        <f t="shared" si="14"/>
        <v/>
      </c>
      <c r="DG68" s="76" t="str">
        <f t="shared" si="15"/>
        <v/>
      </c>
      <c r="DH68" s="25" t="str">
        <f t="shared" si="16"/>
        <v/>
      </c>
      <c r="DI68" s="72" t="str">
        <f t="shared" si="17"/>
        <v/>
      </c>
      <c r="DJ68" s="76" t="str">
        <f t="shared" si="18"/>
        <v/>
      </c>
      <c r="DK68" s="25" t="str">
        <f t="shared" si="19"/>
        <v/>
      </c>
      <c r="DL68" s="72" t="str">
        <f t="shared" si="20"/>
        <v/>
      </c>
      <c r="DM68" s="76" t="str">
        <f t="shared" si="21"/>
        <v/>
      </c>
      <c r="DN68" s="25" t="str">
        <f t="shared" si="22"/>
        <v/>
      </c>
      <c r="DO68" s="72" t="str">
        <f t="shared" si="23"/>
        <v/>
      </c>
      <c r="DP68" s="76" t="str">
        <f t="shared" si="24"/>
        <v/>
      </c>
      <c r="DQ68" s="25" t="str">
        <f t="shared" si="25"/>
        <v/>
      </c>
      <c r="DR68" s="72" t="str">
        <f t="shared" si="41"/>
        <v/>
      </c>
      <c r="DS68" s="76" t="str">
        <f t="shared" si="26"/>
        <v/>
      </c>
      <c r="DT68" s="25" t="str">
        <f t="shared" si="27"/>
        <v/>
      </c>
      <c r="DU68" s="72">
        <f t="shared" si="28"/>
        <v>-99.590000000000146</v>
      </c>
      <c r="DV68" s="76">
        <f t="shared" si="29"/>
        <v>-5.8348957112725648E-2</v>
      </c>
      <c r="DW68" s="25">
        <f t="shared" si="30"/>
        <v>1</v>
      </c>
      <c r="DX68" s="72" t="str">
        <f t="shared" si="31"/>
        <v/>
      </c>
      <c r="DY68" s="76" t="str">
        <f t="shared" si="32"/>
        <v/>
      </c>
      <c r="DZ68" s="25" t="str">
        <f t="shared" si="33"/>
        <v/>
      </c>
      <c r="EA68" s="72">
        <f>SUM(E68,H68,K68,O68,R68,X68,AA68,AD68,AG68,AJ68,AP68,AS68,BC68,BF68,BI68)</f>
        <v>-99.590000000000146</v>
      </c>
      <c r="EB68" s="76">
        <f t="shared" si="42"/>
        <v>-5.8348957112725648E-2</v>
      </c>
      <c r="EC68" s="25">
        <f>SUM(G68,J68,M68,Q68,T68,Z68,AC68,AF68,AI68,AL68,AR68,AU68,BE68,BH68,BK68)</f>
        <v>1</v>
      </c>
    </row>
    <row r="69" spans="1:133" x14ac:dyDescent="0.2">
      <c r="A69" s="8" t="s">
        <v>103</v>
      </c>
      <c r="B69" s="8" t="s">
        <v>188</v>
      </c>
      <c r="C69" s="43" t="s">
        <v>239</v>
      </c>
      <c r="D69" s="43" t="str">
        <f>VLOOKUP(C69,'industry list'!B:C,2,FALSE)</f>
        <v>METALS</v>
      </c>
      <c r="E69" s="71"/>
      <c r="F69" s="75"/>
      <c r="G69" s="26"/>
      <c r="H69" s="71"/>
      <c r="I69" s="75"/>
      <c r="J69" s="26"/>
      <c r="K69" s="71"/>
      <c r="L69" s="75"/>
      <c r="M69" s="26"/>
      <c r="O69" s="71"/>
      <c r="P69" s="75"/>
      <c r="Q69" s="26"/>
      <c r="R69" s="71"/>
      <c r="S69" s="75"/>
      <c r="T69" s="26"/>
      <c r="U69" s="71"/>
      <c r="V69" s="75"/>
      <c r="W69" s="26"/>
      <c r="X69" s="71"/>
      <c r="Y69" s="75"/>
      <c r="Z69" s="26"/>
      <c r="AA69" s="71"/>
      <c r="AB69" s="75"/>
      <c r="AC69" s="26"/>
      <c r="AD69" s="71"/>
      <c r="AE69" s="75"/>
      <c r="AF69" s="26"/>
      <c r="AG69" s="71"/>
      <c r="AH69" s="75"/>
      <c r="AI69" s="26"/>
      <c r="AJ69" s="71"/>
      <c r="AK69" s="75"/>
      <c r="AL69" s="26"/>
      <c r="AM69" s="71"/>
      <c r="AN69" s="75"/>
      <c r="AO69" s="26"/>
      <c r="AP69" s="71"/>
      <c r="AQ69" s="75"/>
      <c r="AR69" s="26"/>
      <c r="AS69" s="71">
        <v>-848.42000000000007</v>
      </c>
      <c r="AT69" s="75">
        <v>-0.28813720495839701</v>
      </c>
      <c r="AU69" s="26">
        <v>1</v>
      </c>
      <c r="AV69" s="71"/>
      <c r="AW69" s="75"/>
      <c r="AX69" s="26"/>
      <c r="AY69" s="71">
        <f t="shared" si="34"/>
        <v>-848.42000000000007</v>
      </c>
      <c r="AZ69" s="75">
        <f t="shared" si="35"/>
        <v>-0.28813720495839701</v>
      </c>
      <c r="BA69" s="26">
        <f t="shared" si="36"/>
        <v>1</v>
      </c>
      <c r="BC69" s="71"/>
      <c r="BD69" s="75"/>
      <c r="BE69" s="26"/>
      <c r="BF69" s="71"/>
      <c r="BG69" s="75"/>
      <c r="BH69" s="26"/>
      <c r="BI69" s="71"/>
      <c r="BJ69" s="75"/>
      <c r="BK69" s="26"/>
      <c r="BL69" s="71"/>
      <c r="BM69" s="75"/>
      <c r="BN69" s="26"/>
      <c r="BO69" s="71"/>
      <c r="BP69" s="75"/>
      <c r="BQ69" s="26"/>
      <c r="BR69" s="71"/>
      <c r="BS69" s="75"/>
      <c r="BT69" s="26"/>
      <c r="BU69" s="71"/>
      <c r="BV69" s="75"/>
      <c r="BW69" s="26"/>
      <c r="BX69" s="71"/>
      <c r="BY69" s="75"/>
      <c r="BZ69" s="26"/>
      <c r="CA69" s="71"/>
      <c r="CB69" s="75"/>
      <c r="CC69" s="26"/>
      <c r="CD69" s="71"/>
      <c r="CE69" s="75"/>
      <c r="CF69" s="26"/>
      <c r="CG69" s="71"/>
      <c r="CH69" s="75"/>
      <c r="CI69" s="26"/>
      <c r="CJ69" s="71"/>
      <c r="CK69" s="75"/>
      <c r="CL69" s="26"/>
      <c r="CM69" s="71">
        <f t="shared" si="37"/>
        <v>0</v>
      </c>
      <c r="CN69" s="75" t="str">
        <f t="shared" si="38"/>
        <v/>
      </c>
      <c r="CO69" s="26">
        <f t="shared" si="39"/>
        <v>0</v>
      </c>
      <c r="CQ69" s="71" t="str">
        <f t="shared" si="40"/>
        <v/>
      </c>
      <c r="CR69" s="75" t="str">
        <f t="shared" ref="CR69:CR100" si="43">IFERROR(AVERAGE(P69,BD69),"")</f>
        <v/>
      </c>
      <c r="CS69" s="26" t="str">
        <f t="shared" ref="CS69:CS100" si="44">IFERROR(AVERAGE(Q69,BE69),"")</f>
        <v/>
      </c>
      <c r="CT69" s="71" t="str">
        <f t="shared" ref="CT69:CT100" si="45">IFERROR(AVERAGE(R69,BF69),"")</f>
        <v/>
      </c>
      <c r="CU69" s="75" t="str">
        <f t="shared" ref="CU69:CU100" si="46">IFERROR(AVERAGE(S69,BG69),"")</f>
        <v/>
      </c>
      <c r="CV69" s="26" t="str">
        <f t="shared" ref="CV69:CV100" si="47">IFERROR(AVERAGE(T69,BH69),"")</f>
        <v/>
      </c>
      <c r="CW69" s="71" t="str">
        <f t="shared" ref="CW69:CW100" si="48">IFERROR(AVERAGE(U69,BI69),"")</f>
        <v/>
      </c>
      <c r="CX69" s="75" t="str">
        <f t="shared" ref="CX69:CX100" si="49">IFERROR(AVERAGE(V69,BJ69),"")</f>
        <v/>
      </c>
      <c r="CY69" s="26" t="str">
        <f t="shared" ref="CY69:CY100" si="50">IFERROR(AVERAGE(W69,BK69),"")</f>
        <v/>
      </c>
      <c r="CZ69" s="71" t="str">
        <f t="shared" ref="CZ69:CZ100" si="51">IFERROR(AVERAGE(X69,BL69),"")</f>
        <v/>
      </c>
      <c r="DA69" s="75" t="str">
        <f t="shared" ref="DA69:DA100" si="52">IFERROR(AVERAGE(Y69,BM69),"")</f>
        <v/>
      </c>
      <c r="DB69" s="26" t="str">
        <f t="shared" ref="DB69:DB100" si="53">IFERROR(AVERAGE(Z69,BN69),"")</f>
        <v/>
      </c>
      <c r="DC69" s="71" t="str">
        <f t="shared" ref="DC69:DC100" si="54">IFERROR(AVERAGE(AA69,BO69),"")</f>
        <v/>
      </c>
      <c r="DD69" s="75" t="str">
        <f t="shared" ref="DD69:DD100" si="55">IFERROR(AVERAGE(AB69,BP69),"")</f>
        <v/>
      </c>
      <c r="DE69" s="26" t="str">
        <f t="shared" ref="DE69:DE100" si="56">IFERROR(AVERAGE(AC69,BQ69),"")</f>
        <v/>
      </c>
      <c r="DF69" s="71" t="str">
        <f t="shared" ref="DF69:DF100" si="57">IFERROR(AVERAGE(AD69,BR69),"")</f>
        <v/>
      </c>
      <c r="DG69" s="75" t="str">
        <f t="shared" ref="DG69:DG100" si="58">IFERROR(AVERAGE(AE69,BS69),"")</f>
        <v/>
      </c>
      <c r="DH69" s="26" t="str">
        <f t="shared" ref="DH69:DH100" si="59">IFERROR(AVERAGE(AF69,BT69),"")</f>
        <v/>
      </c>
      <c r="DI69" s="71" t="str">
        <f t="shared" ref="DI69:DI100" si="60">IFERROR(AVERAGE(AG69,BU69),"")</f>
        <v/>
      </c>
      <c r="DJ69" s="75" t="str">
        <f t="shared" ref="DJ69:DJ100" si="61">IFERROR(AVERAGE(AH69,BV69),"")</f>
        <v/>
      </c>
      <c r="DK69" s="26" t="str">
        <f t="shared" ref="DK69:DK100" si="62">IFERROR(AVERAGE(AI69,BW69),"")</f>
        <v/>
      </c>
      <c r="DL69" s="71" t="str">
        <f t="shared" ref="DL69:DL100" si="63">IFERROR(AVERAGE(AJ69,BX69),"")</f>
        <v/>
      </c>
      <c r="DM69" s="75" t="str">
        <f t="shared" ref="DM69:DM100" si="64">IFERROR(AVERAGE(AK69,BY69),"")</f>
        <v/>
      </c>
      <c r="DN69" s="26" t="str">
        <f t="shared" ref="DN69:DN100" si="65">IFERROR(AVERAGE(AL69,BZ69),"")</f>
        <v/>
      </c>
      <c r="DO69" s="71" t="str">
        <f t="shared" ref="DO69:DO100" si="66">IFERROR(AVERAGE(AM69,CA69),"")</f>
        <v/>
      </c>
      <c r="DP69" s="75" t="str">
        <f t="shared" ref="DP69:DP100" si="67">IFERROR(AVERAGE(AN69,CB69),"")</f>
        <v/>
      </c>
      <c r="DQ69" s="26" t="str">
        <f t="shared" ref="DQ69:DQ100" si="68">IFERROR(AVERAGE(AO69,CC69),"")</f>
        <v/>
      </c>
      <c r="DR69" s="71" t="str">
        <f t="shared" si="41"/>
        <v/>
      </c>
      <c r="DS69" s="75" t="str">
        <f t="shared" ref="DS69:DS101" si="69">IFERROR(AVERAGE(F69,AQ69,CE69),"")</f>
        <v/>
      </c>
      <c r="DT69" s="26" t="str">
        <f t="shared" ref="DT69:DT101" si="70">IFERROR(AVERAGE(G69,AR69,CF69),"")</f>
        <v/>
      </c>
      <c r="DU69" s="71">
        <f t="shared" ref="DU69:DU101" si="71">IFERROR(AVERAGE(H69,AS69,CG69),"")</f>
        <v>-848.42000000000007</v>
      </c>
      <c r="DV69" s="75">
        <f t="shared" ref="DV69:DV101" si="72">IFERROR(AVERAGE(I69,AT69,CH69),"")</f>
        <v>-0.28813720495839701</v>
      </c>
      <c r="DW69" s="26">
        <f t="shared" ref="DW69:DW101" si="73">IFERROR(AVERAGE(J69,AU69,CI69),"")</f>
        <v>1</v>
      </c>
      <c r="DX69" s="71" t="str">
        <f t="shared" ref="DX69:DX101" si="74">IFERROR(AVERAGE(K69,AV69,CJ69),"")</f>
        <v/>
      </c>
      <c r="DY69" s="75" t="str">
        <f t="shared" ref="DY69:DY101" si="75">IFERROR(AVERAGE(L69,AW69,CK69),"")</f>
        <v/>
      </c>
      <c r="DZ69" s="26" t="str">
        <f t="shared" ref="DZ69:DZ101" si="76">IFERROR(AVERAGE(M69,AX69,CL69),"")</f>
        <v/>
      </c>
      <c r="EA69" s="71">
        <f>SUM(E69,H69,K69,O69,R69,X69,AA69,AD69,AG69,AJ69,AP69,AS69,BC69,BF69,BI69)</f>
        <v>-848.42000000000007</v>
      </c>
      <c r="EB69" s="75">
        <f t="shared" si="42"/>
        <v>-0.28813720495839701</v>
      </c>
      <c r="EC69" s="26">
        <f>SUM(G69,J69,M69,Q69,T69,Z69,AC69,AF69,AI69,AL69,AR69,AU69,BE69,BH69,BK69)</f>
        <v>1</v>
      </c>
    </row>
    <row r="70" spans="1:133" x14ac:dyDescent="0.2">
      <c r="A70" s="5" t="s">
        <v>44</v>
      </c>
      <c r="B70" s="5" t="s">
        <v>149</v>
      </c>
      <c r="C70" s="5" t="s">
        <v>226</v>
      </c>
      <c r="D70" s="5" t="str">
        <f>VLOOKUP(C70,'industry list'!B:C,2,FALSE)</f>
        <v>MINING</v>
      </c>
      <c r="E70" s="72"/>
      <c r="F70" s="76"/>
      <c r="G70" s="25"/>
      <c r="H70" s="72"/>
      <c r="I70" s="76"/>
      <c r="J70" s="25"/>
      <c r="K70" s="72"/>
      <c r="L70" s="76"/>
      <c r="M70" s="25"/>
      <c r="O70" s="72"/>
      <c r="P70" s="76"/>
      <c r="Q70" s="25"/>
      <c r="R70" s="72"/>
      <c r="S70" s="76"/>
      <c r="T70" s="25"/>
      <c r="U70" s="72"/>
      <c r="V70" s="76"/>
      <c r="W70" s="25"/>
      <c r="X70" s="72"/>
      <c r="Y70" s="76"/>
      <c r="Z70" s="25"/>
      <c r="AA70" s="72"/>
      <c r="AB70" s="76"/>
      <c r="AC70" s="25"/>
      <c r="AD70" s="72"/>
      <c r="AE70" s="76"/>
      <c r="AF70" s="25"/>
      <c r="AG70" s="72"/>
      <c r="AH70" s="76"/>
      <c r="AI70" s="25"/>
      <c r="AJ70" s="72"/>
      <c r="AK70" s="76"/>
      <c r="AL70" s="25"/>
      <c r="AM70" s="72"/>
      <c r="AN70" s="76"/>
      <c r="AO70" s="25"/>
      <c r="AP70" s="72"/>
      <c r="AQ70" s="76"/>
      <c r="AR70" s="25"/>
      <c r="AS70" s="72"/>
      <c r="AT70" s="76"/>
      <c r="AU70" s="25"/>
      <c r="AV70" s="72"/>
      <c r="AW70" s="76"/>
      <c r="AX70" s="25"/>
      <c r="AY70" s="72">
        <f t="shared" ref="AY70:AY100" si="77">SUM(O70,R70,U70,X70,AA70,AD70,AG70,AJ70,AM70,AP70,AS70,AV70)</f>
        <v>0</v>
      </c>
      <c r="AZ70" s="76" t="str">
        <f t="shared" ref="AZ70:AZ100" si="78">IFERROR(AVERAGE(P70,S70,V70,Y70,AB70,AE70,AH70,AK70,AN70,AQ70,AT70,AW70),"")</f>
        <v/>
      </c>
      <c r="BA70" s="25">
        <f t="shared" ref="BA70:BA100" si="79">SUM(Q70,T70,W70,Z70,AC70,AF70,AI70,AL70,AO70,AR70,AU70,AX70)</f>
        <v>0</v>
      </c>
      <c r="BC70" s="72">
        <v>55.740000000000009</v>
      </c>
      <c r="BD70" s="76">
        <v>4.4550656990312992E-2</v>
      </c>
      <c r="BE70" s="25">
        <v>1</v>
      </c>
      <c r="BF70" s="72"/>
      <c r="BG70" s="76"/>
      <c r="BH70" s="25"/>
      <c r="BI70" s="72"/>
      <c r="BJ70" s="76"/>
      <c r="BK70" s="25"/>
      <c r="BL70" s="72"/>
      <c r="BM70" s="76"/>
      <c r="BN70" s="25"/>
      <c r="BO70" s="72"/>
      <c r="BP70" s="76"/>
      <c r="BQ70" s="25"/>
      <c r="BR70" s="72"/>
      <c r="BS70" s="76"/>
      <c r="BT70" s="25"/>
      <c r="BU70" s="72"/>
      <c r="BV70" s="76"/>
      <c r="BW70" s="25"/>
      <c r="BX70" s="72"/>
      <c r="BY70" s="76"/>
      <c r="BZ70" s="25"/>
      <c r="CA70" s="72"/>
      <c r="CB70" s="76"/>
      <c r="CC70" s="25"/>
      <c r="CD70" s="72"/>
      <c r="CE70" s="76"/>
      <c r="CF70" s="25"/>
      <c r="CG70" s="72"/>
      <c r="CH70" s="76"/>
      <c r="CI70" s="25"/>
      <c r="CJ70" s="72"/>
      <c r="CK70" s="76"/>
      <c r="CL70" s="25"/>
      <c r="CM70" s="72">
        <f t="shared" ref="CM70:CM100" si="80">SUM(BC70,BF70,BI70,BL70,BO70,BR70,BU70,BX70,CA70,CD70,CG70,CJ70)</f>
        <v>55.740000000000009</v>
      </c>
      <c r="CN70" s="76">
        <f t="shared" ref="CN70:CN100" si="81">IFERROR(AVERAGE(BD70,BG70,BJ70,BM70,BP70,BS70,BV70,BY70,CB70,CE70,CH70,CK70),"")</f>
        <v>4.4550656990312992E-2</v>
      </c>
      <c r="CO70" s="25">
        <f t="shared" ref="CO70:CO100" si="82">SUM(BE70,BH70,BK70,BN70,BQ70,BT70,BW70,BZ70,CC70,CF70,CI70,CL70)</f>
        <v>1</v>
      </c>
      <c r="CQ70" s="72">
        <f t="shared" ref="CQ70:CQ100" si="83">IFERROR(AVERAGE(O70,BC70),"")</f>
        <v>55.740000000000009</v>
      </c>
      <c r="CR70" s="76">
        <f t="shared" si="43"/>
        <v>4.4550656990312992E-2</v>
      </c>
      <c r="CS70" s="25">
        <f t="shared" si="44"/>
        <v>1</v>
      </c>
      <c r="CT70" s="72" t="str">
        <f t="shared" si="45"/>
        <v/>
      </c>
      <c r="CU70" s="76" t="str">
        <f t="shared" si="46"/>
        <v/>
      </c>
      <c r="CV70" s="25" t="str">
        <f t="shared" si="47"/>
        <v/>
      </c>
      <c r="CW70" s="72" t="str">
        <f t="shared" si="48"/>
        <v/>
      </c>
      <c r="CX70" s="76" t="str">
        <f t="shared" si="49"/>
        <v/>
      </c>
      <c r="CY70" s="25" t="str">
        <f t="shared" si="50"/>
        <v/>
      </c>
      <c r="CZ70" s="72" t="str">
        <f t="shared" si="51"/>
        <v/>
      </c>
      <c r="DA70" s="76" t="str">
        <f t="shared" si="52"/>
        <v/>
      </c>
      <c r="DB70" s="25" t="str">
        <f t="shared" si="53"/>
        <v/>
      </c>
      <c r="DC70" s="72" t="str">
        <f t="shared" si="54"/>
        <v/>
      </c>
      <c r="DD70" s="76" t="str">
        <f t="shared" si="55"/>
        <v/>
      </c>
      <c r="DE70" s="25" t="str">
        <f t="shared" si="56"/>
        <v/>
      </c>
      <c r="DF70" s="72" t="str">
        <f t="shared" si="57"/>
        <v/>
      </c>
      <c r="DG70" s="76" t="str">
        <f t="shared" si="58"/>
        <v/>
      </c>
      <c r="DH70" s="25" t="str">
        <f t="shared" si="59"/>
        <v/>
      </c>
      <c r="DI70" s="72" t="str">
        <f t="shared" si="60"/>
        <v/>
      </c>
      <c r="DJ70" s="76" t="str">
        <f t="shared" si="61"/>
        <v/>
      </c>
      <c r="DK70" s="25" t="str">
        <f t="shared" si="62"/>
        <v/>
      </c>
      <c r="DL70" s="72" t="str">
        <f t="shared" si="63"/>
        <v/>
      </c>
      <c r="DM70" s="76" t="str">
        <f t="shared" si="64"/>
        <v/>
      </c>
      <c r="DN70" s="25" t="str">
        <f t="shared" si="65"/>
        <v/>
      </c>
      <c r="DO70" s="72" t="str">
        <f t="shared" si="66"/>
        <v/>
      </c>
      <c r="DP70" s="76" t="str">
        <f t="shared" si="67"/>
        <v/>
      </c>
      <c r="DQ70" s="25" t="str">
        <f t="shared" si="68"/>
        <v/>
      </c>
      <c r="DR70" s="72" t="str">
        <f t="shared" ref="DR70:DR101" si="84">IFERROR(AVERAGE(E70,AP70,CD70),"")</f>
        <v/>
      </c>
      <c r="DS70" s="76" t="str">
        <f t="shared" si="69"/>
        <v/>
      </c>
      <c r="DT70" s="25" t="str">
        <f t="shared" si="70"/>
        <v/>
      </c>
      <c r="DU70" s="72" t="str">
        <f t="shared" si="71"/>
        <v/>
      </c>
      <c r="DV70" s="76" t="str">
        <f t="shared" si="72"/>
        <v/>
      </c>
      <c r="DW70" s="25" t="str">
        <f t="shared" si="73"/>
        <v/>
      </c>
      <c r="DX70" s="72" t="str">
        <f t="shared" si="74"/>
        <v/>
      </c>
      <c r="DY70" s="76" t="str">
        <f t="shared" si="75"/>
        <v/>
      </c>
      <c r="DZ70" s="25" t="str">
        <f t="shared" si="76"/>
        <v/>
      </c>
      <c r="EA70" s="72">
        <f>SUM(E70,H70,K70,O70,R70,X70,AA70,AD70,AG70,AJ70,AP70,AS70,BC70,BF70,BI70)</f>
        <v>55.740000000000009</v>
      </c>
      <c r="EB70" s="76">
        <f t="shared" ref="EB70:EB100" si="85">IFERROR(AVERAGE(F70,I70,L70,P70,S70,Y70,AB70,AE70,AH70,AK70,AQ70,AT70,BD70,BG70,BJ70),"")</f>
        <v>4.4550656990312992E-2</v>
      </c>
      <c r="EC70" s="25">
        <f>SUM(G70,J70,M70,Q70,T70,Z70,AC70,AF70,AI70,AL70,AR70,AU70,BE70,BH70,BK70)</f>
        <v>1</v>
      </c>
    </row>
    <row r="71" spans="1:133" x14ac:dyDescent="0.2">
      <c r="A71" s="8" t="s">
        <v>94</v>
      </c>
      <c r="B71" s="8" t="s">
        <v>183</v>
      </c>
      <c r="C71" s="43" t="s">
        <v>226</v>
      </c>
      <c r="D71" s="43" t="str">
        <f>VLOOKUP(C71,'industry list'!B:C,2,FALSE)</f>
        <v>MINING</v>
      </c>
      <c r="E71" s="71"/>
      <c r="F71" s="75"/>
      <c r="G71" s="26"/>
      <c r="H71" s="71"/>
      <c r="I71" s="75"/>
      <c r="J71" s="26"/>
      <c r="K71" s="71"/>
      <c r="L71" s="75"/>
      <c r="M71" s="26"/>
      <c r="O71" s="71"/>
      <c r="P71" s="75"/>
      <c r="Q71" s="26"/>
      <c r="R71" s="71">
        <v>-7.8700000000000045</v>
      </c>
      <c r="S71" s="75">
        <v>-4.5126146788990851E-2</v>
      </c>
      <c r="T71" s="26">
        <v>1</v>
      </c>
      <c r="U71" s="71"/>
      <c r="V71" s="75"/>
      <c r="W71" s="26"/>
      <c r="X71" s="71"/>
      <c r="Y71" s="75"/>
      <c r="Z71" s="26"/>
      <c r="AA71" s="71"/>
      <c r="AB71" s="75"/>
      <c r="AC71" s="26"/>
      <c r="AD71" s="71"/>
      <c r="AE71" s="75"/>
      <c r="AF71" s="26"/>
      <c r="AG71" s="71"/>
      <c r="AH71" s="75"/>
      <c r="AI71" s="26"/>
      <c r="AJ71" s="71"/>
      <c r="AK71" s="75"/>
      <c r="AL71" s="26"/>
      <c r="AM71" s="71"/>
      <c r="AN71" s="75"/>
      <c r="AO71" s="26"/>
      <c r="AP71" s="71"/>
      <c r="AQ71" s="75"/>
      <c r="AR71" s="26"/>
      <c r="AS71" s="71"/>
      <c r="AT71" s="75"/>
      <c r="AU71" s="26"/>
      <c r="AV71" s="71"/>
      <c r="AW71" s="75"/>
      <c r="AX71" s="26"/>
      <c r="AY71" s="71">
        <f t="shared" si="77"/>
        <v>-7.8700000000000045</v>
      </c>
      <c r="AZ71" s="75">
        <f t="shared" si="78"/>
        <v>-4.5126146788990851E-2</v>
      </c>
      <c r="BA71" s="26">
        <f t="shared" si="79"/>
        <v>1</v>
      </c>
      <c r="BC71" s="71"/>
      <c r="BD71" s="75"/>
      <c r="BE71" s="26"/>
      <c r="BF71" s="71"/>
      <c r="BG71" s="75"/>
      <c r="BH71" s="26"/>
      <c r="BI71" s="71"/>
      <c r="BJ71" s="75"/>
      <c r="BK71" s="26"/>
      <c r="BL71" s="71"/>
      <c r="BM71" s="75"/>
      <c r="BN71" s="26"/>
      <c r="BO71" s="71"/>
      <c r="BP71" s="75"/>
      <c r="BQ71" s="26"/>
      <c r="BR71" s="71"/>
      <c r="BS71" s="75"/>
      <c r="BT71" s="26"/>
      <c r="BU71" s="71"/>
      <c r="BV71" s="75"/>
      <c r="BW71" s="26"/>
      <c r="BX71" s="71"/>
      <c r="BY71" s="75"/>
      <c r="BZ71" s="26"/>
      <c r="CA71" s="71"/>
      <c r="CB71" s="75"/>
      <c r="CC71" s="26"/>
      <c r="CD71" s="71"/>
      <c r="CE71" s="75"/>
      <c r="CF71" s="26"/>
      <c r="CG71" s="71"/>
      <c r="CH71" s="75"/>
      <c r="CI71" s="26"/>
      <c r="CJ71" s="71"/>
      <c r="CK71" s="75"/>
      <c r="CL71" s="26"/>
      <c r="CM71" s="71">
        <f t="shared" si="80"/>
        <v>0</v>
      </c>
      <c r="CN71" s="75" t="str">
        <f t="shared" si="81"/>
        <v/>
      </c>
      <c r="CO71" s="26">
        <f t="shared" si="82"/>
        <v>0</v>
      </c>
      <c r="CQ71" s="71" t="str">
        <f t="shared" si="83"/>
        <v/>
      </c>
      <c r="CR71" s="75" t="str">
        <f t="shared" si="43"/>
        <v/>
      </c>
      <c r="CS71" s="26" t="str">
        <f t="shared" si="44"/>
        <v/>
      </c>
      <c r="CT71" s="71">
        <f t="shared" si="45"/>
        <v>-7.8700000000000045</v>
      </c>
      <c r="CU71" s="75">
        <f t="shared" si="46"/>
        <v>-4.5126146788990851E-2</v>
      </c>
      <c r="CV71" s="26">
        <f t="shared" si="47"/>
        <v>1</v>
      </c>
      <c r="CW71" s="71" t="str">
        <f t="shared" si="48"/>
        <v/>
      </c>
      <c r="CX71" s="75" t="str">
        <f t="shared" si="49"/>
        <v/>
      </c>
      <c r="CY71" s="26" t="str">
        <f t="shared" si="50"/>
        <v/>
      </c>
      <c r="CZ71" s="71" t="str">
        <f t="shared" si="51"/>
        <v/>
      </c>
      <c r="DA71" s="75" t="str">
        <f t="shared" si="52"/>
        <v/>
      </c>
      <c r="DB71" s="26" t="str">
        <f t="shared" si="53"/>
        <v/>
      </c>
      <c r="DC71" s="71" t="str">
        <f t="shared" si="54"/>
        <v/>
      </c>
      <c r="DD71" s="75" t="str">
        <f t="shared" si="55"/>
        <v/>
      </c>
      <c r="DE71" s="26" t="str">
        <f t="shared" si="56"/>
        <v/>
      </c>
      <c r="DF71" s="71" t="str">
        <f t="shared" si="57"/>
        <v/>
      </c>
      <c r="DG71" s="75" t="str">
        <f t="shared" si="58"/>
        <v/>
      </c>
      <c r="DH71" s="26" t="str">
        <f t="shared" si="59"/>
        <v/>
      </c>
      <c r="DI71" s="71" t="str">
        <f t="shared" si="60"/>
        <v/>
      </c>
      <c r="DJ71" s="75" t="str">
        <f t="shared" si="61"/>
        <v/>
      </c>
      <c r="DK71" s="26" t="str">
        <f t="shared" si="62"/>
        <v/>
      </c>
      <c r="DL71" s="71" t="str">
        <f t="shared" si="63"/>
        <v/>
      </c>
      <c r="DM71" s="75" t="str">
        <f t="shared" si="64"/>
        <v/>
      </c>
      <c r="DN71" s="26" t="str">
        <f t="shared" si="65"/>
        <v/>
      </c>
      <c r="DO71" s="71" t="str">
        <f t="shared" si="66"/>
        <v/>
      </c>
      <c r="DP71" s="75" t="str">
        <f t="shared" si="67"/>
        <v/>
      </c>
      <c r="DQ71" s="26" t="str">
        <f t="shared" si="68"/>
        <v/>
      </c>
      <c r="DR71" s="71" t="str">
        <f t="shared" si="84"/>
        <v/>
      </c>
      <c r="DS71" s="75" t="str">
        <f t="shared" si="69"/>
        <v/>
      </c>
      <c r="DT71" s="26" t="str">
        <f t="shared" si="70"/>
        <v/>
      </c>
      <c r="DU71" s="71" t="str">
        <f t="shared" si="71"/>
        <v/>
      </c>
      <c r="DV71" s="75" t="str">
        <f t="shared" si="72"/>
        <v/>
      </c>
      <c r="DW71" s="26" t="str">
        <f t="shared" si="73"/>
        <v/>
      </c>
      <c r="DX71" s="71" t="str">
        <f t="shared" si="74"/>
        <v/>
      </c>
      <c r="DY71" s="75" t="str">
        <f t="shared" si="75"/>
        <v/>
      </c>
      <c r="DZ71" s="26" t="str">
        <f t="shared" si="76"/>
        <v/>
      </c>
      <c r="EA71" s="71">
        <f>SUM(E71,H71,K71,O71,R71,X71,AA71,AD71,AG71,AJ71,AP71,AS71,BC71,BF71,BI71)</f>
        <v>-7.8700000000000045</v>
      </c>
      <c r="EB71" s="75">
        <f t="shared" si="85"/>
        <v>-4.5126146788990851E-2</v>
      </c>
      <c r="EC71" s="26">
        <f>SUM(G71,J71,M71,Q71,T71,Z71,AC71,AF71,AI71,AL71,AR71,AU71,BE71,BH71,BK71)</f>
        <v>1</v>
      </c>
    </row>
    <row r="72" spans="1:133" x14ac:dyDescent="0.2">
      <c r="A72" s="5" t="s">
        <v>66</v>
      </c>
      <c r="B72" s="5" t="s">
        <v>166</v>
      </c>
      <c r="C72" s="5" t="s">
        <v>571</v>
      </c>
      <c r="D72" s="5" t="str">
        <f>VLOOKUP(C72,'industry list'!B:C,2,FALSE)</f>
        <v>RETAIL</v>
      </c>
      <c r="E72" s="72"/>
      <c r="F72" s="76"/>
      <c r="G72" s="25"/>
      <c r="H72" s="72"/>
      <c r="I72" s="76"/>
      <c r="J72" s="25"/>
      <c r="K72" s="72"/>
      <c r="L72" s="76"/>
      <c r="M72" s="25"/>
      <c r="O72" s="72"/>
      <c r="P72" s="76"/>
      <c r="Q72" s="25"/>
      <c r="R72" s="72"/>
      <c r="S72" s="76"/>
      <c r="T72" s="25"/>
      <c r="U72" s="72"/>
      <c r="V72" s="76"/>
      <c r="W72" s="25"/>
      <c r="X72" s="72"/>
      <c r="Y72" s="76"/>
      <c r="Z72" s="25"/>
      <c r="AA72" s="72"/>
      <c r="AB72" s="76"/>
      <c r="AC72" s="25"/>
      <c r="AD72" s="72"/>
      <c r="AE72" s="76"/>
      <c r="AF72" s="25"/>
      <c r="AG72" s="72"/>
      <c r="AH72" s="76"/>
      <c r="AI72" s="25"/>
      <c r="AJ72" s="72"/>
      <c r="AK72" s="76"/>
      <c r="AL72" s="25"/>
      <c r="AM72" s="72"/>
      <c r="AN72" s="76"/>
      <c r="AO72" s="25"/>
      <c r="AP72" s="72"/>
      <c r="AQ72" s="76"/>
      <c r="AR72" s="25"/>
      <c r="AS72" s="72">
        <v>92.850000000000136</v>
      </c>
      <c r="AT72" s="76">
        <v>8.5946756516587813E-2</v>
      </c>
      <c r="AU72" s="25">
        <v>1</v>
      </c>
      <c r="AV72" s="72">
        <v>-207.15999999999997</v>
      </c>
      <c r="AW72" s="76">
        <v>-0.19175799763033174</v>
      </c>
      <c r="AX72" s="25">
        <v>1</v>
      </c>
      <c r="AY72" s="72">
        <f t="shared" si="77"/>
        <v>-114.30999999999983</v>
      </c>
      <c r="AZ72" s="76">
        <f t="shared" si="78"/>
        <v>-5.2905620556871966E-2</v>
      </c>
      <c r="BA72" s="25">
        <f t="shared" si="79"/>
        <v>2</v>
      </c>
      <c r="BC72" s="72"/>
      <c r="BD72" s="76"/>
      <c r="BE72" s="25"/>
      <c r="BF72" s="72"/>
      <c r="BG72" s="76"/>
      <c r="BH72" s="25"/>
      <c r="BI72" s="72"/>
      <c r="BJ72" s="76"/>
      <c r="BK72" s="25"/>
      <c r="BL72" s="72"/>
      <c r="BM72" s="76"/>
      <c r="BN72" s="25"/>
      <c r="BO72" s="72"/>
      <c r="BP72" s="76"/>
      <c r="BQ72" s="25"/>
      <c r="BR72" s="72"/>
      <c r="BS72" s="76"/>
      <c r="BT72" s="25"/>
      <c r="BU72" s="72"/>
      <c r="BV72" s="76"/>
      <c r="BW72" s="25"/>
      <c r="BX72" s="72"/>
      <c r="BY72" s="76"/>
      <c r="BZ72" s="25"/>
      <c r="CA72" s="72"/>
      <c r="CB72" s="76"/>
      <c r="CC72" s="25"/>
      <c r="CD72" s="72"/>
      <c r="CE72" s="76"/>
      <c r="CF72" s="25"/>
      <c r="CG72" s="72"/>
      <c r="CH72" s="76"/>
      <c r="CI72" s="25"/>
      <c r="CJ72" s="72"/>
      <c r="CK72" s="76"/>
      <c r="CL72" s="25"/>
      <c r="CM72" s="72">
        <f t="shared" si="80"/>
        <v>0</v>
      </c>
      <c r="CN72" s="76" t="str">
        <f t="shared" si="81"/>
        <v/>
      </c>
      <c r="CO72" s="25">
        <f t="shared" si="82"/>
        <v>0</v>
      </c>
      <c r="CQ72" s="72" t="str">
        <f t="shared" si="83"/>
        <v/>
      </c>
      <c r="CR72" s="76" t="str">
        <f t="shared" si="43"/>
        <v/>
      </c>
      <c r="CS72" s="25" t="str">
        <f t="shared" si="44"/>
        <v/>
      </c>
      <c r="CT72" s="72" t="str">
        <f t="shared" si="45"/>
        <v/>
      </c>
      <c r="CU72" s="76" t="str">
        <f t="shared" si="46"/>
        <v/>
      </c>
      <c r="CV72" s="25" t="str">
        <f t="shared" si="47"/>
        <v/>
      </c>
      <c r="CW72" s="72" t="str">
        <f t="shared" si="48"/>
        <v/>
      </c>
      <c r="CX72" s="76" t="str">
        <f t="shared" si="49"/>
        <v/>
      </c>
      <c r="CY72" s="25" t="str">
        <f t="shared" si="50"/>
        <v/>
      </c>
      <c r="CZ72" s="72" t="str">
        <f t="shared" si="51"/>
        <v/>
      </c>
      <c r="DA72" s="76" t="str">
        <f t="shared" si="52"/>
        <v/>
      </c>
      <c r="DB72" s="25" t="str">
        <f t="shared" si="53"/>
        <v/>
      </c>
      <c r="DC72" s="72" t="str">
        <f t="shared" si="54"/>
        <v/>
      </c>
      <c r="DD72" s="76" t="str">
        <f t="shared" si="55"/>
        <v/>
      </c>
      <c r="DE72" s="25" t="str">
        <f t="shared" si="56"/>
        <v/>
      </c>
      <c r="DF72" s="72" t="str">
        <f t="shared" si="57"/>
        <v/>
      </c>
      <c r="DG72" s="76" t="str">
        <f t="shared" si="58"/>
        <v/>
      </c>
      <c r="DH72" s="25" t="str">
        <f t="shared" si="59"/>
        <v/>
      </c>
      <c r="DI72" s="72" t="str">
        <f t="shared" si="60"/>
        <v/>
      </c>
      <c r="DJ72" s="76" t="str">
        <f t="shared" si="61"/>
        <v/>
      </c>
      <c r="DK72" s="25" t="str">
        <f t="shared" si="62"/>
        <v/>
      </c>
      <c r="DL72" s="72" t="str">
        <f t="shared" si="63"/>
        <v/>
      </c>
      <c r="DM72" s="76" t="str">
        <f t="shared" si="64"/>
        <v/>
      </c>
      <c r="DN72" s="25" t="str">
        <f t="shared" si="65"/>
        <v/>
      </c>
      <c r="DO72" s="72" t="str">
        <f t="shared" si="66"/>
        <v/>
      </c>
      <c r="DP72" s="76" t="str">
        <f t="shared" si="67"/>
        <v/>
      </c>
      <c r="DQ72" s="25" t="str">
        <f t="shared" si="68"/>
        <v/>
      </c>
      <c r="DR72" s="72" t="str">
        <f t="shared" si="84"/>
        <v/>
      </c>
      <c r="DS72" s="76" t="str">
        <f t="shared" si="69"/>
        <v/>
      </c>
      <c r="DT72" s="25" t="str">
        <f t="shared" si="70"/>
        <v/>
      </c>
      <c r="DU72" s="72">
        <f t="shared" si="71"/>
        <v>92.850000000000136</v>
      </c>
      <c r="DV72" s="76">
        <f t="shared" si="72"/>
        <v>8.5946756516587813E-2</v>
      </c>
      <c r="DW72" s="25">
        <f t="shared" si="73"/>
        <v>1</v>
      </c>
      <c r="DX72" s="72">
        <f t="shared" si="74"/>
        <v>-207.15999999999997</v>
      </c>
      <c r="DY72" s="76">
        <f t="shared" si="75"/>
        <v>-0.19175799763033174</v>
      </c>
      <c r="DZ72" s="25">
        <f t="shared" si="76"/>
        <v>1</v>
      </c>
      <c r="EA72" s="72">
        <f>SUM(E72,H72,K72,O72,R72,X72,AA72,AD72,AG72,AJ72,AP72,AS72,BC72,BF72,BI72)</f>
        <v>92.850000000000136</v>
      </c>
      <c r="EB72" s="76">
        <f t="shared" si="85"/>
        <v>8.5946756516587813E-2</v>
      </c>
      <c r="EC72" s="25">
        <f>SUM(G72,J72,M72,Q72,T72,Z72,AC72,AF72,AI72,AL72,AR72,AU72,BE72,BH72,BK72)</f>
        <v>1</v>
      </c>
    </row>
    <row r="73" spans="1:133" x14ac:dyDescent="0.2">
      <c r="A73" s="8" t="s">
        <v>30</v>
      </c>
      <c r="B73" s="8" t="s">
        <v>30</v>
      </c>
      <c r="C73" s="43" t="s">
        <v>388</v>
      </c>
      <c r="D73" s="43" t="str">
        <f>VLOOKUP(C73,'industry list'!B:C,2,FALSE)</f>
        <v>RETAIL</v>
      </c>
      <c r="E73" s="71"/>
      <c r="F73" s="75"/>
      <c r="G73" s="26"/>
      <c r="H73" s="71"/>
      <c r="I73" s="75"/>
      <c r="J73" s="26"/>
      <c r="K73" s="71">
        <v>-5.0500000000000114</v>
      </c>
      <c r="L73" s="75">
        <v>-1.4357603843857536E-2</v>
      </c>
      <c r="M73" s="26">
        <v>1</v>
      </c>
      <c r="O73" s="71"/>
      <c r="P73" s="75"/>
      <c r="Q73" s="26"/>
      <c r="R73" s="71"/>
      <c r="S73" s="75"/>
      <c r="T73" s="26"/>
      <c r="U73" s="71"/>
      <c r="V73" s="75"/>
      <c r="W73" s="26"/>
      <c r="X73" s="71"/>
      <c r="Y73" s="75"/>
      <c r="Z73" s="26"/>
      <c r="AA73" s="71"/>
      <c r="AB73" s="75"/>
      <c r="AC73" s="26"/>
      <c r="AD73" s="71"/>
      <c r="AE73" s="75"/>
      <c r="AF73" s="26"/>
      <c r="AG73" s="71"/>
      <c r="AH73" s="75"/>
      <c r="AI73" s="26"/>
      <c r="AJ73" s="71"/>
      <c r="AK73" s="75"/>
      <c r="AL73" s="26"/>
      <c r="AM73" s="71"/>
      <c r="AN73" s="75"/>
      <c r="AO73" s="26"/>
      <c r="AP73" s="71"/>
      <c r="AQ73" s="75"/>
      <c r="AR73" s="26"/>
      <c r="AS73" s="71"/>
      <c r="AT73" s="75"/>
      <c r="AU73" s="26"/>
      <c r="AV73" s="71">
        <v>519.48</v>
      </c>
      <c r="AW73" s="75">
        <v>0.26064835953297238</v>
      </c>
      <c r="AX73" s="26">
        <v>1</v>
      </c>
      <c r="AY73" s="71">
        <f t="shared" si="77"/>
        <v>519.48</v>
      </c>
      <c r="AZ73" s="75">
        <f t="shared" si="78"/>
        <v>0.26064835953297238</v>
      </c>
      <c r="BA73" s="26">
        <f t="shared" si="79"/>
        <v>1</v>
      </c>
      <c r="BC73" s="71"/>
      <c r="BD73" s="75"/>
      <c r="BE73" s="26"/>
      <c r="BF73" s="71"/>
      <c r="BG73" s="75"/>
      <c r="BH73" s="26"/>
      <c r="BI73" s="71"/>
      <c r="BJ73" s="75"/>
      <c r="BK73" s="26"/>
      <c r="BL73" s="71"/>
      <c r="BM73" s="75"/>
      <c r="BN73" s="26"/>
      <c r="BO73" s="71"/>
      <c r="BP73" s="75"/>
      <c r="BQ73" s="26"/>
      <c r="BR73" s="71"/>
      <c r="BS73" s="75"/>
      <c r="BT73" s="26"/>
      <c r="BU73" s="71"/>
      <c r="BV73" s="75"/>
      <c r="BW73" s="26"/>
      <c r="BX73" s="71"/>
      <c r="BY73" s="75"/>
      <c r="BZ73" s="26"/>
      <c r="CA73" s="71"/>
      <c r="CB73" s="75"/>
      <c r="CC73" s="26"/>
      <c r="CD73" s="71"/>
      <c r="CE73" s="75"/>
      <c r="CF73" s="26"/>
      <c r="CG73" s="71"/>
      <c r="CH73" s="75"/>
      <c r="CI73" s="26"/>
      <c r="CJ73" s="71"/>
      <c r="CK73" s="75"/>
      <c r="CL73" s="26"/>
      <c r="CM73" s="71">
        <f t="shared" si="80"/>
        <v>0</v>
      </c>
      <c r="CN73" s="75" t="str">
        <f t="shared" si="81"/>
        <v/>
      </c>
      <c r="CO73" s="26">
        <f t="shared" si="82"/>
        <v>0</v>
      </c>
      <c r="CQ73" s="71" t="str">
        <f t="shared" si="83"/>
        <v/>
      </c>
      <c r="CR73" s="75" t="str">
        <f t="shared" si="43"/>
        <v/>
      </c>
      <c r="CS73" s="26" t="str">
        <f t="shared" si="44"/>
        <v/>
      </c>
      <c r="CT73" s="71" t="str">
        <f t="shared" si="45"/>
        <v/>
      </c>
      <c r="CU73" s="75" t="str">
        <f t="shared" si="46"/>
        <v/>
      </c>
      <c r="CV73" s="26" t="str">
        <f t="shared" si="47"/>
        <v/>
      </c>
      <c r="CW73" s="71" t="str">
        <f t="shared" si="48"/>
        <v/>
      </c>
      <c r="CX73" s="75" t="str">
        <f t="shared" si="49"/>
        <v/>
      </c>
      <c r="CY73" s="26" t="str">
        <f t="shared" si="50"/>
        <v/>
      </c>
      <c r="CZ73" s="71" t="str">
        <f t="shared" si="51"/>
        <v/>
      </c>
      <c r="DA73" s="75" t="str">
        <f t="shared" si="52"/>
        <v/>
      </c>
      <c r="DB73" s="26" t="str">
        <f t="shared" si="53"/>
        <v/>
      </c>
      <c r="DC73" s="71" t="str">
        <f t="shared" si="54"/>
        <v/>
      </c>
      <c r="DD73" s="75" t="str">
        <f t="shared" si="55"/>
        <v/>
      </c>
      <c r="DE73" s="26" t="str">
        <f t="shared" si="56"/>
        <v/>
      </c>
      <c r="DF73" s="71" t="str">
        <f t="shared" si="57"/>
        <v/>
      </c>
      <c r="DG73" s="75" t="str">
        <f t="shared" si="58"/>
        <v/>
      </c>
      <c r="DH73" s="26" t="str">
        <f t="shared" si="59"/>
        <v/>
      </c>
      <c r="DI73" s="71" t="str">
        <f t="shared" si="60"/>
        <v/>
      </c>
      <c r="DJ73" s="75" t="str">
        <f t="shared" si="61"/>
        <v/>
      </c>
      <c r="DK73" s="26" t="str">
        <f t="shared" si="62"/>
        <v/>
      </c>
      <c r="DL73" s="71" t="str">
        <f t="shared" si="63"/>
        <v/>
      </c>
      <c r="DM73" s="75" t="str">
        <f t="shared" si="64"/>
        <v/>
      </c>
      <c r="DN73" s="26" t="str">
        <f t="shared" si="65"/>
        <v/>
      </c>
      <c r="DO73" s="71" t="str">
        <f t="shared" si="66"/>
        <v/>
      </c>
      <c r="DP73" s="75" t="str">
        <f t="shared" si="67"/>
        <v/>
      </c>
      <c r="DQ73" s="26" t="str">
        <f t="shared" si="68"/>
        <v/>
      </c>
      <c r="DR73" s="71" t="str">
        <f t="shared" si="84"/>
        <v/>
      </c>
      <c r="DS73" s="75" t="str">
        <f t="shared" si="69"/>
        <v/>
      </c>
      <c r="DT73" s="26" t="str">
        <f t="shared" si="70"/>
        <v/>
      </c>
      <c r="DU73" s="71" t="str">
        <f t="shared" si="71"/>
        <v/>
      </c>
      <c r="DV73" s="75" t="str">
        <f t="shared" si="72"/>
        <v/>
      </c>
      <c r="DW73" s="26" t="str">
        <f t="shared" si="73"/>
        <v/>
      </c>
      <c r="DX73" s="71">
        <f t="shared" si="74"/>
        <v>257.21500000000003</v>
      </c>
      <c r="DY73" s="75">
        <f t="shared" si="75"/>
        <v>0.12314537784455742</v>
      </c>
      <c r="DZ73" s="26">
        <f t="shared" si="76"/>
        <v>1</v>
      </c>
      <c r="EA73" s="71">
        <f>SUM(E73,H73,K73,O73,R73,X73,AA73,AD73,AG73,AJ73,AP73,AS73,BC73,BF73,BI73)</f>
        <v>-5.0500000000000114</v>
      </c>
      <c r="EB73" s="75">
        <f t="shared" si="85"/>
        <v>-1.4357603843857536E-2</v>
      </c>
      <c r="EC73" s="26">
        <f>SUM(G73,J73,M73,Q73,T73,Z73,AC73,AF73,AI73,AL73,AR73,AU73,BE73,BH73,BK73)</f>
        <v>1</v>
      </c>
    </row>
    <row r="74" spans="1:133" x14ac:dyDescent="0.2">
      <c r="A74" s="5" t="s">
        <v>14</v>
      </c>
      <c r="B74" s="5" t="s">
        <v>126</v>
      </c>
      <c r="C74" s="5" t="s">
        <v>194</v>
      </c>
      <c r="D74" s="5" t="str">
        <f>VLOOKUP(C74,'industry list'!B:C,2,FALSE)</f>
        <v>RETAIL</v>
      </c>
      <c r="E74" s="72"/>
      <c r="F74" s="76"/>
      <c r="G74" s="25"/>
      <c r="H74" s="72"/>
      <c r="I74" s="76"/>
      <c r="J74" s="25"/>
      <c r="K74" s="72">
        <v>1.2200000000000273</v>
      </c>
      <c r="L74" s="76">
        <v>4.6046423853558305E-3</v>
      </c>
      <c r="M74" s="25">
        <v>1</v>
      </c>
      <c r="O74" s="72">
        <v>-76.519999999999982</v>
      </c>
      <c r="P74" s="76">
        <v>-8.0062275901113394E-2</v>
      </c>
      <c r="Q74" s="25">
        <v>2</v>
      </c>
      <c r="R74" s="72"/>
      <c r="S74" s="76"/>
      <c r="T74" s="25"/>
      <c r="U74" s="72"/>
      <c r="V74" s="76"/>
      <c r="W74" s="25"/>
      <c r="X74" s="72"/>
      <c r="Y74" s="76"/>
      <c r="Z74" s="25"/>
      <c r="AA74" s="72">
        <v>-34.71999999999997</v>
      </c>
      <c r="AB74" s="76">
        <v>-0.13104359313077929</v>
      </c>
      <c r="AC74" s="25">
        <v>1</v>
      </c>
      <c r="AD74" s="72"/>
      <c r="AE74" s="76"/>
      <c r="AF74" s="25"/>
      <c r="AG74" s="72"/>
      <c r="AH74" s="76"/>
      <c r="AI74" s="25"/>
      <c r="AJ74" s="72"/>
      <c r="AK74" s="76"/>
      <c r="AL74" s="25"/>
      <c r="AM74" s="72"/>
      <c r="AN74" s="76"/>
      <c r="AO74" s="25"/>
      <c r="AP74" s="72"/>
      <c r="AQ74" s="76"/>
      <c r="AR74" s="25"/>
      <c r="AS74" s="72"/>
      <c r="AT74" s="76"/>
      <c r="AU74" s="25"/>
      <c r="AV74" s="72"/>
      <c r="AW74" s="76"/>
      <c r="AX74" s="25"/>
      <c r="AY74" s="72">
        <f t="shared" si="77"/>
        <v>-111.23999999999995</v>
      </c>
      <c r="AZ74" s="76">
        <f t="shared" si="78"/>
        <v>-0.10555293451594634</v>
      </c>
      <c r="BA74" s="25">
        <f t="shared" si="79"/>
        <v>3</v>
      </c>
      <c r="BC74" s="72"/>
      <c r="BD74" s="76"/>
      <c r="BE74" s="25"/>
      <c r="BF74" s="72"/>
      <c r="BG74" s="76"/>
      <c r="BH74" s="25"/>
      <c r="BI74" s="72"/>
      <c r="BJ74" s="76"/>
      <c r="BK74" s="25"/>
      <c r="BL74" s="72"/>
      <c r="BM74" s="76"/>
      <c r="BN74" s="25"/>
      <c r="BO74" s="72"/>
      <c r="BP74" s="76"/>
      <c r="BQ74" s="25"/>
      <c r="BR74" s="72"/>
      <c r="BS74" s="76"/>
      <c r="BT74" s="25"/>
      <c r="BU74" s="72"/>
      <c r="BV74" s="76"/>
      <c r="BW74" s="25"/>
      <c r="BX74" s="72"/>
      <c r="BY74" s="76"/>
      <c r="BZ74" s="25"/>
      <c r="CA74" s="72"/>
      <c r="CB74" s="76"/>
      <c r="CC74" s="25"/>
      <c r="CD74" s="72"/>
      <c r="CE74" s="76"/>
      <c r="CF74" s="25"/>
      <c r="CG74" s="72"/>
      <c r="CH74" s="76"/>
      <c r="CI74" s="25"/>
      <c r="CJ74" s="72"/>
      <c r="CK74" s="76"/>
      <c r="CL74" s="25"/>
      <c r="CM74" s="72">
        <f t="shared" si="80"/>
        <v>0</v>
      </c>
      <c r="CN74" s="76" t="str">
        <f t="shared" si="81"/>
        <v/>
      </c>
      <c r="CO74" s="25">
        <f t="shared" si="82"/>
        <v>0</v>
      </c>
      <c r="CQ74" s="72">
        <f t="shared" si="83"/>
        <v>-76.519999999999982</v>
      </c>
      <c r="CR74" s="76">
        <f t="shared" si="43"/>
        <v>-8.0062275901113394E-2</v>
      </c>
      <c r="CS74" s="25">
        <f t="shared" si="44"/>
        <v>2</v>
      </c>
      <c r="CT74" s="72" t="str">
        <f t="shared" si="45"/>
        <v/>
      </c>
      <c r="CU74" s="76" t="str">
        <f t="shared" si="46"/>
        <v/>
      </c>
      <c r="CV74" s="25" t="str">
        <f t="shared" si="47"/>
        <v/>
      </c>
      <c r="CW74" s="72" t="str">
        <f t="shared" si="48"/>
        <v/>
      </c>
      <c r="CX74" s="76" t="str">
        <f t="shared" si="49"/>
        <v/>
      </c>
      <c r="CY74" s="25" t="str">
        <f t="shared" si="50"/>
        <v/>
      </c>
      <c r="CZ74" s="72" t="str">
        <f t="shared" si="51"/>
        <v/>
      </c>
      <c r="DA74" s="76" t="str">
        <f t="shared" si="52"/>
        <v/>
      </c>
      <c r="DB74" s="25" t="str">
        <f t="shared" si="53"/>
        <v/>
      </c>
      <c r="DC74" s="72">
        <f t="shared" si="54"/>
        <v>-34.71999999999997</v>
      </c>
      <c r="DD74" s="76">
        <f t="shared" si="55"/>
        <v>-0.13104359313077929</v>
      </c>
      <c r="DE74" s="25">
        <f t="shared" si="56"/>
        <v>1</v>
      </c>
      <c r="DF74" s="72" t="str">
        <f t="shared" si="57"/>
        <v/>
      </c>
      <c r="DG74" s="76" t="str">
        <f t="shared" si="58"/>
        <v/>
      </c>
      <c r="DH74" s="25" t="str">
        <f t="shared" si="59"/>
        <v/>
      </c>
      <c r="DI74" s="72" t="str">
        <f t="shared" si="60"/>
        <v/>
      </c>
      <c r="DJ74" s="76" t="str">
        <f t="shared" si="61"/>
        <v/>
      </c>
      <c r="DK74" s="25" t="str">
        <f t="shared" si="62"/>
        <v/>
      </c>
      <c r="DL74" s="72" t="str">
        <f t="shared" si="63"/>
        <v/>
      </c>
      <c r="DM74" s="76" t="str">
        <f t="shared" si="64"/>
        <v/>
      </c>
      <c r="DN74" s="25" t="str">
        <f t="shared" si="65"/>
        <v/>
      </c>
      <c r="DO74" s="72" t="str">
        <f t="shared" si="66"/>
        <v/>
      </c>
      <c r="DP74" s="76" t="str">
        <f t="shared" si="67"/>
        <v/>
      </c>
      <c r="DQ74" s="25" t="str">
        <f t="shared" si="68"/>
        <v/>
      </c>
      <c r="DR74" s="72" t="str">
        <f t="shared" si="84"/>
        <v/>
      </c>
      <c r="DS74" s="76" t="str">
        <f t="shared" si="69"/>
        <v/>
      </c>
      <c r="DT74" s="25" t="str">
        <f t="shared" si="70"/>
        <v/>
      </c>
      <c r="DU74" s="72" t="str">
        <f t="shared" si="71"/>
        <v/>
      </c>
      <c r="DV74" s="76" t="str">
        <f t="shared" si="72"/>
        <v/>
      </c>
      <c r="DW74" s="25" t="str">
        <f t="shared" si="73"/>
        <v/>
      </c>
      <c r="DX74" s="72">
        <f t="shared" si="74"/>
        <v>1.2200000000000273</v>
      </c>
      <c r="DY74" s="76">
        <f t="shared" si="75"/>
        <v>4.6046423853558305E-3</v>
      </c>
      <c r="DZ74" s="25">
        <f t="shared" si="76"/>
        <v>1</v>
      </c>
      <c r="EA74" s="72">
        <f>SUM(E74,H74,K74,O74,R74,X74,AA74,AD74,AG74,AJ74,AP74,AS74,BC74,BF74,BI74)</f>
        <v>-110.01999999999992</v>
      </c>
      <c r="EB74" s="76">
        <f t="shared" si="85"/>
        <v>-6.8833742215512292E-2</v>
      </c>
      <c r="EC74" s="25">
        <f>SUM(G74,J74,M74,Q74,T74,Z74,AC74,AF74,AI74,AL74,AR74,AU74,BE74,BH74,BK74)</f>
        <v>4</v>
      </c>
    </row>
    <row r="75" spans="1:133" x14ac:dyDescent="0.2">
      <c r="A75" s="8" t="s">
        <v>27</v>
      </c>
      <c r="B75" s="8" t="s">
        <v>135</v>
      </c>
      <c r="C75" s="43" t="s">
        <v>374</v>
      </c>
      <c r="D75" s="43" t="str">
        <f>VLOOKUP(C75,'industry list'!B:C,2,FALSE)</f>
        <v>RETAIL</v>
      </c>
      <c r="E75" s="71"/>
      <c r="F75" s="75"/>
      <c r="G75" s="26"/>
      <c r="H75" s="71"/>
      <c r="I75" s="75"/>
      <c r="J75" s="26"/>
      <c r="K75" s="71">
        <v>-10.339999999999975</v>
      </c>
      <c r="L75" s="75">
        <v>-2.721983836575664E-2</v>
      </c>
      <c r="M75" s="26">
        <v>1</v>
      </c>
      <c r="O75" s="71"/>
      <c r="P75" s="75"/>
      <c r="Q75" s="26"/>
      <c r="R75" s="71"/>
      <c r="S75" s="75"/>
      <c r="T75" s="26"/>
      <c r="U75" s="71"/>
      <c r="V75" s="75"/>
      <c r="W75" s="26"/>
      <c r="X75" s="71"/>
      <c r="Y75" s="75"/>
      <c r="Z75" s="26"/>
      <c r="AA75" s="71"/>
      <c r="AB75" s="75"/>
      <c r="AC75" s="26"/>
      <c r="AD75" s="71"/>
      <c r="AE75" s="75"/>
      <c r="AF75" s="26"/>
      <c r="AG75" s="71"/>
      <c r="AH75" s="75"/>
      <c r="AI75" s="26"/>
      <c r="AJ75" s="71"/>
      <c r="AK75" s="75"/>
      <c r="AL75" s="26"/>
      <c r="AM75" s="71"/>
      <c r="AN75" s="75"/>
      <c r="AO75" s="26"/>
      <c r="AP75" s="71"/>
      <c r="AQ75" s="75"/>
      <c r="AR75" s="26"/>
      <c r="AS75" s="71"/>
      <c r="AT75" s="75"/>
      <c r="AU75" s="26"/>
      <c r="AV75" s="71"/>
      <c r="AW75" s="75"/>
      <c r="AX75" s="26"/>
      <c r="AY75" s="71">
        <f t="shared" si="77"/>
        <v>0</v>
      </c>
      <c r="AZ75" s="75" t="str">
        <f t="shared" si="78"/>
        <v/>
      </c>
      <c r="BA75" s="26">
        <f t="shared" si="79"/>
        <v>0</v>
      </c>
      <c r="BC75" s="71"/>
      <c r="BD75" s="75"/>
      <c r="BE75" s="26"/>
      <c r="BF75" s="71"/>
      <c r="BG75" s="75"/>
      <c r="BH75" s="26"/>
      <c r="BI75" s="71"/>
      <c r="BJ75" s="75"/>
      <c r="BK75" s="26"/>
      <c r="BL75" s="71"/>
      <c r="BM75" s="75"/>
      <c r="BN75" s="26"/>
      <c r="BO75" s="71"/>
      <c r="BP75" s="75"/>
      <c r="BQ75" s="26"/>
      <c r="BR75" s="71"/>
      <c r="BS75" s="75"/>
      <c r="BT75" s="26"/>
      <c r="BU75" s="71"/>
      <c r="BV75" s="75"/>
      <c r="BW75" s="26"/>
      <c r="BX75" s="71"/>
      <c r="BY75" s="75"/>
      <c r="BZ75" s="26"/>
      <c r="CA75" s="71"/>
      <c r="CB75" s="75"/>
      <c r="CC75" s="26"/>
      <c r="CD75" s="71"/>
      <c r="CE75" s="75"/>
      <c r="CF75" s="26"/>
      <c r="CG75" s="71"/>
      <c r="CH75" s="75"/>
      <c r="CI75" s="26"/>
      <c r="CJ75" s="71"/>
      <c r="CK75" s="75"/>
      <c r="CL75" s="26"/>
      <c r="CM75" s="71">
        <f t="shared" si="80"/>
        <v>0</v>
      </c>
      <c r="CN75" s="75" t="str">
        <f t="shared" si="81"/>
        <v/>
      </c>
      <c r="CO75" s="26">
        <f t="shared" si="82"/>
        <v>0</v>
      </c>
      <c r="CQ75" s="71" t="str">
        <f t="shared" si="83"/>
        <v/>
      </c>
      <c r="CR75" s="75" t="str">
        <f t="shared" si="43"/>
        <v/>
      </c>
      <c r="CS75" s="26" t="str">
        <f t="shared" si="44"/>
        <v/>
      </c>
      <c r="CT75" s="71" t="str">
        <f t="shared" si="45"/>
        <v/>
      </c>
      <c r="CU75" s="75" t="str">
        <f t="shared" si="46"/>
        <v/>
      </c>
      <c r="CV75" s="26" t="str">
        <f t="shared" si="47"/>
        <v/>
      </c>
      <c r="CW75" s="71" t="str">
        <f t="shared" si="48"/>
        <v/>
      </c>
      <c r="CX75" s="75" t="str">
        <f t="shared" si="49"/>
        <v/>
      </c>
      <c r="CY75" s="26" t="str">
        <f t="shared" si="50"/>
        <v/>
      </c>
      <c r="CZ75" s="71" t="str">
        <f t="shared" si="51"/>
        <v/>
      </c>
      <c r="DA75" s="75" t="str">
        <f t="shared" si="52"/>
        <v/>
      </c>
      <c r="DB75" s="26" t="str">
        <f t="shared" si="53"/>
        <v/>
      </c>
      <c r="DC75" s="71" t="str">
        <f t="shared" si="54"/>
        <v/>
      </c>
      <c r="DD75" s="75" t="str">
        <f t="shared" si="55"/>
        <v/>
      </c>
      <c r="DE75" s="26" t="str">
        <f t="shared" si="56"/>
        <v/>
      </c>
      <c r="DF75" s="71" t="str">
        <f t="shared" si="57"/>
        <v/>
      </c>
      <c r="DG75" s="75" t="str">
        <f t="shared" si="58"/>
        <v/>
      </c>
      <c r="DH75" s="26" t="str">
        <f t="shared" si="59"/>
        <v/>
      </c>
      <c r="DI75" s="71" t="str">
        <f t="shared" si="60"/>
        <v/>
      </c>
      <c r="DJ75" s="75" t="str">
        <f t="shared" si="61"/>
        <v/>
      </c>
      <c r="DK75" s="26" t="str">
        <f t="shared" si="62"/>
        <v/>
      </c>
      <c r="DL75" s="71" t="str">
        <f t="shared" si="63"/>
        <v/>
      </c>
      <c r="DM75" s="75" t="str">
        <f t="shared" si="64"/>
        <v/>
      </c>
      <c r="DN75" s="26" t="str">
        <f t="shared" si="65"/>
        <v/>
      </c>
      <c r="DO75" s="71" t="str">
        <f t="shared" si="66"/>
        <v/>
      </c>
      <c r="DP75" s="75" t="str">
        <f t="shared" si="67"/>
        <v/>
      </c>
      <c r="DQ75" s="26" t="str">
        <f t="shared" si="68"/>
        <v/>
      </c>
      <c r="DR75" s="71" t="str">
        <f t="shared" si="84"/>
        <v/>
      </c>
      <c r="DS75" s="75" t="str">
        <f t="shared" si="69"/>
        <v/>
      </c>
      <c r="DT75" s="26" t="str">
        <f t="shared" si="70"/>
        <v/>
      </c>
      <c r="DU75" s="71" t="str">
        <f t="shared" si="71"/>
        <v/>
      </c>
      <c r="DV75" s="75" t="str">
        <f t="shared" si="72"/>
        <v/>
      </c>
      <c r="DW75" s="26" t="str">
        <f t="shared" si="73"/>
        <v/>
      </c>
      <c r="DX75" s="71">
        <f t="shared" si="74"/>
        <v>-10.339999999999975</v>
      </c>
      <c r="DY75" s="75">
        <f t="shared" si="75"/>
        <v>-2.721983836575664E-2</v>
      </c>
      <c r="DZ75" s="26">
        <f t="shared" si="76"/>
        <v>1</v>
      </c>
      <c r="EA75" s="71">
        <f>SUM(E75,H75,K75,O75,R75,X75,AA75,AD75,AG75,AJ75,AP75,AS75,BC75,BF75,BI75)</f>
        <v>-10.339999999999975</v>
      </c>
      <c r="EB75" s="75">
        <f t="shared" si="85"/>
        <v>-2.721983836575664E-2</v>
      </c>
      <c r="EC75" s="26">
        <f>SUM(G75,J75,M75,Q75,T75,Z75,AC75,AF75,AI75,AL75,AR75,AU75,BE75,BH75,BK75)</f>
        <v>1</v>
      </c>
    </row>
    <row r="76" spans="1:133" x14ac:dyDescent="0.2">
      <c r="A76" s="5" t="s">
        <v>38</v>
      </c>
      <c r="B76" s="5" t="s">
        <v>144</v>
      </c>
      <c r="C76" s="5" t="s">
        <v>392</v>
      </c>
      <c r="D76" s="5" t="str">
        <f>VLOOKUP(C76,'industry list'!B:C,2,FALSE)</f>
        <v>RETAIL</v>
      </c>
      <c r="E76" s="72"/>
      <c r="F76" s="76"/>
      <c r="G76" s="25"/>
      <c r="H76" s="72"/>
      <c r="I76" s="76"/>
      <c r="J76" s="25"/>
      <c r="K76" s="72"/>
      <c r="L76" s="76"/>
      <c r="M76" s="25"/>
      <c r="O76" s="72"/>
      <c r="P76" s="76"/>
      <c r="Q76" s="25"/>
      <c r="R76" s="72"/>
      <c r="S76" s="76"/>
      <c r="T76" s="25"/>
      <c r="U76" s="72">
        <v>-147.51199999999994</v>
      </c>
      <c r="V76" s="76">
        <v>-0.16325825908914832</v>
      </c>
      <c r="W76" s="25">
        <v>1</v>
      </c>
      <c r="X76" s="72"/>
      <c r="Y76" s="76"/>
      <c r="Z76" s="25"/>
      <c r="AA76" s="72"/>
      <c r="AB76" s="76"/>
      <c r="AC76" s="25"/>
      <c r="AD76" s="72"/>
      <c r="AE76" s="76"/>
      <c r="AF76" s="25"/>
      <c r="AG76" s="72"/>
      <c r="AH76" s="76"/>
      <c r="AI76" s="25"/>
      <c r="AJ76" s="72"/>
      <c r="AK76" s="76"/>
      <c r="AL76" s="25"/>
      <c r="AM76" s="72"/>
      <c r="AN76" s="76"/>
      <c r="AO76" s="25"/>
      <c r="AP76" s="72"/>
      <c r="AQ76" s="76"/>
      <c r="AR76" s="25"/>
      <c r="AS76" s="72"/>
      <c r="AT76" s="76"/>
      <c r="AU76" s="25"/>
      <c r="AV76" s="72"/>
      <c r="AW76" s="76"/>
      <c r="AX76" s="25"/>
      <c r="AY76" s="72">
        <f t="shared" si="77"/>
        <v>-147.51199999999994</v>
      </c>
      <c r="AZ76" s="76">
        <f t="shared" si="78"/>
        <v>-0.16325825908914832</v>
      </c>
      <c r="BA76" s="25">
        <f t="shared" si="79"/>
        <v>1</v>
      </c>
      <c r="BC76" s="72"/>
      <c r="BD76" s="76"/>
      <c r="BE76" s="25"/>
      <c r="BF76" s="72"/>
      <c r="BG76" s="76"/>
      <c r="BH76" s="25"/>
      <c r="BI76" s="72"/>
      <c r="BJ76" s="76"/>
      <c r="BK76" s="25"/>
      <c r="BL76" s="72"/>
      <c r="BM76" s="76"/>
      <c r="BN76" s="25"/>
      <c r="BO76" s="72"/>
      <c r="BP76" s="76"/>
      <c r="BQ76" s="25"/>
      <c r="BR76" s="72"/>
      <c r="BS76" s="76"/>
      <c r="BT76" s="25"/>
      <c r="BU76" s="72"/>
      <c r="BV76" s="76"/>
      <c r="BW76" s="25"/>
      <c r="BX76" s="72"/>
      <c r="BY76" s="76"/>
      <c r="BZ76" s="25"/>
      <c r="CA76" s="72"/>
      <c r="CB76" s="76"/>
      <c r="CC76" s="25"/>
      <c r="CD76" s="72"/>
      <c r="CE76" s="76"/>
      <c r="CF76" s="25"/>
      <c r="CG76" s="72"/>
      <c r="CH76" s="76"/>
      <c r="CI76" s="25"/>
      <c r="CJ76" s="72"/>
      <c r="CK76" s="76"/>
      <c r="CL76" s="25"/>
      <c r="CM76" s="72">
        <f t="shared" si="80"/>
        <v>0</v>
      </c>
      <c r="CN76" s="76" t="str">
        <f t="shared" si="81"/>
        <v/>
      </c>
      <c r="CO76" s="25">
        <f t="shared" si="82"/>
        <v>0</v>
      </c>
      <c r="CQ76" s="72" t="str">
        <f t="shared" si="83"/>
        <v/>
      </c>
      <c r="CR76" s="76" t="str">
        <f t="shared" si="43"/>
        <v/>
      </c>
      <c r="CS76" s="25" t="str">
        <f t="shared" si="44"/>
        <v/>
      </c>
      <c r="CT76" s="72" t="str">
        <f t="shared" si="45"/>
        <v/>
      </c>
      <c r="CU76" s="76" t="str">
        <f t="shared" si="46"/>
        <v/>
      </c>
      <c r="CV76" s="25" t="str">
        <f t="shared" si="47"/>
        <v/>
      </c>
      <c r="CW76" s="72">
        <f t="shared" si="48"/>
        <v>-147.51199999999994</v>
      </c>
      <c r="CX76" s="76">
        <f t="shared" si="49"/>
        <v>-0.16325825908914832</v>
      </c>
      <c r="CY76" s="25">
        <f t="shared" si="50"/>
        <v>1</v>
      </c>
      <c r="CZ76" s="72" t="str">
        <f t="shared" si="51"/>
        <v/>
      </c>
      <c r="DA76" s="76" t="str">
        <f t="shared" si="52"/>
        <v/>
      </c>
      <c r="DB76" s="25" t="str">
        <f t="shared" si="53"/>
        <v/>
      </c>
      <c r="DC76" s="72" t="str">
        <f t="shared" si="54"/>
        <v/>
      </c>
      <c r="DD76" s="76" t="str">
        <f t="shared" si="55"/>
        <v/>
      </c>
      <c r="DE76" s="25" t="str">
        <f t="shared" si="56"/>
        <v/>
      </c>
      <c r="DF76" s="72" t="str">
        <f t="shared" si="57"/>
        <v/>
      </c>
      <c r="DG76" s="76" t="str">
        <f t="shared" si="58"/>
        <v/>
      </c>
      <c r="DH76" s="25" t="str">
        <f t="shared" si="59"/>
        <v/>
      </c>
      <c r="DI76" s="72" t="str">
        <f t="shared" si="60"/>
        <v/>
      </c>
      <c r="DJ76" s="76" t="str">
        <f t="shared" si="61"/>
        <v/>
      </c>
      <c r="DK76" s="25" t="str">
        <f t="shared" si="62"/>
        <v/>
      </c>
      <c r="DL76" s="72" t="str">
        <f t="shared" si="63"/>
        <v/>
      </c>
      <c r="DM76" s="76" t="str">
        <f t="shared" si="64"/>
        <v/>
      </c>
      <c r="DN76" s="25" t="str">
        <f t="shared" si="65"/>
        <v/>
      </c>
      <c r="DO76" s="72" t="str">
        <f t="shared" si="66"/>
        <v/>
      </c>
      <c r="DP76" s="76" t="str">
        <f t="shared" si="67"/>
        <v/>
      </c>
      <c r="DQ76" s="25" t="str">
        <f t="shared" si="68"/>
        <v/>
      </c>
      <c r="DR76" s="72" t="str">
        <f t="shared" si="84"/>
        <v/>
      </c>
      <c r="DS76" s="76" t="str">
        <f t="shared" si="69"/>
        <v/>
      </c>
      <c r="DT76" s="25" t="str">
        <f t="shared" si="70"/>
        <v/>
      </c>
      <c r="DU76" s="72" t="str">
        <f t="shared" si="71"/>
        <v/>
      </c>
      <c r="DV76" s="76" t="str">
        <f t="shared" si="72"/>
        <v/>
      </c>
      <c r="DW76" s="25" t="str">
        <f t="shared" si="73"/>
        <v/>
      </c>
      <c r="DX76" s="72" t="str">
        <f t="shared" si="74"/>
        <v/>
      </c>
      <c r="DY76" s="76" t="str">
        <f t="shared" si="75"/>
        <v/>
      </c>
      <c r="DZ76" s="25" t="str">
        <f t="shared" si="76"/>
        <v/>
      </c>
      <c r="EA76" s="72">
        <f>SUM(E76,H76,K76,O76,R76,X76,AA76,AD76,AG76,AJ76,AP76,AS76,BC76,BF76,BI76)</f>
        <v>0</v>
      </c>
      <c r="EB76" s="76" t="str">
        <f t="shared" si="85"/>
        <v/>
      </c>
      <c r="EC76" s="25">
        <f>SUM(G76,J76,M76,Q76,T76,Z76,AC76,AF76,AI76,AL76,AR76,AU76,BE76,BH76,BK76)</f>
        <v>0</v>
      </c>
    </row>
    <row r="77" spans="1:133" x14ac:dyDescent="0.2">
      <c r="A77" s="8" t="s">
        <v>56</v>
      </c>
      <c r="B77" s="8" t="s">
        <v>158</v>
      </c>
      <c r="C77" s="43" t="s">
        <v>589</v>
      </c>
      <c r="D77" s="43" t="str">
        <f>VLOOKUP(C77,'industry list'!B:C,2,FALSE)</f>
        <v>SOFTWARE</v>
      </c>
      <c r="E77" s="71"/>
      <c r="F77" s="75"/>
      <c r="G77" s="26"/>
      <c r="H77" s="71"/>
      <c r="I77" s="75"/>
      <c r="J77" s="26"/>
      <c r="K77" s="71"/>
      <c r="L77" s="75"/>
      <c r="M77" s="26"/>
      <c r="O77" s="71"/>
      <c r="P77" s="75"/>
      <c r="Q77" s="26"/>
      <c r="R77" s="71"/>
      <c r="S77" s="75"/>
      <c r="T77" s="26"/>
      <c r="U77" s="71"/>
      <c r="V77" s="75"/>
      <c r="W77" s="26"/>
      <c r="X77" s="71"/>
      <c r="Y77" s="75"/>
      <c r="Z77" s="26"/>
      <c r="AA77" s="71"/>
      <c r="AB77" s="75"/>
      <c r="AC77" s="26"/>
      <c r="AD77" s="71"/>
      <c r="AE77" s="75"/>
      <c r="AF77" s="26"/>
      <c r="AG77" s="71"/>
      <c r="AH77" s="75"/>
      <c r="AI77" s="26"/>
      <c r="AJ77" s="71"/>
      <c r="AK77" s="75"/>
      <c r="AL77" s="26"/>
      <c r="AM77" s="71"/>
      <c r="AN77" s="75"/>
      <c r="AO77" s="26"/>
      <c r="AP77" s="71"/>
      <c r="AQ77" s="75"/>
      <c r="AR77" s="26"/>
      <c r="AS77" s="71">
        <v>177.0971428571429</v>
      </c>
      <c r="AT77" s="75">
        <v>0.21917885721761951</v>
      </c>
      <c r="AU77" s="26">
        <v>1</v>
      </c>
      <c r="AV77" s="71">
        <v>-238.87714285714219</v>
      </c>
      <c r="AW77" s="75">
        <v>-9.184923913614973E-2</v>
      </c>
      <c r="AX77" s="26">
        <v>2</v>
      </c>
      <c r="AY77" s="71">
        <f t="shared" si="77"/>
        <v>-61.779999999999291</v>
      </c>
      <c r="AZ77" s="75">
        <f t="shared" si="78"/>
        <v>6.366480904073489E-2</v>
      </c>
      <c r="BA77" s="26">
        <f t="shared" si="79"/>
        <v>3</v>
      </c>
      <c r="BC77" s="71"/>
      <c r="BD77" s="75"/>
      <c r="BE77" s="26"/>
      <c r="BF77" s="71"/>
      <c r="BG77" s="75"/>
      <c r="BH77" s="26"/>
      <c r="BI77" s="71"/>
      <c r="BJ77" s="75"/>
      <c r="BK77" s="26"/>
      <c r="BL77" s="71"/>
      <c r="BM77" s="75"/>
      <c r="BN77" s="26"/>
      <c r="BO77" s="71"/>
      <c r="BP77" s="75"/>
      <c r="BQ77" s="26"/>
      <c r="BR77" s="71"/>
      <c r="BS77" s="75"/>
      <c r="BT77" s="26"/>
      <c r="BU77" s="71"/>
      <c r="BV77" s="75"/>
      <c r="BW77" s="26"/>
      <c r="BX77" s="71"/>
      <c r="BY77" s="75"/>
      <c r="BZ77" s="26"/>
      <c r="CA77" s="71"/>
      <c r="CB77" s="75"/>
      <c r="CC77" s="26"/>
      <c r="CD77" s="71"/>
      <c r="CE77" s="75"/>
      <c r="CF77" s="26"/>
      <c r="CG77" s="71"/>
      <c r="CH77" s="75"/>
      <c r="CI77" s="26"/>
      <c r="CJ77" s="71"/>
      <c r="CK77" s="75"/>
      <c r="CL77" s="26"/>
      <c r="CM77" s="71">
        <f t="shared" si="80"/>
        <v>0</v>
      </c>
      <c r="CN77" s="75" t="str">
        <f t="shared" si="81"/>
        <v/>
      </c>
      <c r="CO77" s="26">
        <f t="shared" si="82"/>
        <v>0</v>
      </c>
      <c r="CQ77" s="71" t="str">
        <f t="shared" si="83"/>
        <v/>
      </c>
      <c r="CR77" s="75" t="str">
        <f t="shared" si="43"/>
        <v/>
      </c>
      <c r="CS77" s="26" t="str">
        <f t="shared" si="44"/>
        <v/>
      </c>
      <c r="CT77" s="71" t="str">
        <f t="shared" si="45"/>
        <v/>
      </c>
      <c r="CU77" s="75" t="str">
        <f t="shared" si="46"/>
        <v/>
      </c>
      <c r="CV77" s="26" t="str">
        <f t="shared" si="47"/>
        <v/>
      </c>
      <c r="CW77" s="71" t="str">
        <f t="shared" si="48"/>
        <v/>
      </c>
      <c r="CX77" s="75" t="str">
        <f t="shared" si="49"/>
        <v/>
      </c>
      <c r="CY77" s="26" t="str">
        <f t="shared" si="50"/>
        <v/>
      </c>
      <c r="CZ77" s="71" t="str">
        <f t="shared" si="51"/>
        <v/>
      </c>
      <c r="DA77" s="75" t="str">
        <f t="shared" si="52"/>
        <v/>
      </c>
      <c r="DB77" s="26" t="str">
        <f t="shared" si="53"/>
        <v/>
      </c>
      <c r="DC77" s="71" t="str">
        <f t="shared" si="54"/>
        <v/>
      </c>
      <c r="DD77" s="75" t="str">
        <f t="shared" si="55"/>
        <v/>
      </c>
      <c r="DE77" s="26" t="str">
        <f t="shared" si="56"/>
        <v/>
      </c>
      <c r="DF77" s="71" t="str">
        <f t="shared" si="57"/>
        <v/>
      </c>
      <c r="DG77" s="75" t="str">
        <f t="shared" si="58"/>
        <v/>
      </c>
      <c r="DH77" s="26" t="str">
        <f t="shared" si="59"/>
        <v/>
      </c>
      <c r="DI77" s="71" t="str">
        <f t="shared" si="60"/>
        <v/>
      </c>
      <c r="DJ77" s="75" t="str">
        <f t="shared" si="61"/>
        <v/>
      </c>
      <c r="DK77" s="26" t="str">
        <f t="shared" si="62"/>
        <v/>
      </c>
      <c r="DL77" s="71" t="str">
        <f t="shared" si="63"/>
        <v/>
      </c>
      <c r="DM77" s="75" t="str">
        <f t="shared" si="64"/>
        <v/>
      </c>
      <c r="DN77" s="26" t="str">
        <f t="shared" si="65"/>
        <v/>
      </c>
      <c r="DO77" s="71" t="str">
        <f t="shared" si="66"/>
        <v/>
      </c>
      <c r="DP77" s="75" t="str">
        <f t="shared" si="67"/>
        <v/>
      </c>
      <c r="DQ77" s="26" t="str">
        <f t="shared" si="68"/>
        <v/>
      </c>
      <c r="DR77" s="71" t="str">
        <f t="shared" si="84"/>
        <v/>
      </c>
      <c r="DS77" s="75" t="str">
        <f t="shared" si="69"/>
        <v/>
      </c>
      <c r="DT77" s="26" t="str">
        <f t="shared" si="70"/>
        <v/>
      </c>
      <c r="DU77" s="71">
        <f t="shared" si="71"/>
        <v>177.0971428571429</v>
      </c>
      <c r="DV77" s="75">
        <f t="shared" si="72"/>
        <v>0.21917885721761951</v>
      </c>
      <c r="DW77" s="26">
        <f t="shared" si="73"/>
        <v>1</v>
      </c>
      <c r="DX77" s="71">
        <f t="shared" si="74"/>
        <v>-238.87714285714219</v>
      </c>
      <c r="DY77" s="75">
        <f t="shared" si="75"/>
        <v>-9.184923913614973E-2</v>
      </c>
      <c r="DZ77" s="26">
        <f t="shared" si="76"/>
        <v>2</v>
      </c>
      <c r="EA77" s="71">
        <f>SUM(E77,H77,K77,O77,R77,X77,AA77,AD77,AG77,AJ77,AP77,AS77,BC77,BF77,BI77)</f>
        <v>177.0971428571429</v>
      </c>
      <c r="EB77" s="75">
        <f t="shared" si="85"/>
        <v>0.21917885721761951</v>
      </c>
      <c r="EC77" s="26">
        <f>SUM(G77,J77,M77,Q77,T77,Z77,AC77,AF77,AI77,AL77,AR77,AU77,BE77,BH77,BK77)</f>
        <v>1</v>
      </c>
    </row>
    <row r="78" spans="1:133" x14ac:dyDescent="0.2">
      <c r="A78" s="5" t="s">
        <v>91</v>
      </c>
      <c r="B78" s="5" t="s">
        <v>180</v>
      </c>
      <c r="C78" s="5" t="s">
        <v>589</v>
      </c>
      <c r="D78" s="5" t="str">
        <f>VLOOKUP(C78,'industry list'!B:C,2,FALSE)</f>
        <v>SOFTWARE</v>
      </c>
      <c r="E78" s="72"/>
      <c r="F78" s="76"/>
      <c r="G78" s="25"/>
      <c r="H78" s="72"/>
      <c r="I78" s="76"/>
      <c r="J78" s="25"/>
      <c r="K78" s="72"/>
      <c r="L78" s="76"/>
      <c r="M78" s="25"/>
      <c r="O78" s="72"/>
      <c r="P78" s="76"/>
      <c r="Q78" s="25"/>
      <c r="R78" s="72">
        <v>-152.56</v>
      </c>
      <c r="S78" s="76">
        <v>-0.23108149045743712</v>
      </c>
      <c r="T78" s="25">
        <v>1</v>
      </c>
      <c r="U78" s="72"/>
      <c r="V78" s="76"/>
      <c r="W78" s="25"/>
      <c r="X78" s="72"/>
      <c r="Y78" s="76"/>
      <c r="Z78" s="25"/>
      <c r="AA78" s="72"/>
      <c r="AB78" s="76"/>
      <c r="AC78" s="25"/>
      <c r="AD78" s="72"/>
      <c r="AE78" s="76"/>
      <c r="AF78" s="25"/>
      <c r="AG78" s="72"/>
      <c r="AH78" s="76"/>
      <c r="AI78" s="25"/>
      <c r="AJ78" s="72"/>
      <c r="AK78" s="76"/>
      <c r="AL78" s="25"/>
      <c r="AM78" s="72"/>
      <c r="AN78" s="76"/>
      <c r="AO78" s="25"/>
      <c r="AP78" s="72"/>
      <c r="AQ78" s="76"/>
      <c r="AR78" s="25"/>
      <c r="AS78" s="72">
        <v>-209.84999999999991</v>
      </c>
      <c r="AT78" s="76">
        <v>-5.6520279308200652E-2</v>
      </c>
      <c r="AU78" s="25">
        <v>2</v>
      </c>
      <c r="AV78" s="72"/>
      <c r="AW78" s="76"/>
      <c r="AX78" s="25"/>
      <c r="AY78" s="72">
        <f t="shared" si="77"/>
        <v>-362.40999999999991</v>
      </c>
      <c r="AZ78" s="76">
        <f t="shared" si="78"/>
        <v>-0.14380088488281889</v>
      </c>
      <c r="BA78" s="25">
        <f t="shared" si="79"/>
        <v>3</v>
      </c>
      <c r="BC78" s="72"/>
      <c r="BD78" s="76"/>
      <c r="BE78" s="25"/>
      <c r="BF78" s="72"/>
      <c r="BG78" s="76"/>
      <c r="BH78" s="25"/>
      <c r="BI78" s="72"/>
      <c r="BJ78" s="76"/>
      <c r="BK78" s="25"/>
      <c r="BL78" s="72"/>
      <c r="BM78" s="76"/>
      <c r="BN78" s="25"/>
      <c r="BO78" s="72"/>
      <c r="BP78" s="76"/>
      <c r="BQ78" s="25"/>
      <c r="BR78" s="72"/>
      <c r="BS78" s="76"/>
      <c r="BT78" s="25"/>
      <c r="BU78" s="72"/>
      <c r="BV78" s="76"/>
      <c r="BW78" s="25"/>
      <c r="BX78" s="72"/>
      <c r="BY78" s="76"/>
      <c r="BZ78" s="25"/>
      <c r="CA78" s="72"/>
      <c r="CB78" s="76"/>
      <c r="CC78" s="25"/>
      <c r="CD78" s="72"/>
      <c r="CE78" s="76"/>
      <c r="CF78" s="25"/>
      <c r="CG78" s="72"/>
      <c r="CH78" s="76"/>
      <c r="CI78" s="25"/>
      <c r="CJ78" s="72"/>
      <c r="CK78" s="76"/>
      <c r="CL78" s="25"/>
      <c r="CM78" s="72">
        <f t="shared" si="80"/>
        <v>0</v>
      </c>
      <c r="CN78" s="76" t="str">
        <f t="shared" si="81"/>
        <v/>
      </c>
      <c r="CO78" s="25">
        <f t="shared" si="82"/>
        <v>0</v>
      </c>
      <c r="CQ78" s="72" t="str">
        <f t="shared" si="83"/>
        <v/>
      </c>
      <c r="CR78" s="76" t="str">
        <f t="shared" si="43"/>
        <v/>
      </c>
      <c r="CS78" s="25" t="str">
        <f t="shared" si="44"/>
        <v/>
      </c>
      <c r="CT78" s="72">
        <f t="shared" si="45"/>
        <v>-152.56</v>
      </c>
      <c r="CU78" s="76">
        <f t="shared" si="46"/>
        <v>-0.23108149045743712</v>
      </c>
      <c r="CV78" s="25">
        <f t="shared" si="47"/>
        <v>1</v>
      </c>
      <c r="CW78" s="72" t="str">
        <f t="shared" si="48"/>
        <v/>
      </c>
      <c r="CX78" s="76" t="str">
        <f t="shared" si="49"/>
        <v/>
      </c>
      <c r="CY78" s="25" t="str">
        <f t="shared" si="50"/>
        <v/>
      </c>
      <c r="CZ78" s="72" t="str">
        <f t="shared" si="51"/>
        <v/>
      </c>
      <c r="DA78" s="76" t="str">
        <f t="shared" si="52"/>
        <v/>
      </c>
      <c r="DB78" s="25" t="str">
        <f t="shared" si="53"/>
        <v/>
      </c>
      <c r="DC78" s="72" t="str">
        <f t="shared" si="54"/>
        <v/>
      </c>
      <c r="DD78" s="76" t="str">
        <f t="shared" si="55"/>
        <v/>
      </c>
      <c r="DE78" s="25" t="str">
        <f t="shared" si="56"/>
        <v/>
      </c>
      <c r="DF78" s="72" t="str">
        <f t="shared" si="57"/>
        <v/>
      </c>
      <c r="DG78" s="76" t="str">
        <f t="shared" si="58"/>
        <v/>
      </c>
      <c r="DH78" s="25" t="str">
        <f t="shared" si="59"/>
        <v/>
      </c>
      <c r="DI78" s="72" t="str">
        <f t="shared" si="60"/>
        <v/>
      </c>
      <c r="DJ78" s="76" t="str">
        <f t="shared" si="61"/>
        <v/>
      </c>
      <c r="DK78" s="25" t="str">
        <f t="shared" si="62"/>
        <v/>
      </c>
      <c r="DL78" s="72" t="str">
        <f t="shared" si="63"/>
        <v/>
      </c>
      <c r="DM78" s="76" t="str">
        <f t="shared" si="64"/>
        <v/>
      </c>
      <c r="DN78" s="25" t="str">
        <f t="shared" si="65"/>
        <v/>
      </c>
      <c r="DO78" s="72" t="str">
        <f t="shared" si="66"/>
        <v/>
      </c>
      <c r="DP78" s="76" t="str">
        <f t="shared" si="67"/>
        <v/>
      </c>
      <c r="DQ78" s="25" t="str">
        <f t="shared" si="68"/>
        <v/>
      </c>
      <c r="DR78" s="72" t="str">
        <f t="shared" si="84"/>
        <v/>
      </c>
      <c r="DS78" s="76" t="str">
        <f t="shared" si="69"/>
        <v/>
      </c>
      <c r="DT78" s="25" t="str">
        <f t="shared" si="70"/>
        <v/>
      </c>
      <c r="DU78" s="72">
        <f t="shared" si="71"/>
        <v>-209.84999999999991</v>
      </c>
      <c r="DV78" s="76">
        <f t="shared" si="72"/>
        <v>-5.6520279308200652E-2</v>
      </c>
      <c r="DW78" s="25">
        <f t="shared" si="73"/>
        <v>2</v>
      </c>
      <c r="DX78" s="72" t="str">
        <f t="shared" si="74"/>
        <v/>
      </c>
      <c r="DY78" s="76" t="str">
        <f t="shared" si="75"/>
        <v/>
      </c>
      <c r="DZ78" s="25" t="str">
        <f t="shared" si="76"/>
        <v/>
      </c>
      <c r="EA78" s="72">
        <f>SUM(E78,H78,K78,O78,R78,X78,AA78,AD78,AG78,AJ78,AP78,AS78,BC78,BF78,BI78)</f>
        <v>-362.40999999999991</v>
      </c>
      <c r="EB78" s="76">
        <f t="shared" si="85"/>
        <v>-0.14380088488281889</v>
      </c>
      <c r="EC78" s="25">
        <f>SUM(G78,J78,M78,Q78,T78,Z78,AC78,AF78,AI78,AL78,AR78,AU78,BE78,BH78,BK78)</f>
        <v>3</v>
      </c>
    </row>
    <row r="79" spans="1:133" x14ac:dyDescent="0.2">
      <c r="A79" s="8" t="s">
        <v>60</v>
      </c>
      <c r="B79" s="8" t="s">
        <v>160</v>
      </c>
      <c r="C79" s="43" t="s">
        <v>606</v>
      </c>
      <c r="D79" s="43" t="str">
        <f>VLOOKUP(C79,'industry list'!B:C,2,FALSE)</f>
        <v>SOFTWARE</v>
      </c>
      <c r="E79" s="71"/>
      <c r="F79" s="75"/>
      <c r="G79" s="26"/>
      <c r="H79" s="71"/>
      <c r="I79" s="75"/>
      <c r="J79" s="26"/>
      <c r="K79" s="71"/>
      <c r="L79" s="75"/>
      <c r="M79" s="26"/>
      <c r="O79" s="71"/>
      <c r="P79" s="75"/>
      <c r="Q79" s="26"/>
      <c r="R79" s="71">
        <v>95.060125000000198</v>
      </c>
      <c r="S79" s="75">
        <v>9.0559337258185546E-2</v>
      </c>
      <c r="T79" s="26">
        <v>1</v>
      </c>
      <c r="U79" s="71"/>
      <c r="V79" s="75"/>
      <c r="W79" s="26"/>
      <c r="X79" s="71"/>
      <c r="Y79" s="75"/>
      <c r="Z79" s="26"/>
      <c r="AA79" s="71"/>
      <c r="AB79" s="75"/>
      <c r="AC79" s="26"/>
      <c r="AD79" s="71"/>
      <c r="AE79" s="75"/>
      <c r="AF79" s="26"/>
      <c r="AG79" s="71"/>
      <c r="AH79" s="75"/>
      <c r="AI79" s="26"/>
      <c r="AJ79" s="71"/>
      <c r="AK79" s="75"/>
      <c r="AL79" s="26"/>
      <c r="AM79" s="71"/>
      <c r="AN79" s="75"/>
      <c r="AO79" s="26"/>
      <c r="AP79" s="71"/>
      <c r="AQ79" s="75"/>
      <c r="AR79" s="26"/>
      <c r="AS79" s="71"/>
      <c r="AT79" s="75"/>
      <c r="AU79" s="26"/>
      <c r="AV79" s="71"/>
      <c r="AW79" s="75"/>
      <c r="AX79" s="26"/>
      <c r="AY79" s="71">
        <f t="shared" si="77"/>
        <v>95.060125000000198</v>
      </c>
      <c r="AZ79" s="75">
        <f t="shared" si="78"/>
        <v>9.0559337258185546E-2</v>
      </c>
      <c r="BA79" s="26">
        <f t="shared" si="79"/>
        <v>1</v>
      </c>
      <c r="BC79" s="71">
        <v>1284.7803750000003</v>
      </c>
      <c r="BD79" s="75">
        <v>0.28531435108961051</v>
      </c>
      <c r="BE79" s="26">
        <v>3</v>
      </c>
      <c r="BF79" s="71"/>
      <c r="BG79" s="75"/>
      <c r="BH79" s="26"/>
      <c r="BI79" s="71"/>
      <c r="BJ79" s="75"/>
      <c r="BK79" s="26"/>
      <c r="BL79" s="71"/>
      <c r="BM79" s="75"/>
      <c r="BN79" s="26"/>
      <c r="BO79" s="71"/>
      <c r="BP79" s="75"/>
      <c r="BQ79" s="26"/>
      <c r="BR79" s="71"/>
      <c r="BS79" s="75"/>
      <c r="BT79" s="26"/>
      <c r="BU79" s="71"/>
      <c r="BV79" s="75"/>
      <c r="BW79" s="26"/>
      <c r="BX79" s="71"/>
      <c r="BY79" s="75"/>
      <c r="BZ79" s="26"/>
      <c r="CA79" s="71"/>
      <c r="CB79" s="75"/>
      <c r="CC79" s="26"/>
      <c r="CD79" s="71"/>
      <c r="CE79" s="75"/>
      <c r="CF79" s="26"/>
      <c r="CG79" s="71"/>
      <c r="CH79" s="75"/>
      <c r="CI79" s="26"/>
      <c r="CJ79" s="71"/>
      <c r="CK79" s="75"/>
      <c r="CL79" s="26"/>
      <c r="CM79" s="71">
        <f t="shared" si="80"/>
        <v>1284.7803750000003</v>
      </c>
      <c r="CN79" s="75">
        <f t="shared" si="81"/>
        <v>0.28531435108961051</v>
      </c>
      <c r="CO79" s="26">
        <f t="shared" si="82"/>
        <v>3</v>
      </c>
      <c r="CQ79" s="71">
        <f t="shared" si="83"/>
        <v>1284.7803750000003</v>
      </c>
      <c r="CR79" s="75">
        <f t="shared" si="43"/>
        <v>0.28531435108961051</v>
      </c>
      <c r="CS79" s="26">
        <f t="shared" si="44"/>
        <v>3</v>
      </c>
      <c r="CT79" s="71">
        <f t="shared" si="45"/>
        <v>95.060125000000198</v>
      </c>
      <c r="CU79" s="75">
        <f t="shared" si="46"/>
        <v>9.0559337258185546E-2</v>
      </c>
      <c r="CV79" s="26">
        <f t="shared" si="47"/>
        <v>1</v>
      </c>
      <c r="CW79" s="71" t="str">
        <f t="shared" si="48"/>
        <v/>
      </c>
      <c r="CX79" s="75" t="str">
        <f t="shared" si="49"/>
        <v/>
      </c>
      <c r="CY79" s="26" t="str">
        <f t="shared" si="50"/>
        <v/>
      </c>
      <c r="CZ79" s="71" t="str">
        <f t="shared" si="51"/>
        <v/>
      </c>
      <c r="DA79" s="75" t="str">
        <f t="shared" si="52"/>
        <v/>
      </c>
      <c r="DB79" s="26" t="str">
        <f t="shared" si="53"/>
        <v/>
      </c>
      <c r="DC79" s="71" t="str">
        <f t="shared" si="54"/>
        <v/>
      </c>
      <c r="DD79" s="75" t="str">
        <f t="shared" si="55"/>
        <v/>
      </c>
      <c r="DE79" s="26" t="str">
        <f t="shared" si="56"/>
        <v/>
      </c>
      <c r="DF79" s="71" t="str">
        <f t="shared" si="57"/>
        <v/>
      </c>
      <c r="DG79" s="75" t="str">
        <f t="shared" si="58"/>
        <v/>
      </c>
      <c r="DH79" s="26" t="str">
        <f t="shared" si="59"/>
        <v/>
      </c>
      <c r="DI79" s="71" t="str">
        <f t="shared" si="60"/>
        <v/>
      </c>
      <c r="DJ79" s="75" t="str">
        <f t="shared" si="61"/>
        <v/>
      </c>
      <c r="DK79" s="26" t="str">
        <f t="shared" si="62"/>
        <v/>
      </c>
      <c r="DL79" s="71" t="str">
        <f t="shared" si="63"/>
        <v/>
      </c>
      <c r="DM79" s="75" t="str">
        <f t="shared" si="64"/>
        <v/>
      </c>
      <c r="DN79" s="26" t="str">
        <f t="shared" si="65"/>
        <v/>
      </c>
      <c r="DO79" s="71" t="str">
        <f t="shared" si="66"/>
        <v/>
      </c>
      <c r="DP79" s="75" t="str">
        <f t="shared" si="67"/>
        <v/>
      </c>
      <c r="DQ79" s="26" t="str">
        <f t="shared" si="68"/>
        <v/>
      </c>
      <c r="DR79" s="71" t="str">
        <f t="shared" si="84"/>
        <v/>
      </c>
      <c r="DS79" s="75" t="str">
        <f t="shared" si="69"/>
        <v/>
      </c>
      <c r="DT79" s="26" t="str">
        <f t="shared" si="70"/>
        <v/>
      </c>
      <c r="DU79" s="71" t="str">
        <f t="shared" si="71"/>
        <v/>
      </c>
      <c r="DV79" s="75" t="str">
        <f t="shared" si="72"/>
        <v/>
      </c>
      <c r="DW79" s="26" t="str">
        <f t="shared" si="73"/>
        <v/>
      </c>
      <c r="DX79" s="71" t="str">
        <f t="shared" si="74"/>
        <v/>
      </c>
      <c r="DY79" s="75" t="str">
        <f t="shared" si="75"/>
        <v/>
      </c>
      <c r="DZ79" s="26" t="str">
        <f t="shared" si="76"/>
        <v/>
      </c>
      <c r="EA79" s="71">
        <f>SUM(E79,H79,K79,O79,R79,X79,AA79,AD79,AG79,AJ79,AP79,AS79,BC79,BF79,BI79)</f>
        <v>1379.8405000000005</v>
      </c>
      <c r="EB79" s="75">
        <f t="shared" si="85"/>
        <v>0.18793684417389803</v>
      </c>
      <c r="EC79" s="26">
        <f>SUM(G79,J79,M79,Q79,T79,Z79,AC79,AF79,AI79,AL79,AR79,AU79,BE79,BH79,BK79)</f>
        <v>4</v>
      </c>
    </row>
    <row r="80" spans="1:133" x14ac:dyDescent="0.2">
      <c r="A80" s="5" t="s">
        <v>28</v>
      </c>
      <c r="B80" s="5" t="s">
        <v>136</v>
      </c>
      <c r="C80" s="5" t="s">
        <v>619</v>
      </c>
      <c r="D80" s="5" t="str">
        <f>VLOOKUP(C80,'industry list'!B:C,2,FALSE)</f>
        <v>SOFTWARE</v>
      </c>
      <c r="E80" s="72"/>
      <c r="F80" s="76"/>
      <c r="G80" s="25"/>
      <c r="H80" s="72"/>
      <c r="I80" s="76"/>
      <c r="J80" s="25"/>
      <c r="K80" s="72"/>
      <c r="L80" s="76"/>
      <c r="M80" s="25"/>
      <c r="O80" s="72"/>
      <c r="P80" s="76"/>
      <c r="Q80" s="25"/>
      <c r="R80" s="72"/>
      <c r="S80" s="76"/>
      <c r="T80" s="25"/>
      <c r="U80" s="72"/>
      <c r="V80" s="76"/>
      <c r="W80" s="25"/>
      <c r="X80" s="72"/>
      <c r="Y80" s="76"/>
      <c r="Z80" s="25"/>
      <c r="AA80" s="72"/>
      <c r="AB80" s="76"/>
      <c r="AC80" s="25"/>
      <c r="AD80" s="72"/>
      <c r="AE80" s="76"/>
      <c r="AF80" s="25"/>
      <c r="AG80" s="72"/>
      <c r="AH80" s="76"/>
      <c r="AI80" s="25"/>
      <c r="AJ80" s="72"/>
      <c r="AK80" s="76"/>
      <c r="AL80" s="25"/>
      <c r="AM80" s="72">
        <v>-140.41999999999985</v>
      </c>
      <c r="AN80" s="76">
        <v>-0.1407846321973911</v>
      </c>
      <c r="AO80" s="25">
        <v>1</v>
      </c>
      <c r="AP80" s="72"/>
      <c r="AQ80" s="76"/>
      <c r="AR80" s="25"/>
      <c r="AS80" s="72"/>
      <c r="AT80" s="76"/>
      <c r="AU80" s="25"/>
      <c r="AV80" s="72"/>
      <c r="AW80" s="76"/>
      <c r="AX80" s="25"/>
      <c r="AY80" s="72">
        <f t="shared" si="77"/>
        <v>-140.41999999999985</v>
      </c>
      <c r="AZ80" s="76">
        <f t="shared" si="78"/>
        <v>-0.1407846321973911</v>
      </c>
      <c r="BA80" s="25">
        <f t="shared" si="79"/>
        <v>1</v>
      </c>
      <c r="BC80" s="72"/>
      <c r="BD80" s="76"/>
      <c r="BE80" s="25"/>
      <c r="BF80" s="72"/>
      <c r="BG80" s="76"/>
      <c r="BH80" s="25"/>
      <c r="BI80" s="72"/>
      <c r="BJ80" s="76"/>
      <c r="BK80" s="25"/>
      <c r="BL80" s="72"/>
      <c r="BM80" s="76"/>
      <c r="BN80" s="25"/>
      <c r="BO80" s="72"/>
      <c r="BP80" s="76"/>
      <c r="BQ80" s="25"/>
      <c r="BR80" s="72"/>
      <c r="BS80" s="76"/>
      <c r="BT80" s="25"/>
      <c r="BU80" s="72"/>
      <c r="BV80" s="76"/>
      <c r="BW80" s="25"/>
      <c r="BX80" s="72"/>
      <c r="BY80" s="76"/>
      <c r="BZ80" s="25"/>
      <c r="CA80" s="72"/>
      <c r="CB80" s="76"/>
      <c r="CC80" s="25"/>
      <c r="CD80" s="72"/>
      <c r="CE80" s="76"/>
      <c r="CF80" s="25"/>
      <c r="CG80" s="72"/>
      <c r="CH80" s="76"/>
      <c r="CI80" s="25"/>
      <c r="CJ80" s="72"/>
      <c r="CK80" s="76"/>
      <c r="CL80" s="25"/>
      <c r="CM80" s="72">
        <f t="shared" si="80"/>
        <v>0</v>
      </c>
      <c r="CN80" s="76" t="str">
        <f t="shared" si="81"/>
        <v/>
      </c>
      <c r="CO80" s="25">
        <f t="shared" si="82"/>
        <v>0</v>
      </c>
      <c r="CQ80" s="72" t="str">
        <f t="shared" si="83"/>
        <v/>
      </c>
      <c r="CR80" s="76" t="str">
        <f t="shared" si="43"/>
        <v/>
      </c>
      <c r="CS80" s="25" t="str">
        <f t="shared" si="44"/>
        <v/>
      </c>
      <c r="CT80" s="72" t="str">
        <f t="shared" si="45"/>
        <v/>
      </c>
      <c r="CU80" s="76" t="str">
        <f t="shared" si="46"/>
        <v/>
      </c>
      <c r="CV80" s="25" t="str">
        <f t="shared" si="47"/>
        <v/>
      </c>
      <c r="CW80" s="72" t="str">
        <f t="shared" si="48"/>
        <v/>
      </c>
      <c r="CX80" s="76" t="str">
        <f t="shared" si="49"/>
        <v/>
      </c>
      <c r="CY80" s="25" t="str">
        <f t="shared" si="50"/>
        <v/>
      </c>
      <c r="CZ80" s="72" t="str">
        <f t="shared" si="51"/>
        <v/>
      </c>
      <c r="DA80" s="76" t="str">
        <f t="shared" si="52"/>
        <v/>
      </c>
      <c r="DB80" s="25" t="str">
        <f t="shared" si="53"/>
        <v/>
      </c>
      <c r="DC80" s="72" t="str">
        <f t="shared" si="54"/>
        <v/>
      </c>
      <c r="DD80" s="76" t="str">
        <f t="shared" si="55"/>
        <v/>
      </c>
      <c r="DE80" s="25" t="str">
        <f t="shared" si="56"/>
        <v/>
      </c>
      <c r="DF80" s="72" t="str">
        <f t="shared" si="57"/>
        <v/>
      </c>
      <c r="DG80" s="76" t="str">
        <f t="shared" si="58"/>
        <v/>
      </c>
      <c r="DH80" s="25" t="str">
        <f t="shared" si="59"/>
        <v/>
      </c>
      <c r="DI80" s="72" t="str">
        <f t="shared" si="60"/>
        <v/>
      </c>
      <c r="DJ80" s="76" t="str">
        <f t="shared" si="61"/>
        <v/>
      </c>
      <c r="DK80" s="25" t="str">
        <f t="shared" si="62"/>
        <v/>
      </c>
      <c r="DL80" s="72" t="str">
        <f t="shared" si="63"/>
        <v/>
      </c>
      <c r="DM80" s="76" t="str">
        <f t="shared" si="64"/>
        <v/>
      </c>
      <c r="DN80" s="25" t="str">
        <f t="shared" si="65"/>
        <v/>
      </c>
      <c r="DO80" s="72">
        <f t="shared" si="66"/>
        <v>-140.41999999999985</v>
      </c>
      <c r="DP80" s="76">
        <f t="shared" si="67"/>
        <v>-0.1407846321973911</v>
      </c>
      <c r="DQ80" s="25">
        <f t="shared" si="68"/>
        <v>1</v>
      </c>
      <c r="DR80" s="72" t="str">
        <f t="shared" si="84"/>
        <v/>
      </c>
      <c r="DS80" s="76" t="str">
        <f t="shared" si="69"/>
        <v/>
      </c>
      <c r="DT80" s="25" t="str">
        <f t="shared" si="70"/>
        <v/>
      </c>
      <c r="DU80" s="72" t="str">
        <f t="shared" si="71"/>
        <v/>
      </c>
      <c r="DV80" s="76" t="str">
        <f t="shared" si="72"/>
        <v/>
      </c>
      <c r="DW80" s="25" t="str">
        <f t="shared" si="73"/>
        <v/>
      </c>
      <c r="DX80" s="72" t="str">
        <f t="shared" si="74"/>
        <v/>
      </c>
      <c r="DY80" s="76" t="str">
        <f t="shared" si="75"/>
        <v/>
      </c>
      <c r="DZ80" s="25" t="str">
        <f t="shared" si="76"/>
        <v/>
      </c>
      <c r="EA80" s="72">
        <f>SUM(E80,H80,K80,O80,R80,X80,AA80,AD80,AG80,AJ80,AP80,AS80,BC80,BF80,BI80)</f>
        <v>0</v>
      </c>
      <c r="EB80" s="76" t="str">
        <f t="shared" si="85"/>
        <v/>
      </c>
      <c r="EC80" s="25">
        <f>SUM(G80,J80,M80,Q80,T80,Z80,AC80,AF80,AI80,AL80,AR80,AU80,BE80,BH80,BK80)</f>
        <v>0</v>
      </c>
    </row>
    <row r="81" spans="1:133" x14ac:dyDescent="0.2">
      <c r="A81" s="8" t="s">
        <v>18</v>
      </c>
      <c r="B81" s="8" t="s">
        <v>129</v>
      </c>
      <c r="C81" s="43" t="s">
        <v>199</v>
      </c>
      <c r="D81" s="43" t="str">
        <f>VLOOKUP(C81,'industry list'!B:C,2,FALSE)</f>
        <v>SOFTWARE</v>
      </c>
      <c r="E81" s="71"/>
      <c r="F81" s="75"/>
      <c r="G81" s="26"/>
      <c r="H81" s="71"/>
      <c r="I81" s="75"/>
      <c r="J81" s="26"/>
      <c r="K81" s="71"/>
      <c r="L81" s="75"/>
      <c r="M81" s="26"/>
      <c r="O81" s="71"/>
      <c r="P81" s="75"/>
      <c r="Q81" s="26"/>
      <c r="R81" s="71"/>
      <c r="S81" s="75"/>
      <c r="T81" s="26"/>
      <c r="U81" s="71"/>
      <c r="V81" s="75"/>
      <c r="W81" s="26"/>
      <c r="X81" s="71"/>
      <c r="Y81" s="75"/>
      <c r="Z81" s="26"/>
      <c r="AA81" s="71"/>
      <c r="AB81" s="75"/>
      <c r="AC81" s="26"/>
      <c r="AD81" s="71"/>
      <c r="AE81" s="75"/>
      <c r="AF81" s="26"/>
      <c r="AG81" s="71"/>
      <c r="AH81" s="75"/>
      <c r="AI81" s="26"/>
      <c r="AJ81" s="71">
        <v>-214.07000000000016</v>
      </c>
      <c r="AK81" s="75">
        <v>-0.20725142801820132</v>
      </c>
      <c r="AL81" s="26">
        <v>1</v>
      </c>
      <c r="AM81" s="71">
        <v>-212.57999999999993</v>
      </c>
      <c r="AN81" s="75">
        <v>-0.19294583212314836</v>
      </c>
      <c r="AO81" s="26">
        <v>1</v>
      </c>
      <c r="AP81" s="71"/>
      <c r="AQ81" s="75"/>
      <c r="AR81" s="26"/>
      <c r="AS81" s="71"/>
      <c r="AT81" s="75"/>
      <c r="AU81" s="26"/>
      <c r="AV81" s="71"/>
      <c r="AW81" s="75"/>
      <c r="AX81" s="26"/>
      <c r="AY81" s="71">
        <f t="shared" si="77"/>
        <v>-426.65000000000009</v>
      </c>
      <c r="AZ81" s="75">
        <f t="shared" si="78"/>
        <v>-0.20009863007067485</v>
      </c>
      <c r="BA81" s="26">
        <f t="shared" si="79"/>
        <v>2</v>
      </c>
      <c r="BC81" s="71"/>
      <c r="BD81" s="75"/>
      <c r="BE81" s="26"/>
      <c r="BF81" s="71"/>
      <c r="BG81" s="75"/>
      <c r="BH81" s="26"/>
      <c r="BI81" s="71"/>
      <c r="BJ81" s="75"/>
      <c r="BK81" s="26"/>
      <c r="BL81" s="71"/>
      <c r="BM81" s="75"/>
      <c r="BN81" s="26"/>
      <c r="BO81" s="71"/>
      <c r="BP81" s="75"/>
      <c r="BQ81" s="26"/>
      <c r="BR81" s="71"/>
      <c r="BS81" s="75"/>
      <c r="BT81" s="26"/>
      <c r="BU81" s="71"/>
      <c r="BV81" s="75"/>
      <c r="BW81" s="26"/>
      <c r="BX81" s="71"/>
      <c r="BY81" s="75"/>
      <c r="BZ81" s="26"/>
      <c r="CA81" s="71"/>
      <c r="CB81" s="75"/>
      <c r="CC81" s="26"/>
      <c r="CD81" s="71"/>
      <c r="CE81" s="75"/>
      <c r="CF81" s="26"/>
      <c r="CG81" s="71"/>
      <c r="CH81" s="75"/>
      <c r="CI81" s="26"/>
      <c r="CJ81" s="71"/>
      <c r="CK81" s="75"/>
      <c r="CL81" s="26"/>
      <c r="CM81" s="71">
        <f t="shared" si="80"/>
        <v>0</v>
      </c>
      <c r="CN81" s="75" t="str">
        <f t="shared" si="81"/>
        <v/>
      </c>
      <c r="CO81" s="26">
        <f t="shared" si="82"/>
        <v>0</v>
      </c>
      <c r="CQ81" s="71" t="str">
        <f t="shared" si="83"/>
        <v/>
      </c>
      <c r="CR81" s="75" t="str">
        <f t="shared" si="43"/>
        <v/>
      </c>
      <c r="CS81" s="26" t="str">
        <f t="shared" si="44"/>
        <v/>
      </c>
      <c r="CT81" s="71" t="str">
        <f t="shared" si="45"/>
        <v/>
      </c>
      <c r="CU81" s="75" t="str">
        <f t="shared" si="46"/>
        <v/>
      </c>
      <c r="CV81" s="26" t="str">
        <f t="shared" si="47"/>
        <v/>
      </c>
      <c r="CW81" s="71" t="str">
        <f t="shared" si="48"/>
        <v/>
      </c>
      <c r="CX81" s="75" t="str">
        <f t="shared" si="49"/>
        <v/>
      </c>
      <c r="CY81" s="26" t="str">
        <f t="shared" si="50"/>
        <v/>
      </c>
      <c r="CZ81" s="71" t="str">
        <f t="shared" si="51"/>
        <v/>
      </c>
      <c r="DA81" s="75" t="str">
        <f t="shared" si="52"/>
        <v/>
      </c>
      <c r="DB81" s="26" t="str">
        <f t="shared" si="53"/>
        <v/>
      </c>
      <c r="DC81" s="71" t="str">
        <f t="shared" si="54"/>
        <v/>
      </c>
      <c r="DD81" s="75" t="str">
        <f t="shared" si="55"/>
        <v/>
      </c>
      <c r="DE81" s="26" t="str">
        <f t="shared" si="56"/>
        <v/>
      </c>
      <c r="DF81" s="71" t="str">
        <f t="shared" si="57"/>
        <v/>
      </c>
      <c r="DG81" s="75" t="str">
        <f t="shared" si="58"/>
        <v/>
      </c>
      <c r="DH81" s="26" t="str">
        <f t="shared" si="59"/>
        <v/>
      </c>
      <c r="DI81" s="71" t="str">
        <f t="shared" si="60"/>
        <v/>
      </c>
      <c r="DJ81" s="75" t="str">
        <f t="shared" si="61"/>
        <v/>
      </c>
      <c r="DK81" s="26" t="str">
        <f t="shared" si="62"/>
        <v/>
      </c>
      <c r="DL81" s="71">
        <f t="shared" si="63"/>
        <v>-214.07000000000016</v>
      </c>
      <c r="DM81" s="75">
        <f t="shared" si="64"/>
        <v>-0.20725142801820132</v>
      </c>
      <c r="DN81" s="26">
        <f t="shared" si="65"/>
        <v>1</v>
      </c>
      <c r="DO81" s="71">
        <f t="shared" si="66"/>
        <v>-212.57999999999993</v>
      </c>
      <c r="DP81" s="75">
        <f t="shared" si="67"/>
        <v>-0.19294583212314836</v>
      </c>
      <c r="DQ81" s="26">
        <f t="shared" si="68"/>
        <v>1</v>
      </c>
      <c r="DR81" s="71" t="str">
        <f t="shared" si="84"/>
        <v/>
      </c>
      <c r="DS81" s="75" t="str">
        <f t="shared" si="69"/>
        <v/>
      </c>
      <c r="DT81" s="26" t="str">
        <f t="shared" si="70"/>
        <v/>
      </c>
      <c r="DU81" s="71" t="str">
        <f t="shared" si="71"/>
        <v/>
      </c>
      <c r="DV81" s="75" t="str">
        <f t="shared" si="72"/>
        <v/>
      </c>
      <c r="DW81" s="26" t="str">
        <f t="shared" si="73"/>
        <v/>
      </c>
      <c r="DX81" s="71" t="str">
        <f t="shared" si="74"/>
        <v/>
      </c>
      <c r="DY81" s="75" t="str">
        <f t="shared" si="75"/>
        <v/>
      </c>
      <c r="DZ81" s="26" t="str">
        <f t="shared" si="76"/>
        <v/>
      </c>
      <c r="EA81" s="71">
        <f>SUM(E81,H81,K81,O81,R81,X81,AA81,AD81,AG81,AJ81,AP81,AS81,BC81,BF81,BI81)</f>
        <v>-214.07000000000016</v>
      </c>
      <c r="EB81" s="75">
        <f t="shared" si="85"/>
        <v>-0.20725142801820132</v>
      </c>
      <c r="EC81" s="26">
        <f>SUM(G81,J81,M81,Q81,T81,Z81,AC81,AF81,AI81,AL81,AR81,AU81,BE81,BH81,BK81)</f>
        <v>1</v>
      </c>
    </row>
    <row r="82" spans="1:133" x14ac:dyDescent="0.2">
      <c r="A82" s="5" t="s">
        <v>21</v>
      </c>
      <c r="B82" s="5" t="s">
        <v>131</v>
      </c>
      <c r="C82" s="5" t="s">
        <v>199</v>
      </c>
      <c r="D82" s="5" t="str">
        <f>VLOOKUP(C82,'industry list'!B:C,2,FALSE)</f>
        <v>SOFTWARE</v>
      </c>
      <c r="E82" s="72"/>
      <c r="F82" s="76"/>
      <c r="G82" s="25"/>
      <c r="H82" s="72"/>
      <c r="I82" s="76"/>
      <c r="J82" s="25"/>
      <c r="K82" s="72"/>
      <c r="L82" s="76"/>
      <c r="M82" s="25"/>
      <c r="O82" s="72">
        <v>39.230000000000018</v>
      </c>
      <c r="P82" s="76">
        <v>9.7087138367114661E-2</v>
      </c>
      <c r="Q82" s="25">
        <v>1</v>
      </c>
      <c r="R82" s="72"/>
      <c r="S82" s="76"/>
      <c r="T82" s="25"/>
      <c r="U82" s="72"/>
      <c r="V82" s="76"/>
      <c r="W82" s="25"/>
      <c r="X82" s="72"/>
      <c r="Y82" s="76"/>
      <c r="Z82" s="25"/>
      <c r="AA82" s="72">
        <v>-299.94</v>
      </c>
      <c r="AB82" s="76">
        <v>-0.55672284505159997</v>
      </c>
      <c r="AC82" s="25">
        <v>1</v>
      </c>
      <c r="AD82" s="72"/>
      <c r="AE82" s="76"/>
      <c r="AF82" s="25"/>
      <c r="AG82" s="72"/>
      <c r="AH82" s="76"/>
      <c r="AI82" s="25"/>
      <c r="AJ82" s="72"/>
      <c r="AK82" s="76"/>
      <c r="AL82" s="25"/>
      <c r="AM82" s="72"/>
      <c r="AN82" s="76"/>
      <c r="AO82" s="25"/>
      <c r="AP82" s="72"/>
      <c r="AQ82" s="76"/>
      <c r="AR82" s="25"/>
      <c r="AS82" s="72"/>
      <c r="AT82" s="76"/>
      <c r="AU82" s="25"/>
      <c r="AV82" s="72"/>
      <c r="AW82" s="76"/>
      <c r="AX82" s="25"/>
      <c r="AY82" s="72">
        <f t="shared" si="77"/>
        <v>-260.70999999999998</v>
      </c>
      <c r="AZ82" s="76">
        <f t="shared" si="78"/>
        <v>-0.22981785334224264</v>
      </c>
      <c r="BA82" s="25">
        <f t="shared" si="79"/>
        <v>2</v>
      </c>
      <c r="BC82" s="72"/>
      <c r="BD82" s="76"/>
      <c r="BE82" s="25"/>
      <c r="BF82" s="72"/>
      <c r="BG82" s="76"/>
      <c r="BH82" s="25"/>
      <c r="BI82" s="72"/>
      <c r="BJ82" s="76"/>
      <c r="BK82" s="25"/>
      <c r="BL82" s="72"/>
      <c r="BM82" s="76"/>
      <c r="BN82" s="25"/>
      <c r="BO82" s="72"/>
      <c r="BP82" s="76"/>
      <c r="BQ82" s="25"/>
      <c r="BR82" s="72"/>
      <c r="BS82" s="76"/>
      <c r="BT82" s="25"/>
      <c r="BU82" s="72"/>
      <c r="BV82" s="76"/>
      <c r="BW82" s="25"/>
      <c r="BX82" s="72"/>
      <c r="BY82" s="76"/>
      <c r="BZ82" s="25"/>
      <c r="CA82" s="72"/>
      <c r="CB82" s="76"/>
      <c r="CC82" s="25"/>
      <c r="CD82" s="72"/>
      <c r="CE82" s="76"/>
      <c r="CF82" s="25"/>
      <c r="CG82" s="72"/>
      <c r="CH82" s="76"/>
      <c r="CI82" s="25"/>
      <c r="CJ82" s="72"/>
      <c r="CK82" s="76"/>
      <c r="CL82" s="25"/>
      <c r="CM82" s="72">
        <f t="shared" si="80"/>
        <v>0</v>
      </c>
      <c r="CN82" s="76" t="str">
        <f t="shared" si="81"/>
        <v/>
      </c>
      <c r="CO82" s="25">
        <f t="shared" si="82"/>
        <v>0</v>
      </c>
      <c r="CQ82" s="72">
        <f t="shared" si="83"/>
        <v>39.230000000000018</v>
      </c>
      <c r="CR82" s="76">
        <f t="shared" si="43"/>
        <v>9.7087138367114661E-2</v>
      </c>
      <c r="CS82" s="25">
        <f t="shared" si="44"/>
        <v>1</v>
      </c>
      <c r="CT82" s="72" t="str">
        <f t="shared" si="45"/>
        <v/>
      </c>
      <c r="CU82" s="76" t="str">
        <f t="shared" si="46"/>
        <v/>
      </c>
      <c r="CV82" s="25" t="str">
        <f t="shared" si="47"/>
        <v/>
      </c>
      <c r="CW82" s="72" t="str">
        <f t="shared" si="48"/>
        <v/>
      </c>
      <c r="CX82" s="76" t="str">
        <f t="shared" si="49"/>
        <v/>
      </c>
      <c r="CY82" s="25" t="str">
        <f t="shared" si="50"/>
        <v/>
      </c>
      <c r="CZ82" s="72" t="str">
        <f t="shared" si="51"/>
        <v/>
      </c>
      <c r="DA82" s="76" t="str">
        <f t="shared" si="52"/>
        <v/>
      </c>
      <c r="DB82" s="25" t="str">
        <f t="shared" si="53"/>
        <v/>
      </c>
      <c r="DC82" s="72">
        <f t="shared" si="54"/>
        <v>-299.94</v>
      </c>
      <c r="DD82" s="76">
        <f t="shared" si="55"/>
        <v>-0.55672284505159997</v>
      </c>
      <c r="DE82" s="25">
        <f t="shared" si="56"/>
        <v>1</v>
      </c>
      <c r="DF82" s="72" t="str">
        <f t="shared" si="57"/>
        <v/>
      </c>
      <c r="DG82" s="76" t="str">
        <f t="shared" si="58"/>
        <v/>
      </c>
      <c r="DH82" s="25" t="str">
        <f t="shared" si="59"/>
        <v/>
      </c>
      <c r="DI82" s="72" t="str">
        <f t="shared" si="60"/>
        <v/>
      </c>
      <c r="DJ82" s="76" t="str">
        <f t="shared" si="61"/>
        <v/>
      </c>
      <c r="DK82" s="25" t="str">
        <f t="shared" si="62"/>
        <v/>
      </c>
      <c r="DL82" s="72" t="str">
        <f t="shared" si="63"/>
        <v/>
      </c>
      <c r="DM82" s="76" t="str">
        <f t="shared" si="64"/>
        <v/>
      </c>
      <c r="DN82" s="25" t="str">
        <f t="shared" si="65"/>
        <v/>
      </c>
      <c r="DO82" s="72" t="str">
        <f t="shared" si="66"/>
        <v/>
      </c>
      <c r="DP82" s="76" t="str">
        <f t="shared" si="67"/>
        <v/>
      </c>
      <c r="DQ82" s="25" t="str">
        <f t="shared" si="68"/>
        <v/>
      </c>
      <c r="DR82" s="72" t="str">
        <f t="shared" si="84"/>
        <v/>
      </c>
      <c r="DS82" s="76" t="str">
        <f t="shared" si="69"/>
        <v/>
      </c>
      <c r="DT82" s="25" t="str">
        <f t="shared" si="70"/>
        <v/>
      </c>
      <c r="DU82" s="72" t="str">
        <f t="shared" si="71"/>
        <v/>
      </c>
      <c r="DV82" s="76" t="str">
        <f t="shared" si="72"/>
        <v/>
      </c>
      <c r="DW82" s="25" t="str">
        <f t="shared" si="73"/>
        <v/>
      </c>
      <c r="DX82" s="72" t="str">
        <f t="shared" si="74"/>
        <v/>
      </c>
      <c r="DY82" s="76" t="str">
        <f t="shared" si="75"/>
        <v/>
      </c>
      <c r="DZ82" s="25" t="str">
        <f t="shared" si="76"/>
        <v/>
      </c>
      <c r="EA82" s="72">
        <f>SUM(E82,H82,K82,O82,R82,X82,AA82,AD82,AG82,AJ82,AP82,AS82,BC82,BF82,BI82)</f>
        <v>-260.70999999999998</v>
      </c>
      <c r="EB82" s="76">
        <f t="shared" si="85"/>
        <v>-0.22981785334224264</v>
      </c>
      <c r="EC82" s="25">
        <f>SUM(G82,J82,M82,Q82,T82,Z82,AC82,AF82,AI82,AL82,AR82,AU82,BE82,BH82,BK82)</f>
        <v>2</v>
      </c>
    </row>
    <row r="83" spans="1:133" x14ac:dyDescent="0.2">
      <c r="A83" s="8" t="s">
        <v>25</v>
      </c>
      <c r="B83" s="8" t="s">
        <v>133</v>
      </c>
      <c r="C83" s="43" t="s">
        <v>199</v>
      </c>
      <c r="D83" s="43" t="str">
        <f>VLOOKUP(C83,'industry list'!B:C,2,FALSE)</f>
        <v>SOFTWARE</v>
      </c>
      <c r="E83" s="71"/>
      <c r="F83" s="75"/>
      <c r="G83" s="26"/>
      <c r="H83" s="71"/>
      <c r="I83" s="75"/>
      <c r="J83" s="26"/>
      <c r="K83" s="71"/>
      <c r="L83" s="75"/>
      <c r="M83" s="26"/>
      <c r="O83" s="71"/>
      <c r="P83" s="75"/>
      <c r="Q83" s="26"/>
      <c r="R83" s="71"/>
      <c r="S83" s="75"/>
      <c r="T83" s="26"/>
      <c r="U83" s="71"/>
      <c r="V83" s="75"/>
      <c r="W83" s="26"/>
      <c r="X83" s="71"/>
      <c r="Y83" s="75"/>
      <c r="Z83" s="26"/>
      <c r="AA83" s="71"/>
      <c r="AB83" s="75"/>
      <c r="AC83" s="26"/>
      <c r="AD83" s="71"/>
      <c r="AE83" s="75"/>
      <c r="AF83" s="26"/>
      <c r="AG83" s="71"/>
      <c r="AH83" s="75"/>
      <c r="AI83" s="26"/>
      <c r="AJ83" s="71"/>
      <c r="AK83" s="75"/>
      <c r="AL83" s="26"/>
      <c r="AM83" s="71"/>
      <c r="AN83" s="75"/>
      <c r="AO83" s="26"/>
      <c r="AP83" s="71"/>
      <c r="AQ83" s="75"/>
      <c r="AR83" s="26"/>
      <c r="AS83" s="71">
        <v>-440.45999999999879</v>
      </c>
      <c r="AT83" s="75">
        <v>-0.10918427074189706</v>
      </c>
      <c r="AU83" s="26">
        <v>3</v>
      </c>
      <c r="AV83" s="71">
        <v>-217.74000000000024</v>
      </c>
      <c r="AW83" s="75">
        <v>-6.769519543071964E-2</v>
      </c>
      <c r="AX83" s="26">
        <v>2</v>
      </c>
      <c r="AY83" s="71">
        <f t="shared" si="77"/>
        <v>-658.19999999999902</v>
      </c>
      <c r="AZ83" s="75">
        <f t="shared" si="78"/>
        <v>-8.8439733086308342E-2</v>
      </c>
      <c r="BA83" s="26">
        <f t="shared" si="79"/>
        <v>5</v>
      </c>
      <c r="BC83" s="71"/>
      <c r="BD83" s="75"/>
      <c r="BE83" s="26"/>
      <c r="BF83" s="71"/>
      <c r="BG83" s="75"/>
      <c r="BH83" s="26"/>
      <c r="BI83" s="71"/>
      <c r="BJ83" s="75"/>
      <c r="BK83" s="26"/>
      <c r="BL83" s="71"/>
      <c r="BM83" s="75"/>
      <c r="BN83" s="26"/>
      <c r="BO83" s="71"/>
      <c r="BP83" s="75"/>
      <c r="BQ83" s="26"/>
      <c r="BR83" s="71"/>
      <c r="BS83" s="75"/>
      <c r="BT83" s="26"/>
      <c r="BU83" s="71"/>
      <c r="BV83" s="75"/>
      <c r="BW83" s="26"/>
      <c r="BX83" s="71"/>
      <c r="BY83" s="75"/>
      <c r="BZ83" s="26"/>
      <c r="CA83" s="71"/>
      <c r="CB83" s="75"/>
      <c r="CC83" s="26"/>
      <c r="CD83" s="71"/>
      <c r="CE83" s="75"/>
      <c r="CF83" s="26"/>
      <c r="CG83" s="71"/>
      <c r="CH83" s="75"/>
      <c r="CI83" s="26"/>
      <c r="CJ83" s="71"/>
      <c r="CK83" s="75"/>
      <c r="CL83" s="26"/>
      <c r="CM83" s="71">
        <f t="shared" si="80"/>
        <v>0</v>
      </c>
      <c r="CN83" s="75" t="str">
        <f t="shared" si="81"/>
        <v/>
      </c>
      <c r="CO83" s="26">
        <f t="shared" si="82"/>
        <v>0</v>
      </c>
      <c r="CQ83" s="71" t="str">
        <f t="shared" si="83"/>
        <v/>
      </c>
      <c r="CR83" s="75" t="str">
        <f t="shared" si="43"/>
        <v/>
      </c>
      <c r="CS83" s="26" t="str">
        <f t="shared" si="44"/>
        <v/>
      </c>
      <c r="CT83" s="71" t="str">
        <f t="shared" si="45"/>
        <v/>
      </c>
      <c r="CU83" s="75" t="str">
        <f t="shared" si="46"/>
        <v/>
      </c>
      <c r="CV83" s="26" t="str">
        <f t="shared" si="47"/>
        <v/>
      </c>
      <c r="CW83" s="71" t="str">
        <f t="shared" si="48"/>
        <v/>
      </c>
      <c r="CX83" s="75" t="str">
        <f t="shared" si="49"/>
        <v/>
      </c>
      <c r="CY83" s="26" t="str">
        <f t="shared" si="50"/>
        <v/>
      </c>
      <c r="CZ83" s="71" t="str">
        <f t="shared" si="51"/>
        <v/>
      </c>
      <c r="DA83" s="75" t="str">
        <f t="shared" si="52"/>
        <v/>
      </c>
      <c r="DB83" s="26" t="str">
        <f t="shared" si="53"/>
        <v/>
      </c>
      <c r="DC83" s="71" t="str">
        <f t="shared" si="54"/>
        <v/>
      </c>
      <c r="DD83" s="75" t="str">
        <f t="shared" si="55"/>
        <v/>
      </c>
      <c r="DE83" s="26" t="str">
        <f t="shared" si="56"/>
        <v/>
      </c>
      <c r="DF83" s="71" t="str">
        <f t="shared" si="57"/>
        <v/>
      </c>
      <c r="DG83" s="75" t="str">
        <f t="shared" si="58"/>
        <v/>
      </c>
      <c r="DH83" s="26" t="str">
        <f t="shared" si="59"/>
        <v/>
      </c>
      <c r="DI83" s="71" t="str">
        <f t="shared" si="60"/>
        <v/>
      </c>
      <c r="DJ83" s="75" t="str">
        <f t="shared" si="61"/>
        <v/>
      </c>
      <c r="DK83" s="26" t="str">
        <f t="shared" si="62"/>
        <v/>
      </c>
      <c r="DL83" s="71" t="str">
        <f t="shared" si="63"/>
        <v/>
      </c>
      <c r="DM83" s="75" t="str">
        <f t="shared" si="64"/>
        <v/>
      </c>
      <c r="DN83" s="26" t="str">
        <f t="shared" si="65"/>
        <v/>
      </c>
      <c r="DO83" s="71" t="str">
        <f t="shared" si="66"/>
        <v/>
      </c>
      <c r="DP83" s="75" t="str">
        <f t="shared" si="67"/>
        <v/>
      </c>
      <c r="DQ83" s="26" t="str">
        <f t="shared" si="68"/>
        <v/>
      </c>
      <c r="DR83" s="71" t="str">
        <f t="shared" si="84"/>
        <v/>
      </c>
      <c r="DS83" s="75" t="str">
        <f t="shared" si="69"/>
        <v/>
      </c>
      <c r="DT83" s="26" t="str">
        <f t="shared" si="70"/>
        <v/>
      </c>
      <c r="DU83" s="71">
        <f t="shared" si="71"/>
        <v>-440.45999999999879</v>
      </c>
      <c r="DV83" s="75">
        <f t="shared" si="72"/>
        <v>-0.10918427074189706</v>
      </c>
      <c r="DW83" s="26">
        <f t="shared" si="73"/>
        <v>3</v>
      </c>
      <c r="DX83" s="71">
        <f t="shared" si="74"/>
        <v>-217.74000000000024</v>
      </c>
      <c r="DY83" s="75">
        <f t="shared" si="75"/>
        <v>-6.769519543071964E-2</v>
      </c>
      <c r="DZ83" s="26">
        <f t="shared" si="76"/>
        <v>2</v>
      </c>
      <c r="EA83" s="71">
        <f>SUM(E83,H83,K83,O83,R83,X83,AA83,AD83,AG83,AJ83,AP83,AS83,BC83,BF83,BI83)</f>
        <v>-440.45999999999879</v>
      </c>
      <c r="EB83" s="75">
        <f t="shared" si="85"/>
        <v>-0.10918427074189706</v>
      </c>
      <c r="EC83" s="26">
        <f>SUM(G83,J83,M83,Q83,T83,Z83,AC83,AF83,AI83,AL83,AR83,AU83,BE83,BH83,BK83)</f>
        <v>3</v>
      </c>
    </row>
    <row r="84" spans="1:133" x14ac:dyDescent="0.2">
      <c r="A84" s="5" t="s">
        <v>31</v>
      </c>
      <c r="B84" s="5" t="s">
        <v>138</v>
      </c>
      <c r="C84" s="5" t="s">
        <v>199</v>
      </c>
      <c r="D84" s="5" t="str">
        <f>VLOOKUP(C84,'industry list'!B:C,2,FALSE)</f>
        <v>SOFTWARE</v>
      </c>
      <c r="E84" s="72"/>
      <c r="F84" s="76"/>
      <c r="G84" s="25"/>
      <c r="H84" s="72"/>
      <c r="I84" s="76"/>
      <c r="J84" s="25"/>
      <c r="K84" s="72"/>
      <c r="L84" s="76"/>
      <c r="M84" s="25"/>
      <c r="O84" s="72"/>
      <c r="P84" s="76"/>
      <c r="Q84" s="25"/>
      <c r="R84" s="72"/>
      <c r="S84" s="76"/>
      <c r="T84" s="25"/>
      <c r="U84" s="72"/>
      <c r="V84" s="76"/>
      <c r="W84" s="25"/>
      <c r="X84" s="72"/>
      <c r="Y84" s="76"/>
      <c r="Z84" s="25"/>
      <c r="AA84" s="72"/>
      <c r="AB84" s="76"/>
      <c r="AC84" s="25"/>
      <c r="AD84" s="72"/>
      <c r="AE84" s="76"/>
      <c r="AF84" s="25"/>
      <c r="AG84" s="72"/>
      <c r="AH84" s="76"/>
      <c r="AI84" s="25"/>
      <c r="AJ84" s="72"/>
      <c r="AK84" s="76"/>
      <c r="AL84" s="25"/>
      <c r="AM84" s="72"/>
      <c r="AN84" s="76"/>
      <c r="AO84" s="25"/>
      <c r="AP84" s="72"/>
      <c r="AQ84" s="76"/>
      <c r="AR84" s="25"/>
      <c r="AS84" s="72">
        <v>133.04000000000042</v>
      </c>
      <c r="AT84" s="76">
        <v>4.1175724149884227E-2</v>
      </c>
      <c r="AU84" s="25">
        <v>2</v>
      </c>
      <c r="AV84" s="72"/>
      <c r="AW84" s="76"/>
      <c r="AX84" s="25"/>
      <c r="AY84" s="72">
        <f t="shared" si="77"/>
        <v>133.04000000000042</v>
      </c>
      <c r="AZ84" s="76">
        <f t="shared" si="78"/>
        <v>4.1175724149884227E-2</v>
      </c>
      <c r="BA84" s="25">
        <f t="shared" si="79"/>
        <v>2</v>
      </c>
      <c r="BC84" s="72">
        <v>-247.54999999999973</v>
      </c>
      <c r="BD84" s="76">
        <v>-0.14736610252227889</v>
      </c>
      <c r="BE84" s="25">
        <v>1</v>
      </c>
      <c r="BF84" s="72"/>
      <c r="BG84" s="76"/>
      <c r="BH84" s="25"/>
      <c r="BI84" s="72"/>
      <c r="BJ84" s="76"/>
      <c r="BK84" s="25"/>
      <c r="BL84" s="72"/>
      <c r="BM84" s="76"/>
      <c r="BN84" s="25"/>
      <c r="BO84" s="72"/>
      <c r="BP84" s="76"/>
      <c r="BQ84" s="25"/>
      <c r="BR84" s="72"/>
      <c r="BS84" s="76"/>
      <c r="BT84" s="25"/>
      <c r="BU84" s="72"/>
      <c r="BV84" s="76"/>
      <c r="BW84" s="25"/>
      <c r="BX84" s="72"/>
      <c r="BY84" s="76"/>
      <c r="BZ84" s="25"/>
      <c r="CA84" s="72"/>
      <c r="CB84" s="76"/>
      <c r="CC84" s="25"/>
      <c r="CD84" s="72"/>
      <c r="CE84" s="76"/>
      <c r="CF84" s="25"/>
      <c r="CG84" s="72"/>
      <c r="CH84" s="76"/>
      <c r="CI84" s="25"/>
      <c r="CJ84" s="72"/>
      <c r="CK84" s="76"/>
      <c r="CL84" s="25"/>
      <c r="CM84" s="72">
        <f t="shared" si="80"/>
        <v>-247.54999999999973</v>
      </c>
      <c r="CN84" s="76">
        <f t="shared" si="81"/>
        <v>-0.14736610252227889</v>
      </c>
      <c r="CO84" s="25">
        <f t="shared" si="82"/>
        <v>1</v>
      </c>
      <c r="CQ84" s="72">
        <f t="shared" si="83"/>
        <v>-247.54999999999973</v>
      </c>
      <c r="CR84" s="76">
        <f t="shared" si="43"/>
        <v>-0.14736610252227889</v>
      </c>
      <c r="CS84" s="25">
        <f t="shared" si="44"/>
        <v>1</v>
      </c>
      <c r="CT84" s="72" t="str">
        <f t="shared" si="45"/>
        <v/>
      </c>
      <c r="CU84" s="76" t="str">
        <f t="shared" si="46"/>
        <v/>
      </c>
      <c r="CV84" s="25" t="str">
        <f t="shared" si="47"/>
        <v/>
      </c>
      <c r="CW84" s="72" t="str">
        <f t="shared" si="48"/>
        <v/>
      </c>
      <c r="CX84" s="76" t="str">
        <f t="shared" si="49"/>
        <v/>
      </c>
      <c r="CY84" s="25" t="str">
        <f t="shared" si="50"/>
        <v/>
      </c>
      <c r="CZ84" s="72" t="str">
        <f t="shared" si="51"/>
        <v/>
      </c>
      <c r="DA84" s="76" t="str">
        <f t="shared" si="52"/>
        <v/>
      </c>
      <c r="DB84" s="25" t="str">
        <f t="shared" si="53"/>
        <v/>
      </c>
      <c r="DC84" s="72" t="str">
        <f t="shared" si="54"/>
        <v/>
      </c>
      <c r="DD84" s="76" t="str">
        <f t="shared" si="55"/>
        <v/>
      </c>
      <c r="DE84" s="25" t="str">
        <f t="shared" si="56"/>
        <v/>
      </c>
      <c r="DF84" s="72" t="str">
        <f t="shared" si="57"/>
        <v/>
      </c>
      <c r="DG84" s="76" t="str">
        <f t="shared" si="58"/>
        <v/>
      </c>
      <c r="DH84" s="25" t="str">
        <f t="shared" si="59"/>
        <v/>
      </c>
      <c r="DI84" s="72" t="str">
        <f t="shared" si="60"/>
        <v/>
      </c>
      <c r="DJ84" s="76" t="str">
        <f t="shared" si="61"/>
        <v/>
      </c>
      <c r="DK84" s="25" t="str">
        <f t="shared" si="62"/>
        <v/>
      </c>
      <c r="DL84" s="72" t="str">
        <f t="shared" si="63"/>
        <v/>
      </c>
      <c r="DM84" s="76" t="str">
        <f t="shared" si="64"/>
        <v/>
      </c>
      <c r="DN84" s="25" t="str">
        <f t="shared" si="65"/>
        <v/>
      </c>
      <c r="DO84" s="72" t="str">
        <f t="shared" si="66"/>
        <v/>
      </c>
      <c r="DP84" s="76" t="str">
        <f t="shared" si="67"/>
        <v/>
      </c>
      <c r="DQ84" s="25" t="str">
        <f t="shared" si="68"/>
        <v/>
      </c>
      <c r="DR84" s="72" t="str">
        <f t="shared" si="84"/>
        <v/>
      </c>
      <c r="DS84" s="76" t="str">
        <f t="shared" si="69"/>
        <v/>
      </c>
      <c r="DT84" s="25" t="str">
        <f t="shared" si="70"/>
        <v/>
      </c>
      <c r="DU84" s="72">
        <f t="shared" si="71"/>
        <v>133.04000000000042</v>
      </c>
      <c r="DV84" s="76">
        <f t="shared" si="72"/>
        <v>4.1175724149884227E-2</v>
      </c>
      <c r="DW84" s="25">
        <f t="shared" si="73"/>
        <v>2</v>
      </c>
      <c r="DX84" s="72" t="str">
        <f t="shared" si="74"/>
        <v/>
      </c>
      <c r="DY84" s="76" t="str">
        <f t="shared" si="75"/>
        <v/>
      </c>
      <c r="DZ84" s="25" t="str">
        <f t="shared" si="76"/>
        <v/>
      </c>
      <c r="EA84" s="72">
        <f>SUM(E84,H84,K84,O84,R84,X84,AA84,AD84,AG84,AJ84,AP84,AS84,BC84,BF84,BI84)</f>
        <v>-114.50999999999931</v>
      </c>
      <c r="EB84" s="76">
        <f t="shared" si="85"/>
        <v>-5.3095189186197329E-2</v>
      </c>
      <c r="EC84" s="25">
        <f>SUM(G84,J84,M84,Q84,T84,Z84,AC84,AF84,AI84,AL84,AR84,AU84,BE84,BH84,BK84)</f>
        <v>3</v>
      </c>
    </row>
    <row r="85" spans="1:133" x14ac:dyDescent="0.2">
      <c r="A85" s="8" t="s">
        <v>34</v>
      </c>
      <c r="B85" s="8" t="s">
        <v>140</v>
      </c>
      <c r="C85" s="43" t="s">
        <v>199</v>
      </c>
      <c r="D85" s="43" t="str">
        <f>VLOOKUP(C85,'industry list'!B:C,2,FALSE)</f>
        <v>SOFTWARE</v>
      </c>
      <c r="E85" s="71"/>
      <c r="F85" s="75"/>
      <c r="G85" s="26"/>
      <c r="H85" s="71"/>
      <c r="I85" s="75"/>
      <c r="J85" s="26"/>
      <c r="K85" s="71"/>
      <c r="L85" s="75"/>
      <c r="M85" s="26"/>
      <c r="O85" s="71"/>
      <c r="P85" s="75"/>
      <c r="Q85" s="26"/>
      <c r="R85" s="71"/>
      <c r="S85" s="75"/>
      <c r="T85" s="26"/>
      <c r="U85" s="71"/>
      <c r="V85" s="75"/>
      <c r="W85" s="26"/>
      <c r="X85" s="71"/>
      <c r="Y85" s="75"/>
      <c r="Z85" s="26"/>
      <c r="AA85" s="71"/>
      <c r="AB85" s="75"/>
      <c r="AC85" s="26"/>
      <c r="AD85" s="71"/>
      <c r="AE85" s="75"/>
      <c r="AF85" s="26"/>
      <c r="AG85" s="71"/>
      <c r="AH85" s="75"/>
      <c r="AI85" s="26"/>
      <c r="AJ85" s="71"/>
      <c r="AK85" s="75"/>
      <c r="AL85" s="26"/>
      <c r="AM85" s="71"/>
      <c r="AN85" s="75"/>
      <c r="AO85" s="26"/>
      <c r="AP85" s="71"/>
      <c r="AQ85" s="75"/>
      <c r="AR85" s="26"/>
      <c r="AS85" s="71"/>
      <c r="AT85" s="75"/>
      <c r="AU85" s="26"/>
      <c r="AV85" s="71">
        <v>-345.37</v>
      </c>
      <c r="AW85" s="75">
        <v>-0.22133103475144147</v>
      </c>
      <c r="AX85" s="26">
        <v>2</v>
      </c>
      <c r="AY85" s="71">
        <f t="shared" si="77"/>
        <v>-345.37</v>
      </c>
      <c r="AZ85" s="75">
        <f t="shared" si="78"/>
        <v>-0.22133103475144147</v>
      </c>
      <c r="BA85" s="26">
        <f t="shared" si="79"/>
        <v>2</v>
      </c>
      <c r="BC85" s="71"/>
      <c r="BD85" s="75"/>
      <c r="BE85" s="26"/>
      <c r="BF85" s="71"/>
      <c r="BG85" s="75"/>
      <c r="BH85" s="26"/>
      <c r="BI85" s="71"/>
      <c r="BJ85" s="75"/>
      <c r="BK85" s="26"/>
      <c r="BL85" s="71"/>
      <c r="BM85" s="75"/>
      <c r="BN85" s="26"/>
      <c r="BO85" s="71"/>
      <c r="BP85" s="75"/>
      <c r="BQ85" s="26"/>
      <c r="BR85" s="71"/>
      <c r="BS85" s="75"/>
      <c r="BT85" s="26"/>
      <c r="BU85" s="71"/>
      <c r="BV85" s="75"/>
      <c r="BW85" s="26"/>
      <c r="BX85" s="71"/>
      <c r="BY85" s="75"/>
      <c r="BZ85" s="26"/>
      <c r="CA85" s="71"/>
      <c r="CB85" s="75"/>
      <c r="CC85" s="26"/>
      <c r="CD85" s="71"/>
      <c r="CE85" s="75"/>
      <c r="CF85" s="26"/>
      <c r="CG85" s="71"/>
      <c r="CH85" s="75"/>
      <c r="CI85" s="26"/>
      <c r="CJ85" s="71"/>
      <c r="CK85" s="75"/>
      <c r="CL85" s="26"/>
      <c r="CM85" s="71">
        <f t="shared" si="80"/>
        <v>0</v>
      </c>
      <c r="CN85" s="75" t="str">
        <f t="shared" si="81"/>
        <v/>
      </c>
      <c r="CO85" s="26">
        <f t="shared" si="82"/>
        <v>0</v>
      </c>
      <c r="CQ85" s="71" t="str">
        <f t="shared" si="83"/>
        <v/>
      </c>
      <c r="CR85" s="75" t="str">
        <f t="shared" si="43"/>
        <v/>
      </c>
      <c r="CS85" s="26" t="str">
        <f t="shared" si="44"/>
        <v/>
      </c>
      <c r="CT85" s="71" t="str">
        <f t="shared" si="45"/>
        <v/>
      </c>
      <c r="CU85" s="75" t="str">
        <f t="shared" si="46"/>
        <v/>
      </c>
      <c r="CV85" s="26" t="str">
        <f t="shared" si="47"/>
        <v/>
      </c>
      <c r="CW85" s="71" t="str">
        <f t="shared" si="48"/>
        <v/>
      </c>
      <c r="CX85" s="75" t="str">
        <f t="shared" si="49"/>
        <v/>
      </c>
      <c r="CY85" s="26" t="str">
        <f t="shared" si="50"/>
        <v/>
      </c>
      <c r="CZ85" s="71" t="str">
        <f t="shared" si="51"/>
        <v/>
      </c>
      <c r="DA85" s="75" t="str">
        <f t="shared" si="52"/>
        <v/>
      </c>
      <c r="DB85" s="26" t="str">
        <f t="shared" si="53"/>
        <v/>
      </c>
      <c r="DC85" s="71" t="str">
        <f t="shared" si="54"/>
        <v/>
      </c>
      <c r="DD85" s="75" t="str">
        <f t="shared" si="55"/>
        <v/>
      </c>
      <c r="DE85" s="26" t="str">
        <f t="shared" si="56"/>
        <v/>
      </c>
      <c r="DF85" s="71" t="str">
        <f t="shared" si="57"/>
        <v/>
      </c>
      <c r="DG85" s="75" t="str">
        <f t="shared" si="58"/>
        <v/>
      </c>
      <c r="DH85" s="26" t="str">
        <f t="shared" si="59"/>
        <v/>
      </c>
      <c r="DI85" s="71" t="str">
        <f t="shared" si="60"/>
        <v/>
      </c>
      <c r="DJ85" s="75" t="str">
        <f t="shared" si="61"/>
        <v/>
      </c>
      <c r="DK85" s="26" t="str">
        <f t="shared" si="62"/>
        <v/>
      </c>
      <c r="DL85" s="71" t="str">
        <f t="shared" si="63"/>
        <v/>
      </c>
      <c r="DM85" s="75" t="str">
        <f t="shared" si="64"/>
        <v/>
      </c>
      <c r="DN85" s="26" t="str">
        <f t="shared" si="65"/>
        <v/>
      </c>
      <c r="DO85" s="71" t="str">
        <f t="shared" si="66"/>
        <v/>
      </c>
      <c r="DP85" s="75" t="str">
        <f t="shared" si="67"/>
        <v/>
      </c>
      <c r="DQ85" s="26" t="str">
        <f t="shared" si="68"/>
        <v/>
      </c>
      <c r="DR85" s="71" t="str">
        <f t="shared" si="84"/>
        <v/>
      </c>
      <c r="DS85" s="75" t="str">
        <f t="shared" si="69"/>
        <v/>
      </c>
      <c r="DT85" s="26" t="str">
        <f t="shared" si="70"/>
        <v/>
      </c>
      <c r="DU85" s="71" t="str">
        <f t="shared" si="71"/>
        <v/>
      </c>
      <c r="DV85" s="75" t="str">
        <f t="shared" si="72"/>
        <v/>
      </c>
      <c r="DW85" s="26" t="str">
        <f t="shared" si="73"/>
        <v/>
      </c>
      <c r="DX85" s="71">
        <f t="shared" si="74"/>
        <v>-345.37</v>
      </c>
      <c r="DY85" s="75">
        <f t="shared" si="75"/>
        <v>-0.22133103475144147</v>
      </c>
      <c r="DZ85" s="26">
        <f t="shared" si="76"/>
        <v>2</v>
      </c>
      <c r="EA85" s="71">
        <f>SUM(E85,H85,K85,O85,R85,X85,AA85,AD85,AG85,AJ85,AP85,AS85,BC85,BF85,BI85)</f>
        <v>0</v>
      </c>
      <c r="EB85" s="75" t="str">
        <f t="shared" si="85"/>
        <v/>
      </c>
      <c r="EC85" s="26">
        <f>SUM(G85,J85,M85,Q85,T85,Z85,AC85,AF85,AI85,AL85,AR85,AU85,BE85,BH85,BK85)</f>
        <v>0</v>
      </c>
    </row>
    <row r="86" spans="1:133" x14ac:dyDescent="0.2">
      <c r="A86" s="5" t="s">
        <v>90</v>
      </c>
      <c r="B86" s="5" t="s">
        <v>179</v>
      </c>
      <c r="C86" s="5" t="s">
        <v>199</v>
      </c>
      <c r="D86" s="5" t="str">
        <f>VLOOKUP(C86,'industry list'!B:C,2,FALSE)</f>
        <v>SOFTWARE</v>
      </c>
      <c r="E86" s="72"/>
      <c r="F86" s="76"/>
      <c r="G86" s="25"/>
      <c r="H86" s="72"/>
      <c r="I86" s="76"/>
      <c r="J86" s="25"/>
      <c r="K86" s="72"/>
      <c r="L86" s="76"/>
      <c r="M86" s="25"/>
      <c r="O86" s="72"/>
      <c r="P86" s="76"/>
      <c r="Q86" s="25"/>
      <c r="R86" s="72"/>
      <c r="S86" s="76"/>
      <c r="T86" s="25"/>
      <c r="U86" s="72"/>
      <c r="V86" s="76"/>
      <c r="W86" s="25"/>
      <c r="X86" s="72"/>
      <c r="Y86" s="76"/>
      <c r="Z86" s="25"/>
      <c r="AA86" s="72"/>
      <c r="AB86" s="76"/>
      <c r="AC86" s="25"/>
      <c r="AD86" s="72"/>
      <c r="AE86" s="76"/>
      <c r="AF86" s="25"/>
      <c r="AG86" s="72"/>
      <c r="AH86" s="76"/>
      <c r="AI86" s="25"/>
      <c r="AJ86" s="72">
        <v>-60.210000000000036</v>
      </c>
      <c r="AK86" s="76">
        <v>-2.7498424355355839E-2</v>
      </c>
      <c r="AL86" s="25">
        <v>1</v>
      </c>
      <c r="AM86" s="72"/>
      <c r="AN86" s="76"/>
      <c r="AO86" s="25"/>
      <c r="AP86" s="72"/>
      <c r="AQ86" s="76"/>
      <c r="AR86" s="25"/>
      <c r="AS86" s="72"/>
      <c r="AT86" s="76"/>
      <c r="AU86" s="25"/>
      <c r="AV86" s="72"/>
      <c r="AW86" s="76"/>
      <c r="AX86" s="25"/>
      <c r="AY86" s="72">
        <f t="shared" si="77"/>
        <v>-60.210000000000036</v>
      </c>
      <c r="AZ86" s="76">
        <f t="shared" si="78"/>
        <v>-2.7498424355355839E-2</v>
      </c>
      <c r="BA86" s="25">
        <f t="shared" si="79"/>
        <v>1</v>
      </c>
      <c r="BC86" s="72"/>
      <c r="BD86" s="76"/>
      <c r="BE86" s="25"/>
      <c r="BF86" s="72"/>
      <c r="BG86" s="76"/>
      <c r="BH86" s="25"/>
      <c r="BI86" s="72"/>
      <c r="BJ86" s="76"/>
      <c r="BK86" s="25"/>
      <c r="BL86" s="72"/>
      <c r="BM86" s="76"/>
      <c r="BN86" s="25"/>
      <c r="BO86" s="72"/>
      <c r="BP86" s="76"/>
      <c r="BQ86" s="25"/>
      <c r="BR86" s="72"/>
      <c r="BS86" s="76"/>
      <c r="BT86" s="25"/>
      <c r="BU86" s="72"/>
      <c r="BV86" s="76"/>
      <c r="BW86" s="25"/>
      <c r="BX86" s="72"/>
      <c r="BY86" s="76"/>
      <c r="BZ86" s="25"/>
      <c r="CA86" s="72"/>
      <c r="CB86" s="76"/>
      <c r="CC86" s="25"/>
      <c r="CD86" s="72"/>
      <c r="CE86" s="76"/>
      <c r="CF86" s="25"/>
      <c r="CG86" s="72"/>
      <c r="CH86" s="76"/>
      <c r="CI86" s="25"/>
      <c r="CJ86" s="72"/>
      <c r="CK86" s="76"/>
      <c r="CL86" s="25"/>
      <c r="CM86" s="72">
        <f t="shared" si="80"/>
        <v>0</v>
      </c>
      <c r="CN86" s="76" t="str">
        <f t="shared" si="81"/>
        <v/>
      </c>
      <c r="CO86" s="25">
        <f t="shared" si="82"/>
        <v>0</v>
      </c>
      <c r="CQ86" s="72" t="str">
        <f t="shared" si="83"/>
        <v/>
      </c>
      <c r="CR86" s="76" t="str">
        <f t="shared" si="43"/>
        <v/>
      </c>
      <c r="CS86" s="25" t="str">
        <f t="shared" si="44"/>
        <v/>
      </c>
      <c r="CT86" s="72" t="str">
        <f t="shared" si="45"/>
        <v/>
      </c>
      <c r="CU86" s="76" t="str">
        <f t="shared" si="46"/>
        <v/>
      </c>
      <c r="CV86" s="25" t="str">
        <f t="shared" si="47"/>
        <v/>
      </c>
      <c r="CW86" s="72" t="str">
        <f t="shared" si="48"/>
        <v/>
      </c>
      <c r="CX86" s="76" t="str">
        <f t="shared" si="49"/>
        <v/>
      </c>
      <c r="CY86" s="25" t="str">
        <f t="shared" si="50"/>
        <v/>
      </c>
      <c r="CZ86" s="72" t="str">
        <f t="shared" si="51"/>
        <v/>
      </c>
      <c r="DA86" s="76" t="str">
        <f t="shared" si="52"/>
        <v/>
      </c>
      <c r="DB86" s="25" t="str">
        <f t="shared" si="53"/>
        <v/>
      </c>
      <c r="DC86" s="72" t="str">
        <f t="shared" si="54"/>
        <v/>
      </c>
      <c r="DD86" s="76" t="str">
        <f t="shared" si="55"/>
        <v/>
      </c>
      <c r="DE86" s="25" t="str">
        <f t="shared" si="56"/>
        <v/>
      </c>
      <c r="DF86" s="72" t="str">
        <f t="shared" si="57"/>
        <v/>
      </c>
      <c r="DG86" s="76" t="str">
        <f t="shared" si="58"/>
        <v/>
      </c>
      <c r="DH86" s="25" t="str">
        <f t="shared" si="59"/>
        <v/>
      </c>
      <c r="DI86" s="72" t="str">
        <f t="shared" si="60"/>
        <v/>
      </c>
      <c r="DJ86" s="76" t="str">
        <f t="shared" si="61"/>
        <v/>
      </c>
      <c r="DK86" s="25" t="str">
        <f t="shared" si="62"/>
        <v/>
      </c>
      <c r="DL86" s="72">
        <f t="shared" si="63"/>
        <v>-60.210000000000036</v>
      </c>
      <c r="DM86" s="76">
        <f t="shared" si="64"/>
        <v>-2.7498424355355839E-2</v>
      </c>
      <c r="DN86" s="25">
        <f t="shared" si="65"/>
        <v>1</v>
      </c>
      <c r="DO86" s="72" t="str">
        <f t="shared" si="66"/>
        <v/>
      </c>
      <c r="DP86" s="76" t="str">
        <f t="shared" si="67"/>
        <v/>
      </c>
      <c r="DQ86" s="25" t="str">
        <f t="shared" si="68"/>
        <v/>
      </c>
      <c r="DR86" s="72" t="str">
        <f t="shared" si="84"/>
        <v/>
      </c>
      <c r="DS86" s="76" t="str">
        <f t="shared" si="69"/>
        <v/>
      </c>
      <c r="DT86" s="25" t="str">
        <f t="shared" si="70"/>
        <v/>
      </c>
      <c r="DU86" s="72" t="str">
        <f t="shared" si="71"/>
        <v/>
      </c>
      <c r="DV86" s="76" t="str">
        <f t="shared" si="72"/>
        <v/>
      </c>
      <c r="DW86" s="25" t="str">
        <f t="shared" si="73"/>
        <v/>
      </c>
      <c r="DX86" s="72" t="str">
        <f t="shared" si="74"/>
        <v/>
      </c>
      <c r="DY86" s="76" t="str">
        <f t="shared" si="75"/>
        <v/>
      </c>
      <c r="DZ86" s="25" t="str">
        <f t="shared" si="76"/>
        <v/>
      </c>
      <c r="EA86" s="72">
        <f>SUM(E86,H86,K86,O86,R86,X86,AA86,AD86,AG86,AJ86,AP86,AS86,BC86,BF86,BI86)</f>
        <v>-60.210000000000036</v>
      </c>
      <c r="EB86" s="76">
        <f t="shared" si="85"/>
        <v>-2.7498424355355839E-2</v>
      </c>
      <c r="EC86" s="25">
        <f>SUM(G86,J86,M86,Q86,T86,Z86,AC86,AF86,AI86,AL86,AR86,AU86,BE86,BH86,BK86)</f>
        <v>1</v>
      </c>
    </row>
    <row r="87" spans="1:133" x14ac:dyDescent="0.2">
      <c r="A87" s="8" t="s">
        <v>104</v>
      </c>
      <c r="B87" s="8" t="s">
        <v>104</v>
      </c>
      <c r="C87" s="43" t="s">
        <v>199</v>
      </c>
      <c r="D87" s="43" t="str">
        <f>VLOOKUP(C87,'industry list'!B:C,2,FALSE)</f>
        <v>SOFTWARE</v>
      </c>
      <c r="E87" s="71"/>
      <c r="F87" s="75"/>
      <c r="G87" s="26"/>
      <c r="H87" s="71"/>
      <c r="I87" s="75"/>
      <c r="J87" s="26"/>
      <c r="K87" s="71">
        <v>-6.7199999999999704</v>
      </c>
      <c r="L87" s="75">
        <v>-1.6449220375492547E-2</v>
      </c>
      <c r="M87" s="26">
        <v>1</v>
      </c>
      <c r="O87" s="71">
        <v>-4.6500000000000909</v>
      </c>
      <c r="P87" s="75">
        <v>-2.9943011687434181E-3</v>
      </c>
      <c r="Q87" s="26">
        <v>1</v>
      </c>
      <c r="R87" s="71"/>
      <c r="S87" s="75"/>
      <c r="T87" s="26"/>
      <c r="U87" s="71"/>
      <c r="V87" s="75"/>
      <c r="W87" s="26"/>
      <c r="X87" s="71"/>
      <c r="Y87" s="75"/>
      <c r="Z87" s="26"/>
      <c r="AA87" s="71"/>
      <c r="AB87" s="75"/>
      <c r="AC87" s="26"/>
      <c r="AD87" s="71"/>
      <c r="AE87" s="75"/>
      <c r="AF87" s="26"/>
      <c r="AG87" s="71"/>
      <c r="AH87" s="75"/>
      <c r="AI87" s="26"/>
      <c r="AJ87" s="71">
        <v>-530.72999999999979</v>
      </c>
      <c r="AK87" s="75">
        <v>-0.20643261661013776</v>
      </c>
      <c r="AL87" s="26">
        <v>1</v>
      </c>
      <c r="AM87" s="71"/>
      <c r="AN87" s="75"/>
      <c r="AO87" s="26"/>
      <c r="AP87" s="71"/>
      <c r="AQ87" s="75"/>
      <c r="AR87" s="26"/>
      <c r="AS87" s="71"/>
      <c r="AT87" s="75"/>
      <c r="AU87" s="26"/>
      <c r="AV87" s="71"/>
      <c r="AW87" s="75"/>
      <c r="AX87" s="26"/>
      <c r="AY87" s="71">
        <f t="shared" si="77"/>
        <v>-535.37999999999988</v>
      </c>
      <c r="AZ87" s="75">
        <f t="shared" si="78"/>
        <v>-0.10471345888944059</v>
      </c>
      <c r="BA87" s="26">
        <f t="shared" si="79"/>
        <v>2</v>
      </c>
      <c r="BC87" s="71"/>
      <c r="BD87" s="75"/>
      <c r="BE87" s="26"/>
      <c r="BF87" s="71"/>
      <c r="BG87" s="75"/>
      <c r="BH87" s="26"/>
      <c r="BI87" s="71"/>
      <c r="BJ87" s="75"/>
      <c r="BK87" s="26"/>
      <c r="BL87" s="71"/>
      <c r="BM87" s="75"/>
      <c r="BN87" s="26"/>
      <c r="BO87" s="71"/>
      <c r="BP87" s="75"/>
      <c r="BQ87" s="26"/>
      <c r="BR87" s="71"/>
      <c r="BS87" s="75"/>
      <c r="BT87" s="26"/>
      <c r="BU87" s="71"/>
      <c r="BV87" s="75"/>
      <c r="BW87" s="26"/>
      <c r="BX87" s="71"/>
      <c r="BY87" s="75"/>
      <c r="BZ87" s="26"/>
      <c r="CA87" s="71"/>
      <c r="CB87" s="75"/>
      <c r="CC87" s="26"/>
      <c r="CD87" s="71"/>
      <c r="CE87" s="75"/>
      <c r="CF87" s="26"/>
      <c r="CG87" s="71"/>
      <c r="CH87" s="75"/>
      <c r="CI87" s="26"/>
      <c r="CJ87" s="71"/>
      <c r="CK87" s="75"/>
      <c r="CL87" s="26"/>
      <c r="CM87" s="71">
        <f t="shared" si="80"/>
        <v>0</v>
      </c>
      <c r="CN87" s="75" t="str">
        <f t="shared" si="81"/>
        <v/>
      </c>
      <c r="CO87" s="26">
        <f t="shared" si="82"/>
        <v>0</v>
      </c>
      <c r="CQ87" s="71">
        <f t="shared" si="83"/>
        <v>-4.6500000000000909</v>
      </c>
      <c r="CR87" s="75">
        <f t="shared" si="43"/>
        <v>-2.9943011687434181E-3</v>
      </c>
      <c r="CS87" s="26">
        <f t="shared" si="44"/>
        <v>1</v>
      </c>
      <c r="CT87" s="71" t="str">
        <f t="shared" si="45"/>
        <v/>
      </c>
      <c r="CU87" s="75" t="str">
        <f t="shared" si="46"/>
        <v/>
      </c>
      <c r="CV87" s="26" t="str">
        <f t="shared" si="47"/>
        <v/>
      </c>
      <c r="CW87" s="71" t="str">
        <f t="shared" si="48"/>
        <v/>
      </c>
      <c r="CX87" s="75" t="str">
        <f t="shared" si="49"/>
        <v/>
      </c>
      <c r="CY87" s="26" t="str">
        <f t="shared" si="50"/>
        <v/>
      </c>
      <c r="CZ87" s="71" t="str">
        <f t="shared" si="51"/>
        <v/>
      </c>
      <c r="DA87" s="75" t="str">
        <f t="shared" si="52"/>
        <v/>
      </c>
      <c r="DB87" s="26" t="str">
        <f t="shared" si="53"/>
        <v/>
      </c>
      <c r="DC87" s="71" t="str">
        <f t="shared" si="54"/>
        <v/>
      </c>
      <c r="DD87" s="75" t="str">
        <f t="shared" si="55"/>
        <v/>
      </c>
      <c r="DE87" s="26" t="str">
        <f t="shared" si="56"/>
        <v/>
      </c>
      <c r="DF87" s="71" t="str">
        <f t="shared" si="57"/>
        <v/>
      </c>
      <c r="DG87" s="75" t="str">
        <f t="shared" si="58"/>
        <v/>
      </c>
      <c r="DH87" s="26" t="str">
        <f t="shared" si="59"/>
        <v/>
      </c>
      <c r="DI87" s="71" t="str">
        <f t="shared" si="60"/>
        <v/>
      </c>
      <c r="DJ87" s="75" t="str">
        <f t="shared" si="61"/>
        <v/>
      </c>
      <c r="DK87" s="26" t="str">
        <f t="shared" si="62"/>
        <v/>
      </c>
      <c r="DL87" s="71">
        <f t="shared" si="63"/>
        <v>-530.72999999999979</v>
      </c>
      <c r="DM87" s="75">
        <f t="shared" si="64"/>
        <v>-0.20643261661013776</v>
      </c>
      <c r="DN87" s="26">
        <f t="shared" si="65"/>
        <v>1</v>
      </c>
      <c r="DO87" s="71" t="str">
        <f t="shared" si="66"/>
        <v/>
      </c>
      <c r="DP87" s="75" t="str">
        <f t="shared" si="67"/>
        <v/>
      </c>
      <c r="DQ87" s="26" t="str">
        <f t="shared" si="68"/>
        <v/>
      </c>
      <c r="DR87" s="71" t="str">
        <f t="shared" si="84"/>
        <v/>
      </c>
      <c r="DS87" s="75" t="str">
        <f t="shared" si="69"/>
        <v/>
      </c>
      <c r="DT87" s="26" t="str">
        <f t="shared" si="70"/>
        <v/>
      </c>
      <c r="DU87" s="71" t="str">
        <f t="shared" si="71"/>
        <v/>
      </c>
      <c r="DV87" s="75" t="str">
        <f t="shared" si="72"/>
        <v/>
      </c>
      <c r="DW87" s="26" t="str">
        <f t="shared" si="73"/>
        <v/>
      </c>
      <c r="DX87" s="71">
        <f t="shared" si="74"/>
        <v>-6.7199999999999704</v>
      </c>
      <c r="DY87" s="75">
        <f t="shared" si="75"/>
        <v>-1.6449220375492547E-2</v>
      </c>
      <c r="DZ87" s="26">
        <f t="shared" si="76"/>
        <v>1</v>
      </c>
      <c r="EA87" s="71">
        <f>SUM(E87,H87,K87,O87,R87,X87,AA87,AD87,AG87,AJ87,AP87,AS87,BC87,BF87,BI87)</f>
        <v>-542.09999999999991</v>
      </c>
      <c r="EB87" s="75">
        <f t="shared" si="85"/>
        <v>-7.5292046051457909E-2</v>
      </c>
      <c r="EC87" s="26">
        <f>SUM(G87,J87,M87,Q87,T87,Z87,AC87,AF87,AI87,AL87,AR87,AU87,BE87,BH87,BK87)</f>
        <v>3</v>
      </c>
    </row>
    <row r="88" spans="1:133" x14ac:dyDescent="0.2">
      <c r="A88" s="5" t="s">
        <v>26</v>
      </c>
      <c r="B88" s="5" t="s">
        <v>134</v>
      </c>
      <c r="C88" s="5" t="s">
        <v>550</v>
      </c>
      <c r="D88" s="5" t="str">
        <f>VLOOKUP(C88,'industry list'!B:C,2,FALSE)</f>
        <v>SOFTWARE</v>
      </c>
      <c r="E88" s="72"/>
      <c r="F88" s="76"/>
      <c r="G88" s="25"/>
      <c r="H88" s="72"/>
      <c r="I88" s="76"/>
      <c r="J88" s="25"/>
      <c r="K88" s="72"/>
      <c r="L88" s="76"/>
      <c r="M88" s="25"/>
      <c r="O88" s="72"/>
      <c r="P88" s="76"/>
      <c r="Q88" s="25"/>
      <c r="R88" s="72"/>
      <c r="S88" s="76"/>
      <c r="T88" s="25"/>
      <c r="U88" s="72"/>
      <c r="V88" s="76"/>
      <c r="W88" s="25"/>
      <c r="X88" s="72">
        <v>-27.199999999999818</v>
      </c>
      <c r="Y88" s="76">
        <v>-1.5941859102098124E-2</v>
      </c>
      <c r="Z88" s="25">
        <v>1</v>
      </c>
      <c r="AA88" s="72"/>
      <c r="AB88" s="76"/>
      <c r="AC88" s="25"/>
      <c r="AD88" s="72"/>
      <c r="AE88" s="76"/>
      <c r="AF88" s="25"/>
      <c r="AG88" s="72"/>
      <c r="AH88" s="76"/>
      <c r="AI88" s="25"/>
      <c r="AJ88" s="72"/>
      <c r="AK88" s="76"/>
      <c r="AL88" s="25"/>
      <c r="AM88" s="72"/>
      <c r="AN88" s="76"/>
      <c r="AO88" s="25"/>
      <c r="AP88" s="72"/>
      <c r="AQ88" s="76"/>
      <c r="AR88" s="25"/>
      <c r="AS88" s="72"/>
      <c r="AT88" s="76"/>
      <c r="AU88" s="25"/>
      <c r="AV88" s="72"/>
      <c r="AW88" s="76"/>
      <c r="AX88" s="25"/>
      <c r="AY88" s="72">
        <f t="shared" si="77"/>
        <v>-27.199999999999818</v>
      </c>
      <c r="AZ88" s="76">
        <f t="shared" si="78"/>
        <v>-1.5941859102098124E-2</v>
      </c>
      <c r="BA88" s="25">
        <f t="shared" si="79"/>
        <v>1</v>
      </c>
      <c r="BC88" s="72"/>
      <c r="BD88" s="76"/>
      <c r="BE88" s="25"/>
      <c r="BF88" s="72"/>
      <c r="BG88" s="76"/>
      <c r="BH88" s="25"/>
      <c r="BI88" s="72"/>
      <c r="BJ88" s="76"/>
      <c r="BK88" s="25"/>
      <c r="BL88" s="72"/>
      <c r="BM88" s="76"/>
      <c r="BN88" s="25"/>
      <c r="BO88" s="72"/>
      <c r="BP88" s="76"/>
      <c r="BQ88" s="25"/>
      <c r="BR88" s="72"/>
      <c r="BS88" s="76"/>
      <c r="BT88" s="25"/>
      <c r="BU88" s="72"/>
      <c r="BV88" s="76"/>
      <c r="BW88" s="25"/>
      <c r="BX88" s="72"/>
      <c r="BY88" s="76"/>
      <c r="BZ88" s="25"/>
      <c r="CA88" s="72"/>
      <c r="CB88" s="76"/>
      <c r="CC88" s="25"/>
      <c r="CD88" s="72"/>
      <c r="CE88" s="76"/>
      <c r="CF88" s="25"/>
      <c r="CG88" s="72"/>
      <c r="CH88" s="76"/>
      <c r="CI88" s="25"/>
      <c r="CJ88" s="72"/>
      <c r="CK88" s="76"/>
      <c r="CL88" s="25"/>
      <c r="CM88" s="72">
        <f t="shared" si="80"/>
        <v>0</v>
      </c>
      <c r="CN88" s="76" t="str">
        <f t="shared" si="81"/>
        <v/>
      </c>
      <c r="CO88" s="25">
        <f t="shared" si="82"/>
        <v>0</v>
      </c>
      <c r="CQ88" s="72" t="str">
        <f t="shared" si="83"/>
        <v/>
      </c>
      <c r="CR88" s="76" t="str">
        <f t="shared" si="43"/>
        <v/>
      </c>
      <c r="CS88" s="25" t="str">
        <f t="shared" si="44"/>
        <v/>
      </c>
      <c r="CT88" s="72" t="str">
        <f t="shared" si="45"/>
        <v/>
      </c>
      <c r="CU88" s="76" t="str">
        <f t="shared" si="46"/>
        <v/>
      </c>
      <c r="CV88" s="25" t="str">
        <f t="shared" si="47"/>
        <v/>
      </c>
      <c r="CW88" s="72" t="str">
        <f t="shared" si="48"/>
        <v/>
      </c>
      <c r="CX88" s="76" t="str">
        <f t="shared" si="49"/>
        <v/>
      </c>
      <c r="CY88" s="25" t="str">
        <f t="shared" si="50"/>
        <v/>
      </c>
      <c r="CZ88" s="72">
        <f t="shared" si="51"/>
        <v>-27.199999999999818</v>
      </c>
      <c r="DA88" s="76">
        <f t="shared" si="52"/>
        <v>-1.5941859102098124E-2</v>
      </c>
      <c r="DB88" s="25">
        <f t="shared" si="53"/>
        <v>1</v>
      </c>
      <c r="DC88" s="72" t="str">
        <f t="shared" si="54"/>
        <v/>
      </c>
      <c r="DD88" s="76" t="str">
        <f t="shared" si="55"/>
        <v/>
      </c>
      <c r="DE88" s="25" t="str">
        <f t="shared" si="56"/>
        <v/>
      </c>
      <c r="DF88" s="72" t="str">
        <f t="shared" si="57"/>
        <v/>
      </c>
      <c r="DG88" s="76" t="str">
        <f t="shared" si="58"/>
        <v/>
      </c>
      <c r="DH88" s="25" t="str">
        <f t="shared" si="59"/>
        <v/>
      </c>
      <c r="DI88" s="72" t="str">
        <f t="shared" si="60"/>
        <v/>
      </c>
      <c r="DJ88" s="76" t="str">
        <f t="shared" si="61"/>
        <v/>
      </c>
      <c r="DK88" s="25" t="str">
        <f t="shared" si="62"/>
        <v/>
      </c>
      <c r="DL88" s="72" t="str">
        <f t="shared" si="63"/>
        <v/>
      </c>
      <c r="DM88" s="76" t="str">
        <f t="shared" si="64"/>
        <v/>
      </c>
      <c r="DN88" s="25" t="str">
        <f t="shared" si="65"/>
        <v/>
      </c>
      <c r="DO88" s="72" t="str">
        <f t="shared" si="66"/>
        <v/>
      </c>
      <c r="DP88" s="76" t="str">
        <f t="shared" si="67"/>
        <v/>
      </c>
      <c r="DQ88" s="25" t="str">
        <f t="shared" si="68"/>
        <v/>
      </c>
      <c r="DR88" s="72" t="str">
        <f t="shared" si="84"/>
        <v/>
      </c>
      <c r="DS88" s="76" t="str">
        <f t="shared" si="69"/>
        <v/>
      </c>
      <c r="DT88" s="25" t="str">
        <f t="shared" si="70"/>
        <v/>
      </c>
      <c r="DU88" s="72" t="str">
        <f t="shared" si="71"/>
        <v/>
      </c>
      <c r="DV88" s="76" t="str">
        <f t="shared" si="72"/>
        <v/>
      </c>
      <c r="DW88" s="25" t="str">
        <f t="shared" si="73"/>
        <v/>
      </c>
      <c r="DX88" s="72" t="str">
        <f t="shared" si="74"/>
        <v/>
      </c>
      <c r="DY88" s="76" t="str">
        <f t="shared" si="75"/>
        <v/>
      </c>
      <c r="DZ88" s="25" t="str">
        <f t="shared" si="76"/>
        <v/>
      </c>
      <c r="EA88" s="72">
        <f>SUM(E88,H88,K88,O88,R88,X88,AA88,AD88,AG88,AJ88,AP88,AS88,BC88,BF88,BI88)</f>
        <v>-27.199999999999818</v>
      </c>
      <c r="EB88" s="76">
        <f t="shared" si="85"/>
        <v>-1.5941859102098124E-2</v>
      </c>
      <c r="EC88" s="25">
        <f>SUM(G88,J88,M88,Q88,T88,Z88,AC88,AF88,AI88,AL88,AR88,AU88,BE88,BH88,BK88)</f>
        <v>1</v>
      </c>
    </row>
    <row r="89" spans="1:133" x14ac:dyDescent="0.2">
      <c r="A89" s="8" t="s">
        <v>75</v>
      </c>
      <c r="B89" s="8" t="s">
        <v>172</v>
      </c>
      <c r="C89" s="43" t="s">
        <v>513</v>
      </c>
      <c r="D89" s="43" t="str">
        <f>VLOOKUP(C89,'industry list'!B:C,2,FALSE)</f>
        <v>SOFTWARE</v>
      </c>
      <c r="E89" s="71"/>
      <c r="F89" s="75"/>
      <c r="G89" s="26"/>
      <c r="H89" s="71"/>
      <c r="I89" s="75"/>
      <c r="J89" s="26"/>
      <c r="K89" s="71"/>
      <c r="L89" s="75"/>
      <c r="M89" s="26"/>
      <c r="O89" s="71"/>
      <c r="P89" s="75"/>
      <c r="Q89" s="26"/>
      <c r="R89" s="71"/>
      <c r="S89" s="75"/>
      <c r="T89" s="26"/>
      <c r="U89" s="71"/>
      <c r="V89" s="75"/>
      <c r="W89" s="26"/>
      <c r="X89" s="71"/>
      <c r="Y89" s="75"/>
      <c r="Z89" s="26"/>
      <c r="AA89" s="71"/>
      <c r="AB89" s="75"/>
      <c r="AC89" s="26"/>
      <c r="AD89" s="71"/>
      <c r="AE89" s="75"/>
      <c r="AF89" s="26"/>
      <c r="AG89" s="71"/>
      <c r="AH89" s="75"/>
      <c r="AI89" s="26"/>
      <c r="AJ89" s="71"/>
      <c r="AK89" s="75"/>
      <c r="AL89" s="26"/>
      <c r="AM89" s="71"/>
      <c r="AN89" s="75"/>
      <c r="AO89" s="26"/>
      <c r="AP89" s="71"/>
      <c r="AQ89" s="75"/>
      <c r="AR89" s="26"/>
      <c r="AS89" s="71"/>
      <c r="AT89" s="75"/>
      <c r="AU89" s="26"/>
      <c r="AV89" s="71">
        <v>-22.621999999999844</v>
      </c>
      <c r="AW89" s="75">
        <v>-7.1055913107117346E-3</v>
      </c>
      <c r="AX89" s="26">
        <v>1</v>
      </c>
      <c r="AY89" s="71">
        <f t="shared" si="77"/>
        <v>-22.621999999999844</v>
      </c>
      <c r="AZ89" s="75">
        <f t="shared" si="78"/>
        <v>-7.1055913107117346E-3</v>
      </c>
      <c r="BA89" s="26">
        <f t="shared" si="79"/>
        <v>1</v>
      </c>
      <c r="BC89" s="71"/>
      <c r="BD89" s="75"/>
      <c r="BE89" s="26"/>
      <c r="BF89" s="71"/>
      <c r="BG89" s="75"/>
      <c r="BH89" s="26"/>
      <c r="BI89" s="71"/>
      <c r="BJ89" s="75"/>
      <c r="BK89" s="26"/>
      <c r="BL89" s="71"/>
      <c r="BM89" s="75"/>
      <c r="BN89" s="26"/>
      <c r="BO89" s="71"/>
      <c r="BP89" s="75"/>
      <c r="BQ89" s="26"/>
      <c r="BR89" s="71"/>
      <c r="BS89" s="75"/>
      <c r="BT89" s="26"/>
      <c r="BU89" s="71"/>
      <c r="BV89" s="75"/>
      <c r="BW89" s="26"/>
      <c r="BX89" s="71"/>
      <c r="BY89" s="75"/>
      <c r="BZ89" s="26"/>
      <c r="CA89" s="71"/>
      <c r="CB89" s="75"/>
      <c r="CC89" s="26"/>
      <c r="CD89" s="71"/>
      <c r="CE89" s="75"/>
      <c r="CF89" s="26"/>
      <c r="CG89" s="71"/>
      <c r="CH89" s="75"/>
      <c r="CI89" s="26"/>
      <c r="CJ89" s="71"/>
      <c r="CK89" s="75"/>
      <c r="CL89" s="26"/>
      <c r="CM89" s="71">
        <f t="shared" si="80"/>
        <v>0</v>
      </c>
      <c r="CN89" s="75" t="str">
        <f t="shared" si="81"/>
        <v/>
      </c>
      <c r="CO89" s="26">
        <f t="shared" si="82"/>
        <v>0</v>
      </c>
      <c r="CQ89" s="71" t="str">
        <f t="shared" si="83"/>
        <v/>
      </c>
      <c r="CR89" s="75" t="str">
        <f t="shared" si="43"/>
        <v/>
      </c>
      <c r="CS89" s="26" t="str">
        <f t="shared" si="44"/>
        <v/>
      </c>
      <c r="CT89" s="71" t="str">
        <f t="shared" si="45"/>
        <v/>
      </c>
      <c r="CU89" s="75" t="str">
        <f t="shared" si="46"/>
        <v/>
      </c>
      <c r="CV89" s="26" t="str">
        <f t="shared" si="47"/>
        <v/>
      </c>
      <c r="CW89" s="71" t="str">
        <f t="shared" si="48"/>
        <v/>
      </c>
      <c r="CX89" s="75" t="str">
        <f t="shared" si="49"/>
        <v/>
      </c>
      <c r="CY89" s="26" t="str">
        <f t="shared" si="50"/>
        <v/>
      </c>
      <c r="CZ89" s="71" t="str">
        <f t="shared" si="51"/>
        <v/>
      </c>
      <c r="DA89" s="75" t="str">
        <f t="shared" si="52"/>
        <v/>
      </c>
      <c r="DB89" s="26" t="str">
        <f t="shared" si="53"/>
        <v/>
      </c>
      <c r="DC89" s="71" t="str">
        <f t="shared" si="54"/>
        <v/>
      </c>
      <c r="DD89" s="75" t="str">
        <f t="shared" si="55"/>
        <v/>
      </c>
      <c r="DE89" s="26" t="str">
        <f t="shared" si="56"/>
        <v/>
      </c>
      <c r="DF89" s="71" t="str">
        <f t="shared" si="57"/>
        <v/>
      </c>
      <c r="DG89" s="75" t="str">
        <f t="shared" si="58"/>
        <v/>
      </c>
      <c r="DH89" s="26" t="str">
        <f t="shared" si="59"/>
        <v/>
      </c>
      <c r="DI89" s="71" t="str">
        <f t="shared" si="60"/>
        <v/>
      </c>
      <c r="DJ89" s="75" t="str">
        <f t="shared" si="61"/>
        <v/>
      </c>
      <c r="DK89" s="26" t="str">
        <f t="shared" si="62"/>
        <v/>
      </c>
      <c r="DL89" s="71" t="str">
        <f t="shared" si="63"/>
        <v/>
      </c>
      <c r="DM89" s="75" t="str">
        <f t="shared" si="64"/>
        <v/>
      </c>
      <c r="DN89" s="26" t="str">
        <f t="shared" si="65"/>
        <v/>
      </c>
      <c r="DO89" s="71" t="str">
        <f t="shared" si="66"/>
        <v/>
      </c>
      <c r="DP89" s="75" t="str">
        <f t="shared" si="67"/>
        <v/>
      </c>
      <c r="DQ89" s="26" t="str">
        <f t="shared" si="68"/>
        <v/>
      </c>
      <c r="DR89" s="71" t="str">
        <f t="shared" si="84"/>
        <v/>
      </c>
      <c r="DS89" s="75" t="str">
        <f t="shared" si="69"/>
        <v/>
      </c>
      <c r="DT89" s="26" t="str">
        <f t="shared" si="70"/>
        <v/>
      </c>
      <c r="DU89" s="71" t="str">
        <f t="shared" si="71"/>
        <v/>
      </c>
      <c r="DV89" s="75" t="str">
        <f t="shared" si="72"/>
        <v/>
      </c>
      <c r="DW89" s="26" t="str">
        <f t="shared" si="73"/>
        <v/>
      </c>
      <c r="DX89" s="71">
        <f t="shared" si="74"/>
        <v>-22.621999999999844</v>
      </c>
      <c r="DY89" s="75">
        <f t="shared" si="75"/>
        <v>-7.1055913107117346E-3</v>
      </c>
      <c r="DZ89" s="26">
        <f t="shared" si="76"/>
        <v>1</v>
      </c>
      <c r="EA89" s="71">
        <f>SUM(E89,H89,K89,O89,R89,X89,AA89,AD89,AG89,AJ89,AP89,AS89,BC89,BF89,BI89)</f>
        <v>0</v>
      </c>
      <c r="EB89" s="75" t="str">
        <f t="shared" si="85"/>
        <v/>
      </c>
      <c r="EC89" s="26">
        <f>SUM(G89,J89,M89,Q89,T89,Z89,AC89,AF89,AI89,AL89,AR89,AU89,BE89,BH89,BK89)</f>
        <v>0</v>
      </c>
    </row>
    <row r="90" spans="1:133" x14ac:dyDescent="0.2">
      <c r="A90" s="5" t="s">
        <v>36</v>
      </c>
      <c r="B90" s="5" t="s">
        <v>142</v>
      </c>
      <c r="C90" s="5" t="s">
        <v>601</v>
      </c>
      <c r="D90" s="5" t="str">
        <f>VLOOKUP(C90,'industry list'!B:C,2,FALSE)</f>
        <v>SOFTWARE</v>
      </c>
      <c r="E90" s="72"/>
      <c r="F90" s="76"/>
      <c r="G90" s="25"/>
      <c r="H90" s="72"/>
      <c r="I90" s="76"/>
      <c r="J90" s="25"/>
      <c r="K90" s="72"/>
      <c r="L90" s="76"/>
      <c r="M90" s="25"/>
      <c r="O90" s="72"/>
      <c r="P90" s="76"/>
      <c r="Q90" s="25"/>
      <c r="R90" s="72"/>
      <c r="S90" s="76"/>
      <c r="T90" s="25"/>
      <c r="U90" s="72"/>
      <c r="V90" s="76"/>
      <c r="W90" s="25"/>
      <c r="X90" s="72"/>
      <c r="Y90" s="76"/>
      <c r="Z90" s="25"/>
      <c r="AA90" s="72"/>
      <c r="AB90" s="76"/>
      <c r="AC90" s="25"/>
      <c r="AD90" s="72"/>
      <c r="AE90" s="76"/>
      <c r="AF90" s="25"/>
      <c r="AG90" s="72"/>
      <c r="AH90" s="76"/>
      <c r="AI90" s="25"/>
      <c r="AJ90" s="72"/>
      <c r="AK90" s="76"/>
      <c r="AL90" s="25"/>
      <c r="AM90" s="72"/>
      <c r="AN90" s="76"/>
      <c r="AO90" s="25"/>
      <c r="AP90" s="72"/>
      <c r="AQ90" s="76"/>
      <c r="AR90" s="25"/>
      <c r="AS90" s="72">
        <v>-301.58000000000004</v>
      </c>
      <c r="AT90" s="76">
        <v>-0.11805963914034118</v>
      </c>
      <c r="AU90" s="25">
        <v>2</v>
      </c>
      <c r="AV90" s="72"/>
      <c r="AW90" s="76"/>
      <c r="AX90" s="25"/>
      <c r="AY90" s="72">
        <f t="shared" si="77"/>
        <v>-301.58000000000004</v>
      </c>
      <c r="AZ90" s="76">
        <f t="shared" si="78"/>
        <v>-0.11805963914034118</v>
      </c>
      <c r="BA90" s="25">
        <f t="shared" si="79"/>
        <v>2</v>
      </c>
      <c r="BC90" s="72"/>
      <c r="BD90" s="76"/>
      <c r="BE90" s="25"/>
      <c r="BF90" s="72"/>
      <c r="BG90" s="76"/>
      <c r="BH90" s="25"/>
      <c r="BI90" s="72"/>
      <c r="BJ90" s="76"/>
      <c r="BK90" s="25"/>
      <c r="BL90" s="72"/>
      <c r="BM90" s="76"/>
      <c r="BN90" s="25"/>
      <c r="BO90" s="72"/>
      <c r="BP90" s="76"/>
      <c r="BQ90" s="25"/>
      <c r="BR90" s="72"/>
      <c r="BS90" s="76"/>
      <c r="BT90" s="25"/>
      <c r="BU90" s="72"/>
      <c r="BV90" s="76"/>
      <c r="BW90" s="25"/>
      <c r="BX90" s="72"/>
      <c r="BY90" s="76"/>
      <c r="BZ90" s="25"/>
      <c r="CA90" s="72"/>
      <c r="CB90" s="76"/>
      <c r="CC90" s="25"/>
      <c r="CD90" s="72"/>
      <c r="CE90" s="76"/>
      <c r="CF90" s="25"/>
      <c r="CG90" s="72"/>
      <c r="CH90" s="76"/>
      <c r="CI90" s="25"/>
      <c r="CJ90" s="72"/>
      <c r="CK90" s="76"/>
      <c r="CL90" s="25"/>
      <c r="CM90" s="72">
        <f t="shared" si="80"/>
        <v>0</v>
      </c>
      <c r="CN90" s="76" t="str">
        <f t="shared" si="81"/>
        <v/>
      </c>
      <c r="CO90" s="25">
        <f t="shared" si="82"/>
        <v>0</v>
      </c>
      <c r="CQ90" s="72" t="str">
        <f t="shared" si="83"/>
        <v/>
      </c>
      <c r="CR90" s="76" t="str">
        <f t="shared" si="43"/>
        <v/>
      </c>
      <c r="CS90" s="25" t="str">
        <f t="shared" si="44"/>
        <v/>
      </c>
      <c r="CT90" s="72" t="str">
        <f t="shared" si="45"/>
        <v/>
      </c>
      <c r="CU90" s="76" t="str">
        <f t="shared" si="46"/>
        <v/>
      </c>
      <c r="CV90" s="25" t="str">
        <f t="shared" si="47"/>
        <v/>
      </c>
      <c r="CW90" s="72" t="str">
        <f t="shared" si="48"/>
        <v/>
      </c>
      <c r="CX90" s="76" t="str">
        <f t="shared" si="49"/>
        <v/>
      </c>
      <c r="CY90" s="25" t="str">
        <f t="shared" si="50"/>
        <v/>
      </c>
      <c r="CZ90" s="72" t="str">
        <f t="shared" si="51"/>
        <v/>
      </c>
      <c r="DA90" s="76" t="str">
        <f t="shared" si="52"/>
        <v/>
      </c>
      <c r="DB90" s="25" t="str">
        <f t="shared" si="53"/>
        <v/>
      </c>
      <c r="DC90" s="72" t="str">
        <f t="shared" si="54"/>
        <v/>
      </c>
      <c r="DD90" s="76" t="str">
        <f t="shared" si="55"/>
        <v/>
      </c>
      <c r="DE90" s="25" t="str">
        <f t="shared" si="56"/>
        <v/>
      </c>
      <c r="DF90" s="72" t="str">
        <f t="shared" si="57"/>
        <v/>
      </c>
      <c r="DG90" s="76" t="str">
        <f t="shared" si="58"/>
        <v/>
      </c>
      <c r="DH90" s="25" t="str">
        <f t="shared" si="59"/>
        <v/>
      </c>
      <c r="DI90" s="72" t="str">
        <f t="shared" si="60"/>
        <v/>
      </c>
      <c r="DJ90" s="76" t="str">
        <f t="shared" si="61"/>
        <v/>
      </c>
      <c r="DK90" s="25" t="str">
        <f t="shared" si="62"/>
        <v/>
      </c>
      <c r="DL90" s="72" t="str">
        <f t="shared" si="63"/>
        <v/>
      </c>
      <c r="DM90" s="76" t="str">
        <f t="shared" si="64"/>
        <v/>
      </c>
      <c r="DN90" s="25" t="str">
        <f t="shared" si="65"/>
        <v/>
      </c>
      <c r="DO90" s="72" t="str">
        <f t="shared" si="66"/>
        <v/>
      </c>
      <c r="DP90" s="76" t="str">
        <f t="shared" si="67"/>
        <v/>
      </c>
      <c r="DQ90" s="25" t="str">
        <f t="shared" si="68"/>
        <v/>
      </c>
      <c r="DR90" s="72" t="str">
        <f t="shared" si="84"/>
        <v/>
      </c>
      <c r="DS90" s="76" t="str">
        <f t="shared" si="69"/>
        <v/>
      </c>
      <c r="DT90" s="25" t="str">
        <f t="shared" si="70"/>
        <v/>
      </c>
      <c r="DU90" s="72">
        <f t="shared" si="71"/>
        <v>-301.58000000000004</v>
      </c>
      <c r="DV90" s="76">
        <f t="shared" si="72"/>
        <v>-0.11805963914034118</v>
      </c>
      <c r="DW90" s="25">
        <f t="shared" si="73"/>
        <v>2</v>
      </c>
      <c r="DX90" s="72" t="str">
        <f t="shared" si="74"/>
        <v/>
      </c>
      <c r="DY90" s="76" t="str">
        <f t="shared" si="75"/>
        <v/>
      </c>
      <c r="DZ90" s="25" t="str">
        <f t="shared" si="76"/>
        <v/>
      </c>
      <c r="EA90" s="72">
        <f>SUM(E90,H90,K90,O90,R90,X90,AA90,AD90,AG90,AJ90,AP90,AS90,BC90,BF90,BI90)</f>
        <v>-301.58000000000004</v>
      </c>
      <c r="EB90" s="76">
        <f t="shared" si="85"/>
        <v>-0.11805963914034118</v>
      </c>
      <c r="EC90" s="25">
        <f>SUM(G90,J90,M90,Q90,T90,Z90,AC90,AF90,AI90,AL90,AR90,AU90,BE90,BH90,BK90)</f>
        <v>2</v>
      </c>
    </row>
    <row r="91" spans="1:133" x14ac:dyDescent="0.2">
      <c r="A91" s="8" t="s">
        <v>47</v>
      </c>
      <c r="B91" s="8" t="s">
        <v>152</v>
      </c>
      <c r="C91" s="43" t="s">
        <v>601</v>
      </c>
      <c r="D91" s="43" t="str">
        <f>VLOOKUP(C91,'industry list'!B:C,2,FALSE)</f>
        <v>SOFTWARE</v>
      </c>
      <c r="E91" s="71"/>
      <c r="F91" s="75"/>
      <c r="G91" s="26"/>
      <c r="H91" s="71"/>
      <c r="I91" s="75"/>
      <c r="J91" s="26"/>
      <c r="K91" s="71"/>
      <c r="L91" s="75"/>
      <c r="M91" s="26"/>
      <c r="O91" s="71">
        <v>-65.040000000000077</v>
      </c>
      <c r="P91" s="75">
        <v>-0.14063614937185132</v>
      </c>
      <c r="Q91" s="26">
        <v>1</v>
      </c>
      <c r="R91" s="71"/>
      <c r="S91" s="75"/>
      <c r="T91" s="26"/>
      <c r="U91" s="71">
        <v>-75.79000000000002</v>
      </c>
      <c r="V91" s="75">
        <v>-0.16388090038272757</v>
      </c>
      <c r="W91" s="26">
        <v>1</v>
      </c>
      <c r="X91" s="71"/>
      <c r="Y91" s="75"/>
      <c r="Z91" s="26"/>
      <c r="AA91" s="71"/>
      <c r="AB91" s="75"/>
      <c r="AC91" s="26"/>
      <c r="AD91" s="71"/>
      <c r="AE91" s="75"/>
      <c r="AF91" s="26"/>
      <c r="AG91" s="71"/>
      <c r="AH91" s="75"/>
      <c r="AI91" s="26"/>
      <c r="AJ91" s="71"/>
      <c r="AK91" s="75"/>
      <c r="AL91" s="26"/>
      <c r="AM91" s="71"/>
      <c r="AN91" s="75"/>
      <c r="AO91" s="26"/>
      <c r="AP91" s="71"/>
      <c r="AQ91" s="75"/>
      <c r="AR91" s="26"/>
      <c r="AS91" s="71"/>
      <c r="AT91" s="75"/>
      <c r="AU91" s="26"/>
      <c r="AV91" s="71"/>
      <c r="AW91" s="75"/>
      <c r="AX91" s="26"/>
      <c r="AY91" s="71">
        <f t="shared" si="77"/>
        <v>-140.8300000000001</v>
      </c>
      <c r="AZ91" s="75">
        <f t="shared" si="78"/>
        <v>-0.15225852487728944</v>
      </c>
      <c r="BA91" s="26">
        <f t="shared" si="79"/>
        <v>2</v>
      </c>
      <c r="BC91" s="71"/>
      <c r="BD91" s="75"/>
      <c r="BE91" s="26"/>
      <c r="BF91" s="71"/>
      <c r="BG91" s="75"/>
      <c r="BH91" s="26"/>
      <c r="BI91" s="71"/>
      <c r="BJ91" s="75"/>
      <c r="BK91" s="26"/>
      <c r="BL91" s="71"/>
      <c r="BM91" s="75"/>
      <c r="BN91" s="26"/>
      <c r="BO91" s="71"/>
      <c r="BP91" s="75"/>
      <c r="BQ91" s="26"/>
      <c r="BR91" s="71"/>
      <c r="BS91" s="75"/>
      <c r="BT91" s="26"/>
      <c r="BU91" s="71"/>
      <c r="BV91" s="75"/>
      <c r="BW91" s="26"/>
      <c r="BX91" s="71"/>
      <c r="BY91" s="75"/>
      <c r="BZ91" s="26"/>
      <c r="CA91" s="71"/>
      <c r="CB91" s="75"/>
      <c r="CC91" s="26"/>
      <c r="CD91" s="71"/>
      <c r="CE91" s="75"/>
      <c r="CF91" s="26"/>
      <c r="CG91" s="71"/>
      <c r="CH91" s="75"/>
      <c r="CI91" s="26"/>
      <c r="CJ91" s="71"/>
      <c r="CK91" s="75"/>
      <c r="CL91" s="26"/>
      <c r="CM91" s="71">
        <f t="shared" si="80"/>
        <v>0</v>
      </c>
      <c r="CN91" s="75" t="str">
        <f t="shared" si="81"/>
        <v/>
      </c>
      <c r="CO91" s="26">
        <f t="shared" si="82"/>
        <v>0</v>
      </c>
      <c r="CQ91" s="71">
        <f t="shared" si="83"/>
        <v>-65.040000000000077</v>
      </c>
      <c r="CR91" s="75">
        <f t="shared" si="43"/>
        <v>-0.14063614937185132</v>
      </c>
      <c r="CS91" s="26">
        <f t="shared" si="44"/>
        <v>1</v>
      </c>
      <c r="CT91" s="71" t="str">
        <f t="shared" si="45"/>
        <v/>
      </c>
      <c r="CU91" s="75" t="str">
        <f t="shared" si="46"/>
        <v/>
      </c>
      <c r="CV91" s="26" t="str">
        <f t="shared" si="47"/>
        <v/>
      </c>
      <c r="CW91" s="71">
        <f t="shared" si="48"/>
        <v>-75.79000000000002</v>
      </c>
      <c r="CX91" s="75">
        <f t="shared" si="49"/>
        <v>-0.16388090038272757</v>
      </c>
      <c r="CY91" s="26">
        <f t="shared" si="50"/>
        <v>1</v>
      </c>
      <c r="CZ91" s="71" t="str">
        <f t="shared" si="51"/>
        <v/>
      </c>
      <c r="DA91" s="75" t="str">
        <f t="shared" si="52"/>
        <v/>
      </c>
      <c r="DB91" s="26" t="str">
        <f t="shared" si="53"/>
        <v/>
      </c>
      <c r="DC91" s="71" t="str">
        <f t="shared" si="54"/>
        <v/>
      </c>
      <c r="DD91" s="75" t="str">
        <f t="shared" si="55"/>
        <v/>
      </c>
      <c r="DE91" s="26" t="str">
        <f t="shared" si="56"/>
        <v/>
      </c>
      <c r="DF91" s="71" t="str">
        <f t="shared" si="57"/>
        <v/>
      </c>
      <c r="DG91" s="75" t="str">
        <f t="shared" si="58"/>
        <v/>
      </c>
      <c r="DH91" s="26" t="str">
        <f t="shared" si="59"/>
        <v/>
      </c>
      <c r="DI91" s="71" t="str">
        <f t="shared" si="60"/>
        <v/>
      </c>
      <c r="DJ91" s="75" t="str">
        <f t="shared" si="61"/>
        <v/>
      </c>
      <c r="DK91" s="26" t="str">
        <f t="shared" si="62"/>
        <v/>
      </c>
      <c r="DL91" s="71" t="str">
        <f t="shared" si="63"/>
        <v/>
      </c>
      <c r="DM91" s="75" t="str">
        <f t="shared" si="64"/>
        <v/>
      </c>
      <c r="DN91" s="26" t="str">
        <f t="shared" si="65"/>
        <v/>
      </c>
      <c r="DO91" s="71" t="str">
        <f t="shared" si="66"/>
        <v/>
      </c>
      <c r="DP91" s="75" t="str">
        <f t="shared" si="67"/>
        <v/>
      </c>
      <c r="DQ91" s="26" t="str">
        <f t="shared" si="68"/>
        <v/>
      </c>
      <c r="DR91" s="71" t="str">
        <f t="shared" si="84"/>
        <v/>
      </c>
      <c r="DS91" s="75" t="str">
        <f t="shared" si="69"/>
        <v/>
      </c>
      <c r="DT91" s="26" t="str">
        <f t="shared" si="70"/>
        <v/>
      </c>
      <c r="DU91" s="71" t="str">
        <f t="shared" si="71"/>
        <v/>
      </c>
      <c r="DV91" s="75" t="str">
        <f t="shared" si="72"/>
        <v/>
      </c>
      <c r="DW91" s="26" t="str">
        <f t="shared" si="73"/>
        <v/>
      </c>
      <c r="DX91" s="71" t="str">
        <f t="shared" si="74"/>
        <v/>
      </c>
      <c r="DY91" s="75" t="str">
        <f t="shared" si="75"/>
        <v/>
      </c>
      <c r="DZ91" s="26" t="str">
        <f t="shared" si="76"/>
        <v/>
      </c>
      <c r="EA91" s="71">
        <f>SUM(E91,H91,K91,O91,R91,X91,AA91,AD91,AG91,AJ91,AP91,AS91,BC91,BF91,BI91)</f>
        <v>-65.040000000000077</v>
      </c>
      <c r="EB91" s="75">
        <f t="shared" si="85"/>
        <v>-0.14063614937185132</v>
      </c>
      <c r="EC91" s="26">
        <f>SUM(G91,J91,M91,Q91,T91,Z91,AC91,AF91,AI91,AL91,AR91,AU91,BE91,BH91,BK91)</f>
        <v>1</v>
      </c>
    </row>
    <row r="92" spans="1:133" x14ac:dyDescent="0.2">
      <c r="A92" s="5" t="s">
        <v>29</v>
      </c>
      <c r="B92" s="5" t="s">
        <v>137</v>
      </c>
      <c r="C92" s="5" t="s">
        <v>423</v>
      </c>
      <c r="D92" s="5" t="str">
        <f>VLOOKUP(C92,'industry list'!B:C,2,FALSE)</f>
        <v>SOFTWARE</v>
      </c>
      <c r="E92" s="72"/>
      <c r="F92" s="76"/>
      <c r="G92" s="25"/>
      <c r="H92" s="72"/>
      <c r="I92" s="76"/>
      <c r="J92" s="25"/>
      <c r="K92" s="72"/>
      <c r="L92" s="76"/>
      <c r="M92" s="25"/>
      <c r="O92" s="72"/>
      <c r="P92" s="76"/>
      <c r="Q92" s="25"/>
      <c r="R92" s="72">
        <v>52.620000000000005</v>
      </c>
      <c r="S92" s="76">
        <v>0.14365274365274366</v>
      </c>
      <c r="T92" s="25">
        <v>1</v>
      </c>
      <c r="U92" s="72"/>
      <c r="V92" s="76"/>
      <c r="W92" s="25"/>
      <c r="X92" s="72"/>
      <c r="Y92" s="76"/>
      <c r="Z92" s="25"/>
      <c r="AA92" s="72"/>
      <c r="AB92" s="76"/>
      <c r="AC92" s="25"/>
      <c r="AD92" s="72"/>
      <c r="AE92" s="76"/>
      <c r="AF92" s="25"/>
      <c r="AG92" s="72"/>
      <c r="AH92" s="76"/>
      <c r="AI92" s="25"/>
      <c r="AJ92" s="72"/>
      <c r="AK92" s="76"/>
      <c r="AL92" s="25"/>
      <c r="AM92" s="72"/>
      <c r="AN92" s="76"/>
      <c r="AO92" s="25"/>
      <c r="AP92" s="72"/>
      <c r="AQ92" s="76"/>
      <c r="AR92" s="25"/>
      <c r="AS92" s="72">
        <v>377.38999999999987</v>
      </c>
      <c r="AT92" s="76">
        <v>0.32616849892829969</v>
      </c>
      <c r="AU92" s="25">
        <v>1</v>
      </c>
      <c r="AV92" s="72">
        <v>-62.519999999999754</v>
      </c>
      <c r="AW92" s="76">
        <v>-3.0993025166782571E-2</v>
      </c>
      <c r="AX92" s="25">
        <v>2</v>
      </c>
      <c r="AY92" s="72">
        <f t="shared" si="77"/>
        <v>367.49000000000012</v>
      </c>
      <c r="AZ92" s="76">
        <f t="shared" si="78"/>
        <v>0.14627607247142024</v>
      </c>
      <c r="BA92" s="25">
        <f t="shared" si="79"/>
        <v>4</v>
      </c>
      <c r="BC92" s="72"/>
      <c r="BD92" s="76"/>
      <c r="BE92" s="25"/>
      <c r="BF92" s="72"/>
      <c r="BG92" s="76"/>
      <c r="BH92" s="25"/>
      <c r="BI92" s="72"/>
      <c r="BJ92" s="76"/>
      <c r="BK92" s="25"/>
      <c r="BL92" s="72"/>
      <c r="BM92" s="76"/>
      <c r="BN92" s="25"/>
      <c r="BO92" s="72"/>
      <c r="BP92" s="76"/>
      <c r="BQ92" s="25"/>
      <c r="BR92" s="72"/>
      <c r="BS92" s="76"/>
      <c r="BT92" s="25"/>
      <c r="BU92" s="72"/>
      <c r="BV92" s="76"/>
      <c r="BW92" s="25"/>
      <c r="BX92" s="72"/>
      <c r="BY92" s="76"/>
      <c r="BZ92" s="25"/>
      <c r="CA92" s="72"/>
      <c r="CB92" s="76"/>
      <c r="CC92" s="25"/>
      <c r="CD92" s="72"/>
      <c r="CE92" s="76"/>
      <c r="CF92" s="25"/>
      <c r="CG92" s="72"/>
      <c r="CH92" s="76"/>
      <c r="CI92" s="25"/>
      <c r="CJ92" s="72"/>
      <c r="CK92" s="76"/>
      <c r="CL92" s="25"/>
      <c r="CM92" s="72">
        <f t="shared" si="80"/>
        <v>0</v>
      </c>
      <c r="CN92" s="76" t="str">
        <f t="shared" si="81"/>
        <v/>
      </c>
      <c r="CO92" s="25">
        <f t="shared" si="82"/>
        <v>0</v>
      </c>
      <c r="CQ92" s="72" t="str">
        <f t="shared" si="83"/>
        <v/>
      </c>
      <c r="CR92" s="76" t="str">
        <f t="shared" si="43"/>
        <v/>
      </c>
      <c r="CS92" s="25" t="str">
        <f t="shared" si="44"/>
        <v/>
      </c>
      <c r="CT92" s="72">
        <f t="shared" si="45"/>
        <v>52.620000000000005</v>
      </c>
      <c r="CU92" s="76">
        <f t="shared" si="46"/>
        <v>0.14365274365274366</v>
      </c>
      <c r="CV92" s="25">
        <f t="shared" si="47"/>
        <v>1</v>
      </c>
      <c r="CW92" s="72" t="str">
        <f t="shared" si="48"/>
        <v/>
      </c>
      <c r="CX92" s="76" t="str">
        <f t="shared" si="49"/>
        <v/>
      </c>
      <c r="CY92" s="25" t="str">
        <f t="shared" si="50"/>
        <v/>
      </c>
      <c r="CZ92" s="72" t="str">
        <f t="shared" si="51"/>
        <v/>
      </c>
      <c r="DA92" s="76" t="str">
        <f t="shared" si="52"/>
        <v/>
      </c>
      <c r="DB92" s="25" t="str">
        <f t="shared" si="53"/>
        <v/>
      </c>
      <c r="DC92" s="72" t="str">
        <f t="shared" si="54"/>
        <v/>
      </c>
      <c r="DD92" s="76" t="str">
        <f t="shared" si="55"/>
        <v/>
      </c>
      <c r="DE92" s="25" t="str">
        <f t="shared" si="56"/>
        <v/>
      </c>
      <c r="DF92" s="72" t="str">
        <f t="shared" si="57"/>
        <v/>
      </c>
      <c r="DG92" s="76" t="str">
        <f t="shared" si="58"/>
        <v/>
      </c>
      <c r="DH92" s="25" t="str">
        <f t="shared" si="59"/>
        <v/>
      </c>
      <c r="DI92" s="72" t="str">
        <f t="shared" si="60"/>
        <v/>
      </c>
      <c r="DJ92" s="76" t="str">
        <f t="shared" si="61"/>
        <v/>
      </c>
      <c r="DK92" s="25" t="str">
        <f t="shared" si="62"/>
        <v/>
      </c>
      <c r="DL92" s="72" t="str">
        <f t="shared" si="63"/>
        <v/>
      </c>
      <c r="DM92" s="76" t="str">
        <f t="shared" si="64"/>
        <v/>
      </c>
      <c r="DN92" s="25" t="str">
        <f t="shared" si="65"/>
        <v/>
      </c>
      <c r="DO92" s="72" t="str">
        <f t="shared" si="66"/>
        <v/>
      </c>
      <c r="DP92" s="76" t="str">
        <f t="shared" si="67"/>
        <v/>
      </c>
      <c r="DQ92" s="25" t="str">
        <f t="shared" si="68"/>
        <v/>
      </c>
      <c r="DR92" s="72" t="str">
        <f t="shared" si="84"/>
        <v/>
      </c>
      <c r="DS92" s="76" t="str">
        <f t="shared" si="69"/>
        <v/>
      </c>
      <c r="DT92" s="25" t="str">
        <f t="shared" si="70"/>
        <v/>
      </c>
      <c r="DU92" s="72">
        <f t="shared" si="71"/>
        <v>377.38999999999987</v>
      </c>
      <c r="DV92" s="76">
        <f t="shared" si="72"/>
        <v>0.32616849892829969</v>
      </c>
      <c r="DW92" s="25">
        <f t="shared" si="73"/>
        <v>1</v>
      </c>
      <c r="DX92" s="72">
        <f t="shared" si="74"/>
        <v>-62.519999999999754</v>
      </c>
      <c r="DY92" s="76">
        <f t="shared" si="75"/>
        <v>-3.0993025166782571E-2</v>
      </c>
      <c r="DZ92" s="25">
        <f t="shared" si="76"/>
        <v>2</v>
      </c>
      <c r="EA92" s="72">
        <f>SUM(E92,H92,K92,O92,R92,X92,AA92,AD92,AG92,AJ92,AP92,AS92,BC92,BF92,BI92)</f>
        <v>430.00999999999988</v>
      </c>
      <c r="EB92" s="76">
        <f t="shared" si="85"/>
        <v>0.23491062129052168</v>
      </c>
      <c r="EC92" s="25">
        <f>SUM(G92,J92,M92,Q92,T92,Z92,AC92,AF92,AI92,AL92,AR92,AU92,BE92,BH92,BK92)</f>
        <v>2</v>
      </c>
    </row>
    <row r="93" spans="1:133" x14ac:dyDescent="0.2">
      <c r="A93" s="8" t="s">
        <v>65</v>
      </c>
      <c r="B93" s="8" t="s">
        <v>165</v>
      </c>
      <c r="C93" s="43" t="s">
        <v>423</v>
      </c>
      <c r="D93" s="43" t="str">
        <f>VLOOKUP(C93,'industry list'!B:C,2,FALSE)</f>
        <v>SOFTWARE</v>
      </c>
      <c r="E93" s="71"/>
      <c r="F93" s="75"/>
      <c r="G93" s="26"/>
      <c r="H93" s="71"/>
      <c r="I93" s="75"/>
      <c r="J93" s="26"/>
      <c r="K93" s="71"/>
      <c r="L93" s="75"/>
      <c r="M93" s="26"/>
      <c r="O93" s="71"/>
      <c r="P93" s="75"/>
      <c r="Q93" s="26"/>
      <c r="R93" s="71">
        <v>-14.576666666666711</v>
      </c>
      <c r="S93" s="75">
        <v>-2.7012502470844121E-2</v>
      </c>
      <c r="T93" s="26">
        <v>1</v>
      </c>
      <c r="U93" s="71"/>
      <c r="V93" s="75"/>
      <c r="W93" s="26"/>
      <c r="X93" s="71"/>
      <c r="Y93" s="75"/>
      <c r="Z93" s="26"/>
      <c r="AA93" s="71"/>
      <c r="AB93" s="75"/>
      <c r="AC93" s="26"/>
      <c r="AD93" s="71"/>
      <c r="AE93" s="75"/>
      <c r="AF93" s="26"/>
      <c r="AG93" s="71"/>
      <c r="AH93" s="75"/>
      <c r="AI93" s="26"/>
      <c r="AJ93" s="71"/>
      <c r="AK93" s="75"/>
      <c r="AL93" s="26"/>
      <c r="AM93" s="71"/>
      <c r="AN93" s="75"/>
      <c r="AO93" s="26"/>
      <c r="AP93" s="71"/>
      <c r="AQ93" s="75"/>
      <c r="AR93" s="26"/>
      <c r="AS93" s="71"/>
      <c r="AT93" s="75"/>
      <c r="AU93" s="26"/>
      <c r="AV93" s="71">
        <v>-134.763333333334</v>
      </c>
      <c r="AW93" s="75">
        <v>-6.6579275432249327E-2</v>
      </c>
      <c r="AX93" s="26">
        <v>1</v>
      </c>
      <c r="AY93" s="71">
        <f t="shared" si="77"/>
        <v>-149.34000000000071</v>
      </c>
      <c r="AZ93" s="75">
        <f t="shared" si="78"/>
        <v>-4.6795888951546724E-2</v>
      </c>
      <c r="BA93" s="26">
        <f t="shared" si="79"/>
        <v>2</v>
      </c>
      <c r="BC93" s="71"/>
      <c r="BD93" s="75"/>
      <c r="BE93" s="26"/>
      <c r="BF93" s="71"/>
      <c r="BG93" s="75"/>
      <c r="BH93" s="26"/>
      <c r="BI93" s="71"/>
      <c r="BJ93" s="75"/>
      <c r="BK93" s="26"/>
      <c r="BL93" s="71"/>
      <c r="BM93" s="75"/>
      <c r="BN93" s="26"/>
      <c r="BO93" s="71"/>
      <c r="BP93" s="75"/>
      <c r="BQ93" s="26"/>
      <c r="BR93" s="71"/>
      <c r="BS93" s="75"/>
      <c r="BT93" s="26"/>
      <c r="BU93" s="71"/>
      <c r="BV93" s="75"/>
      <c r="BW93" s="26"/>
      <c r="BX93" s="71"/>
      <c r="BY93" s="75"/>
      <c r="BZ93" s="26"/>
      <c r="CA93" s="71"/>
      <c r="CB93" s="75"/>
      <c r="CC93" s="26"/>
      <c r="CD93" s="71"/>
      <c r="CE93" s="75"/>
      <c r="CF93" s="26"/>
      <c r="CG93" s="71"/>
      <c r="CH93" s="75"/>
      <c r="CI93" s="26"/>
      <c r="CJ93" s="71"/>
      <c r="CK93" s="75"/>
      <c r="CL93" s="26"/>
      <c r="CM93" s="71">
        <f t="shared" si="80"/>
        <v>0</v>
      </c>
      <c r="CN93" s="75" t="str">
        <f t="shared" si="81"/>
        <v/>
      </c>
      <c r="CO93" s="26">
        <f t="shared" si="82"/>
        <v>0</v>
      </c>
      <c r="CQ93" s="71" t="str">
        <f t="shared" si="83"/>
        <v/>
      </c>
      <c r="CR93" s="75" t="str">
        <f t="shared" si="43"/>
        <v/>
      </c>
      <c r="CS93" s="26" t="str">
        <f t="shared" si="44"/>
        <v/>
      </c>
      <c r="CT93" s="71">
        <f t="shared" si="45"/>
        <v>-14.576666666666711</v>
      </c>
      <c r="CU93" s="75">
        <f t="shared" si="46"/>
        <v>-2.7012502470844121E-2</v>
      </c>
      <c r="CV93" s="26">
        <f t="shared" si="47"/>
        <v>1</v>
      </c>
      <c r="CW93" s="71" t="str">
        <f t="shared" si="48"/>
        <v/>
      </c>
      <c r="CX93" s="75" t="str">
        <f t="shared" si="49"/>
        <v/>
      </c>
      <c r="CY93" s="26" t="str">
        <f t="shared" si="50"/>
        <v/>
      </c>
      <c r="CZ93" s="71" t="str">
        <f t="shared" si="51"/>
        <v/>
      </c>
      <c r="DA93" s="75" t="str">
        <f t="shared" si="52"/>
        <v/>
      </c>
      <c r="DB93" s="26" t="str">
        <f t="shared" si="53"/>
        <v/>
      </c>
      <c r="DC93" s="71" t="str">
        <f t="shared" si="54"/>
        <v/>
      </c>
      <c r="DD93" s="75" t="str">
        <f t="shared" si="55"/>
        <v/>
      </c>
      <c r="DE93" s="26" t="str">
        <f t="shared" si="56"/>
        <v/>
      </c>
      <c r="DF93" s="71" t="str">
        <f t="shared" si="57"/>
        <v/>
      </c>
      <c r="DG93" s="75" t="str">
        <f t="shared" si="58"/>
        <v/>
      </c>
      <c r="DH93" s="26" t="str">
        <f t="shared" si="59"/>
        <v/>
      </c>
      <c r="DI93" s="71" t="str">
        <f t="shared" si="60"/>
        <v/>
      </c>
      <c r="DJ93" s="75" t="str">
        <f t="shared" si="61"/>
        <v/>
      </c>
      <c r="DK93" s="26" t="str">
        <f t="shared" si="62"/>
        <v/>
      </c>
      <c r="DL93" s="71" t="str">
        <f t="shared" si="63"/>
        <v/>
      </c>
      <c r="DM93" s="75" t="str">
        <f t="shared" si="64"/>
        <v/>
      </c>
      <c r="DN93" s="26" t="str">
        <f t="shared" si="65"/>
        <v/>
      </c>
      <c r="DO93" s="71" t="str">
        <f t="shared" si="66"/>
        <v/>
      </c>
      <c r="DP93" s="75" t="str">
        <f t="shared" si="67"/>
        <v/>
      </c>
      <c r="DQ93" s="26" t="str">
        <f t="shared" si="68"/>
        <v/>
      </c>
      <c r="DR93" s="71" t="str">
        <f t="shared" si="84"/>
        <v/>
      </c>
      <c r="DS93" s="75" t="str">
        <f t="shared" si="69"/>
        <v/>
      </c>
      <c r="DT93" s="26" t="str">
        <f t="shared" si="70"/>
        <v/>
      </c>
      <c r="DU93" s="71" t="str">
        <f t="shared" si="71"/>
        <v/>
      </c>
      <c r="DV93" s="75" t="str">
        <f t="shared" si="72"/>
        <v/>
      </c>
      <c r="DW93" s="26" t="str">
        <f t="shared" si="73"/>
        <v/>
      </c>
      <c r="DX93" s="71">
        <f t="shared" si="74"/>
        <v>-134.763333333334</v>
      </c>
      <c r="DY93" s="75">
        <f t="shared" si="75"/>
        <v>-6.6579275432249327E-2</v>
      </c>
      <c r="DZ93" s="26">
        <f t="shared" si="76"/>
        <v>1</v>
      </c>
      <c r="EA93" s="71">
        <f>SUM(E93,H93,K93,O93,R93,X93,AA93,AD93,AG93,AJ93,AP93,AS93,BC93,BF93,BI93)</f>
        <v>-14.576666666666711</v>
      </c>
      <c r="EB93" s="75">
        <f t="shared" si="85"/>
        <v>-2.7012502470844121E-2</v>
      </c>
      <c r="EC93" s="26">
        <f>SUM(G93,J93,M93,Q93,T93,Z93,AC93,AF93,AI93,AL93,AR93,AU93,BE93,BH93,BK93)</f>
        <v>1</v>
      </c>
    </row>
    <row r="94" spans="1:133" x14ac:dyDescent="0.2">
      <c r="A94" s="5" t="s">
        <v>15</v>
      </c>
      <c r="B94" s="5" t="s">
        <v>127</v>
      </c>
      <c r="C94" s="5" t="s">
        <v>195</v>
      </c>
      <c r="D94" s="5" t="str">
        <f>VLOOKUP(C94,'industry list'!B:C,2,FALSE)</f>
        <v>TELECOM</v>
      </c>
      <c r="E94" s="72"/>
      <c r="F94" s="76"/>
      <c r="G94" s="25"/>
      <c r="H94" s="72"/>
      <c r="I94" s="76"/>
      <c r="J94" s="25"/>
      <c r="K94" s="72"/>
      <c r="L94" s="76"/>
      <c r="M94" s="25"/>
      <c r="O94" s="72">
        <v>156.30333333333351</v>
      </c>
      <c r="P94" s="76">
        <v>0.13743771616155714</v>
      </c>
      <c r="Q94" s="25">
        <v>1</v>
      </c>
      <c r="R94" s="72"/>
      <c r="S94" s="76"/>
      <c r="T94" s="25"/>
      <c r="U94" s="72"/>
      <c r="V94" s="76"/>
      <c r="W94" s="25"/>
      <c r="X94" s="72"/>
      <c r="Y94" s="76"/>
      <c r="Z94" s="25"/>
      <c r="AA94" s="72"/>
      <c r="AB94" s="76"/>
      <c r="AC94" s="25"/>
      <c r="AD94" s="72"/>
      <c r="AE94" s="76"/>
      <c r="AF94" s="25"/>
      <c r="AG94" s="72"/>
      <c r="AH94" s="76"/>
      <c r="AI94" s="25"/>
      <c r="AJ94" s="72"/>
      <c r="AK94" s="76"/>
      <c r="AL94" s="25"/>
      <c r="AM94" s="72"/>
      <c r="AN94" s="76"/>
      <c r="AO94" s="25"/>
      <c r="AP94" s="72"/>
      <c r="AQ94" s="76"/>
      <c r="AR94" s="25"/>
      <c r="AS94" s="72">
        <v>388.14605555555522</v>
      </c>
      <c r="AT94" s="76">
        <v>0.23008038421874946</v>
      </c>
      <c r="AU94" s="25">
        <v>1</v>
      </c>
      <c r="AV94" s="72"/>
      <c r="AW94" s="76"/>
      <c r="AX94" s="25"/>
      <c r="AY94" s="72">
        <f t="shared" si="77"/>
        <v>544.44938888888873</v>
      </c>
      <c r="AZ94" s="76">
        <f t="shared" si="78"/>
        <v>0.18375905019015332</v>
      </c>
      <c r="BA94" s="25">
        <f t="shared" si="79"/>
        <v>2</v>
      </c>
      <c r="BC94" s="72">
        <v>480.89861111111065</v>
      </c>
      <c r="BD94" s="76">
        <v>0.18180297507516233</v>
      </c>
      <c r="BE94" s="25">
        <v>3</v>
      </c>
      <c r="BF94" s="72"/>
      <c r="BG94" s="76"/>
      <c r="BH94" s="25"/>
      <c r="BI94" s="72"/>
      <c r="BJ94" s="76"/>
      <c r="BK94" s="25"/>
      <c r="BL94" s="72"/>
      <c r="BM94" s="76"/>
      <c r="BN94" s="25"/>
      <c r="BO94" s="72"/>
      <c r="BP94" s="76"/>
      <c r="BQ94" s="25"/>
      <c r="BR94" s="72"/>
      <c r="BS94" s="76"/>
      <c r="BT94" s="25"/>
      <c r="BU94" s="72"/>
      <c r="BV94" s="76"/>
      <c r="BW94" s="25"/>
      <c r="BX94" s="72"/>
      <c r="BY94" s="76"/>
      <c r="BZ94" s="25"/>
      <c r="CA94" s="72"/>
      <c r="CB94" s="76"/>
      <c r="CC94" s="25"/>
      <c r="CD94" s="72"/>
      <c r="CE94" s="76"/>
      <c r="CF94" s="25"/>
      <c r="CG94" s="72"/>
      <c r="CH94" s="76"/>
      <c r="CI94" s="25"/>
      <c r="CJ94" s="72"/>
      <c r="CK94" s="76"/>
      <c r="CL94" s="25"/>
      <c r="CM94" s="72">
        <f t="shared" si="80"/>
        <v>480.89861111111065</v>
      </c>
      <c r="CN94" s="76">
        <f t="shared" si="81"/>
        <v>0.18180297507516233</v>
      </c>
      <c r="CO94" s="25">
        <f t="shared" si="82"/>
        <v>3</v>
      </c>
      <c r="CQ94" s="72">
        <f t="shared" si="83"/>
        <v>318.60097222222208</v>
      </c>
      <c r="CR94" s="76">
        <f t="shared" si="43"/>
        <v>0.15962034561835975</v>
      </c>
      <c r="CS94" s="25">
        <f t="shared" si="44"/>
        <v>2</v>
      </c>
      <c r="CT94" s="72" t="str">
        <f t="shared" si="45"/>
        <v/>
      </c>
      <c r="CU94" s="76" t="str">
        <f t="shared" si="46"/>
        <v/>
      </c>
      <c r="CV94" s="25" t="str">
        <f t="shared" si="47"/>
        <v/>
      </c>
      <c r="CW94" s="72" t="str">
        <f t="shared" si="48"/>
        <v/>
      </c>
      <c r="CX94" s="76" t="str">
        <f t="shared" si="49"/>
        <v/>
      </c>
      <c r="CY94" s="25" t="str">
        <f t="shared" si="50"/>
        <v/>
      </c>
      <c r="CZ94" s="72" t="str">
        <f t="shared" si="51"/>
        <v/>
      </c>
      <c r="DA94" s="76" t="str">
        <f t="shared" si="52"/>
        <v/>
      </c>
      <c r="DB94" s="25" t="str">
        <f t="shared" si="53"/>
        <v/>
      </c>
      <c r="DC94" s="72" t="str">
        <f t="shared" si="54"/>
        <v/>
      </c>
      <c r="DD94" s="76" t="str">
        <f t="shared" si="55"/>
        <v/>
      </c>
      <c r="DE94" s="25" t="str">
        <f t="shared" si="56"/>
        <v/>
      </c>
      <c r="DF94" s="72" t="str">
        <f t="shared" si="57"/>
        <v/>
      </c>
      <c r="DG94" s="76" t="str">
        <f t="shared" si="58"/>
        <v/>
      </c>
      <c r="DH94" s="25" t="str">
        <f t="shared" si="59"/>
        <v/>
      </c>
      <c r="DI94" s="72" t="str">
        <f t="shared" si="60"/>
        <v/>
      </c>
      <c r="DJ94" s="76" t="str">
        <f t="shared" si="61"/>
        <v/>
      </c>
      <c r="DK94" s="25" t="str">
        <f t="shared" si="62"/>
        <v/>
      </c>
      <c r="DL94" s="72" t="str">
        <f t="shared" si="63"/>
        <v/>
      </c>
      <c r="DM94" s="76" t="str">
        <f t="shared" si="64"/>
        <v/>
      </c>
      <c r="DN94" s="25" t="str">
        <f t="shared" si="65"/>
        <v/>
      </c>
      <c r="DO94" s="72" t="str">
        <f t="shared" si="66"/>
        <v/>
      </c>
      <c r="DP94" s="76" t="str">
        <f t="shared" si="67"/>
        <v/>
      </c>
      <c r="DQ94" s="25" t="str">
        <f t="shared" si="68"/>
        <v/>
      </c>
      <c r="DR94" s="72" t="str">
        <f t="shared" si="84"/>
        <v/>
      </c>
      <c r="DS94" s="76" t="str">
        <f t="shared" si="69"/>
        <v/>
      </c>
      <c r="DT94" s="25" t="str">
        <f t="shared" si="70"/>
        <v/>
      </c>
      <c r="DU94" s="72">
        <f t="shared" si="71"/>
        <v>388.14605555555522</v>
      </c>
      <c r="DV94" s="76">
        <f t="shared" si="72"/>
        <v>0.23008038421874946</v>
      </c>
      <c r="DW94" s="25">
        <f t="shared" si="73"/>
        <v>1</v>
      </c>
      <c r="DX94" s="72" t="str">
        <f t="shared" si="74"/>
        <v/>
      </c>
      <c r="DY94" s="76" t="str">
        <f t="shared" si="75"/>
        <v/>
      </c>
      <c r="DZ94" s="25" t="str">
        <f t="shared" si="76"/>
        <v/>
      </c>
      <c r="EA94" s="72">
        <f>SUM(E94,H94,K94,O94,R94,X94,AA94,AD94,AG94,AJ94,AP94,AS94,BC94,BF94,BI94)</f>
        <v>1025.3479999999995</v>
      </c>
      <c r="EB94" s="76">
        <f t="shared" si="85"/>
        <v>0.18310702515182298</v>
      </c>
      <c r="EC94" s="25">
        <f>SUM(G94,J94,M94,Q94,T94,Z94,AC94,AF94,AI94,AL94,AR94,AU94,BE94,BH94,BK94)</f>
        <v>5</v>
      </c>
    </row>
    <row r="95" spans="1:133" x14ac:dyDescent="0.2">
      <c r="A95" s="8" t="s">
        <v>32</v>
      </c>
      <c r="B95" s="8" t="s">
        <v>139</v>
      </c>
      <c r="C95" s="43" t="s">
        <v>533</v>
      </c>
      <c r="D95" s="43" t="str">
        <f>VLOOKUP(C95,'industry list'!B:C,2,FALSE)</f>
        <v>TRANSPRT</v>
      </c>
      <c r="E95" s="71"/>
      <c r="F95" s="75"/>
      <c r="G95" s="26"/>
      <c r="H95" s="71"/>
      <c r="I95" s="75"/>
      <c r="J95" s="26"/>
      <c r="K95" s="71"/>
      <c r="L95" s="75"/>
      <c r="M95" s="26"/>
      <c r="O95" s="71"/>
      <c r="P95" s="75"/>
      <c r="Q95" s="26"/>
      <c r="R95" s="71"/>
      <c r="S95" s="75"/>
      <c r="T95" s="26"/>
      <c r="U95" s="71">
        <v>31.489999999999782</v>
      </c>
      <c r="V95" s="75">
        <v>1.3214435585396467E-2</v>
      </c>
      <c r="W95" s="26">
        <v>1</v>
      </c>
      <c r="X95" s="71"/>
      <c r="Y95" s="75"/>
      <c r="Z95" s="26"/>
      <c r="AA95" s="71"/>
      <c r="AB95" s="75"/>
      <c r="AC95" s="26"/>
      <c r="AD95" s="71"/>
      <c r="AE95" s="75"/>
      <c r="AF95" s="26"/>
      <c r="AG95" s="71"/>
      <c r="AH95" s="75"/>
      <c r="AI95" s="26"/>
      <c r="AJ95" s="71"/>
      <c r="AK95" s="75"/>
      <c r="AL95" s="26"/>
      <c r="AM95" s="71"/>
      <c r="AN95" s="75"/>
      <c r="AO95" s="26"/>
      <c r="AP95" s="71"/>
      <c r="AQ95" s="75"/>
      <c r="AR95" s="26"/>
      <c r="AS95" s="71"/>
      <c r="AT95" s="75"/>
      <c r="AU95" s="26"/>
      <c r="AV95" s="71"/>
      <c r="AW95" s="75"/>
      <c r="AX95" s="26"/>
      <c r="AY95" s="71">
        <f t="shared" si="77"/>
        <v>31.489999999999782</v>
      </c>
      <c r="AZ95" s="75">
        <f t="shared" si="78"/>
        <v>1.3214435585396467E-2</v>
      </c>
      <c r="BA95" s="26">
        <f t="shared" si="79"/>
        <v>1</v>
      </c>
      <c r="BC95" s="71"/>
      <c r="BD95" s="75"/>
      <c r="BE95" s="26"/>
      <c r="BF95" s="71"/>
      <c r="BG95" s="75"/>
      <c r="BH95" s="26"/>
      <c r="BI95" s="71"/>
      <c r="BJ95" s="75"/>
      <c r="BK95" s="26"/>
      <c r="BL95" s="71"/>
      <c r="BM95" s="75"/>
      <c r="BN95" s="26"/>
      <c r="BO95" s="71"/>
      <c r="BP95" s="75"/>
      <c r="BQ95" s="26"/>
      <c r="BR95" s="71"/>
      <c r="BS95" s="75"/>
      <c r="BT95" s="26"/>
      <c r="BU95" s="71"/>
      <c r="BV95" s="75"/>
      <c r="BW95" s="26"/>
      <c r="BX95" s="71"/>
      <c r="BY95" s="75"/>
      <c r="BZ95" s="26"/>
      <c r="CA95" s="71"/>
      <c r="CB95" s="75"/>
      <c r="CC95" s="26"/>
      <c r="CD95" s="71"/>
      <c r="CE95" s="75"/>
      <c r="CF95" s="26"/>
      <c r="CG95" s="71"/>
      <c r="CH95" s="75"/>
      <c r="CI95" s="26"/>
      <c r="CJ95" s="71"/>
      <c r="CK95" s="75"/>
      <c r="CL95" s="26"/>
      <c r="CM95" s="71">
        <f t="shared" si="80"/>
        <v>0</v>
      </c>
      <c r="CN95" s="75" t="str">
        <f t="shared" si="81"/>
        <v/>
      </c>
      <c r="CO95" s="26">
        <f t="shared" si="82"/>
        <v>0</v>
      </c>
      <c r="CQ95" s="71" t="str">
        <f t="shared" si="83"/>
        <v/>
      </c>
      <c r="CR95" s="75" t="str">
        <f t="shared" si="43"/>
        <v/>
      </c>
      <c r="CS95" s="26" t="str">
        <f t="shared" si="44"/>
        <v/>
      </c>
      <c r="CT95" s="71" t="str">
        <f t="shared" si="45"/>
        <v/>
      </c>
      <c r="CU95" s="75" t="str">
        <f t="shared" si="46"/>
        <v/>
      </c>
      <c r="CV95" s="26" t="str">
        <f t="shared" si="47"/>
        <v/>
      </c>
      <c r="CW95" s="71">
        <f t="shared" si="48"/>
        <v>31.489999999999782</v>
      </c>
      <c r="CX95" s="75">
        <f t="shared" si="49"/>
        <v>1.3214435585396467E-2</v>
      </c>
      <c r="CY95" s="26">
        <f t="shared" si="50"/>
        <v>1</v>
      </c>
      <c r="CZ95" s="71" t="str">
        <f t="shared" si="51"/>
        <v/>
      </c>
      <c r="DA95" s="75" t="str">
        <f t="shared" si="52"/>
        <v/>
      </c>
      <c r="DB95" s="26" t="str">
        <f t="shared" si="53"/>
        <v/>
      </c>
      <c r="DC95" s="71" t="str">
        <f t="shared" si="54"/>
        <v/>
      </c>
      <c r="DD95" s="75" t="str">
        <f t="shared" si="55"/>
        <v/>
      </c>
      <c r="DE95" s="26" t="str">
        <f t="shared" si="56"/>
        <v/>
      </c>
      <c r="DF95" s="71" t="str">
        <f t="shared" si="57"/>
        <v/>
      </c>
      <c r="DG95" s="75" t="str">
        <f t="shared" si="58"/>
        <v/>
      </c>
      <c r="DH95" s="26" t="str">
        <f t="shared" si="59"/>
        <v/>
      </c>
      <c r="DI95" s="71" t="str">
        <f t="shared" si="60"/>
        <v/>
      </c>
      <c r="DJ95" s="75" t="str">
        <f t="shared" si="61"/>
        <v/>
      </c>
      <c r="DK95" s="26" t="str">
        <f t="shared" si="62"/>
        <v/>
      </c>
      <c r="DL95" s="71" t="str">
        <f t="shared" si="63"/>
        <v/>
      </c>
      <c r="DM95" s="75" t="str">
        <f t="shared" si="64"/>
        <v/>
      </c>
      <c r="DN95" s="26" t="str">
        <f t="shared" si="65"/>
        <v/>
      </c>
      <c r="DO95" s="71" t="str">
        <f t="shared" si="66"/>
        <v/>
      </c>
      <c r="DP95" s="75" t="str">
        <f t="shared" si="67"/>
        <v/>
      </c>
      <c r="DQ95" s="26" t="str">
        <f t="shared" si="68"/>
        <v/>
      </c>
      <c r="DR95" s="71" t="str">
        <f t="shared" si="84"/>
        <v/>
      </c>
      <c r="DS95" s="75" t="str">
        <f t="shared" si="69"/>
        <v/>
      </c>
      <c r="DT95" s="26" t="str">
        <f t="shared" si="70"/>
        <v/>
      </c>
      <c r="DU95" s="71" t="str">
        <f t="shared" si="71"/>
        <v/>
      </c>
      <c r="DV95" s="75" t="str">
        <f t="shared" si="72"/>
        <v/>
      </c>
      <c r="DW95" s="26" t="str">
        <f t="shared" si="73"/>
        <v/>
      </c>
      <c r="DX95" s="71" t="str">
        <f t="shared" si="74"/>
        <v/>
      </c>
      <c r="DY95" s="75" t="str">
        <f t="shared" si="75"/>
        <v/>
      </c>
      <c r="DZ95" s="26" t="str">
        <f t="shared" si="76"/>
        <v/>
      </c>
      <c r="EA95" s="71">
        <f>SUM(E95,H95,K95,O95,R95,X95,AA95,AD95,AG95,AJ95,AP95,AS95,BC95,BF95,BI95)</f>
        <v>0</v>
      </c>
      <c r="EB95" s="75" t="str">
        <f t="shared" si="85"/>
        <v/>
      </c>
      <c r="EC95" s="26">
        <f>SUM(G95,J95,M95,Q95,T95,Z95,AC95,AF95,AI95,AL95,AR95,AU95,BE95,BH95,BK95)</f>
        <v>0</v>
      </c>
    </row>
    <row r="96" spans="1:133" x14ac:dyDescent="0.2">
      <c r="A96" s="5" t="s">
        <v>84</v>
      </c>
      <c r="B96" s="5" t="s">
        <v>178</v>
      </c>
      <c r="C96" s="5" t="s">
        <v>236</v>
      </c>
      <c r="D96" s="5" t="str">
        <f>VLOOKUP(C96,'industry list'!B:C,2,FALSE)</f>
        <v>TRANSPRT</v>
      </c>
      <c r="E96" s="72"/>
      <c r="F96" s="76"/>
      <c r="G96" s="25"/>
      <c r="H96" s="72"/>
      <c r="I96" s="76"/>
      <c r="J96" s="25"/>
      <c r="K96" s="72"/>
      <c r="L96" s="76"/>
      <c r="M96" s="25"/>
      <c r="O96" s="72"/>
      <c r="P96" s="76"/>
      <c r="Q96" s="25"/>
      <c r="R96" s="72">
        <v>10.239999999999952</v>
      </c>
      <c r="S96" s="76">
        <v>1.452972945679672E-2</v>
      </c>
      <c r="T96" s="25">
        <v>2</v>
      </c>
      <c r="U96" s="72"/>
      <c r="V96" s="76"/>
      <c r="W96" s="25"/>
      <c r="X96" s="72">
        <v>298.85000000000014</v>
      </c>
      <c r="Y96" s="76">
        <v>0.22285607755406428</v>
      </c>
      <c r="Z96" s="25">
        <v>1</v>
      </c>
      <c r="AA96" s="72"/>
      <c r="AB96" s="76"/>
      <c r="AC96" s="25"/>
      <c r="AD96" s="72"/>
      <c r="AE96" s="76"/>
      <c r="AF96" s="25"/>
      <c r="AG96" s="72"/>
      <c r="AH96" s="76"/>
      <c r="AI96" s="25"/>
      <c r="AJ96" s="72"/>
      <c r="AK96" s="76"/>
      <c r="AL96" s="25"/>
      <c r="AM96" s="72"/>
      <c r="AN96" s="76"/>
      <c r="AO96" s="25"/>
      <c r="AP96" s="72"/>
      <c r="AQ96" s="76"/>
      <c r="AR96" s="25"/>
      <c r="AS96" s="72"/>
      <c r="AT96" s="76"/>
      <c r="AU96" s="25"/>
      <c r="AV96" s="72"/>
      <c r="AW96" s="76"/>
      <c r="AX96" s="25"/>
      <c r="AY96" s="72">
        <f t="shared" si="77"/>
        <v>309.09000000000009</v>
      </c>
      <c r="AZ96" s="76">
        <f t="shared" si="78"/>
        <v>0.11869290350543051</v>
      </c>
      <c r="BA96" s="25">
        <f t="shared" si="79"/>
        <v>3</v>
      </c>
      <c r="BC96" s="72"/>
      <c r="BD96" s="76"/>
      <c r="BE96" s="25"/>
      <c r="BF96" s="72"/>
      <c r="BG96" s="76"/>
      <c r="BH96" s="25"/>
      <c r="BI96" s="72"/>
      <c r="BJ96" s="76"/>
      <c r="BK96" s="25"/>
      <c r="BL96" s="72"/>
      <c r="BM96" s="76"/>
      <c r="BN96" s="25"/>
      <c r="BO96" s="72"/>
      <c r="BP96" s="76"/>
      <c r="BQ96" s="25"/>
      <c r="BR96" s="72"/>
      <c r="BS96" s="76"/>
      <c r="BT96" s="25"/>
      <c r="BU96" s="72"/>
      <c r="BV96" s="76"/>
      <c r="BW96" s="25"/>
      <c r="BX96" s="72"/>
      <c r="BY96" s="76"/>
      <c r="BZ96" s="25"/>
      <c r="CA96" s="72"/>
      <c r="CB96" s="76"/>
      <c r="CC96" s="25"/>
      <c r="CD96" s="72"/>
      <c r="CE96" s="76"/>
      <c r="CF96" s="25"/>
      <c r="CG96" s="72"/>
      <c r="CH96" s="76"/>
      <c r="CI96" s="25"/>
      <c r="CJ96" s="72"/>
      <c r="CK96" s="76"/>
      <c r="CL96" s="25"/>
      <c r="CM96" s="72">
        <f t="shared" si="80"/>
        <v>0</v>
      </c>
      <c r="CN96" s="76" t="str">
        <f t="shared" si="81"/>
        <v/>
      </c>
      <c r="CO96" s="25">
        <f t="shared" si="82"/>
        <v>0</v>
      </c>
      <c r="CQ96" s="72" t="str">
        <f t="shared" si="83"/>
        <v/>
      </c>
      <c r="CR96" s="76" t="str">
        <f t="shared" si="43"/>
        <v/>
      </c>
      <c r="CS96" s="25" t="str">
        <f t="shared" si="44"/>
        <v/>
      </c>
      <c r="CT96" s="72">
        <f t="shared" si="45"/>
        <v>10.239999999999952</v>
      </c>
      <c r="CU96" s="76">
        <f t="shared" si="46"/>
        <v>1.452972945679672E-2</v>
      </c>
      <c r="CV96" s="25">
        <f t="shared" si="47"/>
        <v>2</v>
      </c>
      <c r="CW96" s="72" t="str">
        <f t="shared" si="48"/>
        <v/>
      </c>
      <c r="CX96" s="76" t="str">
        <f t="shared" si="49"/>
        <v/>
      </c>
      <c r="CY96" s="25" t="str">
        <f t="shared" si="50"/>
        <v/>
      </c>
      <c r="CZ96" s="72">
        <f t="shared" si="51"/>
        <v>298.85000000000014</v>
      </c>
      <c r="DA96" s="76">
        <f t="shared" si="52"/>
        <v>0.22285607755406428</v>
      </c>
      <c r="DB96" s="25">
        <f t="shared" si="53"/>
        <v>1</v>
      </c>
      <c r="DC96" s="72" t="str">
        <f t="shared" si="54"/>
        <v/>
      </c>
      <c r="DD96" s="76" t="str">
        <f t="shared" si="55"/>
        <v/>
      </c>
      <c r="DE96" s="25" t="str">
        <f t="shared" si="56"/>
        <v/>
      </c>
      <c r="DF96" s="72" t="str">
        <f t="shared" si="57"/>
        <v/>
      </c>
      <c r="DG96" s="76" t="str">
        <f t="shared" si="58"/>
        <v/>
      </c>
      <c r="DH96" s="25" t="str">
        <f t="shared" si="59"/>
        <v/>
      </c>
      <c r="DI96" s="72" t="str">
        <f t="shared" si="60"/>
        <v/>
      </c>
      <c r="DJ96" s="76" t="str">
        <f t="shared" si="61"/>
        <v/>
      </c>
      <c r="DK96" s="25" t="str">
        <f t="shared" si="62"/>
        <v/>
      </c>
      <c r="DL96" s="72" t="str">
        <f t="shared" si="63"/>
        <v/>
      </c>
      <c r="DM96" s="76" t="str">
        <f t="shared" si="64"/>
        <v/>
      </c>
      <c r="DN96" s="25" t="str">
        <f t="shared" si="65"/>
        <v/>
      </c>
      <c r="DO96" s="72" t="str">
        <f t="shared" si="66"/>
        <v/>
      </c>
      <c r="DP96" s="76" t="str">
        <f t="shared" si="67"/>
        <v/>
      </c>
      <c r="DQ96" s="25" t="str">
        <f t="shared" si="68"/>
        <v/>
      </c>
      <c r="DR96" s="72" t="str">
        <f t="shared" si="84"/>
        <v/>
      </c>
      <c r="DS96" s="76" t="str">
        <f t="shared" si="69"/>
        <v/>
      </c>
      <c r="DT96" s="25" t="str">
        <f t="shared" si="70"/>
        <v/>
      </c>
      <c r="DU96" s="72" t="str">
        <f t="shared" si="71"/>
        <v/>
      </c>
      <c r="DV96" s="76" t="str">
        <f t="shared" si="72"/>
        <v/>
      </c>
      <c r="DW96" s="25" t="str">
        <f t="shared" si="73"/>
        <v/>
      </c>
      <c r="DX96" s="72" t="str">
        <f t="shared" si="74"/>
        <v/>
      </c>
      <c r="DY96" s="76" t="str">
        <f t="shared" si="75"/>
        <v/>
      </c>
      <c r="DZ96" s="25" t="str">
        <f t="shared" si="76"/>
        <v/>
      </c>
      <c r="EA96" s="72">
        <f>SUM(E96,H96,K96,O96,R96,X96,AA96,AD96,AG96,AJ96,AP96,AS96,BC96,BF96,BI96)</f>
        <v>309.09000000000009</v>
      </c>
      <c r="EB96" s="76">
        <f t="shared" si="85"/>
        <v>0.11869290350543051</v>
      </c>
      <c r="EC96" s="25">
        <f>SUM(G96,J96,M96,Q96,T96,Z96,AC96,AF96,AI96,AL96,AR96,AU96,BE96,BH96,BK96)</f>
        <v>3</v>
      </c>
    </row>
    <row r="97" spans="1:133" x14ac:dyDescent="0.2">
      <c r="A97" s="8" t="s">
        <v>17</v>
      </c>
      <c r="B97" s="8" t="s">
        <v>128</v>
      </c>
      <c r="C97" s="43" t="s">
        <v>198</v>
      </c>
      <c r="D97" s="43" t="str">
        <f>VLOOKUP(C97,'industry list'!B:C,2,FALSE)</f>
        <v>TRANSPRT</v>
      </c>
      <c r="E97" s="71"/>
      <c r="F97" s="75"/>
      <c r="G97" s="26"/>
      <c r="H97" s="71"/>
      <c r="I97" s="75"/>
      <c r="J97" s="26"/>
      <c r="K97" s="71"/>
      <c r="L97" s="75"/>
      <c r="M97" s="26"/>
      <c r="O97" s="71"/>
      <c r="P97" s="75"/>
      <c r="Q97" s="26"/>
      <c r="R97" s="71"/>
      <c r="S97" s="75"/>
      <c r="T97" s="26"/>
      <c r="U97" s="71"/>
      <c r="V97" s="75"/>
      <c r="W97" s="26"/>
      <c r="X97" s="71"/>
      <c r="Y97" s="75"/>
      <c r="Z97" s="26"/>
      <c r="AA97" s="71"/>
      <c r="AB97" s="75"/>
      <c r="AC97" s="26"/>
      <c r="AD97" s="71"/>
      <c r="AE97" s="75"/>
      <c r="AF97" s="26"/>
      <c r="AG97" s="71"/>
      <c r="AH97" s="75"/>
      <c r="AI97" s="26"/>
      <c r="AJ97" s="71"/>
      <c r="AK97" s="75"/>
      <c r="AL97" s="26"/>
      <c r="AM97" s="71"/>
      <c r="AN97" s="75"/>
      <c r="AO97" s="26"/>
      <c r="AP97" s="71"/>
      <c r="AQ97" s="75"/>
      <c r="AR97" s="26"/>
      <c r="AS97" s="71"/>
      <c r="AT97" s="75"/>
      <c r="AU97" s="26"/>
      <c r="AV97" s="71"/>
      <c r="AW97" s="75"/>
      <c r="AX97" s="26"/>
      <c r="AY97" s="71">
        <f t="shared" si="77"/>
        <v>0</v>
      </c>
      <c r="AZ97" s="75" t="str">
        <f t="shared" si="78"/>
        <v/>
      </c>
      <c r="BA97" s="26">
        <f t="shared" si="79"/>
        <v>0</v>
      </c>
      <c r="BC97" s="71">
        <v>-191.08999999999992</v>
      </c>
      <c r="BD97" s="75">
        <v>-0.15714638157894731</v>
      </c>
      <c r="BE97" s="26">
        <v>1</v>
      </c>
      <c r="BF97" s="71"/>
      <c r="BG97" s="75"/>
      <c r="BH97" s="26"/>
      <c r="BI97" s="71"/>
      <c r="BJ97" s="75"/>
      <c r="BK97" s="26"/>
      <c r="BL97" s="71"/>
      <c r="BM97" s="75"/>
      <c r="BN97" s="26"/>
      <c r="BO97" s="71"/>
      <c r="BP97" s="75"/>
      <c r="BQ97" s="26"/>
      <c r="BR97" s="71"/>
      <c r="BS97" s="75"/>
      <c r="BT97" s="26"/>
      <c r="BU97" s="71"/>
      <c r="BV97" s="75"/>
      <c r="BW97" s="26"/>
      <c r="BX97" s="71"/>
      <c r="BY97" s="75"/>
      <c r="BZ97" s="26"/>
      <c r="CA97" s="71"/>
      <c r="CB97" s="75"/>
      <c r="CC97" s="26"/>
      <c r="CD97" s="71"/>
      <c r="CE97" s="75"/>
      <c r="CF97" s="26"/>
      <c r="CG97" s="71"/>
      <c r="CH97" s="75"/>
      <c r="CI97" s="26"/>
      <c r="CJ97" s="71"/>
      <c r="CK97" s="75"/>
      <c r="CL97" s="26"/>
      <c r="CM97" s="71">
        <f t="shared" si="80"/>
        <v>-191.08999999999992</v>
      </c>
      <c r="CN97" s="75">
        <f t="shared" si="81"/>
        <v>-0.15714638157894731</v>
      </c>
      <c r="CO97" s="26">
        <f t="shared" si="82"/>
        <v>1</v>
      </c>
      <c r="CQ97" s="71">
        <f t="shared" si="83"/>
        <v>-191.08999999999992</v>
      </c>
      <c r="CR97" s="75">
        <f t="shared" si="43"/>
        <v>-0.15714638157894731</v>
      </c>
      <c r="CS97" s="26">
        <f t="shared" si="44"/>
        <v>1</v>
      </c>
      <c r="CT97" s="71" t="str">
        <f t="shared" si="45"/>
        <v/>
      </c>
      <c r="CU97" s="75" t="str">
        <f t="shared" si="46"/>
        <v/>
      </c>
      <c r="CV97" s="26" t="str">
        <f t="shared" si="47"/>
        <v/>
      </c>
      <c r="CW97" s="71" t="str">
        <f t="shared" si="48"/>
        <v/>
      </c>
      <c r="CX97" s="75" t="str">
        <f t="shared" si="49"/>
        <v/>
      </c>
      <c r="CY97" s="26" t="str">
        <f t="shared" si="50"/>
        <v/>
      </c>
      <c r="CZ97" s="71" t="str">
        <f t="shared" si="51"/>
        <v/>
      </c>
      <c r="DA97" s="75" t="str">
        <f t="shared" si="52"/>
        <v/>
      </c>
      <c r="DB97" s="26" t="str">
        <f t="shared" si="53"/>
        <v/>
      </c>
      <c r="DC97" s="71" t="str">
        <f t="shared" si="54"/>
        <v/>
      </c>
      <c r="DD97" s="75" t="str">
        <f t="shared" si="55"/>
        <v/>
      </c>
      <c r="DE97" s="26" t="str">
        <f t="shared" si="56"/>
        <v/>
      </c>
      <c r="DF97" s="71" t="str">
        <f t="shared" si="57"/>
        <v/>
      </c>
      <c r="DG97" s="75" t="str">
        <f t="shared" si="58"/>
        <v/>
      </c>
      <c r="DH97" s="26" t="str">
        <f t="shared" si="59"/>
        <v/>
      </c>
      <c r="DI97" s="71" t="str">
        <f t="shared" si="60"/>
        <v/>
      </c>
      <c r="DJ97" s="75" t="str">
        <f t="shared" si="61"/>
        <v/>
      </c>
      <c r="DK97" s="26" t="str">
        <f t="shared" si="62"/>
        <v/>
      </c>
      <c r="DL97" s="71" t="str">
        <f t="shared" si="63"/>
        <v/>
      </c>
      <c r="DM97" s="75" t="str">
        <f t="shared" si="64"/>
        <v/>
      </c>
      <c r="DN97" s="26" t="str">
        <f t="shared" si="65"/>
        <v/>
      </c>
      <c r="DO97" s="71" t="str">
        <f t="shared" si="66"/>
        <v/>
      </c>
      <c r="DP97" s="75" t="str">
        <f t="shared" si="67"/>
        <v/>
      </c>
      <c r="DQ97" s="26" t="str">
        <f t="shared" si="68"/>
        <v/>
      </c>
      <c r="DR97" s="71" t="str">
        <f t="shared" si="84"/>
        <v/>
      </c>
      <c r="DS97" s="75" t="str">
        <f t="shared" si="69"/>
        <v/>
      </c>
      <c r="DT97" s="26" t="str">
        <f t="shared" si="70"/>
        <v/>
      </c>
      <c r="DU97" s="71" t="str">
        <f t="shared" si="71"/>
        <v/>
      </c>
      <c r="DV97" s="75" t="str">
        <f t="shared" si="72"/>
        <v/>
      </c>
      <c r="DW97" s="26" t="str">
        <f t="shared" si="73"/>
        <v/>
      </c>
      <c r="DX97" s="71" t="str">
        <f t="shared" si="74"/>
        <v/>
      </c>
      <c r="DY97" s="75" t="str">
        <f t="shared" si="75"/>
        <v/>
      </c>
      <c r="DZ97" s="26" t="str">
        <f t="shared" si="76"/>
        <v/>
      </c>
      <c r="EA97" s="71">
        <f>SUM(E97,H97,K97,O97,R97,X97,AA97,AD97,AG97,AJ97,AP97,AS97,BC97,BF97,BI97)</f>
        <v>-191.08999999999992</v>
      </c>
      <c r="EB97" s="75">
        <f t="shared" si="85"/>
        <v>-0.15714638157894731</v>
      </c>
      <c r="EC97" s="26">
        <f>SUM(G97,J97,M97,Q97,T97,Z97,AC97,AF97,AI97,AL97,AR97,AU97,BE97,BH97,BK97)</f>
        <v>1</v>
      </c>
    </row>
    <row r="98" spans="1:133" x14ac:dyDescent="0.2">
      <c r="A98" s="5" t="s">
        <v>74</v>
      </c>
      <c r="B98" s="5">
        <v>0</v>
      </c>
      <c r="C98" s="5"/>
      <c r="D98" s="5" t="e">
        <f>VLOOKUP(C98,'industry list'!B:C,2,FALSE)</f>
        <v>#N/A</v>
      </c>
      <c r="E98" s="72"/>
      <c r="F98" s="76"/>
      <c r="G98" s="25"/>
      <c r="H98" s="72"/>
      <c r="I98" s="76"/>
      <c r="J98" s="25"/>
      <c r="K98" s="72"/>
      <c r="L98" s="76"/>
      <c r="M98" s="25"/>
      <c r="O98" s="72"/>
      <c r="P98" s="76"/>
      <c r="Q98" s="25"/>
      <c r="R98" s="72"/>
      <c r="S98" s="76"/>
      <c r="T98" s="25"/>
      <c r="U98" s="72"/>
      <c r="V98" s="76"/>
      <c r="W98" s="25"/>
      <c r="X98" s="72"/>
      <c r="Y98" s="76"/>
      <c r="Z98" s="25"/>
      <c r="AA98" s="72"/>
      <c r="AB98" s="76"/>
      <c r="AC98" s="25"/>
      <c r="AD98" s="72"/>
      <c r="AE98" s="76"/>
      <c r="AF98" s="25"/>
      <c r="AG98" s="72"/>
      <c r="AH98" s="76"/>
      <c r="AI98" s="25"/>
      <c r="AJ98" s="72"/>
      <c r="AK98" s="76"/>
      <c r="AL98" s="25"/>
      <c r="AM98" s="72"/>
      <c r="AN98" s="76"/>
      <c r="AO98" s="25"/>
      <c r="AP98" s="72"/>
      <c r="AQ98" s="76"/>
      <c r="AR98" s="25"/>
      <c r="AS98" s="72"/>
      <c r="AT98" s="76"/>
      <c r="AU98" s="25"/>
      <c r="AV98" s="72"/>
      <c r="AW98" s="76"/>
      <c r="AX98" s="25"/>
      <c r="AY98" s="72">
        <f t="shared" si="77"/>
        <v>0</v>
      </c>
      <c r="AZ98" s="76" t="str">
        <f t="shared" si="78"/>
        <v/>
      </c>
      <c r="BA98" s="25">
        <f t="shared" si="79"/>
        <v>0</v>
      </c>
      <c r="BC98" s="72"/>
      <c r="BD98" s="76"/>
      <c r="BE98" s="25"/>
      <c r="BF98" s="72"/>
      <c r="BG98" s="76"/>
      <c r="BH98" s="25"/>
      <c r="BI98" s="72"/>
      <c r="BJ98" s="76"/>
      <c r="BK98" s="25"/>
      <c r="BL98" s="72"/>
      <c r="BM98" s="76"/>
      <c r="BN98" s="25"/>
      <c r="BO98" s="72"/>
      <c r="BP98" s="76"/>
      <c r="BQ98" s="25"/>
      <c r="BR98" s="72"/>
      <c r="BS98" s="76"/>
      <c r="BT98" s="25"/>
      <c r="BU98" s="72"/>
      <c r="BV98" s="76"/>
      <c r="BW98" s="25"/>
      <c r="BX98" s="72"/>
      <c r="BY98" s="76"/>
      <c r="BZ98" s="25"/>
      <c r="CA98" s="72"/>
      <c r="CB98" s="76"/>
      <c r="CC98" s="25"/>
      <c r="CD98" s="72"/>
      <c r="CE98" s="76"/>
      <c r="CF98" s="25"/>
      <c r="CG98" s="72"/>
      <c r="CH98" s="76"/>
      <c r="CI98" s="25"/>
      <c r="CJ98" s="72"/>
      <c r="CK98" s="76"/>
      <c r="CL98" s="25"/>
      <c r="CM98" s="72">
        <f t="shared" si="80"/>
        <v>0</v>
      </c>
      <c r="CN98" s="76" t="str">
        <f t="shared" si="81"/>
        <v/>
      </c>
      <c r="CO98" s="25">
        <f t="shared" si="82"/>
        <v>0</v>
      </c>
      <c r="CQ98" s="72" t="str">
        <f t="shared" si="83"/>
        <v/>
      </c>
      <c r="CR98" s="76" t="str">
        <f t="shared" si="43"/>
        <v/>
      </c>
      <c r="CS98" s="25" t="str">
        <f t="shared" si="44"/>
        <v/>
      </c>
      <c r="CT98" s="72" t="str">
        <f t="shared" si="45"/>
        <v/>
      </c>
      <c r="CU98" s="76" t="str">
        <f t="shared" si="46"/>
        <v/>
      </c>
      <c r="CV98" s="25" t="str">
        <f t="shared" si="47"/>
        <v/>
      </c>
      <c r="CW98" s="72" t="str">
        <f t="shared" si="48"/>
        <v/>
      </c>
      <c r="CX98" s="76" t="str">
        <f t="shared" si="49"/>
        <v/>
      </c>
      <c r="CY98" s="25" t="str">
        <f t="shared" si="50"/>
        <v/>
      </c>
      <c r="CZ98" s="72" t="str">
        <f t="shared" si="51"/>
        <v/>
      </c>
      <c r="DA98" s="76" t="str">
        <f t="shared" si="52"/>
        <v/>
      </c>
      <c r="DB98" s="25" t="str">
        <f t="shared" si="53"/>
        <v/>
      </c>
      <c r="DC98" s="72" t="str">
        <f t="shared" si="54"/>
        <v/>
      </c>
      <c r="DD98" s="76" t="str">
        <f t="shared" si="55"/>
        <v/>
      </c>
      <c r="DE98" s="25" t="str">
        <f t="shared" si="56"/>
        <v/>
      </c>
      <c r="DF98" s="72" t="str">
        <f t="shared" si="57"/>
        <v/>
      </c>
      <c r="DG98" s="76" t="str">
        <f t="shared" si="58"/>
        <v/>
      </c>
      <c r="DH98" s="25" t="str">
        <f t="shared" si="59"/>
        <v/>
      </c>
      <c r="DI98" s="72" t="str">
        <f t="shared" si="60"/>
        <v/>
      </c>
      <c r="DJ98" s="76" t="str">
        <f t="shared" si="61"/>
        <v/>
      </c>
      <c r="DK98" s="25" t="str">
        <f t="shared" si="62"/>
        <v/>
      </c>
      <c r="DL98" s="72" t="str">
        <f t="shared" si="63"/>
        <v/>
      </c>
      <c r="DM98" s="76" t="str">
        <f t="shared" si="64"/>
        <v/>
      </c>
      <c r="DN98" s="25" t="str">
        <f t="shared" si="65"/>
        <v/>
      </c>
      <c r="DO98" s="72" t="str">
        <f t="shared" si="66"/>
        <v/>
      </c>
      <c r="DP98" s="76" t="str">
        <f t="shared" si="67"/>
        <v/>
      </c>
      <c r="DQ98" s="25" t="str">
        <f t="shared" si="68"/>
        <v/>
      </c>
      <c r="DR98" s="72" t="str">
        <f t="shared" si="84"/>
        <v/>
      </c>
      <c r="DS98" s="76" t="str">
        <f t="shared" si="69"/>
        <v/>
      </c>
      <c r="DT98" s="25" t="str">
        <f t="shared" si="70"/>
        <v/>
      </c>
      <c r="DU98" s="72" t="str">
        <f t="shared" si="71"/>
        <v/>
      </c>
      <c r="DV98" s="76" t="str">
        <f t="shared" si="72"/>
        <v/>
      </c>
      <c r="DW98" s="25" t="str">
        <f t="shared" si="73"/>
        <v/>
      </c>
      <c r="DX98" s="72" t="str">
        <f t="shared" si="74"/>
        <v/>
      </c>
      <c r="DY98" s="76" t="str">
        <f t="shared" si="75"/>
        <v/>
      </c>
      <c r="DZ98" s="25" t="str">
        <f t="shared" si="76"/>
        <v/>
      </c>
      <c r="EA98" s="72">
        <f>SUM(E98,H98,K98,O98,R98,X98,AA98,AD98,AG98,AJ98,AP98,AS98,BC98,BF98,BI98)</f>
        <v>0</v>
      </c>
      <c r="EB98" s="76" t="str">
        <f t="shared" si="85"/>
        <v/>
      </c>
      <c r="EC98" s="25">
        <f>SUM(G98,J98,M98,Q98,T98,Z98,AC98,AF98,AI98,AL98,AR98,AU98,BE98,BH98,BK98)</f>
        <v>0</v>
      </c>
    </row>
    <row r="99" spans="1:133" x14ac:dyDescent="0.2">
      <c r="A99" s="8" t="s">
        <v>80</v>
      </c>
      <c r="B99" s="8">
        <v>0</v>
      </c>
      <c r="C99" s="43"/>
      <c r="D99" s="43" t="e">
        <f>VLOOKUP(C99,'industry list'!B:C,2,FALSE)</f>
        <v>#N/A</v>
      </c>
      <c r="E99" s="71"/>
      <c r="F99" s="75"/>
      <c r="G99" s="26"/>
      <c r="H99" s="71"/>
      <c r="I99" s="75"/>
      <c r="J99" s="26"/>
      <c r="K99" s="71"/>
      <c r="L99" s="75"/>
      <c r="M99" s="26"/>
      <c r="O99" s="71"/>
      <c r="P99" s="75"/>
      <c r="Q99" s="26"/>
      <c r="R99" s="71"/>
      <c r="S99" s="75"/>
      <c r="T99" s="26"/>
      <c r="U99" s="71"/>
      <c r="V99" s="75"/>
      <c r="W99" s="26"/>
      <c r="X99" s="71"/>
      <c r="Y99" s="75"/>
      <c r="Z99" s="26"/>
      <c r="AA99" s="71"/>
      <c r="AB99" s="75"/>
      <c r="AC99" s="26"/>
      <c r="AD99" s="71"/>
      <c r="AE99" s="75"/>
      <c r="AF99" s="26"/>
      <c r="AG99" s="71"/>
      <c r="AH99" s="75"/>
      <c r="AI99" s="26"/>
      <c r="AJ99" s="71"/>
      <c r="AK99" s="75"/>
      <c r="AL99" s="26"/>
      <c r="AM99" s="71"/>
      <c r="AN99" s="75"/>
      <c r="AO99" s="26"/>
      <c r="AP99" s="71"/>
      <c r="AQ99" s="75"/>
      <c r="AR99" s="26"/>
      <c r="AS99" s="71"/>
      <c r="AT99" s="75"/>
      <c r="AU99" s="26"/>
      <c r="AV99" s="71"/>
      <c r="AW99" s="75"/>
      <c r="AX99" s="26"/>
      <c r="AY99" s="71">
        <f t="shared" si="77"/>
        <v>0</v>
      </c>
      <c r="AZ99" s="75" t="str">
        <f t="shared" si="78"/>
        <v/>
      </c>
      <c r="BA99" s="26">
        <f t="shared" si="79"/>
        <v>0</v>
      </c>
      <c r="BC99" s="71"/>
      <c r="BD99" s="75"/>
      <c r="BE99" s="26"/>
      <c r="BF99" s="71"/>
      <c r="BG99" s="75"/>
      <c r="BH99" s="26"/>
      <c r="BI99" s="71"/>
      <c r="BJ99" s="75"/>
      <c r="BK99" s="26"/>
      <c r="BL99" s="71"/>
      <c r="BM99" s="75"/>
      <c r="BN99" s="26"/>
      <c r="BO99" s="71"/>
      <c r="BP99" s="75"/>
      <c r="BQ99" s="26"/>
      <c r="BR99" s="71"/>
      <c r="BS99" s="75"/>
      <c r="BT99" s="26"/>
      <c r="BU99" s="71"/>
      <c r="BV99" s="75"/>
      <c r="BW99" s="26"/>
      <c r="BX99" s="71"/>
      <c r="BY99" s="75"/>
      <c r="BZ99" s="26"/>
      <c r="CA99" s="71"/>
      <c r="CB99" s="75"/>
      <c r="CC99" s="26"/>
      <c r="CD99" s="71"/>
      <c r="CE99" s="75"/>
      <c r="CF99" s="26"/>
      <c r="CG99" s="71"/>
      <c r="CH99" s="75"/>
      <c r="CI99" s="26"/>
      <c r="CJ99" s="71"/>
      <c r="CK99" s="75"/>
      <c r="CL99" s="26"/>
      <c r="CM99" s="71">
        <f t="shared" si="80"/>
        <v>0</v>
      </c>
      <c r="CN99" s="75" t="str">
        <f t="shared" si="81"/>
        <v/>
      </c>
      <c r="CO99" s="26">
        <f t="shared" si="82"/>
        <v>0</v>
      </c>
      <c r="CQ99" s="71" t="str">
        <f t="shared" si="83"/>
        <v/>
      </c>
      <c r="CR99" s="75" t="str">
        <f t="shared" si="43"/>
        <v/>
      </c>
      <c r="CS99" s="26" t="str">
        <f t="shared" si="44"/>
        <v/>
      </c>
      <c r="CT99" s="71" t="str">
        <f t="shared" si="45"/>
        <v/>
      </c>
      <c r="CU99" s="75" t="str">
        <f t="shared" si="46"/>
        <v/>
      </c>
      <c r="CV99" s="26" t="str">
        <f t="shared" si="47"/>
        <v/>
      </c>
      <c r="CW99" s="71" t="str">
        <f t="shared" si="48"/>
        <v/>
      </c>
      <c r="CX99" s="75" t="str">
        <f t="shared" si="49"/>
        <v/>
      </c>
      <c r="CY99" s="26" t="str">
        <f t="shared" si="50"/>
        <v/>
      </c>
      <c r="CZ99" s="71" t="str">
        <f t="shared" si="51"/>
        <v/>
      </c>
      <c r="DA99" s="75" t="str">
        <f t="shared" si="52"/>
        <v/>
      </c>
      <c r="DB99" s="26" t="str">
        <f t="shared" si="53"/>
        <v/>
      </c>
      <c r="DC99" s="71" t="str">
        <f t="shared" si="54"/>
        <v/>
      </c>
      <c r="DD99" s="75" t="str">
        <f t="shared" si="55"/>
        <v/>
      </c>
      <c r="DE99" s="26" t="str">
        <f t="shared" si="56"/>
        <v/>
      </c>
      <c r="DF99" s="71" t="str">
        <f t="shared" si="57"/>
        <v/>
      </c>
      <c r="DG99" s="75" t="str">
        <f t="shared" si="58"/>
        <v/>
      </c>
      <c r="DH99" s="26" t="str">
        <f t="shared" si="59"/>
        <v/>
      </c>
      <c r="DI99" s="71" t="str">
        <f t="shared" si="60"/>
        <v/>
      </c>
      <c r="DJ99" s="75" t="str">
        <f t="shared" si="61"/>
        <v/>
      </c>
      <c r="DK99" s="26" t="str">
        <f t="shared" si="62"/>
        <v/>
      </c>
      <c r="DL99" s="71" t="str">
        <f t="shared" si="63"/>
        <v/>
      </c>
      <c r="DM99" s="75" t="str">
        <f t="shared" si="64"/>
        <v/>
      </c>
      <c r="DN99" s="26" t="str">
        <f t="shared" si="65"/>
        <v/>
      </c>
      <c r="DO99" s="71" t="str">
        <f t="shared" si="66"/>
        <v/>
      </c>
      <c r="DP99" s="75" t="str">
        <f t="shared" si="67"/>
        <v/>
      </c>
      <c r="DQ99" s="26" t="str">
        <f t="shared" si="68"/>
        <v/>
      </c>
      <c r="DR99" s="71" t="str">
        <f t="shared" si="84"/>
        <v/>
      </c>
      <c r="DS99" s="75" t="str">
        <f t="shared" si="69"/>
        <v/>
      </c>
      <c r="DT99" s="26" t="str">
        <f t="shared" si="70"/>
        <v/>
      </c>
      <c r="DU99" s="71" t="str">
        <f t="shared" si="71"/>
        <v/>
      </c>
      <c r="DV99" s="75" t="str">
        <f t="shared" si="72"/>
        <v/>
      </c>
      <c r="DW99" s="26" t="str">
        <f t="shared" si="73"/>
        <v/>
      </c>
      <c r="DX99" s="71" t="str">
        <f t="shared" si="74"/>
        <v/>
      </c>
      <c r="DY99" s="75" t="str">
        <f t="shared" si="75"/>
        <v/>
      </c>
      <c r="DZ99" s="26" t="str">
        <f t="shared" si="76"/>
        <v/>
      </c>
      <c r="EA99" s="71">
        <f>SUM(E99,H99,K99,O99,R99,X99,AA99,AD99,AG99,AJ99,AP99,AS99,BC99,BF99,BI99)</f>
        <v>0</v>
      </c>
      <c r="EB99" s="75" t="str">
        <f t="shared" si="85"/>
        <v/>
      </c>
      <c r="EC99" s="26">
        <f>SUM(G99,J99,M99,Q99,T99,Z99,AC99,AF99,AI99,AL99,AR99,AU99,BE99,BH99,BK99)</f>
        <v>0</v>
      </c>
    </row>
    <row r="100" spans="1:133" x14ac:dyDescent="0.2">
      <c r="A100" s="50" t="s">
        <v>85</v>
      </c>
      <c r="B100" s="50">
        <v>0</v>
      </c>
      <c r="C100" s="50"/>
      <c r="D100" s="50" t="e">
        <f>VLOOKUP(C100,'industry list'!B:C,2,FALSE)</f>
        <v>#N/A</v>
      </c>
      <c r="E100" s="73"/>
      <c r="F100" s="77"/>
      <c r="G100" s="25"/>
      <c r="H100" s="73"/>
      <c r="I100" s="77"/>
      <c r="J100" s="25"/>
      <c r="K100" s="73"/>
      <c r="L100" s="77"/>
      <c r="M100" s="25"/>
      <c r="O100" s="73"/>
      <c r="P100" s="77"/>
      <c r="Q100" s="25"/>
      <c r="R100" s="73"/>
      <c r="S100" s="77"/>
      <c r="T100" s="25"/>
      <c r="U100" s="73"/>
      <c r="V100" s="77"/>
      <c r="W100" s="25"/>
      <c r="X100" s="73"/>
      <c r="Y100" s="77"/>
      <c r="Z100" s="25"/>
      <c r="AA100" s="73"/>
      <c r="AB100" s="77"/>
      <c r="AC100" s="25"/>
      <c r="AD100" s="73"/>
      <c r="AE100" s="77"/>
      <c r="AF100" s="25"/>
      <c r="AG100" s="73"/>
      <c r="AH100" s="77"/>
      <c r="AI100" s="25"/>
      <c r="AJ100" s="73"/>
      <c r="AK100" s="77"/>
      <c r="AL100" s="25"/>
      <c r="AM100" s="73"/>
      <c r="AN100" s="77"/>
      <c r="AO100" s="25"/>
      <c r="AP100" s="73"/>
      <c r="AQ100" s="77"/>
      <c r="AR100" s="25"/>
      <c r="AS100" s="73"/>
      <c r="AT100" s="77"/>
      <c r="AU100" s="25"/>
      <c r="AV100" s="73"/>
      <c r="AW100" s="77"/>
      <c r="AX100" s="25"/>
      <c r="AY100" s="73">
        <f t="shared" si="77"/>
        <v>0</v>
      </c>
      <c r="AZ100" s="77" t="str">
        <f t="shared" si="78"/>
        <v/>
      </c>
      <c r="BA100" s="25">
        <f t="shared" si="79"/>
        <v>0</v>
      </c>
      <c r="BC100" s="73"/>
      <c r="BD100" s="77"/>
      <c r="BE100" s="25"/>
      <c r="BF100" s="73"/>
      <c r="BG100" s="77"/>
      <c r="BH100" s="25"/>
      <c r="BI100" s="73"/>
      <c r="BJ100" s="77"/>
      <c r="BK100" s="25"/>
      <c r="BL100" s="73"/>
      <c r="BM100" s="77"/>
      <c r="BN100" s="25"/>
      <c r="BO100" s="73"/>
      <c r="BP100" s="77"/>
      <c r="BQ100" s="25"/>
      <c r="BR100" s="73"/>
      <c r="BS100" s="77"/>
      <c r="BT100" s="25"/>
      <c r="BU100" s="73"/>
      <c r="BV100" s="77"/>
      <c r="BW100" s="25"/>
      <c r="BX100" s="73"/>
      <c r="BY100" s="77"/>
      <c r="BZ100" s="25"/>
      <c r="CA100" s="73"/>
      <c r="CB100" s="77"/>
      <c r="CC100" s="25"/>
      <c r="CD100" s="73"/>
      <c r="CE100" s="77"/>
      <c r="CF100" s="25"/>
      <c r="CG100" s="73"/>
      <c r="CH100" s="77"/>
      <c r="CI100" s="25"/>
      <c r="CJ100" s="73"/>
      <c r="CK100" s="77"/>
      <c r="CL100" s="25"/>
      <c r="CM100" s="73">
        <f t="shared" si="80"/>
        <v>0</v>
      </c>
      <c r="CN100" s="77" t="str">
        <f t="shared" si="81"/>
        <v/>
      </c>
      <c r="CO100" s="25">
        <f t="shared" si="82"/>
        <v>0</v>
      </c>
      <c r="CQ100" s="73" t="str">
        <f t="shared" si="83"/>
        <v/>
      </c>
      <c r="CR100" s="77" t="str">
        <f t="shared" si="43"/>
        <v/>
      </c>
      <c r="CS100" s="25" t="str">
        <f t="shared" si="44"/>
        <v/>
      </c>
      <c r="CT100" s="73" t="str">
        <f t="shared" si="45"/>
        <v/>
      </c>
      <c r="CU100" s="77" t="str">
        <f t="shared" si="46"/>
        <v/>
      </c>
      <c r="CV100" s="25" t="str">
        <f t="shared" si="47"/>
        <v/>
      </c>
      <c r="CW100" s="73" t="str">
        <f t="shared" si="48"/>
        <v/>
      </c>
      <c r="CX100" s="77" t="str">
        <f t="shared" si="49"/>
        <v/>
      </c>
      <c r="CY100" s="25" t="str">
        <f t="shared" si="50"/>
        <v/>
      </c>
      <c r="CZ100" s="73" t="str">
        <f t="shared" si="51"/>
        <v/>
      </c>
      <c r="DA100" s="77" t="str">
        <f t="shared" si="52"/>
        <v/>
      </c>
      <c r="DB100" s="25" t="str">
        <f t="shared" si="53"/>
        <v/>
      </c>
      <c r="DC100" s="73" t="str">
        <f t="shared" si="54"/>
        <v/>
      </c>
      <c r="DD100" s="77" t="str">
        <f t="shared" si="55"/>
        <v/>
      </c>
      <c r="DE100" s="25" t="str">
        <f t="shared" si="56"/>
        <v/>
      </c>
      <c r="DF100" s="73" t="str">
        <f t="shared" si="57"/>
        <v/>
      </c>
      <c r="DG100" s="77" t="str">
        <f t="shared" si="58"/>
        <v/>
      </c>
      <c r="DH100" s="25" t="str">
        <f t="shared" si="59"/>
        <v/>
      </c>
      <c r="DI100" s="73" t="str">
        <f t="shared" si="60"/>
        <v/>
      </c>
      <c r="DJ100" s="77" t="str">
        <f t="shared" si="61"/>
        <v/>
      </c>
      <c r="DK100" s="25" t="str">
        <f t="shared" si="62"/>
        <v/>
      </c>
      <c r="DL100" s="73" t="str">
        <f t="shared" si="63"/>
        <v/>
      </c>
      <c r="DM100" s="77" t="str">
        <f t="shared" si="64"/>
        <v/>
      </c>
      <c r="DN100" s="25" t="str">
        <f t="shared" si="65"/>
        <v/>
      </c>
      <c r="DO100" s="73" t="str">
        <f t="shared" si="66"/>
        <v/>
      </c>
      <c r="DP100" s="77" t="str">
        <f t="shared" si="67"/>
        <v/>
      </c>
      <c r="DQ100" s="25" t="str">
        <f t="shared" si="68"/>
        <v/>
      </c>
      <c r="DR100" s="73" t="str">
        <f t="shared" si="84"/>
        <v/>
      </c>
      <c r="DS100" s="77" t="str">
        <f t="shared" si="69"/>
        <v/>
      </c>
      <c r="DT100" s="25" t="str">
        <f t="shared" si="70"/>
        <v/>
      </c>
      <c r="DU100" s="73" t="str">
        <f t="shared" si="71"/>
        <v/>
      </c>
      <c r="DV100" s="77" t="str">
        <f t="shared" si="72"/>
        <v/>
      </c>
      <c r="DW100" s="25" t="str">
        <f t="shared" si="73"/>
        <v/>
      </c>
      <c r="DX100" s="73" t="str">
        <f t="shared" si="74"/>
        <v/>
      </c>
      <c r="DY100" s="77" t="str">
        <f t="shared" si="75"/>
        <v/>
      </c>
      <c r="DZ100" s="25" t="str">
        <f t="shared" si="76"/>
        <v/>
      </c>
      <c r="EA100" s="73">
        <f>SUM(E100,H100,K100,O100,R100,X100,AA100,AD100,AG100,AJ100,AP100,AS100,BC100,BF100,BI100)</f>
        <v>0</v>
      </c>
      <c r="EB100" s="77" t="str">
        <f t="shared" si="85"/>
        <v/>
      </c>
      <c r="EC100" s="25">
        <f>SUM(G100,J100,M100,Q100,T100,Z100,AC100,AF100,AI100,AL100,AR100,AU100,BE100,BH100,BK100)</f>
        <v>0</v>
      </c>
    </row>
    <row r="101" spans="1:133" ht="17" thickBot="1" x14ac:dyDescent="0.25">
      <c r="A101" s="51" t="s">
        <v>109</v>
      </c>
      <c r="B101" s="52"/>
      <c r="C101" s="53">
        <f>AVERAGE(F101,L101,P101,S101,V101,Y101,AB101,AK101,AT101,AW101,BD101,BG101,BJ101,AQ101,AN101,AH101,AE101)</f>
        <v>-5.5513236008481466E-2</v>
      </c>
      <c r="D101" s="52"/>
      <c r="E101" s="74">
        <v>-154.20999999999981</v>
      </c>
      <c r="F101" s="78">
        <v>-0.12520500787554992</v>
      </c>
      <c r="G101" s="54">
        <v>1</v>
      </c>
      <c r="H101" s="74"/>
      <c r="I101" s="78"/>
      <c r="J101" s="54"/>
      <c r="K101" s="74">
        <v>-27.83099999999996</v>
      </c>
      <c r="L101" s="78">
        <v>-1.5879528485166425E-2</v>
      </c>
      <c r="M101" s="54">
        <v>6</v>
      </c>
      <c r="O101" s="74">
        <v>-60.518333333333317</v>
      </c>
      <c r="P101" s="78">
        <v>-2.872521424534839E-2</v>
      </c>
      <c r="Q101" s="54">
        <v>9</v>
      </c>
      <c r="R101" s="74">
        <v>194.12512500000008</v>
      </c>
      <c r="S101" s="78">
        <v>2.945724442302115E-2</v>
      </c>
      <c r="T101" s="54">
        <v>17</v>
      </c>
      <c r="U101" s="74">
        <v>-65.652000000000328</v>
      </c>
      <c r="V101" s="78">
        <v>-6.4599138718098748E-2</v>
      </c>
      <c r="W101" s="54">
        <v>4</v>
      </c>
      <c r="X101" s="74">
        <v>238.40999999999991</v>
      </c>
      <c r="Y101" s="78">
        <v>2.0447335285541848E-2</v>
      </c>
      <c r="Z101" s="54">
        <v>6</v>
      </c>
      <c r="AA101" s="74">
        <v>-743.34999999999991</v>
      </c>
      <c r="AB101" s="78">
        <v>-0.20514383380771867</v>
      </c>
      <c r="AC101" s="54">
        <v>5</v>
      </c>
      <c r="AD101" s="74">
        <v>-5.7950000000000159</v>
      </c>
      <c r="AE101" s="78">
        <v>-2.0939854378579616E-2</v>
      </c>
      <c r="AF101" s="54">
        <v>1</v>
      </c>
      <c r="AG101" s="74">
        <v>-221.75</v>
      </c>
      <c r="AH101" s="78">
        <v>-0.1811653404356138</v>
      </c>
      <c r="AI101" s="54">
        <v>1</v>
      </c>
      <c r="AJ101" s="74">
        <v>-999.22800000000007</v>
      </c>
      <c r="AK101" s="78">
        <v>-8.3089978825258592E-2</v>
      </c>
      <c r="AL101" s="54">
        <v>7</v>
      </c>
      <c r="AM101" s="74">
        <v>-1197.5450000000001</v>
      </c>
      <c r="AN101" s="78">
        <v>-0.11054893913414159</v>
      </c>
      <c r="AO101" s="54">
        <v>8</v>
      </c>
      <c r="AP101" s="74">
        <v>-381.73000000000047</v>
      </c>
      <c r="AQ101" s="78">
        <v>-0.10847713355092201</v>
      </c>
      <c r="AR101" s="54">
        <v>2</v>
      </c>
      <c r="AS101" s="74">
        <v>-1311.9321349206336</v>
      </c>
      <c r="AT101" s="78">
        <v>-1.2088854551249393E-3</v>
      </c>
      <c r="AU101" s="54">
        <v>32</v>
      </c>
      <c r="AV101" s="74">
        <v>-2295.1791428571419</v>
      </c>
      <c r="AW101" s="78">
        <v>-6.9520376126386563E-2</v>
      </c>
      <c r="AX101" s="54">
        <v>29</v>
      </c>
      <c r="AY101" s="74">
        <f>SUM(O101,R101,U101,X101,AA101,AD101,AG101,AJ101,AM101,AP101,AS101,AV101)</f>
        <v>-6850.1444861111104</v>
      </c>
      <c r="AZ101" s="78">
        <f>IFERROR(AVERAGE(P101,S101,V101,Y101,AB101,AE101,AH101,AK101,AN101,AQ101,AT101,AW101),"")</f>
        <v>-6.8626176247385831E-2</v>
      </c>
      <c r="BA101" s="54">
        <f>SUM(Q101,T101,W101,Z101,AC101,AF101,AI101,AL101,AO101,AR101,AU101,AX101)</f>
        <v>121</v>
      </c>
      <c r="BC101" s="74">
        <v>481.50808787890719</v>
      </c>
      <c r="BD101" s="78">
        <v>2.9489183662837936E-2</v>
      </c>
      <c r="BE101" s="54">
        <v>55</v>
      </c>
      <c r="BF101" s="74">
        <v>-1143.3391017677973</v>
      </c>
      <c r="BG101" s="78">
        <v>-0.18835769488516904</v>
      </c>
      <c r="BH101" s="54">
        <v>2</v>
      </c>
      <c r="BI101" s="74">
        <v>2523.1999999999994</v>
      </c>
      <c r="BJ101" s="78">
        <v>0.17974215040749245</v>
      </c>
      <c r="BK101" s="54">
        <v>4</v>
      </c>
      <c r="BL101" s="74"/>
      <c r="BM101" s="78"/>
      <c r="BN101" s="54"/>
      <c r="BO101" s="74"/>
      <c r="BP101" s="78"/>
      <c r="BQ101" s="54"/>
      <c r="BR101" s="74"/>
      <c r="BS101" s="78"/>
      <c r="BT101" s="54"/>
      <c r="BU101" s="74"/>
      <c r="BV101" s="78"/>
      <c r="BW101" s="54"/>
      <c r="BX101" s="74"/>
      <c r="BY101" s="78"/>
      <c r="BZ101" s="54"/>
      <c r="CA101" s="74"/>
      <c r="CB101" s="78"/>
      <c r="CC101" s="54"/>
      <c r="CD101" s="74"/>
      <c r="CE101" s="78"/>
      <c r="CF101" s="54"/>
      <c r="CG101" s="74"/>
      <c r="CH101" s="78"/>
      <c r="CI101" s="54"/>
      <c r="CJ101" s="74"/>
      <c r="CK101" s="78"/>
      <c r="CL101" s="54"/>
      <c r="CM101" s="74">
        <f>SUM(BC101,BF101,BI101,BL101,BO101,BR101,BU101,BX101,CA101,CD101,CG101,CJ101)</f>
        <v>1861.3689861111093</v>
      </c>
      <c r="CN101" s="78">
        <f>IFERROR(AVERAGE(BD101,BG101,BJ101,BM101,BP101,BS101,BV101,BY101,CB101,CE101,CH101,CK101),"")</f>
        <v>6.9578797283871103E-3</v>
      </c>
      <c r="CO101" s="54">
        <f>SUM(BE101,BH101,BK101,BN101,BQ101,BT101,BW101,BZ101,CC101,CF101,CI101,CL101)</f>
        <v>61</v>
      </c>
      <c r="CQ101" s="74">
        <f t="shared" ref="CQ101" si="86">IFERROR(AVERAGE(O101,BC101),"")</f>
        <v>210.49487727278694</v>
      </c>
      <c r="CR101" s="78">
        <f t="shared" ref="CR101" si="87">IFERROR(AVERAGE(P101,BD101),"")</f>
        <v>3.8198470874477308E-4</v>
      </c>
      <c r="CS101" s="54">
        <f t="shared" ref="CS101" si="88">IFERROR(AVERAGE(Q101,BE101),"")</f>
        <v>32</v>
      </c>
      <c r="CT101" s="74">
        <f t="shared" ref="CT101" si="89">IFERROR(AVERAGE(R101,BF101),"")</f>
        <v>-474.60698838389862</v>
      </c>
      <c r="CU101" s="78">
        <f t="shared" ref="CU101" si="90">IFERROR(AVERAGE(S101,BG101),"")</f>
        <v>-7.9450225231073951E-2</v>
      </c>
      <c r="CV101" s="54">
        <f t="shared" ref="CV101" si="91">IFERROR(AVERAGE(T101,BH101),"")</f>
        <v>9.5</v>
      </c>
      <c r="CW101" s="74">
        <f t="shared" ref="CW101" si="92">IFERROR(AVERAGE(U101,BI101),"")</f>
        <v>1228.7739999999994</v>
      </c>
      <c r="CX101" s="78">
        <f t="shared" ref="CX101" si="93">IFERROR(AVERAGE(V101,BJ101),"")</f>
        <v>5.7571505844696849E-2</v>
      </c>
      <c r="CY101" s="54">
        <f t="shared" ref="CY101" si="94">IFERROR(AVERAGE(W101,BK101),"")</f>
        <v>4</v>
      </c>
      <c r="CZ101" s="74">
        <f t="shared" ref="CZ101" si="95">IFERROR(AVERAGE(X101,BL101),"")</f>
        <v>238.40999999999991</v>
      </c>
      <c r="DA101" s="78">
        <f t="shared" ref="DA101" si="96">IFERROR(AVERAGE(Y101,BM101),"")</f>
        <v>2.0447335285541848E-2</v>
      </c>
      <c r="DB101" s="54">
        <f t="shared" ref="DB101" si="97">IFERROR(AVERAGE(Z101,BN101),"")</f>
        <v>6</v>
      </c>
      <c r="DC101" s="74">
        <f t="shared" ref="DC101" si="98">IFERROR(AVERAGE(AA101,BO101),"")</f>
        <v>-743.34999999999991</v>
      </c>
      <c r="DD101" s="78">
        <f t="shared" ref="DD101" si="99">IFERROR(AVERAGE(AB101,BP101),"")</f>
        <v>-0.20514383380771867</v>
      </c>
      <c r="DE101" s="54">
        <f t="shared" ref="DE101" si="100">IFERROR(AVERAGE(AC101,BQ101),"")</f>
        <v>5</v>
      </c>
      <c r="DF101" s="74">
        <f t="shared" ref="DF101" si="101">IFERROR(AVERAGE(AD101,BR101),"")</f>
        <v>-5.7950000000000159</v>
      </c>
      <c r="DG101" s="78">
        <f t="shared" ref="DG101" si="102">IFERROR(AVERAGE(AE101,BS101),"")</f>
        <v>-2.0939854378579616E-2</v>
      </c>
      <c r="DH101" s="54">
        <f t="shared" ref="DH101" si="103">IFERROR(AVERAGE(AF101,BT101),"")</f>
        <v>1</v>
      </c>
      <c r="DI101" s="74">
        <f t="shared" ref="DI101" si="104">IFERROR(AVERAGE(AG101,BU101),"")</f>
        <v>-221.75</v>
      </c>
      <c r="DJ101" s="78">
        <f t="shared" ref="DJ101" si="105">IFERROR(AVERAGE(AH101,BV101),"")</f>
        <v>-0.1811653404356138</v>
      </c>
      <c r="DK101" s="54">
        <f t="shared" ref="DK101" si="106">IFERROR(AVERAGE(AI101,BW101),"")</f>
        <v>1</v>
      </c>
      <c r="DL101" s="74">
        <f t="shared" ref="DL101" si="107">IFERROR(AVERAGE(AJ101,BX101),"")</f>
        <v>-999.22800000000007</v>
      </c>
      <c r="DM101" s="78">
        <f t="shared" ref="DM101" si="108">IFERROR(AVERAGE(AK101,BY101),"")</f>
        <v>-8.3089978825258592E-2</v>
      </c>
      <c r="DN101" s="54">
        <f t="shared" ref="DN101" si="109">IFERROR(AVERAGE(AL101,BZ101),"")</f>
        <v>7</v>
      </c>
      <c r="DO101" s="74">
        <f t="shared" ref="DO101" si="110">IFERROR(AVERAGE(AM101,CA101),"")</f>
        <v>-1197.5450000000001</v>
      </c>
      <c r="DP101" s="78">
        <f t="shared" ref="DP101" si="111">IFERROR(AVERAGE(AN101,CB101),"")</f>
        <v>-0.11054893913414159</v>
      </c>
      <c r="DQ101" s="54">
        <f t="shared" ref="DQ101" si="112">IFERROR(AVERAGE(AO101,CC101),"")</f>
        <v>8</v>
      </c>
      <c r="DR101" s="74">
        <f t="shared" si="84"/>
        <v>-267.97000000000014</v>
      </c>
      <c r="DS101" s="78">
        <f t="shared" si="69"/>
        <v>-0.11684107071323596</v>
      </c>
      <c r="DT101" s="54">
        <f t="shared" si="70"/>
        <v>1.5</v>
      </c>
      <c r="DU101" s="74">
        <f t="shared" si="71"/>
        <v>-1311.9321349206336</v>
      </c>
      <c r="DV101" s="78">
        <f t="shared" si="72"/>
        <v>-1.2088854551249393E-3</v>
      </c>
      <c r="DW101" s="54">
        <f t="shared" si="73"/>
        <v>32</v>
      </c>
      <c r="DX101" s="74">
        <f t="shared" si="74"/>
        <v>-1161.505071428571</v>
      </c>
      <c r="DY101" s="78">
        <f t="shared" si="75"/>
        <v>-4.2699952305776494E-2</v>
      </c>
      <c r="DZ101" s="54">
        <f t="shared" si="76"/>
        <v>17.5</v>
      </c>
      <c r="EA101" s="74">
        <f>SUM(E101,H101,K101,O101,R101,X101,AA101,AD101,AG101,AJ101,AP101,AS101,BC101,BF101,BI101)</f>
        <v>-1612.4403571428579</v>
      </c>
      <c r="EB101" s="78">
        <f>AVERAGE(F101,I101,L101,P101,S101,Y101,AB101,AE101,AH101,AK101,AQ101,AT101,BD101,BG101,BJ101)</f>
        <v>-4.9932611297539863E-2</v>
      </c>
      <c r="EC101" s="54">
        <f>SUM(G101,J101,M101,Q101,T101,Z101,AC101,AF101,AI101,AL101,AR101,AU101,BE101,BH101,BK101)</f>
        <v>148</v>
      </c>
    </row>
    <row r="102" spans="1:133" s="30" customFormat="1" ht="17" thickTop="1" x14ac:dyDescent="0.2">
      <c r="A102" s="42" t="s">
        <v>652</v>
      </c>
      <c r="B102" s="45" t="s">
        <v>121</v>
      </c>
      <c r="C102" s="48">
        <f>AVERAGE(L102,P102,S102,V102,Y102,AB102,AK102,AT102,AW102,BD102)</f>
        <v>0.20059520996326649</v>
      </c>
      <c r="D102" s="45"/>
      <c r="E102" s="44"/>
      <c r="F102" s="45"/>
      <c r="G102" s="45"/>
      <c r="H102" s="45"/>
      <c r="I102" s="45"/>
      <c r="J102" s="45"/>
      <c r="K102" s="44">
        <v>1</v>
      </c>
      <c r="L102" s="45">
        <v>4.5999999999999999E-3</v>
      </c>
      <c r="M102" s="46"/>
      <c r="N102" s="13"/>
      <c r="O102" s="55">
        <v>2</v>
      </c>
      <c r="P102" s="45">
        <v>0.13743771616155714</v>
      </c>
      <c r="Q102" s="46" t="s">
        <v>630</v>
      </c>
      <c r="R102" s="44">
        <v>9</v>
      </c>
      <c r="S102" s="45">
        <v>0.33640926015865308</v>
      </c>
      <c r="T102" s="46" t="s">
        <v>632</v>
      </c>
      <c r="U102" s="44">
        <v>2</v>
      </c>
      <c r="V102" s="45">
        <v>5.5500000000000001E-2</v>
      </c>
      <c r="W102" s="46" t="s">
        <v>634</v>
      </c>
      <c r="X102" s="44">
        <v>3</v>
      </c>
      <c r="Y102" s="45">
        <v>0.22289999999999999</v>
      </c>
      <c r="Z102" s="46" t="s">
        <v>636</v>
      </c>
      <c r="AA102" s="49"/>
      <c r="AB102" s="45">
        <v>-3.1399999999999997E-2</v>
      </c>
      <c r="AC102" s="46" t="s">
        <v>639</v>
      </c>
      <c r="AD102" s="49"/>
      <c r="AE102" s="45"/>
      <c r="AF102" s="46" t="s">
        <v>641</v>
      </c>
      <c r="AG102" s="49"/>
      <c r="AH102" s="45"/>
      <c r="AI102" s="46" t="s">
        <v>642</v>
      </c>
      <c r="AJ102" s="44">
        <v>1</v>
      </c>
      <c r="AK102" s="45">
        <v>0.1232</v>
      </c>
      <c r="AL102" s="46" t="s">
        <v>644</v>
      </c>
      <c r="AM102" s="49"/>
      <c r="AN102" s="45"/>
      <c r="AO102" s="46"/>
      <c r="AP102" s="49"/>
      <c r="AQ102" s="45"/>
      <c r="AR102" s="46"/>
      <c r="AS102" s="44">
        <v>12</v>
      </c>
      <c r="AT102" s="45">
        <v>0.48210743801652955</v>
      </c>
      <c r="AU102" s="46" t="s">
        <v>646</v>
      </c>
      <c r="AV102" s="44">
        <v>3</v>
      </c>
      <c r="AW102" s="45">
        <v>0.26064835953297238</v>
      </c>
      <c r="AX102" s="46" t="s">
        <v>648</v>
      </c>
      <c r="AY102" s="46"/>
      <c r="AZ102" s="60"/>
      <c r="BA102" s="46"/>
      <c r="BB102"/>
      <c r="BC102" s="44">
        <v>35</v>
      </c>
      <c r="BD102" s="45">
        <v>0.41454932576295284</v>
      </c>
      <c r="BE102" s="46" t="s">
        <v>650</v>
      </c>
      <c r="BF102" s="44">
        <v>0</v>
      </c>
      <c r="BG102" s="45"/>
      <c r="BH102" s="46"/>
      <c r="BI102" s="44"/>
      <c r="BJ102" s="45"/>
      <c r="BK102" s="46"/>
      <c r="BO102" s="44"/>
      <c r="BP102" s="45"/>
      <c r="BQ102" s="46"/>
      <c r="CM102" s="46"/>
      <c r="CN102" s="60"/>
      <c r="CO102" s="46"/>
      <c r="CQ102" s="44"/>
      <c r="CR102" s="45"/>
      <c r="CS102" s="46"/>
      <c r="CT102" s="44"/>
      <c r="CU102" s="45"/>
      <c r="CV102" s="46"/>
      <c r="CW102" s="44"/>
      <c r="CX102" s="45"/>
      <c r="CY102" s="46"/>
      <c r="DC102" s="44"/>
      <c r="DD102" s="45"/>
      <c r="DE102" s="46"/>
    </row>
    <row r="103" spans="1:133" s="30" customFormat="1" x14ac:dyDescent="0.2">
      <c r="A103" s="42" t="s">
        <v>653</v>
      </c>
      <c r="B103" s="31" t="s">
        <v>122</v>
      </c>
      <c r="C103" s="41">
        <f>AVERAGE(F103,L103,P103,S103,V103,Y103,AB103,AK103,AT103,AW103,BD103,BG103,BJ103,AQ103,AN103,AH103,AE103)</f>
        <v>-0.19123127022646608</v>
      </c>
      <c r="D103" s="31"/>
      <c r="E103" s="39">
        <f>G101-E102</f>
        <v>1</v>
      </c>
      <c r="F103" s="31">
        <f>F101</f>
        <v>-0.12520500787554992</v>
      </c>
      <c r="G103" s="31"/>
      <c r="H103" s="31"/>
      <c r="I103" s="31"/>
      <c r="J103" s="31"/>
      <c r="K103" s="39">
        <f>M101-K102</f>
        <v>5</v>
      </c>
      <c r="L103" s="31">
        <v>-0.12520000000000001</v>
      </c>
      <c r="M103" s="38"/>
      <c r="N103" s="13"/>
      <c r="O103" s="56">
        <f>Q101-O102</f>
        <v>7</v>
      </c>
      <c r="P103" s="31">
        <v>-0.14063614937185132</v>
      </c>
      <c r="Q103" s="38" t="s">
        <v>631</v>
      </c>
      <c r="R103" s="39">
        <f>T101-R102</f>
        <v>8</v>
      </c>
      <c r="S103" s="31">
        <v>-0.23108149045743712</v>
      </c>
      <c r="T103" s="38" t="s">
        <v>633</v>
      </c>
      <c r="U103" s="39">
        <f>W101-U102</f>
        <v>2</v>
      </c>
      <c r="V103" s="31">
        <v>-0.16389999999999999</v>
      </c>
      <c r="W103" s="38" t="s">
        <v>635</v>
      </c>
      <c r="X103" s="39">
        <f>Z101-X102</f>
        <v>3</v>
      </c>
      <c r="Y103" s="31">
        <v>7.5800000000000006E-2</v>
      </c>
      <c r="Z103" s="38" t="s">
        <v>637</v>
      </c>
      <c r="AA103" s="39">
        <f>AC101-AA102</f>
        <v>5</v>
      </c>
      <c r="AB103" s="40">
        <v>-0.55669999999999997</v>
      </c>
      <c r="AC103" s="38" t="s">
        <v>638</v>
      </c>
      <c r="AD103" s="39">
        <f>AF101-AD102</f>
        <v>1</v>
      </c>
      <c r="AE103" s="31">
        <f>AE101</f>
        <v>-2.0939854378579616E-2</v>
      </c>
      <c r="AF103" s="38"/>
      <c r="AG103" s="39">
        <f>AI101-AG102</f>
        <v>1</v>
      </c>
      <c r="AH103" s="31">
        <f>AH101</f>
        <v>-0.1811653404356138</v>
      </c>
      <c r="AI103" s="38"/>
      <c r="AJ103" s="39">
        <f>AL101-AJ102</f>
        <v>6</v>
      </c>
      <c r="AK103" s="31">
        <v>-0.20730000000000001</v>
      </c>
      <c r="AL103" s="38" t="s">
        <v>633</v>
      </c>
      <c r="AM103" s="39">
        <f>AO101-AM102</f>
        <v>8</v>
      </c>
      <c r="AN103" s="31">
        <v>-0.21829999999999999</v>
      </c>
      <c r="AO103" s="38" t="s">
        <v>645</v>
      </c>
      <c r="AP103" s="39">
        <f>AR101-AP102</f>
        <v>2</v>
      </c>
      <c r="AQ103" s="31">
        <v>-0.15920000000000001</v>
      </c>
      <c r="AR103" s="38" t="s">
        <v>633</v>
      </c>
      <c r="AS103" s="39">
        <f>AU101-AS102</f>
        <v>20</v>
      </c>
      <c r="AT103" s="31">
        <v>-0.35251638953288456</v>
      </c>
      <c r="AU103" s="38" t="s">
        <v>647</v>
      </c>
      <c r="AV103" s="39">
        <f>AX101-AV102</f>
        <v>26</v>
      </c>
      <c r="AW103" s="31">
        <v>-0.230101683029453</v>
      </c>
      <c r="AX103" s="38" t="s">
        <v>649</v>
      </c>
      <c r="AY103" s="38"/>
      <c r="AZ103" s="61"/>
      <c r="BA103" s="38"/>
      <c r="BB103"/>
      <c r="BC103" s="39">
        <v>20</v>
      </c>
      <c r="BD103" s="31">
        <v>-0.19520000000000001</v>
      </c>
      <c r="BE103" s="38" t="s">
        <v>651</v>
      </c>
      <c r="BF103" s="39">
        <v>2</v>
      </c>
      <c r="BG103" s="31">
        <v>-0.22805440854208728</v>
      </c>
      <c r="BH103" s="38"/>
      <c r="BI103" s="39"/>
      <c r="BJ103" s="31"/>
      <c r="BK103" s="38"/>
      <c r="BO103" s="44"/>
      <c r="BP103" s="45"/>
      <c r="BQ103" s="46"/>
      <c r="CM103" s="38"/>
      <c r="CN103" s="61"/>
      <c r="CO103" s="38"/>
      <c r="CQ103" s="39"/>
      <c r="CR103" s="31"/>
      <c r="CS103" s="38"/>
      <c r="CT103" s="39"/>
      <c r="CU103" s="31"/>
      <c r="CV103" s="38"/>
      <c r="CW103" s="39"/>
      <c r="CX103" s="31"/>
      <c r="CY103" s="38"/>
      <c r="DC103" s="44"/>
      <c r="DD103" s="45"/>
      <c r="DE103" s="46"/>
    </row>
    <row r="104" spans="1:133" customFormat="1" x14ac:dyDescent="0.2">
      <c r="B104" s="3" t="s">
        <v>629</v>
      </c>
      <c r="C104" s="3"/>
      <c r="D104" s="3"/>
      <c r="E104" s="1">
        <f>E102/G101</f>
        <v>0</v>
      </c>
      <c r="K104" s="1">
        <f>K102/M101</f>
        <v>0.16666666666666666</v>
      </c>
      <c r="M104" s="29"/>
      <c r="N104" s="13"/>
      <c r="O104" s="57">
        <f>O102/Q101</f>
        <v>0.22222222222222221</v>
      </c>
      <c r="R104" s="1">
        <f>R102/T101</f>
        <v>0.52941176470588236</v>
      </c>
      <c r="U104" s="1">
        <f>U102/W101</f>
        <v>0.5</v>
      </c>
      <c r="X104" s="1">
        <f>X102/Z101</f>
        <v>0.5</v>
      </c>
      <c r="AA104" s="1">
        <f>AA102/AC101</f>
        <v>0</v>
      </c>
      <c r="AB104" t="s">
        <v>640</v>
      </c>
      <c r="AD104" s="1">
        <f>AD102/AF101</f>
        <v>0</v>
      </c>
      <c r="AG104" s="1">
        <f>AG102/AI101</f>
        <v>0</v>
      </c>
      <c r="AH104" t="s">
        <v>643</v>
      </c>
      <c r="AJ104" s="1">
        <f>AJ102/AL101</f>
        <v>0.14285714285714285</v>
      </c>
      <c r="AM104" s="1">
        <f>AM102/AO101</f>
        <v>0</v>
      </c>
      <c r="AP104" s="1">
        <f>AP102/AR101</f>
        <v>0</v>
      </c>
      <c r="AS104" s="1">
        <f>AS102/AU101</f>
        <v>0.375</v>
      </c>
      <c r="AV104" s="1">
        <f>AV102/AX101</f>
        <v>0.10344827586206896</v>
      </c>
      <c r="AZ104" s="1"/>
      <c r="BA104" s="69"/>
      <c r="BC104" s="1">
        <f>BC102/BE101</f>
        <v>0.63636363636363635</v>
      </c>
      <c r="BF104" s="1">
        <f>BF102/BH101</f>
        <v>0</v>
      </c>
      <c r="BI104" s="1">
        <f>BI102/BK101</f>
        <v>0</v>
      </c>
      <c r="BO104" s="44"/>
      <c r="BP104" s="45"/>
      <c r="BQ104" s="46"/>
      <c r="CN104" s="1"/>
      <c r="CO104" s="69"/>
      <c r="CQ104" s="1"/>
      <c r="CT104" s="1"/>
      <c r="CW104" s="1"/>
      <c r="DC104" s="44"/>
      <c r="DD104" s="45"/>
      <c r="DE104" s="46"/>
    </row>
    <row r="105" spans="1:133" customFormat="1" ht="17" thickBot="1" x14ac:dyDescent="0.25">
      <c r="B105" s="32" t="s">
        <v>123</v>
      </c>
      <c r="C105" s="32"/>
      <c r="D105" s="32"/>
      <c r="E105" s="33">
        <f>+E101</f>
        <v>-154.20999999999981</v>
      </c>
      <c r="F105" s="34"/>
      <c r="G105" s="35">
        <f>+G101</f>
        <v>1</v>
      </c>
      <c r="H105" s="33">
        <f>+E105+H101</f>
        <v>-154.20999999999981</v>
      </c>
      <c r="I105" s="34"/>
      <c r="J105" s="36">
        <f>+G105+J101</f>
        <v>1</v>
      </c>
      <c r="K105" s="33">
        <f>+H105+K101</f>
        <v>-182.04099999999977</v>
      </c>
      <c r="L105" s="34"/>
      <c r="M105" s="37">
        <f>+J105+M101</f>
        <v>7</v>
      </c>
      <c r="N105" s="13"/>
      <c r="O105" s="58">
        <f>+K105+O101</f>
        <v>-242.55933333333309</v>
      </c>
      <c r="P105" s="34"/>
      <c r="Q105" s="34"/>
      <c r="R105" s="33">
        <f>+O105+R101</f>
        <v>-48.434208333333004</v>
      </c>
      <c r="S105" s="34"/>
      <c r="T105" s="34"/>
      <c r="U105" s="33">
        <f>+R105+U101</f>
        <v>-114.08620833333333</v>
      </c>
      <c r="V105" s="34"/>
      <c r="W105" s="34"/>
      <c r="X105" s="33">
        <f>+U105+X101</f>
        <v>124.32379166666658</v>
      </c>
      <c r="Y105" s="34"/>
      <c r="Z105" s="34"/>
      <c r="AA105" s="33">
        <f t="shared" ref="AA105" si="113">+X105+AA101</f>
        <v>-619.02620833333333</v>
      </c>
      <c r="AB105" s="34"/>
      <c r="AC105" s="34"/>
      <c r="AD105" s="33">
        <f t="shared" ref="AD105" si="114">+AA105+AD101</f>
        <v>-624.82120833333329</v>
      </c>
      <c r="AE105" s="34"/>
      <c r="AF105" s="34"/>
      <c r="AG105" s="33">
        <f t="shared" ref="AG105" si="115">+AD105+AG101</f>
        <v>-846.57120833333329</v>
      </c>
      <c r="AH105" s="34"/>
      <c r="AI105" s="34"/>
      <c r="AJ105" s="33">
        <f t="shared" ref="AJ105" si="116">+AG105+AJ101</f>
        <v>-1845.7992083333334</v>
      </c>
      <c r="AK105" s="34"/>
      <c r="AL105" s="34"/>
      <c r="AM105" s="33">
        <f t="shared" ref="AM105" si="117">+AJ105+AM101</f>
        <v>-3043.3442083333334</v>
      </c>
      <c r="AN105" s="34"/>
      <c r="AO105" s="34"/>
      <c r="AP105" s="33">
        <f t="shared" ref="AP105" si="118">+AM105+AP101</f>
        <v>-3425.0742083333339</v>
      </c>
      <c r="AQ105" s="34"/>
      <c r="AR105" s="34"/>
      <c r="AS105" s="33">
        <f t="shared" ref="AS105" si="119">+AP105+AS101</f>
        <v>-4737.0063432539673</v>
      </c>
      <c r="AT105" s="34"/>
      <c r="AU105" s="34"/>
      <c r="AV105" s="33">
        <f t="shared" ref="AV105" si="120">+AS105+AV101</f>
        <v>-7032.1854861111096</v>
      </c>
      <c r="AW105" s="34"/>
      <c r="AX105" s="34"/>
      <c r="AY105" s="34"/>
      <c r="AZ105" s="62"/>
      <c r="BA105" s="37"/>
      <c r="BC105" s="33">
        <f t="shared" ref="BC105" si="121">+AV105+BC101</f>
        <v>-6550.6773982322029</v>
      </c>
      <c r="BD105" s="34"/>
      <c r="BE105" s="34"/>
      <c r="BF105" s="33">
        <f t="shared" ref="BF105" si="122">+BC105+BF101</f>
        <v>-7694.0164999999997</v>
      </c>
      <c r="BG105" s="34"/>
      <c r="BH105" s="34"/>
      <c r="BI105" s="33">
        <f t="shared" ref="BI105" si="123">+BF105+BI101</f>
        <v>-5170.8165000000008</v>
      </c>
      <c r="BJ105" s="34"/>
      <c r="BK105" s="34"/>
      <c r="BO105" s="44"/>
      <c r="BP105" s="45"/>
      <c r="BQ105" s="46"/>
      <c r="CM105" s="34"/>
      <c r="CN105" s="62"/>
      <c r="CO105" s="37"/>
      <c r="CQ105" s="33"/>
      <c r="CR105" s="34"/>
      <c r="CS105" s="34"/>
      <c r="CT105" s="33"/>
      <c r="CU105" s="34"/>
      <c r="CV105" s="34"/>
      <c r="CW105" s="33"/>
      <c r="CX105" s="34"/>
      <c r="CY105" s="34"/>
      <c r="DC105" s="44"/>
      <c r="DD105" s="45"/>
      <c r="DE105" s="46"/>
    </row>
    <row r="106" spans="1:133" customFormat="1" ht="17" thickTop="1" x14ac:dyDescent="0.2">
      <c r="N106" s="13"/>
      <c r="AZ106" s="1"/>
      <c r="BO106" s="44"/>
      <c r="BP106" s="45"/>
      <c r="BQ106" s="46"/>
      <c r="CN106" s="1"/>
      <c r="DC106" s="44"/>
      <c r="DD106" s="45"/>
      <c r="DE106" s="46"/>
    </row>
    <row r="107" spans="1:133" customFormat="1" x14ac:dyDescent="0.2">
      <c r="AZ107" s="1"/>
      <c r="CN107" s="1"/>
    </row>
    <row r="108" spans="1:133" customFormat="1" x14ac:dyDescent="0.2">
      <c r="AZ108" s="1"/>
      <c r="CN108" s="1"/>
    </row>
    <row r="109" spans="1:133" customFormat="1" x14ac:dyDescent="0.2">
      <c r="AZ109" s="1"/>
      <c r="CN109" s="1"/>
    </row>
    <row r="110" spans="1:133" customFormat="1" x14ac:dyDescent="0.2">
      <c r="AZ110" s="1"/>
      <c r="CN110" s="1"/>
    </row>
    <row r="111" spans="1:133" customFormat="1" x14ac:dyDescent="0.2">
      <c r="AZ111" s="1"/>
      <c r="CN111" s="1"/>
    </row>
    <row r="112" spans="1:133" customFormat="1" x14ac:dyDescent="0.2">
      <c r="AZ112" s="1"/>
      <c r="CN112" s="1"/>
    </row>
    <row r="113" spans="19:92" customFormat="1" x14ac:dyDescent="0.2">
      <c r="AZ113" s="1"/>
      <c r="CN113" s="1"/>
    </row>
    <row r="114" spans="19:92" customFormat="1" x14ac:dyDescent="0.2">
      <c r="AZ114" s="1"/>
      <c r="CN114" s="1"/>
    </row>
    <row r="115" spans="19:92" customFormat="1" x14ac:dyDescent="0.2">
      <c r="AZ115" s="1"/>
      <c r="CN115" s="1"/>
    </row>
    <row r="116" spans="19:92" customFormat="1" x14ac:dyDescent="0.2">
      <c r="AZ116" s="1"/>
      <c r="CN116" s="1"/>
    </row>
    <row r="117" spans="19:92" customFormat="1" x14ac:dyDescent="0.2">
      <c r="AZ117" s="1"/>
      <c r="CN117" s="1"/>
    </row>
    <row r="118" spans="19:92" customFormat="1" x14ac:dyDescent="0.2">
      <c r="AZ118" s="1"/>
      <c r="CN118" s="1"/>
    </row>
    <row r="119" spans="19:92" x14ac:dyDescent="0.2">
      <c r="S119" s="6"/>
    </row>
    <row r="120" spans="19:92" x14ac:dyDescent="0.2">
      <c r="S120" s="6"/>
    </row>
    <row r="121" spans="19:92" x14ac:dyDescent="0.2">
      <c r="S121" s="6"/>
    </row>
    <row r="122" spans="19:92" x14ac:dyDescent="0.2">
      <c r="S122" s="6"/>
    </row>
  </sheetData>
  <autoFilter ref="A4:BK4" xr:uid="{A6B776DE-A66C-5043-B4DE-0AE2D0ABEB61}"/>
  <sortState xmlns:xlrd2="http://schemas.microsoft.com/office/spreadsheetml/2017/richdata2" ref="A5:BL100">
    <sortCondition ref="D5:D100"/>
    <sortCondition ref="C5:C100"/>
  </sortState>
  <pageMargins left="0.7" right="0.7" top="0.75" bottom="0.75" header="0.3" footer="0.3"/>
  <pageSetup orientation="portrait" horizontalDpi="0" verticalDpi="0"/>
  <ignoredErrors>
    <ignoredError sqref="AZ5:AZ101 EB5:EB101 CN5:CN101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FF5EB03-2098-5E4C-9602-404CA7D67B0A}">
          <x14:formula1>
            <xm:f>'industry list'!$B$2:$B$205</xm:f>
          </x14:formula1>
          <xm:sqref>C5:C100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industry list</vt:lpstr>
      <vt:lpstr>monthly 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Yoshikawa Takako</dc:creator>
  <cp:lastModifiedBy>Yoshikawa Takako</cp:lastModifiedBy>
  <dcterms:created xsi:type="dcterms:W3CDTF">2022-03-09T20:04:48Z</dcterms:created>
  <dcterms:modified xsi:type="dcterms:W3CDTF">2022-03-13T23:14:35Z</dcterms:modified>
</cp:coreProperties>
</file>