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forme de Ventas" sheetId="1" r:id="rId4"/>
    <sheet name="Informe RH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<sst xmlns="http://schemas.openxmlformats.org/spreadsheetml/2006/main" uniqueCount="491">
  <si>
    <t>DIAS DEL PERIODO</t>
  </si>
  <si>
    <t>Vendedor</t>
  </si>
  <si>
    <t>Cuota General</t>
  </si>
  <si>
    <t>Ferreteria</t>
  </si>
  <si>
    <t>Varios</t>
  </si>
  <si>
    <t>Concentrados</t>
  </si>
  <si>
    <t>Pets</t>
  </si>
  <si>
    <t>Ganaderia</t>
  </si>
  <si>
    <t>Insecticidas y Otros</t>
  </si>
  <si>
    <t>Invet</t>
  </si>
  <si>
    <t>Icofarma</t>
  </si>
  <si>
    <t>Comervet</t>
  </si>
  <si>
    <t>Gabrica</t>
  </si>
  <si>
    <t>Biostar</t>
  </si>
  <si>
    <t>Coaspharma</t>
  </si>
  <si>
    <t>Importados</t>
  </si>
  <si>
    <t>Intervet</t>
  </si>
  <si>
    <t>Linea Agil</t>
  </si>
  <si>
    <t>Linea Agil Importados</t>
  </si>
  <si>
    <t>Laboratorio BAI</t>
  </si>
  <si>
    <t>Tecnocalidad</t>
  </si>
  <si>
    <t>TOTAL</t>
  </si>
  <si>
    <t>AREA</t>
  </si>
  <si>
    <t>Codigo</t>
  </si>
  <si>
    <t>Nombre</t>
  </si>
  <si>
    <t>CUOTA</t>
  </si>
  <si>
    <t>VENTA</t>
  </si>
  <si>
    <t>%</t>
  </si>
  <si>
    <t>VTA.CONTADO</t>
  </si>
  <si>
    <t>VTA.CREDITO</t>
  </si>
  <si>
    <t>VTA. MIXTA</t>
  </si>
  <si>
    <t>NOTAS CR.CONTADO</t>
  </si>
  <si>
    <t>NOTAS CR.CREDITO</t>
  </si>
  <si>
    <t>NOTAS CR. MIXTAS</t>
  </si>
  <si>
    <t>NOTA DEBITO</t>
  </si>
  <si>
    <t>NOTAS DE. COBRADA</t>
  </si>
  <si>
    <t>SUBTOTAL</t>
  </si>
  <si>
    <t>DISTRI BOLSA</t>
  </si>
  <si>
    <t>LE FALTA</t>
  </si>
  <si>
    <t>DIFERENCIA ENTRE TOTAL Y   V.MIXTA(SOLO PARA EXTERNOS)</t>
  </si>
  <si>
    <t>VENTA EXTERNA</t>
  </si>
  <si>
    <t>SUAREZC</t>
  </si>
  <si>
    <t>SUAREZ MARCELA</t>
  </si>
  <si>
    <t>0%</t>
  </si>
  <si>
    <t>VEND014</t>
  </si>
  <si>
    <t>014 ZONA 014 ZONA</t>
  </si>
  <si>
    <t>VEND039</t>
  </si>
  <si>
    <t>CHACON ROJAS JORGE</t>
  </si>
  <si>
    <t>287%</t>
  </si>
  <si>
    <t>316%</t>
  </si>
  <si>
    <t>105%</t>
  </si>
  <si>
    <t>25%</t>
  </si>
  <si>
    <t>155%</t>
  </si>
  <si>
    <t>74%</t>
  </si>
  <si>
    <t>63%</t>
  </si>
  <si>
    <t>80%</t>
  </si>
  <si>
    <t>37%</t>
  </si>
  <si>
    <t>7%</t>
  </si>
  <si>
    <t>VEND040</t>
  </si>
  <si>
    <t>DAZA LEONARDO</t>
  </si>
  <si>
    <t>18%</t>
  </si>
  <si>
    <t>127%</t>
  </si>
  <si>
    <t>145%</t>
  </si>
  <si>
    <t>107%</t>
  </si>
  <si>
    <t>175%</t>
  </si>
  <si>
    <t>79%</t>
  </si>
  <si>
    <t>42%</t>
  </si>
  <si>
    <t>100%</t>
  </si>
  <si>
    <t>94%</t>
  </si>
  <si>
    <t>66%</t>
  </si>
  <si>
    <t>84%</t>
  </si>
  <si>
    <t>VEND045</t>
  </si>
  <si>
    <t>PEÑA ZEA SAMEC</t>
  </si>
  <si>
    <t>59%</t>
  </si>
  <si>
    <t>109%</t>
  </si>
  <si>
    <t>116%</t>
  </si>
  <si>
    <t>28%</t>
  </si>
  <si>
    <t>19%</t>
  </si>
  <si>
    <t>75%</t>
  </si>
  <si>
    <t>81%</t>
  </si>
  <si>
    <t>33%</t>
  </si>
  <si>
    <t>VEND078</t>
  </si>
  <si>
    <t>SARRIAS JHONATAN</t>
  </si>
  <si>
    <t>48%</t>
  </si>
  <si>
    <t>45%</t>
  </si>
  <si>
    <t>235%</t>
  </si>
  <si>
    <t>12%</t>
  </si>
  <si>
    <t>70%</t>
  </si>
  <si>
    <t>39%</t>
  </si>
  <si>
    <t>61%</t>
  </si>
  <si>
    <t>VEND079</t>
  </si>
  <si>
    <t>RODRIGUEZ JOSE OLIVER</t>
  </si>
  <si>
    <t>393%</t>
  </si>
  <si>
    <t>71%</t>
  </si>
  <si>
    <t>52%</t>
  </si>
  <si>
    <t>31%</t>
  </si>
  <si>
    <t>60%</t>
  </si>
  <si>
    <t>54%</t>
  </si>
  <si>
    <t>51%</t>
  </si>
  <si>
    <t>2%</t>
  </si>
  <si>
    <t>VEND081</t>
  </si>
  <si>
    <t>NAVARRETE GERMAN</t>
  </si>
  <si>
    <t>30%</t>
  </si>
  <si>
    <t>10%</t>
  </si>
  <si>
    <t>85%</t>
  </si>
  <si>
    <t>55%</t>
  </si>
  <si>
    <t>5%</t>
  </si>
  <si>
    <t>VEND114</t>
  </si>
  <si>
    <t>114 ZONA</t>
  </si>
  <si>
    <t>4067%</t>
  </si>
  <si>
    <t>53%</t>
  </si>
  <si>
    <t>452%</t>
  </si>
  <si>
    <t>166%</t>
  </si>
  <si>
    <t>9%</t>
  </si>
  <si>
    <t>82%</t>
  </si>
  <si>
    <t>11%</t>
  </si>
  <si>
    <t>VEND165</t>
  </si>
  <si>
    <t>RICO PIZA JESUS KENNETH</t>
  </si>
  <si>
    <t>214%</t>
  </si>
  <si>
    <t>99%</t>
  </si>
  <si>
    <t>170%</t>
  </si>
  <si>
    <t>143%</t>
  </si>
  <si>
    <t>194%</t>
  </si>
  <si>
    <t>123%</t>
  </si>
  <si>
    <t>73%</t>
  </si>
  <si>
    <t>VEND183</t>
  </si>
  <si>
    <t>BLANCO DANNY</t>
  </si>
  <si>
    <t>83%</t>
  </si>
  <si>
    <t>115%</t>
  </si>
  <si>
    <t>98%</t>
  </si>
  <si>
    <t>56%</t>
  </si>
  <si>
    <t>49%</t>
  </si>
  <si>
    <t>124%</t>
  </si>
  <si>
    <t>15%</t>
  </si>
  <si>
    <t>46%</t>
  </si>
  <si>
    <t>VEND214</t>
  </si>
  <si>
    <t>BOTIA DIAZ WILLIAN ALEXANDER</t>
  </si>
  <si>
    <t>3%</t>
  </si>
  <si>
    <t>17%</t>
  </si>
  <si>
    <t>35%</t>
  </si>
  <si>
    <t>91%</t>
  </si>
  <si>
    <t>93%</t>
  </si>
  <si>
    <t>96%</t>
  </si>
  <si>
    <t>86%</t>
  </si>
  <si>
    <t>69%</t>
  </si>
  <si>
    <t>58%</t>
  </si>
  <si>
    <t>VEND217</t>
  </si>
  <si>
    <t>VENTA EXTERNA VENTA EXTERNA</t>
  </si>
  <si>
    <t>VEND252</t>
  </si>
  <si>
    <t>252 ZONA</t>
  </si>
  <si>
    <t>20%</t>
  </si>
  <si>
    <t>188%</t>
  </si>
  <si>
    <t>68%</t>
  </si>
  <si>
    <t>87%</t>
  </si>
  <si>
    <t>76%</t>
  </si>
  <si>
    <t>247%</t>
  </si>
  <si>
    <t>VEND260</t>
  </si>
  <si>
    <t>RODRIGUEZ MIGUEL</t>
  </si>
  <si>
    <t>36%</t>
  </si>
  <si>
    <t>90%</t>
  </si>
  <si>
    <t>29%</t>
  </si>
  <si>
    <t>VEND310</t>
  </si>
  <si>
    <t>ALVAREZ OQUENDO DIEGO ALEXANDER</t>
  </si>
  <si>
    <t>1264%</t>
  </si>
  <si>
    <t>92%</t>
  </si>
  <si>
    <t>132%</t>
  </si>
  <si>
    <t>89%</t>
  </si>
  <si>
    <t>VEND313</t>
  </si>
  <si>
    <t>ZONA 313 ZONA 313</t>
  </si>
  <si>
    <t>40%</t>
  </si>
  <si>
    <t>195%</t>
  </si>
  <si>
    <t>38%</t>
  </si>
  <si>
    <t>41%</t>
  </si>
  <si>
    <t>95%</t>
  </si>
  <si>
    <t>22%</t>
  </si>
  <si>
    <t>VEND314</t>
  </si>
  <si>
    <t>RIOS BARR LEONARDO ANDRES</t>
  </si>
  <si>
    <t>602%</t>
  </si>
  <si>
    <t>131%</t>
  </si>
  <si>
    <t>110%</t>
  </si>
  <si>
    <t>50%</t>
  </si>
  <si>
    <t>104%</t>
  </si>
  <si>
    <t>168%</t>
  </si>
  <si>
    <t>43%</t>
  </si>
  <si>
    <t>VEND334</t>
  </si>
  <si>
    <t>334 VEND</t>
  </si>
  <si>
    <t>121%</t>
  </si>
  <si>
    <t>23%</t>
  </si>
  <si>
    <t>VEND338</t>
  </si>
  <si>
    <t>338 ZONA</t>
  </si>
  <si>
    <t>245%</t>
  </si>
  <si>
    <t>6%</t>
  </si>
  <si>
    <t>VENDOTC</t>
  </si>
  <si>
    <t>AGROCAMPO VENDEDOR LICITACIONES</t>
  </si>
  <si>
    <t>TOTAL VENTA EXTERNA</t>
  </si>
  <si>
    <t>164%</t>
  </si>
  <si>
    <t>106%</t>
  </si>
  <si>
    <t>88%</t>
  </si>
  <si>
    <t>72%</t>
  </si>
  <si>
    <t>62%</t>
  </si>
  <si>
    <t>CONCENTRADOS</t>
  </si>
  <si>
    <t>VEND363</t>
  </si>
  <si>
    <t>ROMERO JONATHAN</t>
  </si>
  <si>
    <t>13%</t>
  </si>
  <si>
    <t>141%</t>
  </si>
  <si>
    <t>156%</t>
  </si>
  <si>
    <t>4%</t>
  </si>
  <si>
    <t>VEND408</t>
  </si>
  <si>
    <t>ROCHA JEISSON</t>
  </si>
  <si>
    <t>VEND571</t>
  </si>
  <si>
    <t>ARIAS DEIBER</t>
  </si>
  <si>
    <t>114%</t>
  </si>
  <si>
    <t>117%</t>
  </si>
  <si>
    <t>VEND572</t>
  </si>
  <si>
    <t>PAEZ NELSON</t>
  </si>
  <si>
    <t>113%</t>
  </si>
  <si>
    <t>135%</t>
  </si>
  <si>
    <t>78%</t>
  </si>
  <si>
    <t>133%</t>
  </si>
  <si>
    <t>65%</t>
  </si>
  <si>
    <t>VEND591</t>
  </si>
  <si>
    <t>CHACON DAVID</t>
  </si>
  <si>
    <t>34%</t>
  </si>
  <si>
    <t>97%</t>
  </si>
  <si>
    <t>24%</t>
  </si>
  <si>
    <t>VEND596</t>
  </si>
  <si>
    <t>PATIÑO DAVID</t>
  </si>
  <si>
    <t>103%</t>
  </si>
  <si>
    <t>178%</t>
  </si>
  <si>
    <t>102%</t>
  </si>
  <si>
    <t>154%</t>
  </si>
  <si>
    <t>VEND602</t>
  </si>
  <si>
    <t>VARGAS RODOLFO</t>
  </si>
  <si>
    <t>14%</t>
  </si>
  <si>
    <t>TOTAL CONCENTRADOS</t>
  </si>
  <si>
    <t>108%</t>
  </si>
  <si>
    <t>144%</t>
  </si>
  <si>
    <t>21%</t>
  </si>
  <si>
    <t>GATOS</t>
  </si>
  <si>
    <t>VEND302</t>
  </si>
  <si>
    <t>LEMOS ARNOLD</t>
  </si>
  <si>
    <t>VEND550</t>
  </si>
  <si>
    <t>CAMACHO ROJAS DEISSY JOHANA</t>
  </si>
  <si>
    <t>128%</t>
  </si>
  <si>
    <t>VEND564</t>
  </si>
  <si>
    <t>BUSTAMANTE JOSE MIGUEL</t>
  </si>
  <si>
    <t>172%</t>
  </si>
  <si>
    <t>434%</t>
  </si>
  <si>
    <t>273%</t>
  </si>
  <si>
    <t>122%</t>
  </si>
  <si>
    <t>TOTAL GATOS</t>
  </si>
  <si>
    <t>129%</t>
  </si>
  <si>
    <t>101%</t>
  </si>
  <si>
    <t>111%</t>
  </si>
  <si>
    <t>57%</t>
  </si>
  <si>
    <t>MOSTRADOR</t>
  </si>
  <si>
    <t>VEND050</t>
  </si>
  <si>
    <t>PEREZ RICHARD</t>
  </si>
  <si>
    <t>212%</t>
  </si>
  <si>
    <t>32%</t>
  </si>
  <si>
    <t>VEND164</t>
  </si>
  <si>
    <t>FERNEY WILLINGTON</t>
  </si>
  <si>
    <t>44%</t>
  </si>
  <si>
    <t>47%</t>
  </si>
  <si>
    <t>VEND304</t>
  </si>
  <si>
    <t>OTERO ACOSTA</t>
  </si>
  <si>
    <t>217%</t>
  </si>
  <si>
    <t>67%</t>
  </si>
  <si>
    <t>151%</t>
  </si>
  <si>
    <t>VEND358</t>
  </si>
  <si>
    <t>CUERVO WILLIAN</t>
  </si>
  <si>
    <t>27%</t>
  </si>
  <si>
    <t>64%</t>
  </si>
  <si>
    <t>VEND380</t>
  </si>
  <si>
    <t>MARTINEZ OYOLA WILDER</t>
  </si>
  <si>
    <t>171%</t>
  </si>
  <si>
    <t>137%</t>
  </si>
  <si>
    <t>1%</t>
  </si>
  <si>
    <t>VEND587</t>
  </si>
  <si>
    <t>SANCHEZ YULY</t>
  </si>
  <si>
    <t>VEND597</t>
  </si>
  <si>
    <t>PAEZ NICOLAS</t>
  </si>
  <si>
    <t>139%</t>
  </si>
  <si>
    <t>225%</t>
  </si>
  <si>
    <t>173%</t>
  </si>
  <si>
    <t>119%</t>
  </si>
  <si>
    <t>160%</t>
  </si>
  <si>
    <t>221%</t>
  </si>
  <si>
    <t>130%</t>
  </si>
  <si>
    <t>VEND598</t>
  </si>
  <si>
    <t>LEGUIZAMON ANDRES</t>
  </si>
  <si>
    <t>16%</t>
  </si>
  <si>
    <t>205%</t>
  </si>
  <si>
    <t>267%</t>
  </si>
  <si>
    <t>159%</t>
  </si>
  <si>
    <t>243%</t>
  </si>
  <si>
    <t>213%</t>
  </si>
  <si>
    <t>208%</t>
  </si>
  <si>
    <t>VEND604</t>
  </si>
  <si>
    <t>LARA LEINNIKER</t>
  </si>
  <si>
    <t>TOTAL MOSTRADOR</t>
  </si>
  <si>
    <t>PEQUEï¿½OS</t>
  </si>
  <si>
    <t>VEND369</t>
  </si>
  <si>
    <t>RODRIGUEZ ANDRES</t>
  </si>
  <si>
    <t>265%</t>
  </si>
  <si>
    <t>184%</t>
  </si>
  <si>
    <t>77%</t>
  </si>
  <si>
    <t>VEND534</t>
  </si>
  <si>
    <t>CASTILLO JUAN DAVID</t>
  </si>
  <si>
    <t>416%</t>
  </si>
  <si>
    <t>126%</t>
  </si>
  <si>
    <t>VEND563</t>
  </si>
  <si>
    <t>RICO JULIAN DAVID</t>
  </si>
  <si>
    <t>VEND595</t>
  </si>
  <si>
    <t>MONTOYA CLAUDIA BIBIANA</t>
  </si>
  <si>
    <t>8%</t>
  </si>
  <si>
    <t>167%</t>
  </si>
  <si>
    <t>112%</t>
  </si>
  <si>
    <t>TOTAL PEQUEï¿½OS</t>
  </si>
  <si>
    <t>IMPORTADOS</t>
  </si>
  <si>
    <t>VEND250</t>
  </si>
  <si>
    <t>DUARTE TATIANA</t>
  </si>
  <si>
    <t>190%</t>
  </si>
  <si>
    <t>136%</t>
  </si>
  <si>
    <t>TOTAL IMPORTADOS</t>
  </si>
  <si>
    <t>SEMILLAS  Y FERRETERIA</t>
  </si>
  <si>
    <t>VEND538</t>
  </si>
  <si>
    <t>GONZALEZ SUGAR</t>
  </si>
  <si>
    <t>152%</t>
  </si>
  <si>
    <t>VEND605</t>
  </si>
  <si>
    <t>SIERRA WILLIAM</t>
  </si>
  <si>
    <t>TOTAL SEMILLAS  Y FERRETERIA</t>
  </si>
  <si>
    <t>VACUNACION</t>
  </si>
  <si>
    <t>VEND888</t>
  </si>
  <si>
    <t>VACUNACION VENDEDOR</t>
  </si>
  <si>
    <t>TOTAL VACUNACION</t>
  </si>
  <si>
    <t>CANALES DIGITALES</t>
  </si>
  <si>
    <t>VEND417</t>
  </si>
  <si>
    <t>AVILA MARIMON AVILA MARIMON</t>
  </si>
  <si>
    <t>VEND528</t>
  </si>
  <si>
    <t>- RAPPI BOSQUE</t>
  </si>
  <si>
    <t>VEND536</t>
  </si>
  <si>
    <t>- DOMICILIOS.COM</t>
  </si>
  <si>
    <t>VEND549</t>
  </si>
  <si>
    <t>- RAPPI ANIMAL FACTOR</t>
  </si>
  <si>
    <t>VEND560</t>
  </si>
  <si>
    <t>- RAPPI CAJICA</t>
  </si>
  <si>
    <t>VEND561</t>
  </si>
  <si>
    <t>- RAPPI TOBERIN</t>
  </si>
  <si>
    <t>VEND562</t>
  </si>
  <si>
    <t>- MEQUEO</t>
  </si>
  <si>
    <t>VENDPROE</t>
  </si>
  <si>
    <t>- VENTAS PROYECTO E</t>
  </si>
  <si>
    <t>VENDWEB</t>
  </si>
  <si>
    <t>PAGINA WEB PAGINA WEB</t>
  </si>
  <si>
    <t>TOTAL CANALES DIGITALES</t>
  </si>
  <si>
    <t>OTROS</t>
  </si>
  <si>
    <t>CASTILLOW</t>
  </si>
  <si>
    <t>CASTILLO WILLIAM</t>
  </si>
  <si>
    <t>VEND999</t>
  </si>
  <si>
    <t>VENDEDOR ALMACEN VENDEDOR ALMACEN</t>
  </si>
  <si>
    <t>TOTAL OTROS</t>
  </si>
  <si>
    <t>TOTAL ALMACEN</t>
  </si>
  <si>
    <t>TELEOPERADOR</t>
  </si>
  <si>
    <t>CADMASCOTA</t>
  </si>
  <si>
    <t>Cuota Individual</t>
  </si>
  <si>
    <t>Cuota Objetivo Individual</t>
  </si>
  <si>
    <t>CIUDAD MASCOTA CIUDAD MASCOTA</t>
  </si>
  <si>
    <t>NETSTORE</t>
  </si>
  <si>
    <t>NETSTORE NETSTORE</t>
  </si>
  <si>
    <t>VEND321</t>
  </si>
  <si>
    <t>ESCOBAR CLAUDIA</t>
  </si>
  <si>
    <t>285%</t>
  </si>
  <si>
    <t>229%</t>
  </si>
  <si>
    <t>150%</t>
  </si>
  <si>
    <t>VEND389</t>
  </si>
  <si>
    <t>SEPULVEDA ANGIE PAOLA</t>
  </si>
  <si>
    <t>253%</t>
  </si>
  <si>
    <t>182%</t>
  </si>
  <si>
    <t>163%</t>
  </si>
  <si>
    <t>438%</t>
  </si>
  <si>
    <t>162%</t>
  </si>
  <si>
    <t>VEND414</t>
  </si>
  <si>
    <t>338%</t>
  </si>
  <si>
    <t>CUELLAR MORA JOSE JOAQUIN</t>
  </si>
  <si>
    <t>1435%</t>
  </si>
  <si>
    <t>412%</t>
  </si>
  <si>
    <t>1018%</t>
  </si>
  <si>
    <t>187%</t>
  </si>
  <si>
    <t>222%</t>
  </si>
  <si>
    <t>26%</t>
  </si>
  <si>
    <t>142%</t>
  </si>
  <si>
    <t>VEND419</t>
  </si>
  <si>
    <t>242%</t>
  </si>
  <si>
    <t>FLOREZ NEIDA YOLANI</t>
  </si>
  <si>
    <t>VEND437</t>
  </si>
  <si>
    <t>-12%</t>
  </si>
  <si>
    <t>SALINAS MORON LIZETH MARIANA</t>
  </si>
  <si>
    <t>444%</t>
  </si>
  <si>
    <t>482%</t>
  </si>
  <si>
    <t>149%</t>
  </si>
  <si>
    <t>VEND439</t>
  </si>
  <si>
    <t>120%</t>
  </si>
  <si>
    <t>DAZA LIZETH</t>
  </si>
  <si>
    <t>634%</t>
  </si>
  <si>
    <t>138%</t>
  </si>
  <si>
    <t>VEND443</t>
  </si>
  <si>
    <t>VALENCIA HAROLD</t>
  </si>
  <si>
    <t>289%</t>
  </si>
  <si>
    <t>161%</t>
  </si>
  <si>
    <t>VEND466</t>
  </si>
  <si>
    <t>TAQUE RAMIREZ VIVIANA MARCELA</t>
  </si>
  <si>
    <t>191%</t>
  </si>
  <si>
    <t>200%</t>
  </si>
  <si>
    <t>153%</t>
  </si>
  <si>
    <t>VEND469</t>
  </si>
  <si>
    <t>MORALES RUBIELA</t>
  </si>
  <si>
    <t>616%</t>
  </si>
  <si>
    <t>442%</t>
  </si>
  <si>
    <t>VEND475</t>
  </si>
  <si>
    <t>125%</t>
  </si>
  <si>
    <t>BARAHONA SANCHEZ ERIKA LORENA</t>
  </si>
  <si>
    <t>351%</t>
  </si>
  <si>
    <t>274%</t>
  </si>
  <si>
    <t>VEND481</t>
  </si>
  <si>
    <t>226%</t>
  </si>
  <si>
    <t>MORA MARTINEZ EDWIN YESID</t>
  </si>
  <si>
    <t>449%</t>
  </si>
  <si>
    <t>818%</t>
  </si>
  <si>
    <t>231%</t>
  </si>
  <si>
    <t>VEND501</t>
  </si>
  <si>
    <t>1008%</t>
  </si>
  <si>
    <t>ROJAS RAMOS LUISA MARINA</t>
  </si>
  <si>
    <t>712%</t>
  </si>
  <si>
    <t>228%</t>
  </si>
  <si>
    <t>185%</t>
  </si>
  <si>
    <t>174%</t>
  </si>
  <si>
    <t>VEND515</t>
  </si>
  <si>
    <t>501%</t>
  </si>
  <si>
    <t>158%</t>
  </si>
  <si>
    <t>RODRIGUEZ YURI JULIET</t>
  </si>
  <si>
    <t>550%</t>
  </si>
  <si>
    <t>VEND580</t>
  </si>
  <si>
    <t>181%</t>
  </si>
  <si>
    <t>ROCHA BOBADILLA YENNI ANDREA</t>
  </si>
  <si>
    <t>VEND584</t>
  </si>
  <si>
    <t>508%</t>
  </si>
  <si>
    <t>232%</t>
  </si>
  <si>
    <t>448%</t>
  </si>
  <si>
    <t>ARIZA PAEZ DEIBER YESID</t>
  </si>
  <si>
    <t>VEND585</t>
  </si>
  <si>
    <t>861%</t>
  </si>
  <si>
    <t>293%</t>
  </si>
  <si>
    <t>169%</t>
  </si>
  <si>
    <t>176%</t>
  </si>
  <si>
    <t>VILLAMIL MONICA ALEJANDRA</t>
  </si>
  <si>
    <t>VEND589</t>
  </si>
  <si>
    <t>561%</t>
  </si>
  <si>
    <t>224%</t>
  </si>
  <si>
    <t>MIRANDA MAR LAURA SOFIA</t>
  </si>
  <si>
    <t>VEND600</t>
  </si>
  <si>
    <t>577%</t>
  </si>
  <si>
    <t>ARIAS USECHI ANGIE JULIETH</t>
  </si>
  <si>
    <t>VEND603</t>
  </si>
  <si>
    <t>GALAN CAM LAURA NAYELLY</t>
  </si>
  <si>
    <t>VEND606</t>
  </si>
  <si>
    <t>CORREA INGRID YESSENIA</t>
  </si>
  <si>
    <t>VEND607</t>
  </si>
  <si>
    <t>BLANCO QUINTERO MONICA</t>
  </si>
  <si>
    <t>TOTAL TELEOPERADOR</t>
  </si>
  <si>
    <t>198%</t>
  </si>
  <si>
    <t>342%</t>
  </si>
  <si>
    <t>OTROS2</t>
  </si>
  <si>
    <t>VEND157</t>
  </si>
  <si>
    <t>BARON LUIS FELIPE</t>
  </si>
  <si>
    <t>VENDPEST</t>
  </si>
  <si>
    <t>PESTAR VENDEDOR</t>
  </si>
  <si>
    <t>TOTAL OTROS2</t>
  </si>
  <si>
    <t>TOTAL CONTACT CENTER VENTA INDIVIDUAL</t>
  </si>
  <si>
    <t>TOTAL CONTACT CENTER VENTA OBJETIVO INDIVIDUAL</t>
  </si>
  <si>
    <t>TOTAL VENTAS CALL A VENDEDORES (VEND114, VEND214)</t>
  </si>
  <si>
    <t>TOTAL GENERAL (VEXT +ALM + CALL IND) - (CALL VEND114 Y VEND214)</t>
  </si>
  <si>
    <t>OCTUBRE - NOVIEMBRE</t>
  </si>
  <si>
    <t>GENERAL</t>
  </si>
  <si>
    <t>Suma de VLR_EXC_IVA</t>
  </si>
  <si>
    <t>Suma de VLR_INC_IVA</t>
  </si>
  <si>
    <t>ALMACEN</t>
  </si>
  <si>
    <t>TOTAL $</t>
  </si>
  <si>
    <t>AGIL IMPORTADOS</t>
  </si>
  <si>
    <t>IMPORTADOS GRP</t>
  </si>
  <si>
    <t>QUA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</si>
</sst>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BD8D7"/>
        <bgColor rgb="FF0000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H193"/>
  <sheetViews>
    <sheetView tabSelected="0" workbookViewId="0" showGridLines="true" showRowColHeaders="1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RowHeight="14.4" outlineLevelRow="0" outlineLevelCol="0"/>
  <cols>
    <col min="3" max="3" width="35" customWidth="true" style="0"/>
    <col min="1" max="1" width="30" customWidth="true" style="0"/>
    <col min="2" max="2" width="20" customWidth="true" style="0"/>
    <col min="4" max="4" width="20" customWidth="true" style="0"/>
    <col min="5" max="5" width="15" customWidth="true" style="0"/>
    <col min="6" max="6" width="15" customWidth="true" style="0"/>
    <col min="8" max="8" width="15" customWidth="true" style="0"/>
    <col min="9" max="9" width="15" customWidth="true" style="0"/>
    <col min="11" max="11" width="15" customWidth="true" style="0"/>
    <col min="12" max="12" width="15" customWidth="true" style="0"/>
    <col min="14" max="14" width="15" customWidth="true" style="0"/>
    <col min="15" max="15" width="15" customWidth="true" style="0"/>
    <col min="17" max="17" width="15" customWidth="true" style="0"/>
    <col min="18" max="18" width="15" customWidth="true" style="0"/>
    <col min="20" max="20" width="15" customWidth="true" style="0"/>
    <col min="21" max="21" width="15" customWidth="true" style="0"/>
    <col min="23" max="23" width="15" customWidth="true" style="0"/>
    <col min="24" max="24" width="15" customWidth="true" style="0"/>
    <col min="26" max="26" width="15" customWidth="true" style="0"/>
    <col min="27" max="27" width="15" customWidth="true" style="0"/>
    <col min="29" max="29" width="15" customWidth="true" style="0"/>
    <col min="30" max="30" width="15" customWidth="true" style="0"/>
    <col min="35" max="35" width="15" customWidth="true" style="0"/>
    <col min="36" max="36" width="15" customWidth="true" style="0"/>
    <col min="38" max="38" width="15" customWidth="true" style="0"/>
    <col min="39" max="39" width="15" customWidth="true" style="0"/>
    <col min="44" max="44" width="15" customWidth="true" style="0"/>
    <col min="45" max="45" width="15" customWidth="true" style="0"/>
    <col min="47" max="47" width="15" customWidth="true" style="0"/>
    <col min="48" max="48" width="15" customWidth="true" style="0"/>
    <col min="50" max="50" width="15" customWidth="true" style="0"/>
    <col min="51" max="51" width="15" customWidth="true" style="0"/>
    <col min="56" max="56" width="15" customWidth="true" style="0"/>
    <col min="57" max="57" width="15" customWidth="true" style="0"/>
    <col min="59" max="59" width="15" customWidth="true" style="0"/>
    <col min="60" max="60" width="15" customWidth="true" style="0"/>
    <col min="62" max="62" width="15" customWidth="true" style="0"/>
    <col min="63" max="63" width="15" customWidth="true" style="0"/>
    <col min="65" max="65" width="15" customWidth="true" style="0"/>
    <col min="66" max="66" width="15" customWidth="true" style="0"/>
    <col min="68" max="68" width="15" customWidth="true" style="0"/>
    <col min="69" max="69" width="15" customWidth="true" style="0"/>
    <col min="32" max="32" width="0" customWidth="true" style="0"/>
    <col min="33" max="33" width="0" customWidth="true" style="0"/>
    <col min="34" max="34" width="0" customWidth="true" style="0"/>
    <col min="41" max="41" width="0" customWidth="true" style="0"/>
    <col min="42" max="42" width="0" customWidth="true" style="0"/>
    <col min="43" max="43" width="0" customWidth="true" style="0"/>
    <col min="53" max="53" width="0" customWidth="true" style="0"/>
    <col min="54" max="54" width="0" customWidth="true" style="0"/>
    <col min="55" max="55" width="0" customWidth="true" style="0"/>
    <col min="72" max="72" width="25" customWidth="true" style="0"/>
    <col min="73" max="73" width="22" customWidth="true" style="0"/>
    <col min="74" max="74" width="22" customWidth="true" style="0"/>
    <col min="75" max="75" width="22" customWidth="true" style="0"/>
    <col min="76" max="76" width="22" customWidth="true" style="0"/>
    <col min="77" max="77" width="22" customWidth="true" style="0"/>
    <col min="78" max="78" width="22" customWidth="true" style="0"/>
    <col min="79" max="79" width="22" customWidth="true" style="0"/>
    <col min="80" max="80" width="22" customWidth="true" style="0"/>
    <col min="81" max="81" width="22" customWidth="true" style="0"/>
    <col min="82" max="82" width="22" customWidth="true" style="0"/>
    <col min="83" max="83" width="22" customWidth="true" style="0"/>
    <col min="84" max="84" width="22" customWidth="true" style="0"/>
    <col min="85" max="85" width="22" customWidth="true" style="0"/>
    <col min="86" max="86" width="22" customWidth="true" style="0"/>
  </cols>
  <sheetData>
    <row r="2" spans="1:86">
      <c r="A2" s="3"/>
      <c r="B2" s="3"/>
      <c r="C2" s="3" t="s">
        <v>0</v>
      </c>
    </row>
    <row r="4" spans="1:86" customHeight="1" ht="30">
      <c r="A4" s="4" t="s">
        <v>1</v>
      </c>
      <c r="B4" s="5"/>
      <c r="C4" s="5"/>
      <c r="D4" s="4" t="s">
        <v>2</v>
      </c>
      <c r="E4" s="4" t="s">
        <v>3</v>
      </c>
      <c r="F4" s="4"/>
      <c r="G4" s="4"/>
      <c r="H4" s="4" t="s">
        <v>4</v>
      </c>
      <c r="I4" s="4"/>
      <c r="J4" s="4"/>
      <c r="K4" s="4" t="s">
        <v>5</v>
      </c>
      <c r="L4" s="4"/>
      <c r="M4" s="4"/>
      <c r="N4" s="4" t="s">
        <v>6</v>
      </c>
      <c r="O4" s="4"/>
      <c r="P4" s="4"/>
      <c r="Q4" s="4" t="s">
        <v>7</v>
      </c>
      <c r="R4" s="4"/>
      <c r="S4" s="4"/>
      <c r="T4" s="4" t="s">
        <v>8</v>
      </c>
      <c r="U4" s="4"/>
      <c r="V4" s="4"/>
      <c r="W4" s="4" t="s">
        <v>9</v>
      </c>
      <c r="X4" s="4"/>
      <c r="Y4" s="4"/>
      <c r="Z4" s="4" t="s">
        <v>10</v>
      </c>
      <c r="AA4" s="4"/>
      <c r="AB4" s="4"/>
      <c r="AC4" s="4" t="s">
        <v>11</v>
      </c>
      <c r="AD4" s="4"/>
      <c r="AE4" s="4"/>
      <c r="AF4" s="4"/>
      <c r="AG4" s="4"/>
      <c r="AH4" s="4"/>
      <c r="AI4" s="4" t="s">
        <v>12</v>
      </c>
      <c r="AJ4" s="4"/>
      <c r="AK4" s="4"/>
      <c r="AL4" s="4" t="s">
        <v>13</v>
      </c>
      <c r="AM4" s="4"/>
      <c r="AN4" s="4"/>
      <c r="AO4" s="4"/>
      <c r="AP4" s="4"/>
      <c r="AQ4" s="4"/>
      <c r="AR4" s="4" t="s">
        <v>14</v>
      </c>
      <c r="AS4" s="4"/>
      <c r="AT4" s="4"/>
      <c r="AU4" s="4" t="s">
        <v>15</v>
      </c>
      <c r="AV4" s="4"/>
      <c r="AW4" s="4"/>
      <c r="AX4" s="4" t="s">
        <v>16</v>
      </c>
      <c r="AY4" s="4"/>
      <c r="AZ4" s="4"/>
      <c r="BA4" s="4"/>
      <c r="BB4" s="4"/>
      <c r="BC4" s="4"/>
      <c r="BD4" s="4" t="s">
        <v>17</v>
      </c>
      <c r="BE4" s="4"/>
      <c r="BF4" s="4"/>
      <c r="BG4" s="4" t="s">
        <v>18</v>
      </c>
      <c r="BH4" s="4"/>
      <c r="BI4" s="4"/>
      <c r="BJ4" s="4" t="s">
        <v>19</v>
      </c>
      <c r="BK4" s="4"/>
      <c r="BL4" s="4"/>
      <c r="BM4" s="4" t="s">
        <v>20</v>
      </c>
      <c r="BN4" s="4"/>
      <c r="BO4" s="4"/>
      <c r="BP4" s="4" t="s">
        <v>21</v>
      </c>
      <c r="BQ4" s="4"/>
      <c r="BR4" s="4"/>
    </row>
    <row r="5" spans="1:86" customHeight="1" ht="35">
      <c r="A5" s="4" t="s">
        <v>22</v>
      </c>
      <c r="B5" s="4" t="s">
        <v>23</v>
      </c>
      <c r="C5" s="4" t="s">
        <v>24</v>
      </c>
      <c r="D5" s="3"/>
      <c r="E5" s="4" t="s">
        <v>25</v>
      </c>
      <c r="F5" s="4" t="s">
        <v>26</v>
      </c>
      <c r="G5" s="4" t="s">
        <v>27</v>
      </c>
      <c r="H5" s="4" t="s">
        <v>25</v>
      </c>
      <c r="I5" s="4" t="s">
        <v>26</v>
      </c>
      <c r="J5" s="4" t="s">
        <v>27</v>
      </c>
      <c r="K5" s="4" t="s">
        <v>25</v>
      </c>
      <c r="L5" s="4" t="s">
        <v>26</v>
      </c>
      <c r="M5" s="4" t="s">
        <v>27</v>
      </c>
      <c r="N5" s="4" t="s">
        <v>25</v>
      </c>
      <c r="O5" s="4" t="s">
        <v>26</v>
      </c>
      <c r="P5" s="4" t="s">
        <v>27</v>
      </c>
      <c r="Q5" s="4" t="s">
        <v>25</v>
      </c>
      <c r="R5" s="4" t="s">
        <v>26</v>
      </c>
      <c r="S5" s="4" t="s">
        <v>27</v>
      </c>
      <c r="T5" s="4" t="s">
        <v>25</v>
      </c>
      <c r="U5" s="4" t="s">
        <v>26</v>
      </c>
      <c r="V5" s="4" t="s">
        <v>27</v>
      </c>
      <c r="W5" s="4" t="s">
        <v>25</v>
      </c>
      <c r="X5" s="4" t="s">
        <v>26</v>
      </c>
      <c r="Y5" s="4" t="s">
        <v>27</v>
      </c>
      <c r="Z5" s="4" t="s">
        <v>25</v>
      </c>
      <c r="AA5" s="4" t="s">
        <v>26</v>
      </c>
      <c r="AB5" s="4" t="s">
        <v>27</v>
      </c>
      <c r="AC5" s="4" t="s">
        <v>25</v>
      </c>
      <c r="AD5" s="4" t="s">
        <v>26</v>
      </c>
      <c r="AE5" s="4" t="s">
        <v>27</v>
      </c>
      <c r="AF5" s="4"/>
      <c r="AG5" s="4"/>
      <c r="AH5" s="4"/>
      <c r="AI5" s="4" t="s">
        <v>25</v>
      </c>
      <c r="AJ5" s="4" t="s">
        <v>26</v>
      </c>
      <c r="AK5" s="4" t="s">
        <v>27</v>
      </c>
      <c r="AL5" s="4" t="s">
        <v>25</v>
      </c>
      <c r="AM5" s="4" t="s">
        <v>26</v>
      </c>
      <c r="AN5" s="4" t="s">
        <v>27</v>
      </c>
      <c r="AO5" s="4"/>
      <c r="AP5" s="4"/>
      <c r="AQ5" s="4"/>
      <c r="AR5" s="4" t="s">
        <v>25</v>
      </c>
      <c r="AS5" s="4" t="s">
        <v>26</v>
      </c>
      <c r="AT5" s="4" t="s">
        <v>27</v>
      </c>
      <c r="AU5" s="4" t="s">
        <v>25</v>
      </c>
      <c r="AV5" s="4" t="s">
        <v>26</v>
      </c>
      <c r="AW5" s="4" t="s">
        <v>27</v>
      </c>
      <c r="AX5" s="4" t="s">
        <v>25</v>
      </c>
      <c r="AY5" s="4" t="s">
        <v>26</v>
      </c>
      <c r="AZ5" s="4" t="s">
        <v>27</v>
      </c>
      <c r="BA5" s="4"/>
      <c r="BB5" s="4"/>
      <c r="BC5" s="4"/>
      <c r="BD5" s="4" t="s">
        <v>25</v>
      </c>
      <c r="BE5" s="4" t="s">
        <v>26</v>
      </c>
      <c r="BF5" s="4" t="s">
        <v>27</v>
      </c>
      <c r="BG5" s="4" t="s">
        <v>25</v>
      </c>
      <c r="BH5" s="4" t="s">
        <v>26</v>
      </c>
      <c r="BI5" s="4" t="s">
        <v>27</v>
      </c>
      <c r="BJ5" s="4" t="s">
        <v>25</v>
      </c>
      <c r="BK5" s="4" t="s">
        <v>26</v>
      </c>
      <c r="BL5" s="4" t="s">
        <v>27</v>
      </c>
      <c r="BM5" s="4" t="s">
        <v>25</v>
      </c>
      <c r="BN5" s="4" t="s">
        <v>26</v>
      </c>
      <c r="BO5" s="4" t="s">
        <v>27</v>
      </c>
      <c r="BP5" s="4" t="s">
        <v>25</v>
      </c>
      <c r="BQ5" s="4" t="s">
        <v>26</v>
      </c>
      <c r="BR5" s="4" t="s">
        <v>27</v>
      </c>
      <c r="BT5" s="3"/>
      <c r="BU5" s="4" t="s">
        <v>28</v>
      </c>
      <c r="BV5" s="4" t="s">
        <v>29</v>
      </c>
      <c r="BW5" s="4" t="s">
        <v>30</v>
      </c>
      <c r="BX5" s="4" t="s">
        <v>31</v>
      </c>
      <c r="BY5" s="4" t="s">
        <v>32</v>
      </c>
      <c r="BZ5" s="4" t="s">
        <v>33</v>
      </c>
      <c r="CA5" s="4" t="s">
        <v>34</v>
      </c>
      <c r="CB5" s="4" t="s">
        <v>35</v>
      </c>
      <c r="CC5" s="4" t="s">
        <v>36</v>
      </c>
      <c r="CD5" s="4" t="s">
        <v>37</v>
      </c>
      <c r="CE5" s="4" t="s">
        <v>21</v>
      </c>
      <c r="CF5" s="4" t="s">
        <v>38</v>
      </c>
      <c r="CG5" s="4" t="s">
        <v>39</v>
      </c>
      <c r="CH5" s="4" t="s">
        <v>27</v>
      </c>
    </row>
    <row r="7" spans="1:86">
      <c r="A7" s="4" t="s">
        <v>40</v>
      </c>
      <c r="B7" s="2" t="s">
        <v>41</v>
      </c>
      <c r="C7" t="s">
        <v>42</v>
      </c>
      <c r="D7">
        <v>0</v>
      </c>
      <c r="E7">
        <v>0</v>
      </c>
      <c r="F7">
        <v>0</v>
      </c>
      <c r="G7" s="2" t="s">
        <v>43</v>
      </c>
      <c r="H7">
        <v>0</v>
      </c>
      <c r="I7">
        <v>0</v>
      </c>
      <c r="J7" s="2" t="s">
        <v>43</v>
      </c>
      <c r="K7">
        <v>0</v>
      </c>
      <c r="L7">
        <v>0</v>
      </c>
      <c r="M7" s="2" t="s">
        <v>43</v>
      </c>
      <c r="N7">
        <v>0</v>
      </c>
      <c r="O7">
        <v>0</v>
      </c>
      <c r="P7" s="2" t="s">
        <v>43</v>
      </c>
      <c r="Q7">
        <v>0</v>
      </c>
      <c r="R7">
        <v>0</v>
      </c>
      <c r="S7" s="2" t="s">
        <v>43</v>
      </c>
      <c r="T7">
        <v>0</v>
      </c>
      <c r="U7">
        <v>0</v>
      </c>
      <c r="V7" s="2" t="s">
        <v>43</v>
      </c>
      <c r="W7">
        <v>0</v>
      </c>
      <c r="X7">
        <v>0</v>
      </c>
      <c r="Y7" s="2" t="s">
        <v>43</v>
      </c>
      <c r="Z7">
        <v>0</v>
      </c>
      <c r="AA7">
        <v>0</v>
      </c>
      <c r="AB7" s="2" t="s">
        <v>43</v>
      </c>
      <c r="AC7">
        <v>0</v>
      </c>
      <c r="AD7">
        <v>0</v>
      </c>
      <c r="AE7" s="2" t="s">
        <v>43</v>
      </c>
      <c r="AI7">
        <v>0</v>
      </c>
      <c r="AJ7">
        <v>0</v>
      </c>
      <c r="AK7" s="2" t="s">
        <v>43</v>
      </c>
      <c r="AL7">
        <v>0</v>
      </c>
      <c r="AM7">
        <v>0</v>
      </c>
      <c r="AN7" s="2" t="s">
        <v>43</v>
      </c>
      <c r="AR7">
        <v>0</v>
      </c>
      <c r="AS7">
        <v>0</v>
      </c>
      <c r="AT7" s="2" t="s">
        <v>43</v>
      </c>
      <c r="AU7">
        <v>0</v>
      </c>
      <c r="AV7">
        <v>0</v>
      </c>
      <c r="AW7" s="2" t="s">
        <v>43</v>
      </c>
      <c r="AX7">
        <v>0</v>
      </c>
      <c r="AY7">
        <v>0</v>
      </c>
      <c r="AZ7" s="2" t="s">
        <v>43</v>
      </c>
      <c r="BD7">
        <v>0</v>
      </c>
      <c r="BE7">
        <v>0</v>
      </c>
      <c r="BF7" s="2" t="s">
        <v>43</v>
      </c>
      <c r="BG7">
        <v>0</v>
      </c>
      <c r="BH7">
        <v>0</v>
      </c>
      <c r="BI7" s="2" t="s">
        <v>43</v>
      </c>
      <c r="BJ7">
        <v>0</v>
      </c>
      <c r="BK7">
        <v>0</v>
      </c>
      <c r="BL7" s="2" t="s">
        <v>43</v>
      </c>
      <c r="BM7">
        <v>0</v>
      </c>
      <c r="BN7">
        <v>0</v>
      </c>
      <c r="BO7" s="2" t="s">
        <v>43</v>
      </c>
      <c r="BP7">
        <v>0</v>
      </c>
      <c r="BQ7" t="str">
        <f>(F7+I7+L7+O7+R7+U7+X7+AA7+AD7+AJ7+AM7+AS7+AV7+AY7+BE7+BH7+BK7+BN7)</f>
        <v>0</v>
      </c>
      <c r="BR7" s="2" t="str">
        <f>IFERROR(BQ7*100/BP7,0)</f>
        <v>0</v>
      </c>
      <c r="BU7">
        <v>498614</v>
      </c>
      <c r="BV7">
        <v>11606174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t="str">
        <f>(BU7+BV7+BW7+BX7+BY7+BZ7+CA7+CB7)</f>
        <v>0</v>
      </c>
      <c r="CD7">
        <v>0</v>
      </c>
      <c r="CE7" t="str">
        <f>(BU7+BV7+BW7+BX7+BY7+BZ7+CA7+CB7)-CD7</f>
        <v>0</v>
      </c>
      <c r="CF7" t="str">
        <f>(BQ7-BP7)</f>
        <v>0</v>
      </c>
      <c r="CG7" t="str">
        <f>CE7-BW7+BZ7</f>
        <v>0</v>
      </c>
      <c r="CH7" t="str">
        <f>IFERROR(CE7*100/BP7,0)</f>
        <v>0</v>
      </c>
    </row>
    <row r="8" spans="1:86">
      <c r="A8" s="3"/>
      <c r="B8" s="2" t="s">
        <v>44</v>
      </c>
      <c r="C8" t="s">
        <v>45</v>
      </c>
      <c r="D8">
        <v>0</v>
      </c>
      <c r="BP8">
        <v>0</v>
      </c>
      <c r="BR8" s="2" t="s">
        <v>43</v>
      </c>
      <c r="BU8"/>
      <c r="BV8"/>
      <c r="BW8"/>
      <c r="BX8"/>
      <c r="BY8"/>
      <c r="BZ8"/>
      <c r="CA8"/>
      <c r="CB8"/>
      <c r="CC8" t="str">
        <f>(BU8+BV8+BW8+BX8+BY8+BZ8+CA8+CB8)</f>
        <v>0</v>
      </c>
      <c r="CD8"/>
      <c r="CE8" t="str">
        <f>(BU8+BV8+BW8+BX8+BY8+BZ8+CA8+CB8)-CD8</f>
        <v>0</v>
      </c>
      <c r="CF8" t="str">
        <f>(BQ8-BP8)</f>
        <v>0</v>
      </c>
      <c r="CG8" t="str">
        <f>CE8-BW8+BZ8</f>
        <v>0</v>
      </c>
      <c r="CH8" t="str">
        <f>IFERROR(CE8*100/BP8,0)</f>
        <v>0</v>
      </c>
    </row>
    <row r="9" spans="1:86">
      <c r="A9" s="3"/>
      <c r="B9" s="2" t="s">
        <v>46</v>
      </c>
      <c r="C9" t="s">
        <v>47</v>
      </c>
      <c r="D9">
        <v>124900000</v>
      </c>
      <c r="E9">
        <v>321958</v>
      </c>
      <c r="F9">
        <v>923916</v>
      </c>
      <c r="G9" s="2" t="s">
        <v>48</v>
      </c>
      <c r="H9">
        <v>212426</v>
      </c>
      <c r="I9">
        <v>671650</v>
      </c>
      <c r="J9" s="2" t="s">
        <v>49</v>
      </c>
      <c r="K9">
        <v>0</v>
      </c>
      <c r="L9">
        <v>0</v>
      </c>
      <c r="M9" s="2" t="s">
        <v>43</v>
      </c>
      <c r="N9">
        <v>0</v>
      </c>
      <c r="O9">
        <v>0</v>
      </c>
      <c r="P9" s="2" t="s">
        <v>43</v>
      </c>
      <c r="Q9">
        <v>64003366</v>
      </c>
      <c r="R9">
        <v>67086727</v>
      </c>
      <c r="S9" s="2" t="s">
        <v>50</v>
      </c>
      <c r="T9">
        <v>0</v>
      </c>
      <c r="U9">
        <v>0</v>
      </c>
      <c r="V9" s="2" t="s">
        <v>43</v>
      </c>
      <c r="W9">
        <v>927000</v>
      </c>
      <c r="X9">
        <v>234398</v>
      </c>
      <c r="Y9" s="2" t="s">
        <v>51</v>
      </c>
      <c r="Z9">
        <v>3200000</v>
      </c>
      <c r="AA9">
        <v>4973734</v>
      </c>
      <c r="AB9" s="2" t="s">
        <v>52</v>
      </c>
      <c r="AC9">
        <v>1800000</v>
      </c>
      <c r="AD9">
        <v>1336262</v>
      </c>
      <c r="AE9" s="2" t="s">
        <v>53</v>
      </c>
      <c r="AI9">
        <v>450000</v>
      </c>
      <c r="AJ9">
        <v>335054</v>
      </c>
      <c r="AK9" s="2" t="s">
        <v>53</v>
      </c>
      <c r="AL9">
        <v>16800000</v>
      </c>
      <c r="AM9">
        <v>10630144</v>
      </c>
      <c r="AN9" s="2" t="s">
        <v>54</v>
      </c>
      <c r="AR9">
        <v>17950000</v>
      </c>
      <c r="AS9">
        <v>14413694</v>
      </c>
      <c r="AT9" s="2" t="s">
        <v>55</v>
      </c>
      <c r="AU9">
        <v>15700000</v>
      </c>
      <c r="AV9">
        <v>5873394</v>
      </c>
      <c r="AW9" s="2" t="s">
        <v>56</v>
      </c>
      <c r="AX9">
        <v>0</v>
      </c>
      <c r="AY9">
        <v>13124114</v>
      </c>
      <c r="AZ9" s="2" t="s">
        <v>43</v>
      </c>
      <c r="BD9">
        <v>0</v>
      </c>
      <c r="BE9">
        <v>0</v>
      </c>
      <c r="BF9" s="2" t="s">
        <v>43</v>
      </c>
      <c r="BG9">
        <v>0</v>
      </c>
      <c r="BH9">
        <v>0</v>
      </c>
      <c r="BI9" s="2" t="s">
        <v>43</v>
      </c>
      <c r="BJ9">
        <v>0</v>
      </c>
      <c r="BK9">
        <v>268801</v>
      </c>
      <c r="BL9" s="2" t="s">
        <v>43</v>
      </c>
      <c r="BM9">
        <v>8900000</v>
      </c>
      <c r="BN9">
        <v>636578</v>
      </c>
      <c r="BO9" s="2" t="s">
        <v>57</v>
      </c>
      <c r="BP9">
        <v>124900000</v>
      </c>
      <c r="BQ9" t="str">
        <f>(F9+I9+L9+O9+R9+U9+X9+AA9+AD9+AJ9+AM9+AS9+AV9+AY9+BE9+BH9+BK9+BN9)</f>
        <v>0</v>
      </c>
      <c r="BR9" s="2" t="str">
        <f>IFERROR(BQ9*100/BP9,0)</f>
        <v>0</v>
      </c>
      <c r="BU9">
        <v>6398754</v>
      </c>
      <c r="BV9">
        <v>114163700</v>
      </c>
      <c r="BW9">
        <v>0</v>
      </c>
      <c r="BX9">
        <v>0</v>
      </c>
      <c r="BY9">
        <v>-53988</v>
      </c>
      <c r="BZ9">
        <v>0</v>
      </c>
      <c r="CA9">
        <v>0</v>
      </c>
      <c r="CB9">
        <v>0</v>
      </c>
      <c r="CC9" t="str">
        <f>(BU9+BV9+BW9+BX9+BY9+BZ9+CA9+CB9)</f>
        <v>0</v>
      </c>
      <c r="CD9">
        <v>0</v>
      </c>
      <c r="CE9" t="str">
        <f>(BU9+BV9+BW9+BX9+BY9+BZ9+CA9+CB9)-CD9</f>
        <v>0</v>
      </c>
      <c r="CF9" t="str">
        <f>(BQ9-BP9)</f>
        <v>0</v>
      </c>
      <c r="CG9" t="str">
        <f>CE9-BW9+BZ9</f>
        <v>0</v>
      </c>
      <c r="CH9" t="str">
        <f>IFERROR(CE9*100/BP9,0)</f>
        <v>0</v>
      </c>
    </row>
    <row r="10" spans="1:86">
      <c r="A10" s="3"/>
      <c r="B10" s="2" t="s">
        <v>58</v>
      </c>
      <c r="C10" t="s">
        <v>59</v>
      </c>
      <c r="D10">
        <v>224900000</v>
      </c>
      <c r="E10">
        <v>579731</v>
      </c>
      <c r="F10">
        <v>103804</v>
      </c>
      <c r="G10" s="2" t="s">
        <v>60</v>
      </c>
      <c r="H10">
        <v>382503</v>
      </c>
      <c r="I10">
        <v>484119</v>
      </c>
      <c r="J10" s="2" t="s">
        <v>61</v>
      </c>
      <c r="K10">
        <v>0</v>
      </c>
      <c r="L10">
        <v>101816</v>
      </c>
      <c r="M10" s="2" t="s">
        <v>43</v>
      </c>
      <c r="N10">
        <v>0</v>
      </c>
      <c r="O10">
        <v>38148</v>
      </c>
      <c r="P10" s="2" t="s">
        <v>43</v>
      </c>
      <c r="Q10">
        <v>115247055</v>
      </c>
      <c r="R10">
        <v>166894849</v>
      </c>
      <c r="S10" s="2" t="s">
        <v>62</v>
      </c>
      <c r="T10">
        <v>0</v>
      </c>
      <c r="U10">
        <v>0</v>
      </c>
      <c r="V10" s="2" t="s">
        <v>43</v>
      </c>
      <c r="W10">
        <v>2472000</v>
      </c>
      <c r="X10">
        <v>2632701</v>
      </c>
      <c r="Y10" s="2" t="s">
        <v>63</v>
      </c>
      <c r="Z10">
        <v>5900000</v>
      </c>
      <c r="AA10">
        <v>10345209</v>
      </c>
      <c r="AB10" s="2" t="s">
        <v>64</v>
      </c>
      <c r="AC10">
        <v>3400000</v>
      </c>
      <c r="AD10">
        <v>2669026</v>
      </c>
      <c r="AE10" s="2" t="s">
        <v>65</v>
      </c>
      <c r="AI10">
        <v>690000</v>
      </c>
      <c r="AJ10">
        <v>293222</v>
      </c>
      <c r="AK10" s="2" t="s">
        <v>66</v>
      </c>
      <c r="AL10">
        <v>13750000</v>
      </c>
      <c r="AM10">
        <v>13789728</v>
      </c>
      <c r="AN10" s="2" t="s">
        <v>67</v>
      </c>
      <c r="AR10">
        <v>19900000</v>
      </c>
      <c r="AS10">
        <v>18653606</v>
      </c>
      <c r="AT10" s="2" t="s">
        <v>68</v>
      </c>
      <c r="AU10">
        <v>10900000</v>
      </c>
      <c r="AV10">
        <v>7209605</v>
      </c>
      <c r="AW10" s="2" t="s">
        <v>69</v>
      </c>
      <c r="AX10">
        <v>0</v>
      </c>
      <c r="AY10">
        <v>36871208</v>
      </c>
      <c r="AZ10" s="2" t="s">
        <v>43</v>
      </c>
      <c r="BD10">
        <v>0</v>
      </c>
      <c r="BE10">
        <v>0</v>
      </c>
      <c r="BF10" s="2" t="s">
        <v>43</v>
      </c>
      <c r="BG10">
        <v>0</v>
      </c>
      <c r="BH10">
        <v>0</v>
      </c>
      <c r="BI10" s="2" t="s">
        <v>43</v>
      </c>
      <c r="BJ10">
        <v>0</v>
      </c>
      <c r="BK10">
        <v>61589</v>
      </c>
      <c r="BL10" s="2" t="s">
        <v>43</v>
      </c>
      <c r="BM10">
        <v>8900000</v>
      </c>
      <c r="BN10">
        <v>7509683</v>
      </c>
      <c r="BO10" s="2" t="s">
        <v>70</v>
      </c>
      <c r="BP10">
        <v>224900000</v>
      </c>
      <c r="BQ10" t="str">
        <f>(F10+I10+L10+O10+R10+U10+X10+AA10+AD10+AJ10+AM10+AS10+AV10+AY10+BE10+BH10+BK10+BN10)</f>
        <v>0</v>
      </c>
      <c r="BR10" s="2" t="str">
        <f>IFERROR(BQ10*100/BP10,0)</f>
        <v>0</v>
      </c>
      <c r="BU10">
        <v>6860322</v>
      </c>
      <c r="BV10">
        <v>261805095</v>
      </c>
      <c r="BW10">
        <v>0</v>
      </c>
      <c r="BX10">
        <v>0</v>
      </c>
      <c r="BY10">
        <v>-1007104</v>
      </c>
      <c r="BZ10">
        <v>0</v>
      </c>
      <c r="CA10">
        <v>0</v>
      </c>
      <c r="CB10">
        <v>0</v>
      </c>
      <c r="CC10" t="str">
        <f>(BU10+BV10+BW10+BX10+BY10+BZ10+CA10+CB10)</f>
        <v>0</v>
      </c>
      <c r="CD10">
        <v>0</v>
      </c>
      <c r="CE10" t="str">
        <f>(BU10+BV10+BW10+BX10+BY10+BZ10+CA10+CB10)-CD10</f>
        <v>0</v>
      </c>
      <c r="CF10" t="str">
        <f>(BQ10-BP10)</f>
        <v>0</v>
      </c>
      <c r="CG10" t="str">
        <f>CE10-BW10+BZ10</f>
        <v>0</v>
      </c>
      <c r="CH10" t="str">
        <f>IFERROR(CE10*100/BP10,0)</f>
        <v>0</v>
      </c>
    </row>
    <row r="11" spans="1:86">
      <c r="A11" s="3"/>
      <c r="B11" s="2" t="s">
        <v>71</v>
      </c>
      <c r="C11" t="s">
        <v>72</v>
      </c>
      <c r="D11">
        <v>210600000</v>
      </c>
      <c r="E11">
        <v>542870</v>
      </c>
      <c r="F11">
        <v>230680</v>
      </c>
      <c r="G11" s="2" t="s">
        <v>66</v>
      </c>
      <c r="H11">
        <v>358182</v>
      </c>
      <c r="I11">
        <v>210502</v>
      </c>
      <c r="J11" s="2" t="s">
        <v>73</v>
      </c>
      <c r="K11">
        <v>0</v>
      </c>
      <c r="L11">
        <v>0</v>
      </c>
      <c r="M11" s="2" t="s">
        <v>43</v>
      </c>
      <c r="N11">
        <v>0</v>
      </c>
      <c r="O11">
        <v>65856</v>
      </c>
      <c r="P11" s="2" t="s">
        <v>43</v>
      </c>
      <c r="Q11">
        <v>107919208</v>
      </c>
      <c r="R11">
        <v>117453454</v>
      </c>
      <c r="S11" s="2" t="s">
        <v>74</v>
      </c>
      <c r="T11">
        <v>0</v>
      </c>
      <c r="U11">
        <v>0</v>
      </c>
      <c r="V11" s="2" t="s">
        <v>43</v>
      </c>
      <c r="W11">
        <v>1493500</v>
      </c>
      <c r="X11">
        <v>1200065</v>
      </c>
      <c r="Y11" s="2" t="s">
        <v>55</v>
      </c>
      <c r="Z11">
        <v>2450000</v>
      </c>
      <c r="AA11">
        <v>2841624</v>
      </c>
      <c r="AB11" s="2" t="s">
        <v>75</v>
      </c>
      <c r="AC11">
        <v>4300000</v>
      </c>
      <c r="AD11">
        <v>1216907</v>
      </c>
      <c r="AE11" s="2" t="s">
        <v>76</v>
      </c>
      <c r="AI11">
        <v>1380000</v>
      </c>
      <c r="AJ11">
        <v>259097</v>
      </c>
      <c r="AK11" s="2" t="s">
        <v>77</v>
      </c>
      <c r="AL11">
        <v>14850000</v>
      </c>
      <c r="AM11">
        <v>11207784</v>
      </c>
      <c r="AN11" s="2" t="s">
        <v>78</v>
      </c>
      <c r="AR11">
        <v>23900000</v>
      </c>
      <c r="AS11">
        <v>19421117</v>
      </c>
      <c r="AT11" s="2" t="s">
        <v>79</v>
      </c>
      <c r="AU11">
        <v>8700000</v>
      </c>
      <c r="AV11">
        <v>6997488</v>
      </c>
      <c r="AW11" s="2" t="s">
        <v>55</v>
      </c>
      <c r="AX11">
        <v>0</v>
      </c>
      <c r="AY11">
        <v>18113631</v>
      </c>
      <c r="AZ11" s="2" t="s">
        <v>43</v>
      </c>
      <c r="BD11">
        <v>0</v>
      </c>
      <c r="BE11">
        <v>0</v>
      </c>
      <c r="BF11" s="2" t="s">
        <v>43</v>
      </c>
      <c r="BG11">
        <v>0</v>
      </c>
      <c r="BH11">
        <v>0</v>
      </c>
      <c r="BI11" s="2" t="s">
        <v>43</v>
      </c>
      <c r="BJ11">
        <v>0</v>
      </c>
      <c r="BK11">
        <v>42705</v>
      </c>
      <c r="BL11" s="2" t="s">
        <v>43</v>
      </c>
      <c r="BM11">
        <v>12500000</v>
      </c>
      <c r="BN11">
        <v>4131294</v>
      </c>
      <c r="BO11" s="2" t="s">
        <v>80</v>
      </c>
      <c r="BP11">
        <v>210600000</v>
      </c>
      <c r="BQ11" t="str">
        <f>(F11+I11+L11+O11+R11+U11+X11+AA11+AD11+AJ11+AM11+AS11+AV11+AY11+BE11+BH11+BK11+BN11)</f>
        <v>0</v>
      </c>
      <c r="BR11" s="2" t="str">
        <f>IFERROR(BQ11*100/BP11,0)</f>
        <v>0</v>
      </c>
      <c r="BU11">
        <v>3424210</v>
      </c>
      <c r="BV11">
        <v>179967994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 t="str">
        <f>(BU11+BV11+BW11+BX11+BY11+BZ11+CA11+CB11)</f>
        <v>0</v>
      </c>
      <c r="CD11">
        <v>0</v>
      </c>
      <c r="CE11" t="str">
        <f>(BU11+BV11+BW11+BX11+BY11+BZ11+CA11+CB11)-CD11</f>
        <v>0</v>
      </c>
      <c r="CF11" t="str">
        <f>(BQ11-BP11)</f>
        <v>0</v>
      </c>
      <c r="CG11" t="str">
        <f>CE11-BW11+BZ11</f>
        <v>0</v>
      </c>
      <c r="CH11" t="str">
        <f>IFERROR(CE11*100/BP11,0)</f>
        <v>0</v>
      </c>
    </row>
    <row r="12" spans="1:86">
      <c r="A12" s="3"/>
      <c r="B12" s="2" t="s">
        <v>81</v>
      </c>
      <c r="C12" t="s">
        <v>82</v>
      </c>
      <c r="D12">
        <v>198900000</v>
      </c>
      <c r="E12">
        <v>512710</v>
      </c>
      <c r="F12">
        <v>0</v>
      </c>
      <c r="G12" s="2" t="s">
        <v>43</v>
      </c>
      <c r="H12">
        <v>338283</v>
      </c>
      <c r="I12">
        <v>160900</v>
      </c>
      <c r="J12" s="2" t="s">
        <v>83</v>
      </c>
      <c r="K12">
        <v>0</v>
      </c>
      <c r="L12">
        <v>0</v>
      </c>
      <c r="M12" s="2" t="s">
        <v>43</v>
      </c>
      <c r="N12">
        <v>0</v>
      </c>
      <c r="O12">
        <v>0</v>
      </c>
      <c r="P12" s="2" t="s">
        <v>43</v>
      </c>
      <c r="Q12">
        <v>101923696</v>
      </c>
      <c r="R12">
        <v>45475048</v>
      </c>
      <c r="S12" s="2" t="s">
        <v>84</v>
      </c>
      <c r="T12">
        <v>0</v>
      </c>
      <c r="U12">
        <v>0</v>
      </c>
      <c r="V12" s="2" t="s">
        <v>43</v>
      </c>
      <c r="W12">
        <v>1854000</v>
      </c>
      <c r="X12">
        <v>1499553</v>
      </c>
      <c r="Y12" s="2" t="s">
        <v>79</v>
      </c>
      <c r="Z12">
        <v>4200000</v>
      </c>
      <c r="AA12">
        <v>9880301</v>
      </c>
      <c r="AB12" s="2" t="s">
        <v>85</v>
      </c>
      <c r="AC12">
        <v>3600000</v>
      </c>
      <c r="AD12">
        <v>416164</v>
      </c>
      <c r="AE12" s="2" t="s">
        <v>86</v>
      </c>
      <c r="AI12">
        <v>990000</v>
      </c>
      <c r="AJ12">
        <v>0</v>
      </c>
      <c r="AK12" s="2" t="s">
        <v>43</v>
      </c>
      <c r="AL12">
        <v>33100000</v>
      </c>
      <c r="AM12">
        <v>23239062</v>
      </c>
      <c r="AN12" s="2" t="s">
        <v>87</v>
      </c>
      <c r="AR12">
        <v>27900000</v>
      </c>
      <c r="AS12">
        <v>10789192</v>
      </c>
      <c r="AT12" s="2" t="s">
        <v>88</v>
      </c>
      <c r="AU12">
        <v>10800000</v>
      </c>
      <c r="AV12">
        <v>6542619</v>
      </c>
      <c r="AW12" s="2" t="s">
        <v>89</v>
      </c>
      <c r="AX12">
        <v>0</v>
      </c>
      <c r="AY12">
        <v>6622471</v>
      </c>
      <c r="AZ12" s="2" t="s">
        <v>43</v>
      </c>
      <c r="BD12">
        <v>0</v>
      </c>
      <c r="BE12">
        <v>0</v>
      </c>
      <c r="BF12" s="2" t="s">
        <v>43</v>
      </c>
      <c r="BG12">
        <v>0</v>
      </c>
      <c r="BH12">
        <v>0</v>
      </c>
      <c r="BI12" s="2" t="s">
        <v>43</v>
      </c>
      <c r="BJ12">
        <v>0</v>
      </c>
      <c r="BK12">
        <v>153734</v>
      </c>
      <c r="BL12" s="2" t="s">
        <v>43</v>
      </c>
      <c r="BM12">
        <v>15500000</v>
      </c>
      <c r="BN12">
        <v>4409165</v>
      </c>
      <c r="BO12" s="2" t="s">
        <v>76</v>
      </c>
      <c r="BP12">
        <v>198900000</v>
      </c>
      <c r="BQ12" t="str">
        <f>(F12+I12+L12+O12+R12+U12+X12+AA12+AD12+AJ12+AM12+AS12+AV12+AY12+BE12+BH12+BK12+BN12)</f>
        <v>0</v>
      </c>
      <c r="BR12" s="2" t="str">
        <f>IFERROR(BQ12*100/BP12,0)</f>
        <v>0</v>
      </c>
      <c r="BU12">
        <v>454983</v>
      </c>
      <c r="BV12">
        <v>109082112</v>
      </c>
      <c r="BW12">
        <v>0</v>
      </c>
      <c r="BX12">
        <v>0</v>
      </c>
      <c r="BY12">
        <v>-348886</v>
      </c>
      <c r="BZ12">
        <v>0</v>
      </c>
      <c r="CA12">
        <v>0</v>
      </c>
      <c r="CB12">
        <v>0</v>
      </c>
      <c r="CC12" t="str">
        <f>(BU12+BV12+BW12+BX12+BY12+BZ12+CA12+CB12)</f>
        <v>0</v>
      </c>
      <c r="CD12">
        <v>0</v>
      </c>
      <c r="CE12" t="str">
        <f>(BU12+BV12+BW12+BX12+BY12+BZ12+CA12+CB12)-CD12</f>
        <v>0</v>
      </c>
      <c r="CF12" t="str">
        <f>(BQ12-BP12)</f>
        <v>0</v>
      </c>
      <c r="CG12" t="str">
        <f>CE12-BW12+BZ12</f>
        <v>0</v>
      </c>
      <c r="CH12" t="str">
        <f>IFERROR(CE12*100/BP12,0)</f>
        <v>0</v>
      </c>
    </row>
    <row r="13" spans="1:86">
      <c r="A13" s="3"/>
      <c r="B13" s="2" t="s">
        <v>90</v>
      </c>
      <c r="C13" t="s">
        <v>91</v>
      </c>
      <c r="D13">
        <v>83500000</v>
      </c>
      <c r="E13">
        <v>215240</v>
      </c>
      <c r="F13">
        <v>845741</v>
      </c>
      <c r="G13" s="2" t="s">
        <v>92</v>
      </c>
      <c r="H13">
        <v>142014</v>
      </c>
      <c r="I13">
        <v>52900</v>
      </c>
      <c r="J13" s="2" t="s">
        <v>56</v>
      </c>
      <c r="K13">
        <v>0</v>
      </c>
      <c r="L13">
        <v>0</v>
      </c>
      <c r="M13" s="2" t="s">
        <v>43</v>
      </c>
      <c r="N13">
        <v>0</v>
      </c>
      <c r="O13">
        <v>0</v>
      </c>
      <c r="P13" s="2" t="s">
        <v>43</v>
      </c>
      <c r="Q13">
        <v>42788479</v>
      </c>
      <c r="R13">
        <v>30517418</v>
      </c>
      <c r="S13" s="2" t="s">
        <v>93</v>
      </c>
      <c r="T13">
        <v>0</v>
      </c>
      <c r="U13">
        <v>0</v>
      </c>
      <c r="V13" s="2" t="s">
        <v>43</v>
      </c>
      <c r="W13">
        <v>1050000</v>
      </c>
      <c r="X13">
        <v>547265</v>
      </c>
      <c r="Y13" s="2" t="s">
        <v>94</v>
      </c>
      <c r="Z13">
        <v>1550000</v>
      </c>
      <c r="AA13">
        <v>475758</v>
      </c>
      <c r="AB13" s="2" t="s">
        <v>95</v>
      </c>
      <c r="AC13">
        <v>1650000</v>
      </c>
      <c r="AD13">
        <v>983370</v>
      </c>
      <c r="AE13" s="2" t="s">
        <v>96</v>
      </c>
      <c r="AI13">
        <v>1600000</v>
      </c>
      <c r="AJ13">
        <v>117901</v>
      </c>
      <c r="AK13" s="2" t="s">
        <v>57</v>
      </c>
      <c r="AL13">
        <v>4500000</v>
      </c>
      <c r="AM13">
        <v>2445136</v>
      </c>
      <c r="AN13" s="2" t="s">
        <v>97</v>
      </c>
      <c r="AR13">
        <v>7500000</v>
      </c>
      <c r="AS13">
        <v>5887606</v>
      </c>
      <c r="AT13" s="2" t="s">
        <v>65</v>
      </c>
      <c r="AU13">
        <v>6450000</v>
      </c>
      <c r="AV13">
        <v>3315636</v>
      </c>
      <c r="AW13" s="2" t="s">
        <v>98</v>
      </c>
      <c r="AX13">
        <v>0</v>
      </c>
      <c r="AY13">
        <v>7309495</v>
      </c>
      <c r="AZ13" s="2" t="s">
        <v>43</v>
      </c>
      <c r="BD13">
        <v>0</v>
      </c>
      <c r="BE13">
        <v>0</v>
      </c>
      <c r="BF13" s="2" t="s">
        <v>43</v>
      </c>
      <c r="BG13">
        <v>0</v>
      </c>
      <c r="BH13">
        <v>0</v>
      </c>
      <c r="BI13" s="2" t="s">
        <v>43</v>
      </c>
      <c r="BJ13">
        <v>0</v>
      </c>
      <c r="BK13">
        <v>0</v>
      </c>
      <c r="BL13" s="2" t="s">
        <v>43</v>
      </c>
      <c r="BM13">
        <v>2500000</v>
      </c>
      <c r="BN13">
        <v>56374</v>
      </c>
      <c r="BO13" s="2" t="s">
        <v>99</v>
      </c>
      <c r="BP13">
        <v>83500000</v>
      </c>
      <c r="BQ13" t="str">
        <f>(F13+I13+L13+O13+R13+U13+X13+AA13+AD13+AJ13+AM13+AS13+AV13+AY13+BE13+BH13+BK13+BN13)</f>
        <v>0</v>
      </c>
      <c r="BR13" s="2" t="str">
        <f>IFERROR(BQ13*100/BP13,0)</f>
        <v>0</v>
      </c>
      <c r="BU13">
        <v>3313126</v>
      </c>
      <c r="BV13">
        <v>50378856</v>
      </c>
      <c r="BW13">
        <v>0</v>
      </c>
      <c r="BX13">
        <v>0</v>
      </c>
      <c r="BY13">
        <v>-1137382</v>
      </c>
      <c r="BZ13">
        <v>0</v>
      </c>
      <c r="CA13">
        <v>0</v>
      </c>
      <c r="CB13">
        <v>0</v>
      </c>
      <c r="CC13" t="str">
        <f>(BU13+BV13+BW13+BX13+BY13+BZ13+CA13+CB13)</f>
        <v>0</v>
      </c>
      <c r="CD13">
        <v>0</v>
      </c>
      <c r="CE13" t="str">
        <f>(BU13+BV13+BW13+BX13+BY13+BZ13+CA13+CB13)-CD13</f>
        <v>0</v>
      </c>
      <c r="CF13" t="str">
        <f>(BQ13-BP13)</f>
        <v>0</v>
      </c>
      <c r="CG13" t="str">
        <f>CE13-BW13+BZ13</f>
        <v>0</v>
      </c>
      <c r="CH13" t="str">
        <f>IFERROR(CE13*100/BP13,0)</f>
        <v>0</v>
      </c>
    </row>
    <row r="14" spans="1:86">
      <c r="A14" s="3"/>
      <c r="B14" s="2" t="s">
        <v>100</v>
      </c>
      <c r="C14" t="s">
        <v>101</v>
      </c>
      <c r="D14">
        <v>79900000</v>
      </c>
      <c r="E14">
        <v>205960</v>
      </c>
      <c r="F14">
        <v>0</v>
      </c>
      <c r="G14" s="2" t="s">
        <v>43</v>
      </c>
      <c r="H14">
        <v>135891</v>
      </c>
      <c r="I14">
        <v>40900</v>
      </c>
      <c r="J14" s="2" t="s">
        <v>102</v>
      </c>
      <c r="K14">
        <v>0</v>
      </c>
      <c r="L14">
        <v>0</v>
      </c>
      <c r="M14" s="2" t="s">
        <v>43</v>
      </c>
      <c r="N14">
        <v>0</v>
      </c>
      <c r="O14">
        <v>0</v>
      </c>
      <c r="P14" s="2" t="s">
        <v>43</v>
      </c>
      <c r="Q14">
        <v>40943707</v>
      </c>
      <c r="R14">
        <v>12821860</v>
      </c>
      <c r="S14" s="2" t="s">
        <v>95</v>
      </c>
      <c r="T14">
        <v>0</v>
      </c>
      <c r="U14">
        <v>0</v>
      </c>
      <c r="V14" s="2" t="s">
        <v>43</v>
      </c>
      <c r="W14">
        <v>1236000</v>
      </c>
      <c r="X14">
        <v>123850</v>
      </c>
      <c r="Y14" s="2" t="s">
        <v>103</v>
      </c>
      <c r="Z14">
        <v>1250000</v>
      </c>
      <c r="AA14">
        <v>875103</v>
      </c>
      <c r="AB14" s="2" t="s">
        <v>87</v>
      </c>
      <c r="AC14">
        <v>600000</v>
      </c>
      <c r="AD14">
        <v>511991</v>
      </c>
      <c r="AE14" s="2" t="s">
        <v>104</v>
      </c>
      <c r="AI14">
        <v>1350000</v>
      </c>
      <c r="AJ14">
        <v>0</v>
      </c>
      <c r="AK14" s="2" t="s">
        <v>43</v>
      </c>
      <c r="AL14">
        <v>4900000</v>
      </c>
      <c r="AM14">
        <v>1231439</v>
      </c>
      <c r="AN14" s="2" t="s">
        <v>51</v>
      </c>
      <c r="AR14">
        <v>8850000</v>
      </c>
      <c r="AS14">
        <v>4904478</v>
      </c>
      <c r="AT14" s="2" t="s">
        <v>105</v>
      </c>
      <c r="AU14">
        <v>5950000</v>
      </c>
      <c r="AV14">
        <v>2337277</v>
      </c>
      <c r="AW14" s="2" t="s">
        <v>88</v>
      </c>
      <c r="AX14">
        <v>0</v>
      </c>
      <c r="AY14">
        <v>5471723</v>
      </c>
      <c r="AZ14" s="2" t="s">
        <v>43</v>
      </c>
      <c r="BD14">
        <v>0</v>
      </c>
      <c r="BE14">
        <v>0</v>
      </c>
      <c r="BF14" s="2" t="s">
        <v>43</v>
      </c>
      <c r="BG14">
        <v>0</v>
      </c>
      <c r="BH14">
        <v>0</v>
      </c>
      <c r="BI14" s="2" t="s">
        <v>43</v>
      </c>
      <c r="BJ14">
        <v>0</v>
      </c>
      <c r="BK14">
        <v>38433</v>
      </c>
      <c r="BL14" s="2" t="s">
        <v>43</v>
      </c>
      <c r="BM14">
        <v>4800000</v>
      </c>
      <c r="BN14">
        <v>255961</v>
      </c>
      <c r="BO14" s="2" t="s">
        <v>106</v>
      </c>
      <c r="BP14">
        <v>79900000</v>
      </c>
      <c r="BQ14" t="str">
        <f>(F14+I14+L14+O14+R14+U14+X14+AA14+AD14+AJ14+AM14+AS14+AV14+AY14+BE14+BH14+BK14+BN14)</f>
        <v>0</v>
      </c>
      <c r="BR14" s="2" t="str">
        <f>IFERROR(BQ14*100/BP14,0)</f>
        <v>0</v>
      </c>
      <c r="BU14">
        <v>1385718</v>
      </c>
      <c r="BV14">
        <v>28463167</v>
      </c>
      <c r="BW14">
        <v>0</v>
      </c>
      <c r="BX14">
        <v>0</v>
      </c>
      <c r="BY14">
        <v>-1235870</v>
      </c>
      <c r="BZ14">
        <v>0</v>
      </c>
      <c r="CA14">
        <v>0</v>
      </c>
      <c r="CB14">
        <v>0</v>
      </c>
      <c r="CC14" t="str">
        <f>(BU14+BV14+BW14+BX14+BY14+BZ14+CA14+CB14)</f>
        <v>0</v>
      </c>
      <c r="CD14">
        <v>0</v>
      </c>
      <c r="CE14" t="str">
        <f>(BU14+BV14+BW14+BX14+BY14+BZ14+CA14+CB14)-CD14</f>
        <v>0</v>
      </c>
      <c r="CF14" t="str">
        <f>(BQ14-BP14)</f>
        <v>0</v>
      </c>
      <c r="CG14" t="str">
        <f>CE14-BW14+BZ14</f>
        <v>0</v>
      </c>
      <c r="CH14" t="str">
        <f>IFERROR(CE14*100/BP14,0)</f>
        <v>0</v>
      </c>
    </row>
    <row r="15" spans="1:86">
      <c r="A15" s="3"/>
      <c r="B15" s="2" t="s">
        <v>107</v>
      </c>
      <c r="C15" t="s">
        <v>108</v>
      </c>
      <c r="D15">
        <v>29800000</v>
      </c>
      <c r="E15">
        <v>76816</v>
      </c>
      <c r="F15">
        <v>3124432</v>
      </c>
      <c r="G15" s="2" t="s">
        <v>109</v>
      </c>
      <c r="H15">
        <v>50682</v>
      </c>
      <c r="I15">
        <v>27000</v>
      </c>
      <c r="J15" s="2" t="s">
        <v>110</v>
      </c>
      <c r="K15">
        <v>2301739</v>
      </c>
      <c r="L15">
        <v>10413048</v>
      </c>
      <c r="M15" s="2" t="s">
        <v>111</v>
      </c>
      <c r="N15">
        <v>0</v>
      </c>
      <c r="O15">
        <v>0</v>
      </c>
      <c r="P15" s="2" t="s">
        <v>43</v>
      </c>
      <c r="Q15">
        <v>15270619</v>
      </c>
      <c r="R15">
        <v>9001756</v>
      </c>
      <c r="S15" s="2" t="s">
        <v>73</v>
      </c>
      <c r="T15">
        <v>0</v>
      </c>
      <c r="U15">
        <v>0</v>
      </c>
      <c r="V15" s="2" t="s">
        <v>43</v>
      </c>
      <c r="W15">
        <v>721000</v>
      </c>
      <c r="X15">
        <v>1199974</v>
      </c>
      <c r="Y15" s="2" t="s">
        <v>112</v>
      </c>
      <c r="Z15">
        <v>990000</v>
      </c>
      <c r="AA15">
        <v>88879</v>
      </c>
      <c r="AB15" s="2" t="s">
        <v>113</v>
      </c>
      <c r="AC15">
        <v>0</v>
      </c>
      <c r="AD15">
        <v>50750</v>
      </c>
      <c r="AE15" s="2" t="s">
        <v>43</v>
      </c>
      <c r="AI15">
        <v>490000</v>
      </c>
      <c r="AJ15">
        <v>236505</v>
      </c>
      <c r="AK15" s="2" t="s">
        <v>83</v>
      </c>
      <c r="AL15">
        <v>400000</v>
      </c>
      <c r="AM15">
        <v>329484</v>
      </c>
      <c r="AN15" s="2" t="s">
        <v>114</v>
      </c>
      <c r="AR15">
        <v>3900000</v>
      </c>
      <c r="AS15">
        <v>429183</v>
      </c>
      <c r="AT15" s="2" t="s">
        <v>115</v>
      </c>
      <c r="AU15">
        <v>6300000</v>
      </c>
      <c r="AV15">
        <v>327513</v>
      </c>
      <c r="AW15" s="2" t="s">
        <v>106</v>
      </c>
      <c r="AX15">
        <v>0</v>
      </c>
      <c r="AY15">
        <v>6038676</v>
      </c>
      <c r="AZ15" s="2" t="s">
        <v>43</v>
      </c>
      <c r="BD15">
        <v>0</v>
      </c>
      <c r="BE15">
        <v>0</v>
      </c>
      <c r="BF15" s="2" t="s">
        <v>43</v>
      </c>
      <c r="BG15">
        <v>0</v>
      </c>
      <c r="BH15">
        <v>0</v>
      </c>
      <c r="BI15" s="2" t="s">
        <v>43</v>
      </c>
      <c r="BJ15">
        <v>0</v>
      </c>
      <c r="BK15">
        <v>0</v>
      </c>
      <c r="BL15" s="2" t="s">
        <v>43</v>
      </c>
      <c r="BM15">
        <v>1500000</v>
      </c>
      <c r="BN15">
        <v>27000</v>
      </c>
      <c r="BO15" s="2" t="s">
        <v>99</v>
      </c>
      <c r="BP15">
        <v>29800000</v>
      </c>
      <c r="BQ15" t="str">
        <f>(F15+I15+L15+O15+R15+U15+X15+AA15+AD15+AJ15+AM15+AS15+AV15+AY15+BE15+BH15+BK15+BN15)</f>
        <v>0</v>
      </c>
      <c r="BR15" s="2" t="str">
        <f>IFERROR(BQ15*100/BP15,0)</f>
        <v>0</v>
      </c>
      <c r="BU15">
        <v>32157000</v>
      </c>
      <c r="BV15">
        <v>0</v>
      </c>
      <c r="BW15">
        <v>0</v>
      </c>
      <c r="BX15">
        <v>-862800</v>
      </c>
      <c r="BY15">
        <v>0</v>
      </c>
      <c r="BZ15">
        <v>0</v>
      </c>
      <c r="CA15">
        <v>0</v>
      </c>
      <c r="CB15">
        <v>0</v>
      </c>
      <c r="CC15" t="str">
        <f>(BU15+BV15+BW15+BX15+BY15+BZ15+CA15+CB15)</f>
        <v>0</v>
      </c>
      <c r="CD15">
        <v>0</v>
      </c>
      <c r="CE15" t="str">
        <f>(BU15+BV15+BW15+BX15+BY15+BZ15+CA15+CB15)-CD15</f>
        <v>0</v>
      </c>
      <c r="CF15" t="str">
        <f>(BQ15-BP15)</f>
        <v>0</v>
      </c>
      <c r="CG15" t="str">
        <f>CE15-BW15+BZ15</f>
        <v>0</v>
      </c>
      <c r="CH15" t="str">
        <f>IFERROR(CE15*100/BP15,0)</f>
        <v>0</v>
      </c>
    </row>
    <row r="16" spans="1:86">
      <c r="A16" s="3"/>
      <c r="B16" s="2" t="s">
        <v>116</v>
      </c>
      <c r="C16" t="s">
        <v>117</v>
      </c>
      <c r="D16">
        <v>112500000</v>
      </c>
      <c r="E16">
        <v>289994</v>
      </c>
      <c r="F16">
        <v>0</v>
      </c>
      <c r="G16" s="2" t="s">
        <v>43</v>
      </c>
      <c r="H16">
        <v>191336</v>
      </c>
      <c r="I16">
        <v>409101</v>
      </c>
      <c r="J16" s="2" t="s">
        <v>118</v>
      </c>
      <c r="K16">
        <v>0</v>
      </c>
      <c r="L16">
        <v>0</v>
      </c>
      <c r="M16" s="2" t="s">
        <v>43</v>
      </c>
      <c r="N16">
        <v>0</v>
      </c>
      <c r="O16">
        <v>0</v>
      </c>
      <c r="P16" s="2" t="s">
        <v>43</v>
      </c>
      <c r="Q16">
        <v>57649149</v>
      </c>
      <c r="R16">
        <v>57138361</v>
      </c>
      <c r="S16" s="2" t="s">
        <v>119</v>
      </c>
      <c r="T16">
        <v>0</v>
      </c>
      <c r="U16">
        <v>0</v>
      </c>
      <c r="V16" s="2" t="s">
        <v>43</v>
      </c>
      <c r="W16">
        <v>824000</v>
      </c>
      <c r="X16">
        <v>369477</v>
      </c>
      <c r="Y16" s="2" t="s">
        <v>84</v>
      </c>
      <c r="Z16">
        <v>2300000</v>
      </c>
      <c r="AA16">
        <v>3899761</v>
      </c>
      <c r="AB16" s="2" t="s">
        <v>120</v>
      </c>
      <c r="AC16">
        <v>1150000</v>
      </c>
      <c r="AD16">
        <v>1649027</v>
      </c>
      <c r="AE16" s="2" t="s">
        <v>121</v>
      </c>
      <c r="AI16">
        <v>1450000</v>
      </c>
      <c r="AJ16">
        <v>2814514</v>
      </c>
      <c r="AK16" s="2" t="s">
        <v>122</v>
      </c>
      <c r="AL16">
        <v>12300000</v>
      </c>
      <c r="AM16">
        <v>6436702</v>
      </c>
      <c r="AN16" s="2" t="s">
        <v>94</v>
      </c>
      <c r="AR16">
        <v>12800000</v>
      </c>
      <c r="AS16">
        <v>15768946</v>
      </c>
      <c r="AT16" s="2" t="s">
        <v>123</v>
      </c>
      <c r="AU16">
        <v>5350000</v>
      </c>
      <c r="AV16">
        <v>3915760</v>
      </c>
      <c r="AW16" s="2" t="s">
        <v>124</v>
      </c>
      <c r="AX16">
        <v>0</v>
      </c>
      <c r="AY16">
        <v>8791206</v>
      </c>
      <c r="AZ16" s="2" t="s">
        <v>43</v>
      </c>
      <c r="BD16">
        <v>0</v>
      </c>
      <c r="BE16">
        <v>0</v>
      </c>
      <c r="BF16" s="2" t="s">
        <v>43</v>
      </c>
      <c r="BG16">
        <v>0</v>
      </c>
      <c r="BH16">
        <v>0</v>
      </c>
      <c r="BI16" s="2" t="s">
        <v>43</v>
      </c>
      <c r="BJ16">
        <v>0</v>
      </c>
      <c r="BK16">
        <v>103387</v>
      </c>
      <c r="BL16" s="2" t="s">
        <v>43</v>
      </c>
      <c r="BM16">
        <v>5950000</v>
      </c>
      <c r="BN16">
        <v>3954486</v>
      </c>
      <c r="BO16" s="2" t="s">
        <v>69</v>
      </c>
      <c r="BP16">
        <v>112500000</v>
      </c>
      <c r="BQ16" t="str">
        <f>(F16+I16+L16+O16+R16+U16+X16+AA16+AD16+AJ16+AM16+AS16+AV16+AY16+BE16+BH16+BK16+BN16)</f>
        <v>0</v>
      </c>
      <c r="BR16" s="2" t="str">
        <f>IFERROR(BQ16*100/BP16,0)</f>
        <v>0</v>
      </c>
      <c r="BU16">
        <v>10446108</v>
      </c>
      <c r="BV16">
        <v>96175460</v>
      </c>
      <c r="BW16">
        <v>0</v>
      </c>
      <c r="BX16">
        <v>0</v>
      </c>
      <c r="BY16">
        <v>-1370840</v>
      </c>
      <c r="BZ16">
        <v>0</v>
      </c>
      <c r="CA16">
        <v>0</v>
      </c>
      <c r="CB16">
        <v>0</v>
      </c>
      <c r="CC16" t="str">
        <f>(BU16+BV16+BW16+BX16+BY16+BZ16+CA16+CB16)</f>
        <v>0</v>
      </c>
      <c r="CD16">
        <v>0</v>
      </c>
      <c r="CE16" t="str">
        <f>(BU16+BV16+BW16+BX16+BY16+BZ16+CA16+CB16)-CD16</f>
        <v>0</v>
      </c>
      <c r="CF16" t="str">
        <f>(BQ16-BP16)</f>
        <v>0</v>
      </c>
      <c r="CG16" t="str">
        <f>CE16-BW16+BZ16</f>
        <v>0</v>
      </c>
      <c r="CH16" t="str">
        <f>IFERROR(CE16*100/BP16,0)</f>
        <v>0</v>
      </c>
    </row>
    <row r="17" spans="1:86">
      <c r="A17" s="3"/>
      <c r="B17" s="2" t="s">
        <v>125</v>
      </c>
      <c r="C17" t="s">
        <v>126</v>
      </c>
      <c r="D17">
        <v>218700000</v>
      </c>
      <c r="E17">
        <v>563749</v>
      </c>
      <c r="F17">
        <v>9882</v>
      </c>
      <c r="G17" s="2" t="s">
        <v>99</v>
      </c>
      <c r="H17">
        <v>371958</v>
      </c>
      <c r="I17">
        <v>308067</v>
      </c>
      <c r="J17" s="2" t="s">
        <v>127</v>
      </c>
      <c r="K17">
        <v>16892299</v>
      </c>
      <c r="L17">
        <v>19428240</v>
      </c>
      <c r="M17" s="2" t="s">
        <v>128</v>
      </c>
      <c r="N17">
        <v>0</v>
      </c>
      <c r="O17">
        <v>50654</v>
      </c>
      <c r="P17" s="2" t="s">
        <v>43</v>
      </c>
      <c r="Q17">
        <v>112069946</v>
      </c>
      <c r="R17">
        <v>109703158</v>
      </c>
      <c r="S17" s="2" t="s">
        <v>129</v>
      </c>
      <c r="T17">
        <v>0</v>
      </c>
      <c r="U17">
        <v>0</v>
      </c>
      <c r="V17" s="2" t="s">
        <v>43</v>
      </c>
      <c r="W17">
        <v>1545000</v>
      </c>
      <c r="X17">
        <v>1094494</v>
      </c>
      <c r="Y17" s="2" t="s">
        <v>93</v>
      </c>
      <c r="Z17">
        <v>8900000</v>
      </c>
      <c r="AA17">
        <v>6612331</v>
      </c>
      <c r="AB17" s="2" t="s">
        <v>53</v>
      </c>
      <c r="AC17">
        <v>2990000</v>
      </c>
      <c r="AD17">
        <v>1663207</v>
      </c>
      <c r="AE17" s="2" t="s">
        <v>130</v>
      </c>
      <c r="AI17">
        <v>1150000</v>
      </c>
      <c r="AJ17">
        <v>562551</v>
      </c>
      <c r="AK17" s="2" t="s">
        <v>131</v>
      </c>
      <c r="AL17">
        <v>11700000</v>
      </c>
      <c r="AM17">
        <v>6230829</v>
      </c>
      <c r="AN17" s="2" t="s">
        <v>110</v>
      </c>
      <c r="AR17">
        <v>18900000</v>
      </c>
      <c r="AS17">
        <v>23397408</v>
      </c>
      <c r="AT17" s="2" t="s">
        <v>132</v>
      </c>
      <c r="AU17">
        <v>7900000</v>
      </c>
      <c r="AV17">
        <v>1203327</v>
      </c>
      <c r="AW17" s="2" t="s">
        <v>133</v>
      </c>
      <c r="AX17">
        <v>0</v>
      </c>
      <c r="AY17">
        <v>34704802</v>
      </c>
      <c r="AZ17" s="2" t="s">
        <v>43</v>
      </c>
      <c r="BD17">
        <v>0</v>
      </c>
      <c r="BE17">
        <v>0</v>
      </c>
      <c r="BF17" s="2" t="s">
        <v>43</v>
      </c>
      <c r="BG17">
        <v>0</v>
      </c>
      <c r="BH17">
        <v>0</v>
      </c>
      <c r="BI17" s="2" t="s">
        <v>43</v>
      </c>
      <c r="BJ17">
        <v>0</v>
      </c>
      <c r="BK17">
        <v>76867</v>
      </c>
      <c r="BL17" s="2" t="s">
        <v>43</v>
      </c>
      <c r="BM17">
        <v>9900000</v>
      </c>
      <c r="BN17">
        <v>4539882</v>
      </c>
      <c r="BO17" s="2" t="s">
        <v>134</v>
      </c>
      <c r="BP17">
        <v>218700000</v>
      </c>
      <c r="BQ17" t="str">
        <f>(F17+I17+L17+O17+R17+U17+X17+AA17+AD17+AJ17+AM17+AS17+AV17+AY17+BE17+BH17+BK17+BN17)</f>
        <v>0</v>
      </c>
      <c r="BR17" s="2" t="str">
        <f>IFERROR(BQ17*100/BP17,0)</f>
        <v>0</v>
      </c>
      <c r="BU17">
        <v>16981779</v>
      </c>
      <c r="BV17">
        <v>195186293</v>
      </c>
      <c r="BW17">
        <v>0</v>
      </c>
      <c r="BX17">
        <v>-17518</v>
      </c>
      <c r="BY17">
        <v>-2564855</v>
      </c>
      <c r="BZ17">
        <v>0</v>
      </c>
      <c r="CA17">
        <v>0</v>
      </c>
      <c r="CB17">
        <v>0</v>
      </c>
      <c r="CC17" t="str">
        <f>(BU17+BV17+BW17+BX17+BY17+BZ17+CA17+CB17)</f>
        <v>0</v>
      </c>
      <c r="CD17">
        <v>0</v>
      </c>
      <c r="CE17" t="str">
        <f>(BU17+BV17+BW17+BX17+BY17+BZ17+CA17+CB17)-CD17</f>
        <v>0</v>
      </c>
      <c r="CF17" t="str">
        <f>(BQ17-BP17)</f>
        <v>0</v>
      </c>
      <c r="CG17" t="str">
        <f>CE17-BW17+BZ17</f>
        <v>0</v>
      </c>
      <c r="CH17" t="str">
        <f>IFERROR(CE17*100/BP17,0)</f>
        <v>0</v>
      </c>
    </row>
    <row r="18" spans="1:86">
      <c r="A18" s="3"/>
      <c r="B18" s="2" t="s">
        <v>135</v>
      </c>
      <c r="C18" t="s">
        <v>136</v>
      </c>
      <c r="D18">
        <v>176800000</v>
      </c>
      <c r="E18">
        <v>455742</v>
      </c>
      <c r="F18">
        <v>13721</v>
      </c>
      <c r="G18" s="2" t="s">
        <v>137</v>
      </c>
      <c r="H18">
        <v>300696</v>
      </c>
      <c r="I18">
        <v>49846</v>
      </c>
      <c r="J18" s="2" t="s">
        <v>138</v>
      </c>
      <c r="K18">
        <v>13655960</v>
      </c>
      <c r="L18">
        <v>4847808</v>
      </c>
      <c r="M18" s="2" t="s">
        <v>139</v>
      </c>
      <c r="N18">
        <v>0</v>
      </c>
      <c r="O18">
        <v>286081</v>
      </c>
      <c r="P18" s="2" t="s">
        <v>43</v>
      </c>
      <c r="Q18">
        <v>90598841</v>
      </c>
      <c r="R18">
        <v>82335275</v>
      </c>
      <c r="S18" s="2" t="s">
        <v>140</v>
      </c>
      <c r="T18">
        <v>0</v>
      </c>
      <c r="U18">
        <v>0</v>
      </c>
      <c r="V18" s="2" t="s">
        <v>43</v>
      </c>
      <c r="W18">
        <v>4326000</v>
      </c>
      <c r="X18">
        <v>4029823</v>
      </c>
      <c r="Y18" s="2" t="s">
        <v>141</v>
      </c>
      <c r="Z18">
        <v>5900000</v>
      </c>
      <c r="AA18">
        <v>5661321</v>
      </c>
      <c r="AB18" s="2" t="s">
        <v>142</v>
      </c>
      <c r="AC18">
        <v>0</v>
      </c>
      <c r="AD18">
        <v>368274</v>
      </c>
      <c r="AE18" s="2" t="s">
        <v>43</v>
      </c>
      <c r="AI18">
        <v>3900000</v>
      </c>
      <c r="AJ18">
        <v>3353008</v>
      </c>
      <c r="AK18" s="2" t="s">
        <v>143</v>
      </c>
      <c r="AL18">
        <v>3800000</v>
      </c>
      <c r="AM18">
        <v>2145164</v>
      </c>
      <c r="AN18" s="2" t="s">
        <v>130</v>
      </c>
      <c r="AR18">
        <v>14900000</v>
      </c>
      <c r="AS18">
        <v>10336470</v>
      </c>
      <c r="AT18" s="2" t="s">
        <v>144</v>
      </c>
      <c r="AU18">
        <v>7500000</v>
      </c>
      <c r="AV18">
        <v>6096428</v>
      </c>
      <c r="AW18" s="2" t="s">
        <v>79</v>
      </c>
      <c r="AX18">
        <v>0</v>
      </c>
      <c r="AY18">
        <v>20686507</v>
      </c>
      <c r="AZ18" s="2" t="s">
        <v>43</v>
      </c>
      <c r="BD18">
        <v>0</v>
      </c>
      <c r="BE18">
        <v>0</v>
      </c>
      <c r="BF18" s="2" t="s">
        <v>43</v>
      </c>
      <c r="BG18">
        <v>0</v>
      </c>
      <c r="BH18">
        <v>0</v>
      </c>
      <c r="BI18" s="2" t="s">
        <v>43</v>
      </c>
      <c r="BJ18">
        <v>0</v>
      </c>
      <c r="BK18">
        <v>0</v>
      </c>
      <c r="BL18" s="2" t="s">
        <v>43</v>
      </c>
      <c r="BM18">
        <v>3990000</v>
      </c>
      <c r="BN18">
        <v>2322778</v>
      </c>
      <c r="BO18" s="2" t="s">
        <v>145</v>
      </c>
      <c r="BP18">
        <v>176800000</v>
      </c>
      <c r="BQ18" t="str">
        <f>(F18+I18+L18+O18+R18+U18+X18+AA18+AD18+AJ18+AM18+AS18+AV18+AY18+BE18+BH18+BK18+BN18)</f>
        <v>0</v>
      </c>
      <c r="BR18" s="2" t="str">
        <f>IFERROR(BQ18*100/BP18,0)</f>
        <v>0</v>
      </c>
      <c r="BU18">
        <v>151422765</v>
      </c>
      <c r="BV18">
        <v>0</v>
      </c>
      <c r="BW18">
        <v>0</v>
      </c>
      <c r="BX18">
        <v>-8890261</v>
      </c>
      <c r="BY18">
        <v>0</v>
      </c>
      <c r="BZ18">
        <v>0</v>
      </c>
      <c r="CA18">
        <v>0</v>
      </c>
      <c r="CB18">
        <v>0</v>
      </c>
      <c r="CC18" t="str">
        <f>(BU18+BV18+BW18+BX18+BY18+BZ18+CA18+CB18)</f>
        <v>0</v>
      </c>
      <c r="CD18">
        <v>0</v>
      </c>
      <c r="CE18" t="str">
        <f>(BU18+BV18+BW18+BX18+BY18+BZ18+CA18+CB18)-CD18</f>
        <v>0</v>
      </c>
      <c r="CF18" t="str">
        <f>(BQ18-BP18)</f>
        <v>0</v>
      </c>
      <c r="CG18" t="str">
        <f>CE18-BW18+BZ18</f>
        <v>0</v>
      </c>
      <c r="CH18" t="str">
        <f>IFERROR(CE18*100/BP18,0)</f>
        <v>0</v>
      </c>
    </row>
    <row r="19" spans="1:86">
      <c r="A19" s="3"/>
      <c r="B19" s="2" t="s">
        <v>146</v>
      </c>
      <c r="C19" t="s">
        <v>147</v>
      </c>
      <c r="D19">
        <v>0</v>
      </c>
      <c r="E19">
        <v>0</v>
      </c>
      <c r="F19">
        <v>0</v>
      </c>
      <c r="G19" s="2" t="s">
        <v>43</v>
      </c>
      <c r="H19">
        <v>0</v>
      </c>
      <c r="I19">
        <v>0</v>
      </c>
      <c r="J19" s="2" t="s">
        <v>43</v>
      </c>
      <c r="K19">
        <v>0</v>
      </c>
      <c r="L19">
        <v>0</v>
      </c>
      <c r="M19" s="2" t="s">
        <v>43</v>
      </c>
      <c r="N19">
        <v>0</v>
      </c>
      <c r="O19">
        <v>0</v>
      </c>
      <c r="P19" s="2" t="s">
        <v>43</v>
      </c>
      <c r="Q19">
        <v>0</v>
      </c>
      <c r="R19">
        <v>0</v>
      </c>
      <c r="S19" s="2" t="s">
        <v>43</v>
      </c>
      <c r="T19">
        <v>0</v>
      </c>
      <c r="U19">
        <v>0</v>
      </c>
      <c r="V19" s="2" t="s">
        <v>43</v>
      </c>
      <c r="W19">
        <v>0</v>
      </c>
      <c r="X19">
        <v>0</v>
      </c>
      <c r="Y19" s="2" t="s">
        <v>43</v>
      </c>
      <c r="Z19">
        <v>0</v>
      </c>
      <c r="AA19">
        <v>0</v>
      </c>
      <c r="AB19" s="2" t="s">
        <v>43</v>
      </c>
      <c r="AC19">
        <v>0</v>
      </c>
      <c r="AD19">
        <v>0</v>
      </c>
      <c r="AE19" s="2" t="s">
        <v>43</v>
      </c>
      <c r="AI19">
        <v>0</v>
      </c>
      <c r="AJ19">
        <v>0</v>
      </c>
      <c r="AK19" s="2" t="s">
        <v>43</v>
      </c>
      <c r="AL19">
        <v>0</v>
      </c>
      <c r="AM19">
        <v>0</v>
      </c>
      <c r="AN19" s="2" t="s">
        <v>43</v>
      </c>
      <c r="AR19">
        <v>0</v>
      </c>
      <c r="AS19">
        <v>0</v>
      </c>
      <c r="AT19" s="2" t="s">
        <v>43</v>
      </c>
      <c r="AU19">
        <v>0</v>
      </c>
      <c r="AV19">
        <v>0</v>
      </c>
      <c r="AW19" s="2" t="s">
        <v>43</v>
      </c>
      <c r="AX19">
        <v>0</v>
      </c>
      <c r="AY19">
        <v>0</v>
      </c>
      <c r="AZ19" s="2" t="s">
        <v>43</v>
      </c>
      <c r="BD19">
        <v>0</v>
      </c>
      <c r="BE19">
        <v>0</v>
      </c>
      <c r="BF19" s="2" t="s">
        <v>43</v>
      </c>
      <c r="BG19">
        <v>0</v>
      </c>
      <c r="BH19">
        <v>0</v>
      </c>
      <c r="BI19" s="2" t="s">
        <v>43</v>
      </c>
      <c r="BJ19">
        <v>0</v>
      </c>
      <c r="BK19">
        <v>0</v>
      </c>
      <c r="BL19" s="2" t="s">
        <v>43</v>
      </c>
      <c r="BM19">
        <v>0</v>
      </c>
      <c r="BN19">
        <v>0</v>
      </c>
      <c r="BO19" s="2" t="s">
        <v>43</v>
      </c>
      <c r="BP19">
        <v>0</v>
      </c>
      <c r="BQ19" t="str">
        <f>(F19+I19+L19+O19+R19+U19+X19+AA19+AD19+AJ19+AM19+AS19+AV19+AY19+BE19+BH19+BK19+BN19)</f>
        <v>0</v>
      </c>
      <c r="BR19" s="2" t="str">
        <f>IFERROR(BQ19*100/BP19,0)</f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t="str">
        <f>(BU19+BV19+BW19+BX19+BY19+BZ19+CA19+CB19)</f>
        <v>0</v>
      </c>
      <c r="CD19">
        <v>0</v>
      </c>
      <c r="CE19" t="str">
        <f>(BU19+BV19+BW19+BX19+BY19+BZ19+CA19+CB19)-CD19</f>
        <v>0</v>
      </c>
      <c r="CF19" t="str">
        <f>(BQ19-BP19)</f>
        <v>0</v>
      </c>
      <c r="CG19" t="str">
        <f>CE19-BW19+BZ19</f>
        <v>0</v>
      </c>
      <c r="CH19" t="str">
        <f>IFERROR(CE19*100/BP19,0)</f>
        <v>0</v>
      </c>
    </row>
    <row r="20" spans="1:86">
      <c r="A20" s="3"/>
      <c r="B20" s="2" t="s">
        <v>148</v>
      </c>
      <c r="C20" t="s">
        <v>149</v>
      </c>
      <c r="D20">
        <v>26900000</v>
      </c>
      <c r="E20">
        <v>69340</v>
      </c>
      <c r="F20">
        <v>13721</v>
      </c>
      <c r="G20" s="2" t="s">
        <v>150</v>
      </c>
      <c r="H20">
        <v>45750</v>
      </c>
      <c r="I20">
        <v>0</v>
      </c>
      <c r="J20" s="2" t="s">
        <v>43</v>
      </c>
      <c r="K20">
        <v>0</v>
      </c>
      <c r="L20">
        <v>0</v>
      </c>
      <c r="M20" s="2" t="s">
        <v>43</v>
      </c>
      <c r="N20">
        <v>0</v>
      </c>
      <c r="O20">
        <v>0</v>
      </c>
      <c r="P20" s="2" t="s">
        <v>43</v>
      </c>
      <c r="Q20">
        <v>13784552</v>
      </c>
      <c r="R20">
        <v>25973733</v>
      </c>
      <c r="S20" s="2" t="s">
        <v>151</v>
      </c>
      <c r="T20">
        <v>0</v>
      </c>
      <c r="U20">
        <v>0</v>
      </c>
      <c r="V20" s="2" t="s">
        <v>43</v>
      </c>
      <c r="W20">
        <v>0</v>
      </c>
      <c r="X20">
        <v>0</v>
      </c>
      <c r="Y20" s="2" t="s">
        <v>43</v>
      </c>
      <c r="Z20">
        <v>0</v>
      </c>
      <c r="AA20">
        <v>302197</v>
      </c>
      <c r="AB20" s="2" t="s">
        <v>43</v>
      </c>
      <c r="AC20">
        <v>150000</v>
      </c>
      <c r="AD20">
        <v>101500</v>
      </c>
      <c r="AE20" s="2" t="s">
        <v>152</v>
      </c>
      <c r="AI20">
        <v>0</v>
      </c>
      <c r="AJ20">
        <v>25835</v>
      </c>
      <c r="AK20" s="2" t="s">
        <v>43</v>
      </c>
      <c r="AL20">
        <v>2450000</v>
      </c>
      <c r="AM20">
        <v>2143701</v>
      </c>
      <c r="AN20" s="2" t="s">
        <v>153</v>
      </c>
      <c r="AR20">
        <v>2450000</v>
      </c>
      <c r="AS20">
        <v>1866670</v>
      </c>
      <c r="AT20" s="2" t="s">
        <v>154</v>
      </c>
      <c r="AU20">
        <v>1000000</v>
      </c>
      <c r="AV20">
        <v>2468061</v>
      </c>
      <c r="AW20" s="2" t="s">
        <v>155</v>
      </c>
      <c r="AX20">
        <v>0</v>
      </c>
      <c r="AY20">
        <v>1168116</v>
      </c>
      <c r="AZ20" s="2" t="s">
        <v>43</v>
      </c>
      <c r="BD20">
        <v>0</v>
      </c>
      <c r="BE20">
        <v>0</v>
      </c>
      <c r="BF20" s="2" t="s">
        <v>43</v>
      </c>
      <c r="BG20">
        <v>0</v>
      </c>
      <c r="BH20">
        <v>0</v>
      </c>
      <c r="BI20" s="2" t="s">
        <v>43</v>
      </c>
      <c r="BJ20">
        <v>0</v>
      </c>
      <c r="BK20">
        <v>0</v>
      </c>
      <c r="BL20" s="2" t="s">
        <v>43</v>
      </c>
      <c r="BM20">
        <v>0</v>
      </c>
      <c r="BN20">
        <v>137700</v>
      </c>
      <c r="BO20" s="2" t="s">
        <v>43</v>
      </c>
      <c r="BP20">
        <v>26900000</v>
      </c>
      <c r="BQ20" t="str">
        <f>(F20+I20+L20+O20+R20+U20+X20+AA20+AD20+AJ20+AM20+AS20+AV20+AY20+BE20+BH20+BK20+BN20)</f>
        <v>0</v>
      </c>
      <c r="BR20" s="2" t="str">
        <f>IFERROR(BQ20*100/BP20,0)</f>
        <v>0</v>
      </c>
      <c r="BU20">
        <v>5305813</v>
      </c>
      <c r="BV20">
        <v>28895421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 t="str">
        <f>(BU20+BV20+BW20+BX20+BY20+BZ20+CA20+CB20)</f>
        <v>0</v>
      </c>
      <c r="CD20">
        <v>0</v>
      </c>
      <c r="CE20" t="str">
        <f>(BU20+BV20+BW20+BX20+BY20+BZ20+CA20+CB20)-CD20</f>
        <v>0</v>
      </c>
      <c r="CF20" t="str">
        <f>(BQ20-BP20)</f>
        <v>0</v>
      </c>
      <c r="CG20" t="str">
        <f>CE20-BW20+BZ20</f>
        <v>0</v>
      </c>
      <c r="CH20" t="str">
        <f>IFERROR(CE20*100/BP20,0)</f>
        <v>0</v>
      </c>
    </row>
    <row r="21" spans="1:86">
      <c r="A21" s="3"/>
      <c r="B21" s="2" t="s">
        <v>156</v>
      </c>
      <c r="C21" t="s">
        <v>157</v>
      </c>
      <c r="D21">
        <v>123500000</v>
      </c>
      <c r="E21">
        <v>318349</v>
      </c>
      <c r="F21">
        <v>0</v>
      </c>
      <c r="G21" s="2" t="s">
        <v>43</v>
      </c>
      <c r="H21">
        <v>210045</v>
      </c>
      <c r="I21">
        <v>220075</v>
      </c>
      <c r="J21" s="2" t="s">
        <v>50</v>
      </c>
      <c r="K21">
        <v>0</v>
      </c>
      <c r="L21">
        <v>0</v>
      </c>
      <c r="M21" s="2" t="s">
        <v>43</v>
      </c>
      <c r="N21">
        <v>0</v>
      </c>
      <c r="O21">
        <v>0</v>
      </c>
      <c r="P21" s="2" t="s">
        <v>43</v>
      </c>
      <c r="Q21">
        <v>63285955</v>
      </c>
      <c r="R21">
        <v>22955329</v>
      </c>
      <c r="S21" s="2" t="s">
        <v>158</v>
      </c>
      <c r="T21">
        <v>0</v>
      </c>
      <c r="U21">
        <v>0</v>
      </c>
      <c r="V21" s="2" t="s">
        <v>43</v>
      </c>
      <c r="W21">
        <v>1236000</v>
      </c>
      <c r="X21">
        <v>550523</v>
      </c>
      <c r="Y21" s="2" t="s">
        <v>84</v>
      </c>
      <c r="Z21">
        <v>2150000</v>
      </c>
      <c r="AA21">
        <v>1933911</v>
      </c>
      <c r="AB21" s="2" t="s">
        <v>159</v>
      </c>
      <c r="AC21">
        <v>2600000</v>
      </c>
      <c r="AD21">
        <v>1165416</v>
      </c>
      <c r="AE21" s="2" t="s">
        <v>84</v>
      </c>
      <c r="AI21">
        <v>790000</v>
      </c>
      <c r="AJ21">
        <v>23580</v>
      </c>
      <c r="AK21" s="2" t="s">
        <v>137</v>
      </c>
      <c r="AL21">
        <v>8800000</v>
      </c>
      <c r="AM21">
        <v>7193362</v>
      </c>
      <c r="AN21" s="2" t="s">
        <v>114</v>
      </c>
      <c r="AR21">
        <v>22900000</v>
      </c>
      <c r="AS21">
        <v>13816604</v>
      </c>
      <c r="AT21" s="2" t="s">
        <v>96</v>
      </c>
      <c r="AU21">
        <v>5900000</v>
      </c>
      <c r="AV21">
        <v>1731175</v>
      </c>
      <c r="AW21" s="2" t="s">
        <v>160</v>
      </c>
      <c r="AX21">
        <v>0</v>
      </c>
      <c r="AY21">
        <v>3083597</v>
      </c>
      <c r="AZ21" s="2" t="s">
        <v>43</v>
      </c>
      <c r="BD21">
        <v>0</v>
      </c>
      <c r="BE21">
        <v>0</v>
      </c>
      <c r="BF21" s="2" t="s">
        <v>43</v>
      </c>
      <c r="BG21">
        <v>0</v>
      </c>
      <c r="BH21">
        <v>0</v>
      </c>
      <c r="BI21" s="2" t="s">
        <v>43</v>
      </c>
      <c r="BJ21">
        <v>0</v>
      </c>
      <c r="BK21">
        <v>12811</v>
      </c>
      <c r="BL21" s="2" t="s">
        <v>43</v>
      </c>
      <c r="BM21">
        <v>6900000</v>
      </c>
      <c r="BN21">
        <v>1183525</v>
      </c>
      <c r="BO21" s="2" t="s">
        <v>138</v>
      </c>
      <c r="BP21">
        <v>123500000</v>
      </c>
      <c r="BQ21" t="str">
        <f>(F21+I21+L21+O21+R21+U21+X21+AA21+AD21+AJ21+AM21+AS21+AV21+AY21+BE21+BH21+BK21+BN21)</f>
        <v>0</v>
      </c>
      <c r="BR21" s="2" t="str">
        <f>IFERROR(BQ21*100/BP21,0)</f>
        <v>0</v>
      </c>
      <c r="BU21">
        <v>5168289</v>
      </c>
      <c r="BV21">
        <v>48984118</v>
      </c>
      <c r="BW21">
        <v>0</v>
      </c>
      <c r="BX21">
        <v>0</v>
      </c>
      <c r="BY21">
        <v>-282499</v>
      </c>
      <c r="BZ21">
        <v>0</v>
      </c>
      <c r="CA21">
        <v>0</v>
      </c>
      <c r="CB21">
        <v>0</v>
      </c>
      <c r="CC21" t="str">
        <f>(BU21+BV21+BW21+BX21+BY21+BZ21+CA21+CB21)</f>
        <v>0</v>
      </c>
      <c r="CD21">
        <v>0</v>
      </c>
      <c r="CE21" t="str">
        <f>(BU21+BV21+BW21+BX21+BY21+BZ21+CA21+CB21)-CD21</f>
        <v>0</v>
      </c>
      <c r="CF21" t="str">
        <f>(BQ21-BP21)</f>
        <v>0</v>
      </c>
      <c r="CG21" t="str">
        <f>CE21-BW21+BZ21</f>
        <v>0</v>
      </c>
      <c r="CH21" t="str">
        <f>IFERROR(CE21*100/BP21,0)</f>
        <v>0</v>
      </c>
    </row>
    <row r="22" spans="1:86">
      <c r="A22" s="3"/>
      <c r="B22" s="2" t="s">
        <v>161</v>
      </c>
      <c r="C22" t="s">
        <v>162</v>
      </c>
      <c r="D22">
        <v>56600000</v>
      </c>
      <c r="E22">
        <v>145899</v>
      </c>
      <c r="F22">
        <v>1844268</v>
      </c>
      <c r="G22" s="2" t="s">
        <v>163</v>
      </c>
      <c r="H22">
        <v>96263</v>
      </c>
      <c r="I22">
        <v>87800</v>
      </c>
      <c r="J22" s="2" t="s">
        <v>140</v>
      </c>
      <c r="K22">
        <v>0</v>
      </c>
      <c r="L22">
        <v>0</v>
      </c>
      <c r="M22" s="2" t="s">
        <v>43</v>
      </c>
      <c r="N22">
        <v>0</v>
      </c>
      <c r="O22">
        <v>0</v>
      </c>
      <c r="P22" s="2" t="s">
        <v>43</v>
      </c>
      <c r="Q22">
        <v>29003927</v>
      </c>
      <c r="R22">
        <v>24361424</v>
      </c>
      <c r="S22" s="2" t="s">
        <v>70</v>
      </c>
      <c r="T22">
        <v>0</v>
      </c>
      <c r="U22">
        <v>0</v>
      </c>
      <c r="V22" s="2" t="s">
        <v>43</v>
      </c>
      <c r="W22">
        <v>360500</v>
      </c>
      <c r="X22">
        <v>331262</v>
      </c>
      <c r="Y22" s="2" t="s">
        <v>164</v>
      </c>
      <c r="Z22">
        <v>1200000</v>
      </c>
      <c r="AA22">
        <v>615646</v>
      </c>
      <c r="AB22" s="2" t="s">
        <v>98</v>
      </c>
      <c r="AC22">
        <v>950000</v>
      </c>
      <c r="AD22">
        <v>1088376</v>
      </c>
      <c r="AE22" s="2" t="s">
        <v>128</v>
      </c>
      <c r="AI22">
        <v>300000</v>
      </c>
      <c r="AJ22">
        <v>0</v>
      </c>
      <c r="AK22" s="2" t="s">
        <v>43</v>
      </c>
      <c r="AL22">
        <v>8300000</v>
      </c>
      <c r="AM22">
        <v>7815462</v>
      </c>
      <c r="AN22" s="2" t="s">
        <v>68</v>
      </c>
      <c r="AR22">
        <v>5900000</v>
      </c>
      <c r="AS22">
        <v>7768805</v>
      </c>
      <c r="AT22" s="2" t="s">
        <v>165</v>
      </c>
      <c r="AU22">
        <v>2650000</v>
      </c>
      <c r="AV22">
        <v>2366527</v>
      </c>
      <c r="AW22" s="2" t="s">
        <v>166</v>
      </c>
      <c r="AX22">
        <v>0</v>
      </c>
      <c r="AY22">
        <v>3945865</v>
      </c>
      <c r="AZ22" s="2" t="s">
        <v>43</v>
      </c>
      <c r="BD22">
        <v>0</v>
      </c>
      <c r="BE22">
        <v>0</v>
      </c>
      <c r="BF22" s="2" t="s">
        <v>43</v>
      </c>
      <c r="BG22">
        <v>0</v>
      </c>
      <c r="BH22">
        <v>0</v>
      </c>
      <c r="BI22" s="2" t="s">
        <v>43</v>
      </c>
      <c r="BJ22">
        <v>0</v>
      </c>
      <c r="BK22">
        <v>0</v>
      </c>
      <c r="BL22" s="2" t="s">
        <v>43</v>
      </c>
      <c r="BM22">
        <v>7900000</v>
      </c>
      <c r="BN22">
        <v>4726048</v>
      </c>
      <c r="BO22" s="2" t="s">
        <v>96</v>
      </c>
      <c r="BP22">
        <v>56600000</v>
      </c>
      <c r="BQ22" t="str">
        <f>(F22+I22+L22+O22+R22+U22+X22+AA22+AD22+AJ22+AM22+AS22+AV22+AY22+BE22+BH22+BK22+BN22)</f>
        <v>0</v>
      </c>
      <c r="BR22" s="2" t="str">
        <f>IFERROR(BQ22*100/BP22,0)</f>
        <v>0</v>
      </c>
      <c r="BU22">
        <v>103773</v>
      </c>
      <c r="BV22">
        <v>55077707</v>
      </c>
      <c r="BW22">
        <v>0</v>
      </c>
      <c r="BX22">
        <v>0</v>
      </c>
      <c r="BY22">
        <v>-229997</v>
      </c>
      <c r="BZ22">
        <v>0</v>
      </c>
      <c r="CA22">
        <v>0</v>
      </c>
      <c r="CB22">
        <v>0</v>
      </c>
      <c r="CC22" t="str">
        <f>(BU22+BV22+BW22+BX22+BY22+BZ22+CA22+CB22)</f>
        <v>0</v>
      </c>
      <c r="CD22">
        <v>0</v>
      </c>
      <c r="CE22" t="str">
        <f>(BU22+BV22+BW22+BX22+BY22+BZ22+CA22+CB22)-CD22</f>
        <v>0</v>
      </c>
      <c r="CF22" t="str">
        <f>(BQ22-BP22)</f>
        <v>0</v>
      </c>
      <c r="CG22" t="str">
        <f>CE22-BW22+BZ22</f>
        <v>0</v>
      </c>
      <c r="CH22" t="str">
        <f>IFERROR(CE22*100/BP22,0)</f>
        <v>0</v>
      </c>
    </row>
    <row r="23" spans="1:86">
      <c r="A23" s="3"/>
      <c r="B23" s="2" t="s">
        <v>167</v>
      </c>
      <c r="C23" t="s">
        <v>168</v>
      </c>
      <c r="D23">
        <v>31700000</v>
      </c>
      <c r="E23">
        <v>81714</v>
      </c>
      <c r="F23">
        <v>0</v>
      </c>
      <c r="G23" s="2" t="s">
        <v>43</v>
      </c>
      <c r="H23">
        <v>53914</v>
      </c>
      <c r="I23">
        <v>0</v>
      </c>
      <c r="J23" s="2" t="s">
        <v>43</v>
      </c>
      <c r="K23">
        <v>0</v>
      </c>
      <c r="L23">
        <v>0</v>
      </c>
      <c r="M23" s="2" t="s">
        <v>43</v>
      </c>
      <c r="N23">
        <v>0</v>
      </c>
      <c r="O23">
        <v>0</v>
      </c>
      <c r="P23" s="2" t="s">
        <v>43</v>
      </c>
      <c r="Q23">
        <v>16244249</v>
      </c>
      <c r="R23">
        <v>13982595</v>
      </c>
      <c r="S23" s="2" t="s">
        <v>143</v>
      </c>
      <c r="T23">
        <v>0</v>
      </c>
      <c r="U23">
        <v>0</v>
      </c>
      <c r="V23" s="2" t="s">
        <v>43</v>
      </c>
      <c r="W23">
        <v>463500</v>
      </c>
      <c r="X23">
        <v>185294</v>
      </c>
      <c r="Y23" s="2" t="s">
        <v>169</v>
      </c>
      <c r="Z23">
        <v>350000</v>
      </c>
      <c r="AA23">
        <v>682431</v>
      </c>
      <c r="AB23" s="2" t="s">
        <v>170</v>
      </c>
      <c r="AC23">
        <v>1750000</v>
      </c>
      <c r="AD23">
        <v>662689</v>
      </c>
      <c r="AE23" s="2" t="s">
        <v>171</v>
      </c>
      <c r="AI23">
        <v>980000</v>
      </c>
      <c r="AJ23">
        <v>399744</v>
      </c>
      <c r="AK23" s="2" t="s">
        <v>172</v>
      </c>
      <c r="AL23">
        <v>3500000</v>
      </c>
      <c r="AM23">
        <v>3339706</v>
      </c>
      <c r="AN23" s="2" t="s">
        <v>173</v>
      </c>
      <c r="AR23">
        <v>2800000</v>
      </c>
      <c r="AS23">
        <v>1549591</v>
      </c>
      <c r="AT23" s="2" t="s">
        <v>105</v>
      </c>
      <c r="AU23">
        <v>3050000</v>
      </c>
      <c r="AV23">
        <v>3027330</v>
      </c>
      <c r="AW23" s="2" t="s">
        <v>119</v>
      </c>
      <c r="AX23">
        <v>0</v>
      </c>
      <c r="AY23">
        <v>7179703</v>
      </c>
      <c r="AZ23" s="2" t="s">
        <v>43</v>
      </c>
      <c r="BD23">
        <v>0</v>
      </c>
      <c r="BE23">
        <v>0</v>
      </c>
      <c r="BF23" s="2" t="s">
        <v>43</v>
      </c>
      <c r="BG23">
        <v>0</v>
      </c>
      <c r="BH23">
        <v>0</v>
      </c>
      <c r="BI23" s="2" t="s">
        <v>43</v>
      </c>
      <c r="BJ23">
        <v>0</v>
      </c>
      <c r="BK23">
        <v>0</v>
      </c>
      <c r="BL23" s="2" t="s">
        <v>43</v>
      </c>
      <c r="BM23">
        <v>1350000</v>
      </c>
      <c r="BN23">
        <v>294047</v>
      </c>
      <c r="BO23" s="2" t="s">
        <v>174</v>
      </c>
      <c r="BP23">
        <v>31700000</v>
      </c>
      <c r="BQ23" t="str">
        <f>(F23+I23+L23+O23+R23+U23+X23+AA23+AD23+AJ23+AM23+AS23+AV23+AY23+BE23+BH23+BK23+BN23)</f>
        <v>0</v>
      </c>
      <c r="BR23" s="2" t="str">
        <f>IFERROR(BQ23*100/BP23,0)</f>
        <v>0</v>
      </c>
      <c r="BU23">
        <v>1200303</v>
      </c>
      <c r="BV23">
        <v>30102827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 t="str">
        <f>(BU23+BV23+BW23+BX23+BY23+BZ23+CA23+CB23)</f>
        <v>0</v>
      </c>
      <c r="CD23">
        <v>0</v>
      </c>
      <c r="CE23" t="str">
        <f>(BU23+BV23+BW23+BX23+BY23+BZ23+CA23+CB23)-CD23</f>
        <v>0</v>
      </c>
      <c r="CF23" t="str">
        <f>(BQ23-BP23)</f>
        <v>0</v>
      </c>
      <c r="CG23" t="str">
        <f>CE23-BW23+BZ23</f>
        <v>0</v>
      </c>
      <c r="CH23" t="str">
        <f>IFERROR(CE23*100/BP23,0)</f>
        <v>0</v>
      </c>
    </row>
    <row r="24" spans="1:86">
      <c r="A24" s="3"/>
      <c r="B24" s="2" t="s">
        <v>175</v>
      </c>
      <c r="C24" t="s">
        <v>176</v>
      </c>
      <c r="D24">
        <v>52500000</v>
      </c>
      <c r="E24">
        <v>135330</v>
      </c>
      <c r="F24">
        <v>814128</v>
      </c>
      <c r="G24" s="2" t="s">
        <v>177</v>
      </c>
      <c r="H24">
        <v>89290</v>
      </c>
      <c r="I24">
        <v>117000</v>
      </c>
      <c r="J24" s="2" t="s">
        <v>178</v>
      </c>
      <c r="K24">
        <v>0</v>
      </c>
      <c r="L24">
        <v>0</v>
      </c>
      <c r="M24" s="2" t="s">
        <v>43</v>
      </c>
      <c r="N24">
        <v>0</v>
      </c>
      <c r="O24">
        <v>0</v>
      </c>
      <c r="P24" s="2" t="s">
        <v>43</v>
      </c>
      <c r="Q24">
        <v>26902936</v>
      </c>
      <c r="R24">
        <v>29553082</v>
      </c>
      <c r="S24" s="2" t="s">
        <v>179</v>
      </c>
      <c r="T24">
        <v>0</v>
      </c>
      <c r="U24">
        <v>0</v>
      </c>
      <c r="V24" s="2" t="s">
        <v>43</v>
      </c>
      <c r="W24">
        <v>360500</v>
      </c>
      <c r="X24">
        <v>0</v>
      </c>
      <c r="Y24" s="2" t="s">
        <v>43</v>
      </c>
      <c r="Z24">
        <v>500000</v>
      </c>
      <c r="AA24">
        <v>245548</v>
      </c>
      <c r="AB24" s="2" t="s">
        <v>131</v>
      </c>
      <c r="AC24">
        <v>1450000</v>
      </c>
      <c r="AD24">
        <v>730828</v>
      </c>
      <c r="AE24" s="2" t="s">
        <v>180</v>
      </c>
      <c r="AI24">
        <v>350000</v>
      </c>
      <c r="AJ24">
        <v>364732</v>
      </c>
      <c r="AK24" s="2" t="s">
        <v>181</v>
      </c>
      <c r="AL24">
        <v>4850000</v>
      </c>
      <c r="AM24">
        <v>8147848</v>
      </c>
      <c r="AN24" s="2" t="s">
        <v>182</v>
      </c>
      <c r="AR24">
        <v>10990000</v>
      </c>
      <c r="AS24">
        <v>1027888</v>
      </c>
      <c r="AT24" s="2" t="s">
        <v>113</v>
      </c>
      <c r="AU24">
        <v>4250000</v>
      </c>
      <c r="AV24">
        <v>2913715</v>
      </c>
      <c r="AW24" s="2" t="s">
        <v>144</v>
      </c>
      <c r="AX24">
        <v>0</v>
      </c>
      <c r="AY24">
        <v>2877644</v>
      </c>
      <c r="AZ24" s="2" t="s">
        <v>43</v>
      </c>
      <c r="BD24">
        <v>0</v>
      </c>
      <c r="BE24">
        <v>0</v>
      </c>
      <c r="BF24" s="2" t="s">
        <v>43</v>
      </c>
      <c r="BG24">
        <v>0</v>
      </c>
      <c r="BH24">
        <v>0</v>
      </c>
      <c r="BI24" s="2" t="s">
        <v>43</v>
      </c>
      <c r="BJ24">
        <v>0</v>
      </c>
      <c r="BK24">
        <v>0</v>
      </c>
      <c r="BL24" s="2" t="s">
        <v>43</v>
      </c>
      <c r="BM24">
        <v>4850000</v>
      </c>
      <c r="BN24">
        <v>2077002</v>
      </c>
      <c r="BO24" s="2" t="s">
        <v>183</v>
      </c>
      <c r="BP24">
        <v>52500000</v>
      </c>
      <c r="BQ24" t="str">
        <f>(F24+I24+L24+O24+R24+U24+X24+AA24+AD24+AJ24+AM24+AS24+AV24+AY24+BE24+BH24+BK24+BN24)</f>
        <v>0</v>
      </c>
      <c r="BR24" s="2" t="str">
        <f>IFERROR(BQ24*100/BP24,0)</f>
        <v>0</v>
      </c>
      <c r="BU24">
        <v>5040638</v>
      </c>
      <c r="BV24">
        <v>44408377</v>
      </c>
      <c r="BW24">
        <v>0</v>
      </c>
      <c r="BX24">
        <v>0</v>
      </c>
      <c r="BY24">
        <v>-579600</v>
      </c>
      <c r="BZ24">
        <v>0</v>
      </c>
      <c r="CA24">
        <v>0</v>
      </c>
      <c r="CB24">
        <v>0</v>
      </c>
      <c r="CC24" t="str">
        <f>(BU24+BV24+BW24+BX24+BY24+BZ24+CA24+CB24)</f>
        <v>0</v>
      </c>
      <c r="CD24">
        <v>0</v>
      </c>
      <c r="CE24" t="str">
        <f>(BU24+BV24+BW24+BX24+BY24+BZ24+CA24+CB24)-CD24</f>
        <v>0</v>
      </c>
      <c r="CF24" t="str">
        <f>(BQ24-BP24)</f>
        <v>0</v>
      </c>
      <c r="CG24" t="str">
        <f>CE24-BW24+BZ24</f>
        <v>0</v>
      </c>
      <c r="CH24" t="str">
        <f>IFERROR(CE24*100/BP24,0)</f>
        <v>0</v>
      </c>
    </row>
    <row r="25" spans="1:86">
      <c r="A25" s="3"/>
      <c r="B25" s="2" t="s">
        <v>184</v>
      </c>
      <c r="C25" t="s">
        <v>185</v>
      </c>
      <c r="D25">
        <v>120200000</v>
      </c>
      <c r="E25">
        <v>309843</v>
      </c>
      <c r="F25">
        <v>20803</v>
      </c>
      <c r="G25" s="2" t="s">
        <v>57</v>
      </c>
      <c r="H25">
        <v>204432</v>
      </c>
      <c r="I25">
        <v>247972</v>
      </c>
      <c r="J25" s="2" t="s">
        <v>186</v>
      </c>
      <c r="K25">
        <v>0</v>
      </c>
      <c r="L25">
        <v>0</v>
      </c>
      <c r="M25" s="2" t="s">
        <v>43</v>
      </c>
      <c r="N25">
        <v>0</v>
      </c>
      <c r="O25">
        <v>0</v>
      </c>
      <c r="P25" s="2" t="s">
        <v>43</v>
      </c>
      <c r="Q25">
        <v>61594913</v>
      </c>
      <c r="R25">
        <v>27475356</v>
      </c>
      <c r="S25" s="2" t="s">
        <v>84</v>
      </c>
      <c r="T25">
        <v>0</v>
      </c>
      <c r="U25">
        <v>0</v>
      </c>
      <c r="V25" s="2" t="s">
        <v>43</v>
      </c>
      <c r="W25">
        <v>2729500</v>
      </c>
      <c r="X25">
        <v>194372</v>
      </c>
      <c r="Y25" s="2" t="s">
        <v>57</v>
      </c>
      <c r="Z25">
        <v>1500000</v>
      </c>
      <c r="AA25">
        <v>346279</v>
      </c>
      <c r="AB25" s="2" t="s">
        <v>187</v>
      </c>
      <c r="AC25">
        <v>950000</v>
      </c>
      <c r="AD25">
        <v>502701</v>
      </c>
      <c r="AE25" s="2" t="s">
        <v>110</v>
      </c>
      <c r="AI25">
        <v>2400000</v>
      </c>
      <c r="AJ25">
        <v>0</v>
      </c>
      <c r="AK25" s="2" t="s">
        <v>43</v>
      </c>
      <c r="AL25">
        <v>18650000</v>
      </c>
      <c r="AM25">
        <v>5367157</v>
      </c>
      <c r="AN25" s="2" t="s">
        <v>160</v>
      </c>
      <c r="AR25">
        <v>8550000</v>
      </c>
      <c r="AS25">
        <v>1535718</v>
      </c>
      <c r="AT25" s="2" t="s">
        <v>60</v>
      </c>
      <c r="AU25">
        <v>6800000</v>
      </c>
      <c r="AV25">
        <v>5492692</v>
      </c>
      <c r="AW25" s="2" t="s">
        <v>79</v>
      </c>
      <c r="AX25">
        <v>0</v>
      </c>
      <c r="AY25">
        <v>20781492</v>
      </c>
      <c r="AZ25" s="2" t="s">
        <v>43</v>
      </c>
      <c r="BD25">
        <v>0</v>
      </c>
      <c r="BE25">
        <v>0</v>
      </c>
      <c r="BF25" s="2" t="s">
        <v>43</v>
      </c>
      <c r="BG25">
        <v>0</v>
      </c>
      <c r="BH25">
        <v>0</v>
      </c>
      <c r="BI25" s="2" t="s">
        <v>43</v>
      </c>
      <c r="BJ25">
        <v>0</v>
      </c>
      <c r="BK25">
        <v>1179979</v>
      </c>
      <c r="BL25" s="2" t="s">
        <v>43</v>
      </c>
      <c r="BM25">
        <v>3900000</v>
      </c>
      <c r="BN25">
        <v>698089</v>
      </c>
      <c r="BO25" s="2" t="s">
        <v>60</v>
      </c>
      <c r="BP25">
        <v>120200000</v>
      </c>
      <c r="BQ25" t="str">
        <f>(F25+I25+L25+O25+R25+U25+X25+AA25+AD25+AJ25+AM25+AS25+AV25+AY25+BE25+BH25+BK25+BN25)</f>
        <v>0</v>
      </c>
      <c r="BR25" s="2" t="str">
        <f>IFERROR(BQ25*100/BP25,0)</f>
        <v>0</v>
      </c>
      <c r="BU25">
        <v>0</v>
      </c>
      <c r="BV25">
        <v>63842610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 t="str">
        <f>(BU25+BV25+BW25+BX25+BY25+BZ25+CA25+CB25)</f>
        <v>0</v>
      </c>
      <c r="CD25">
        <v>0</v>
      </c>
      <c r="CE25" t="str">
        <f>(BU25+BV25+BW25+BX25+BY25+BZ25+CA25+CB25)-CD25</f>
        <v>0</v>
      </c>
      <c r="CF25" t="str">
        <f>(BQ25-BP25)</f>
        <v>0</v>
      </c>
      <c r="CG25" t="str">
        <f>CE25-BW25+BZ25</f>
        <v>0</v>
      </c>
      <c r="CH25" t="str">
        <f>IFERROR(CE25*100/BP25,0)</f>
        <v>0</v>
      </c>
    </row>
    <row r="26" spans="1:86">
      <c r="A26" s="3"/>
      <c r="B26" s="2" t="s">
        <v>188</v>
      </c>
      <c r="C26" t="s">
        <v>189</v>
      </c>
      <c r="D26">
        <v>9600000</v>
      </c>
      <c r="E26">
        <v>24746</v>
      </c>
      <c r="F26">
        <v>0</v>
      </c>
      <c r="G26" s="2" t="s">
        <v>43</v>
      </c>
      <c r="H26">
        <v>16327</v>
      </c>
      <c r="I26">
        <v>0</v>
      </c>
      <c r="J26" s="2" t="s">
        <v>43</v>
      </c>
      <c r="K26">
        <v>0</v>
      </c>
      <c r="L26">
        <v>0</v>
      </c>
      <c r="M26" s="2" t="s">
        <v>43</v>
      </c>
      <c r="N26">
        <v>0</v>
      </c>
      <c r="O26">
        <v>0</v>
      </c>
      <c r="P26" s="2" t="s">
        <v>43</v>
      </c>
      <c r="Q26">
        <v>4919394</v>
      </c>
      <c r="R26">
        <v>2004805</v>
      </c>
      <c r="S26" s="2" t="s">
        <v>172</v>
      </c>
      <c r="T26">
        <v>0</v>
      </c>
      <c r="U26">
        <v>0</v>
      </c>
      <c r="V26" s="2" t="s">
        <v>43</v>
      </c>
      <c r="W26">
        <v>463500</v>
      </c>
      <c r="X26">
        <v>1136025</v>
      </c>
      <c r="Y26" s="2" t="s">
        <v>190</v>
      </c>
      <c r="Z26">
        <v>800000</v>
      </c>
      <c r="AA26">
        <v>68877</v>
      </c>
      <c r="AB26" s="2" t="s">
        <v>113</v>
      </c>
      <c r="AC26">
        <v>0</v>
      </c>
      <c r="AD26">
        <v>0</v>
      </c>
      <c r="AE26" s="2" t="s">
        <v>43</v>
      </c>
      <c r="AI26">
        <v>0</v>
      </c>
      <c r="AJ26">
        <v>0</v>
      </c>
      <c r="AK26" s="2" t="s">
        <v>43</v>
      </c>
      <c r="AL26">
        <v>0</v>
      </c>
      <c r="AM26">
        <v>0</v>
      </c>
      <c r="AN26" s="2" t="s">
        <v>43</v>
      </c>
      <c r="AR26">
        <v>300000</v>
      </c>
      <c r="AS26">
        <v>0</v>
      </c>
      <c r="AT26" s="2" t="s">
        <v>43</v>
      </c>
      <c r="AU26">
        <v>3600000</v>
      </c>
      <c r="AV26">
        <v>215460</v>
      </c>
      <c r="AW26" s="2" t="s">
        <v>191</v>
      </c>
      <c r="AX26">
        <v>0</v>
      </c>
      <c r="AY26">
        <v>543869</v>
      </c>
      <c r="AZ26" s="2" t="s">
        <v>43</v>
      </c>
      <c r="BD26">
        <v>0</v>
      </c>
      <c r="BE26">
        <v>0</v>
      </c>
      <c r="BF26" s="2" t="s">
        <v>43</v>
      </c>
      <c r="BG26">
        <v>0</v>
      </c>
      <c r="BH26">
        <v>0</v>
      </c>
      <c r="BI26" s="2" t="s">
        <v>43</v>
      </c>
      <c r="BJ26">
        <v>0</v>
      </c>
      <c r="BK26">
        <v>0</v>
      </c>
      <c r="BL26" s="2" t="s">
        <v>43</v>
      </c>
      <c r="BM26">
        <v>0</v>
      </c>
      <c r="BN26">
        <v>0</v>
      </c>
      <c r="BO26" s="2" t="s">
        <v>43</v>
      </c>
      <c r="BP26">
        <v>9600000</v>
      </c>
      <c r="BQ26" t="str">
        <f>(F26+I26+L26+O26+R26+U26+X26+AA26+AD26+AJ26+AM26+AS26+AV26+AY26+BE26+BH26+BK26+BN26)</f>
        <v>0</v>
      </c>
      <c r="BR26" s="2" t="str">
        <f>IFERROR(BQ26*100/BP26,0)</f>
        <v>0</v>
      </c>
      <c r="BU26">
        <v>0</v>
      </c>
      <c r="BV26">
        <v>4042938</v>
      </c>
      <c r="BW26">
        <v>0</v>
      </c>
      <c r="BX26">
        <v>0</v>
      </c>
      <c r="BY26">
        <v>-73902</v>
      </c>
      <c r="BZ26">
        <v>0</v>
      </c>
      <c r="CA26">
        <v>0</v>
      </c>
      <c r="CB26">
        <v>0</v>
      </c>
      <c r="CC26" t="str">
        <f>(BU26+BV26+BW26+BX26+BY26+BZ26+CA26+CB26)</f>
        <v>0</v>
      </c>
      <c r="CD26">
        <v>0</v>
      </c>
      <c r="CE26" t="str">
        <f>(BU26+BV26+BW26+BX26+BY26+BZ26+CA26+CB26)-CD26</f>
        <v>0</v>
      </c>
      <c r="CF26" t="str">
        <f>(BQ26-BP26)</f>
        <v>0</v>
      </c>
      <c r="CG26" t="str">
        <f>CE26-BW26+BZ26</f>
        <v>0</v>
      </c>
      <c r="CH26" t="str">
        <f>IFERROR(CE26*100/BP26,0)</f>
        <v>0</v>
      </c>
    </row>
    <row r="27" spans="1:86">
      <c r="A27" s="3"/>
      <c r="B27" s="2" t="s">
        <v>192</v>
      </c>
      <c r="C27" t="s">
        <v>193</v>
      </c>
      <c r="D27">
        <v>0</v>
      </c>
      <c r="E27">
        <v>0</v>
      </c>
      <c r="F27">
        <v>0</v>
      </c>
      <c r="G27" s="2" t="s">
        <v>43</v>
      </c>
      <c r="H27">
        <v>0</v>
      </c>
      <c r="I27">
        <v>0</v>
      </c>
      <c r="J27" s="2" t="s">
        <v>43</v>
      </c>
      <c r="K27">
        <v>0</v>
      </c>
      <c r="L27">
        <v>0</v>
      </c>
      <c r="M27" s="2" t="s">
        <v>43</v>
      </c>
      <c r="N27">
        <v>0</v>
      </c>
      <c r="O27">
        <v>0</v>
      </c>
      <c r="P27" s="2" t="s">
        <v>43</v>
      </c>
      <c r="Q27">
        <v>0</v>
      </c>
      <c r="R27">
        <v>0</v>
      </c>
      <c r="S27" s="2" t="s">
        <v>43</v>
      </c>
      <c r="T27">
        <v>0</v>
      </c>
      <c r="U27">
        <v>0</v>
      </c>
      <c r="V27" s="2" t="s">
        <v>43</v>
      </c>
      <c r="W27">
        <v>0</v>
      </c>
      <c r="X27">
        <v>0</v>
      </c>
      <c r="Y27" s="2" t="s">
        <v>43</v>
      </c>
      <c r="Z27">
        <v>0</v>
      </c>
      <c r="AA27">
        <v>0</v>
      </c>
      <c r="AB27" s="2" t="s">
        <v>43</v>
      </c>
      <c r="AC27">
        <v>0</v>
      </c>
      <c r="AD27">
        <v>0</v>
      </c>
      <c r="AE27" s="2" t="s">
        <v>43</v>
      </c>
      <c r="AI27">
        <v>0</v>
      </c>
      <c r="AJ27">
        <v>0</v>
      </c>
      <c r="AK27" s="2" t="s">
        <v>43</v>
      </c>
      <c r="AL27">
        <v>0</v>
      </c>
      <c r="AM27">
        <v>0</v>
      </c>
      <c r="AN27" s="2" t="s">
        <v>43</v>
      </c>
      <c r="AR27">
        <v>0</v>
      </c>
      <c r="AS27">
        <v>0</v>
      </c>
      <c r="AT27" s="2" t="s">
        <v>43</v>
      </c>
      <c r="AU27">
        <v>0</v>
      </c>
      <c r="AV27">
        <v>7646838</v>
      </c>
      <c r="AW27" s="2" t="s">
        <v>43</v>
      </c>
      <c r="AX27">
        <v>0</v>
      </c>
      <c r="AY27">
        <v>0</v>
      </c>
      <c r="AZ27" s="2" t="s">
        <v>43</v>
      </c>
      <c r="BD27">
        <v>0</v>
      </c>
      <c r="BE27">
        <v>0</v>
      </c>
      <c r="BF27" s="2" t="s">
        <v>43</v>
      </c>
      <c r="BG27">
        <v>0</v>
      </c>
      <c r="BH27">
        <v>0</v>
      </c>
      <c r="BI27" s="2" t="s">
        <v>43</v>
      </c>
      <c r="BJ27">
        <v>0</v>
      </c>
      <c r="BK27">
        <v>0</v>
      </c>
      <c r="BL27" s="2" t="s">
        <v>43</v>
      </c>
      <c r="BM27">
        <v>0</v>
      </c>
      <c r="BN27">
        <v>0</v>
      </c>
      <c r="BO27" s="2" t="s">
        <v>43</v>
      </c>
      <c r="BP27">
        <v>0</v>
      </c>
      <c r="BQ27" t="str">
        <f>(F27+I27+L27+O27+R27+U27+X27+AA27+AD27+AJ27+AM27+AS27+AV27+AY27+BE27+BH27+BK27+BN27)</f>
        <v>0</v>
      </c>
      <c r="BR27" s="2" t="str">
        <f>IFERROR(BQ27*100/BP27,0)</f>
        <v>0</v>
      </c>
      <c r="BU27">
        <v>0</v>
      </c>
      <c r="BV27">
        <v>7646838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 t="str">
        <f>(BU27+BV27+BW27+BX27+BY27+BZ27+CA27+CB27)</f>
        <v>0</v>
      </c>
      <c r="CD27">
        <v>0</v>
      </c>
      <c r="CE27" t="str">
        <f>(BU27+BV27+BW27+BX27+BY27+BZ27+CA27+CB27)-CD27</f>
        <v>0</v>
      </c>
      <c r="CF27" t="str">
        <f>(BQ27-BP27)</f>
        <v>0</v>
      </c>
      <c r="CG27" t="str">
        <f>CE27-BW27+BZ27</f>
        <v>0</v>
      </c>
      <c r="CH27" t="str">
        <f>IFERROR(CE27*100/BP27,0)</f>
        <v>0</v>
      </c>
    </row>
    <row r="28" spans="1:86">
      <c r="A28" s="7" t="s">
        <v>194</v>
      </c>
      <c r="B28" s="3"/>
      <c r="C28" s="3"/>
      <c r="D28" s="3">
        <v>1881500000</v>
      </c>
      <c r="E28" s="3">
        <v>4849991</v>
      </c>
      <c r="F28" s="3">
        <v>7945096</v>
      </c>
      <c r="G28" s="5" t="s">
        <v>195</v>
      </c>
      <c r="H28" s="3">
        <v>3199992</v>
      </c>
      <c r="I28" s="3">
        <v>3087832</v>
      </c>
      <c r="J28" s="5" t="s">
        <v>142</v>
      </c>
      <c r="K28" s="3">
        <v>32849998</v>
      </c>
      <c r="L28" s="3">
        <v>34790912</v>
      </c>
      <c r="M28" s="5" t="s">
        <v>196</v>
      </c>
      <c r="N28" s="3">
        <v>0</v>
      </c>
      <c r="O28" s="3">
        <v>440739</v>
      </c>
      <c r="P28" s="5" t="s">
        <v>43</v>
      </c>
      <c r="Q28" s="3">
        <v>964149992</v>
      </c>
      <c r="R28" s="3">
        <v>844734230</v>
      </c>
      <c r="S28" s="5" t="s">
        <v>197</v>
      </c>
      <c r="T28" s="3">
        <v>0</v>
      </c>
      <c r="U28" s="3">
        <v>0</v>
      </c>
      <c r="V28" s="5" t="s">
        <v>43</v>
      </c>
      <c r="W28" s="3">
        <v>22062000</v>
      </c>
      <c r="X28" s="3">
        <v>15329076</v>
      </c>
      <c r="Y28" s="5" t="s">
        <v>144</v>
      </c>
      <c r="Z28" s="3">
        <v>43140000</v>
      </c>
      <c r="AA28" s="3">
        <v>49848910</v>
      </c>
      <c r="AB28" s="5" t="s">
        <v>75</v>
      </c>
      <c r="AC28" s="3">
        <v>27340000</v>
      </c>
      <c r="AD28" s="3">
        <v>15116488</v>
      </c>
      <c r="AE28" s="5" t="s">
        <v>105</v>
      </c>
      <c r="AF28" s="3"/>
      <c r="AG28" s="3"/>
      <c r="AH28" s="3"/>
      <c r="AI28" s="3">
        <v>18270000</v>
      </c>
      <c r="AJ28" s="3">
        <v>8785743</v>
      </c>
      <c r="AK28" s="5" t="s">
        <v>83</v>
      </c>
      <c r="AL28" s="3">
        <v>162650000</v>
      </c>
      <c r="AM28" s="3">
        <v>111692708</v>
      </c>
      <c r="AN28" s="5" t="s">
        <v>144</v>
      </c>
      <c r="AO28" s="3"/>
      <c r="AP28" s="3"/>
      <c r="AQ28" s="3"/>
      <c r="AR28" s="3">
        <v>210390000</v>
      </c>
      <c r="AS28" s="3">
        <v>151566976</v>
      </c>
      <c r="AT28" s="5" t="s">
        <v>198</v>
      </c>
      <c r="AU28" s="3">
        <v>112800000</v>
      </c>
      <c r="AV28" s="3">
        <v>69680845</v>
      </c>
      <c r="AW28" s="5" t="s">
        <v>199</v>
      </c>
      <c r="AX28" s="3">
        <v>0</v>
      </c>
      <c r="AY28" s="3">
        <v>197314119</v>
      </c>
      <c r="AZ28" s="5" t="s">
        <v>43</v>
      </c>
      <c r="BA28" s="3"/>
      <c r="BB28" s="3"/>
      <c r="BC28" s="3"/>
      <c r="BD28" s="3">
        <v>0</v>
      </c>
      <c r="BE28" s="3">
        <v>0</v>
      </c>
      <c r="BF28" s="5" t="s">
        <v>43</v>
      </c>
      <c r="BG28" s="3">
        <v>0</v>
      </c>
      <c r="BH28" s="3">
        <v>0</v>
      </c>
      <c r="BI28" s="5" t="s">
        <v>43</v>
      </c>
      <c r="BJ28" s="3">
        <v>0</v>
      </c>
      <c r="BK28" s="3">
        <v>1938306</v>
      </c>
      <c r="BL28" s="5" t="s">
        <v>43</v>
      </c>
      <c r="BM28" s="3">
        <v>99340000</v>
      </c>
      <c r="BN28" s="3">
        <v>36959612</v>
      </c>
      <c r="BO28" s="5" t="s">
        <v>56</v>
      </c>
      <c r="BP28" s="3">
        <v>1881500000</v>
      </c>
      <c r="BQ28" s="3" t="str">
        <f>(F28+I28+L28+O28+R28+U28+X28+AA28+AD28+AJ28+AM28+AS28+AV28+AY28+BE28+BH28+BK28+BN28)</f>
        <v>0</v>
      </c>
      <c r="BR28" s="3" t="str">
        <f>IFERROR(BQ28*100/BP28,0)</f>
        <v>0</v>
      </c>
      <c r="BT28" s="6"/>
      <c r="BU28" s="6" t="str">
        <f>SUM(BU7:BU27)</f>
        <v>0</v>
      </c>
      <c r="BV28" s="6" t="str">
        <f>SUM(BV7:BV27)</f>
        <v>0</v>
      </c>
      <c r="BW28" s="6" t="str">
        <f>SUM(BW7:BW27)</f>
        <v>0</v>
      </c>
      <c r="BX28" s="6" t="str">
        <f>SUM(BX7:BX27)</f>
        <v>0</v>
      </c>
      <c r="BY28" s="6" t="str">
        <f>SUM(BY7:BY27)</f>
        <v>0</v>
      </c>
      <c r="BZ28" s="6" t="str">
        <f>SUM(BZ7:BZ27)</f>
        <v>0</v>
      </c>
      <c r="CA28" s="6" t="str">
        <f>SUM(CA7:CA27)</f>
        <v>0</v>
      </c>
      <c r="CB28" s="6" t="str">
        <f>SUM(CB7:CB27)</f>
        <v>0</v>
      </c>
      <c r="CC28" s="6" t="str">
        <f>SUM(CC7:CC27)</f>
        <v>0</v>
      </c>
      <c r="CD28" s="6" t="str">
        <f>SUM(CD7:CD27)</f>
        <v>0</v>
      </c>
      <c r="CE28" s="6" t="str">
        <f>SUM(CE7:CE27)</f>
        <v>0</v>
      </c>
      <c r="CF28" s="6" t="str">
        <f>SUM(CF7:CF27)</f>
        <v>0</v>
      </c>
      <c r="CG28" s="6" t="str">
        <f>SUM(CG7:CG27)</f>
        <v>0</v>
      </c>
      <c r="CH28" s="6" t="str">
        <f>IFERROR(CE28*100/BP28,0)</f>
        <v>0</v>
      </c>
    </row>
    <row r="30" spans="1:86">
      <c r="A30" s="4" t="s">
        <v>200</v>
      </c>
      <c r="B30" s="2" t="s">
        <v>201</v>
      </c>
      <c r="C30" t="s">
        <v>202</v>
      </c>
      <c r="D30">
        <v>255900000</v>
      </c>
      <c r="E30">
        <v>474703</v>
      </c>
      <c r="F30">
        <v>62606</v>
      </c>
      <c r="G30" s="2" t="s">
        <v>203</v>
      </c>
      <c r="H30">
        <v>266297</v>
      </c>
      <c r="I30">
        <v>0</v>
      </c>
      <c r="J30" s="2" t="s">
        <v>43</v>
      </c>
      <c r="K30">
        <v>188353144</v>
      </c>
      <c r="L30">
        <v>202377446</v>
      </c>
      <c r="M30" s="2" t="s">
        <v>63</v>
      </c>
      <c r="N30">
        <v>13465374</v>
      </c>
      <c r="O30">
        <v>18985062</v>
      </c>
      <c r="P30" s="2" t="s">
        <v>204</v>
      </c>
      <c r="Q30">
        <v>13766405</v>
      </c>
      <c r="R30">
        <v>14464153</v>
      </c>
      <c r="S30" s="2" t="s">
        <v>50</v>
      </c>
      <c r="T30">
        <v>497859</v>
      </c>
      <c r="U30">
        <v>455501</v>
      </c>
      <c r="V30" s="2" t="s">
        <v>140</v>
      </c>
      <c r="W30">
        <v>600000</v>
      </c>
      <c r="X30">
        <v>936108</v>
      </c>
      <c r="Y30" s="2" t="s">
        <v>205</v>
      </c>
      <c r="Z30">
        <v>700000</v>
      </c>
      <c r="AA30">
        <v>366708</v>
      </c>
      <c r="AB30" s="2" t="s">
        <v>94</v>
      </c>
      <c r="AC30">
        <v>400000</v>
      </c>
      <c r="AD30">
        <v>15885</v>
      </c>
      <c r="AE30" s="2" t="s">
        <v>206</v>
      </c>
      <c r="AI30">
        <v>4750000</v>
      </c>
      <c r="AJ30">
        <v>3279076</v>
      </c>
      <c r="AK30" s="2" t="s">
        <v>144</v>
      </c>
      <c r="AL30">
        <v>800000</v>
      </c>
      <c r="AM30">
        <v>684163</v>
      </c>
      <c r="AN30" s="2" t="s">
        <v>143</v>
      </c>
      <c r="AR30">
        <v>1200000</v>
      </c>
      <c r="AS30">
        <v>1105533</v>
      </c>
      <c r="AT30" s="2" t="s">
        <v>164</v>
      </c>
      <c r="AU30">
        <v>16800000</v>
      </c>
      <c r="AV30">
        <v>14479521</v>
      </c>
      <c r="AW30" s="2" t="s">
        <v>143</v>
      </c>
      <c r="AX30">
        <v>0</v>
      </c>
      <c r="AY30">
        <v>9455613</v>
      </c>
      <c r="AZ30" s="2" t="s">
        <v>43</v>
      </c>
      <c r="BD30">
        <v>0</v>
      </c>
      <c r="BE30">
        <v>0</v>
      </c>
      <c r="BF30" s="2" t="s">
        <v>43</v>
      </c>
      <c r="BG30">
        <v>514680</v>
      </c>
      <c r="BH30">
        <v>411374</v>
      </c>
      <c r="BI30" s="2" t="s">
        <v>55</v>
      </c>
      <c r="BJ30">
        <v>0</v>
      </c>
      <c r="BK30">
        <v>0</v>
      </c>
      <c r="BL30" s="2" t="s">
        <v>43</v>
      </c>
      <c r="BM30">
        <v>600000</v>
      </c>
      <c r="BN30">
        <v>231658</v>
      </c>
      <c r="BO30" s="2" t="s">
        <v>88</v>
      </c>
      <c r="BP30">
        <v>255900000</v>
      </c>
      <c r="BQ30" t="str">
        <f>(F30+I30+L30+O30+R30+U30+X30+AA30+AD30+AJ30+AM30+AS30+AV30+AY30+BE30+BH30+BK30+BN30)</f>
        <v>0</v>
      </c>
      <c r="BR30" s="2" t="str">
        <f>IFERROR(BQ30*100/BP30,0)</f>
        <v>0</v>
      </c>
      <c r="BU30">
        <v>272635393</v>
      </c>
      <c r="BV30">
        <v>0</v>
      </c>
      <c r="BW30">
        <v>0</v>
      </c>
      <c r="BX30">
        <v>-5324986</v>
      </c>
      <c r="BY30">
        <v>0</v>
      </c>
      <c r="BZ30">
        <v>0</v>
      </c>
      <c r="CA30">
        <v>0</v>
      </c>
      <c r="CB30">
        <v>0</v>
      </c>
      <c r="CC30" t="str">
        <f>(BU30+BV30+BW30+BX30+BY30+BZ30+CA30+CB30)</f>
        <v>0</v>
      </c>
      <c r="CD30">
        <v>0</v>
      </c>
      <c r="CE30" t="str">
        <f>(BU30+BV30+BW30+BX30+BY30+BZ30+CA30+CB30)-CD30</f>
        <v>0</v>
      </c>
      <c r="CF30" t="str">
        <f>(BQ30-BP30)</f>
        <v>0</v>
      </c>
      <c r="CG30" t="str">
        <f>CE30-BW30+BZ30</f>
        <v>0</v>
      </c>
      <c r="CH30" t="str">
        <f>IFERROR(CE30*100/BP30,0)</f>
        <v>0</v>
      </c>
    </row>
    <row r="31" spans="1:86">
      <c r="A31" s="3"/>
      <c r="B31" s="2" t="s">
        <v>207</v>
      </c>
      <c r="C31" t="s">
        <v>208</v>
      </c>
      <c r="D31">
        <v>0</v>
      </c>
      <c r="BP31">
        <v>0</v>
      </c>
      <c r="BR31" s="2" t="s">
        <v>43</v>
      </c>
      <c r="BU31"/>
      <c r="BV31"/>
      <c r="BW31"/>
      <c r="BX31"/>
      <c r="BY31"/>
      <c r="BZ31"/>
      <c r="CA31"/>
      <c r="CB31"/>
      <c r="CC31" t="str">
        <f>(BU31+BV31+BW31+BX31+BY31+BZ31+CA31+CB31)</f>
        <v>0</v>
      </c>
      <c r="CD31"/>
      <c r="CE31" t="str">
        <f>(BU31+BV31+BW31+BX31+BY31+BZ31+CA31+CB31)-CD31</f>
        <v>0</v>
      </c>
      <c r="CF31" t="str">
        <f>(BQ31-BP31)</f>
        <v>0</v>
      </c>
      <c r="CG31" t="str">
        <f>CE31-BW31+BZ31</f>
        <v>0</v>
      </c>
      <c r="CH31" t="str">
        <f>IFERROR(CE31*100/BP31,0)</f>
        <v>0</v>
      </c>
    </row>
    <row r="32" spans="1:86">
      <c r="A32" s="3"/>
      <c r="B32" s="2" t="s">
        <v>209</v>
      </c>
      <c r="C32" t="s">
        <v>210</v>
      </c>
      <c r="D32">
        <v>174400000</v>
      </c>
      <c r="E32">
        <v>323518</v>
      </c>
      <c r="F32">
        <v>39057</v>
      </c>
      <c r="G32" s="2" t="s">
        <v>86</v>
      </c>
      <c r="H32">
        <v>181485</v>
      </c>
      <c r="I32">
        <v>0</v>
      </c>
      <c r="J32" s="2" t="s">
        <v>43</v>
      </c>
      <c r="K32">
        <v>128365722</v>
      </c>
      <c r="L32">
        <v>145862852</v>
      </c>
      <c r="M32" s="2" t="s">
        <v>211</v>
      </c>
      <c r="N32">
        <v>9176870</v>
      </c>
      <c r="O32">
        <v>12068640</v>
      </c>
      <c r="P32" s="2" t="s">
        <v>165</v>
      </c>
      <c r="Q32">
        <v>9382028</v>
      </c>
      <c r="R32">
        <v>6789829</v>
      </c>
      <c r="S32" s="2" t="s">
        <v>198</v>
      </c>
      <c r="T32">
        <v>339299</v>
      </c>
      <c r="U32">
        <v>62775</v>
      </c>
      <c r="V32" s="2" t="s">
        <v>77</v>
      </c>
      <c r="W32">
        <v>600000</v>
      </c>
      <c r="X32">
        <v>147131</v>
      </c>
      <c r="Y32" s="2" t="s">
        <v>51</v>
      </c>
      <c r="Z32">
        <v>300000</v>
      </c>
      <c r="AA32">
        <v>319440</v>
      </c>
      <c r="AB32" s="2" t="s">
        <v>196</v>
      </c>
      <c r="AC32">
        <v>300000</v>
      </c>
      <c r="AD32">
        <v>0</v>
      </c>
      <c r="AE32" s="2" t="s">
        <v>43</v>
      </c>
      <c r="AI32">
        <v>1700000</v>
      </c>
      <c r="AJ32">
        <v>1985478</v>
      </c>
      <c r="AK32" s="2" t="s">
        <v>212</v>
      </c>
      <c r="AL32">
        <v>400000</v>
      </c>
      <c r="AM32">
        <v>564461</v>
      </c>
      <c r="AN32" s="2" t="s">
        <v>204</v>
      </c>
      <c r="AR32">
        <v>550000</v>
      </c>
      <c r="AS32">
        <v>726626</v>
      </c>
      <c r="AT32" s="2" t="s">
        <v>165</v>
      </c>
      <c r="AU32">
        <v>9800000</v>
      </c>
      <c r="AV32">
        <v>10396791</v>
      </c>
      <c r="AW32" s="2" t="s">
        <v>196</v>
      </c>
      <c r="AX32">
        <v>0</v>
      </c>
      <c r="AY32">
        <v>4572932</v>
      </c>
      <c r="AZ32" s="2" t="s">
        <v>43</v>
      </c>
      <c r="BD32">
        <v>0</v>
      </c>
      <c r="BE32">
        <v>0</v>
      </c>
      <c r="BF32" s="2" t="s">
        <v>43</v>
      </c>
      <c r="BG32">
        <v>395908</v>
      </c>
      <c r="BH32">
        <v>0</v>
      </c>
      <c r="BI32" s="2" t="s">
        <v>43</v>
      </c>
      <c r="BJ32">
        <v>0</v>
      </c>
      <c r="BK32">
        <v>0</v>
      </c>
      <c r="BL32" s="2" t="s">
        <v>43</v>
      </c>
      <c r="BM32">
        <v>400000</v>
      </c>
      <c r="BN32">
        <v>212710</v>
      </c>
      <c r="BO32" s="2" t="s">
        <v>110</v>
      </c>
      <c r="BP32">
        <v>174400000</v>
      </c>
      <c r="BQ32" t="str">
        <f>(F32+I32+L32+O32+R32+U32+X32+AA32+AD32+AJ32+AM32+AS32+AV32+AY32+BE32+BH32+BK32+BN32)</f>
        <v>0</v>
      </c>
      <c r="BR32" s="2" t="str">
        <f>IFERROR(BQ32*100/BP32,0)</f>
        <v>0</v>
      </c>
      <c r="BU32">
        <v>187838517</v>
      </c>
      <c r="BV32">
        <v>0</v>
      </c>
      <c r="BW32">
        <v>0</v>
      </c>
      <c r="BX32">
        <v>-4089795</v>
      </c>
      <c r="BY32">
        <v>0</v>
      </c>
      <c r="BZ32">
        <v>0</v>
      </c>
      <c r="CA32">
        <v>0</v>
      </c>
      <c r="CB32">
        <v>0</v>
      </c>
      <c r="CC32" t="str">
        <f>(BU32+BV32+BW32+BX32+BY32+BZ32+CA32+CB32)</f>
        <v>0</v>
      </c>
      <c r="CD32">
        <v>0</v>
      </c>
      <c r="CE32" t="str">
        <f>(BU32+BV32+BW32+BX32+BY32+BZ32+CA32+CB32)-CD32</f>
        <v>0</v>
      </c>
      <c r="CF32" t="str">
        <f>(BQ32-BP32)</f>
        <v>0</v>
      </c>
      <c r="CG32" t="str">
        <f>CE32-BW32+BZ32</f>
        <v>0</v>
      </c>
      <c r="CH32" t="str">
        <f>IFERROR(CE32*100/BP32,0)</f>
        <v>0</v>
      </c>
    </row>
    <row r="33" spans="1:86">
      <c r="A33" s="3"/>
      <c r="B33" s="2" t="s">
        <v>213</v>
      </c>
      <c r="C33" t="s">
        <v>214</v>
      </c>
      <c r="D33">
        <v>202200000</v>
      </c>
      <c r="E33">
        <v>375088</v>
      </c>
      <c r="F33">
        <v>182724</v>
      </c>
      <c r="G33" s="2" t="s">
        <v>131</v>
      </c>
      <c r="H33">
        <v>210415</v>
      </c>
      <c r="I33">
        <v>0</v>
      </c>
      <c r="J33" s="2" t="s">
        <v>43</v>
      </c>
      <c r="K33">
        <v>148827689</v>
      </c>
      <c r="L33">
        <v>168834434</v>
      </c>
      <c r="M33" s="2" t="s">
        <v>215</v>
      </c>
      <c r="N33">
        <v>10639697</v>
      </c>
      <c r="O33">
        <v>14331357</v>
      </c>
      <c r="P33" s="2" t="s">
        <v>216</v>
      </c>
      <c r="Q33">
        <v>10877558</v>
      </c>
      <c r="R33">
        <v>8531104</v>
      </c>
      <c r="S33" s="2" t="s">
        <v>217</v>
      </c>
      <c r="T33">
        <v>393385</v>
      </c>
      <c r="U33">
        <v>522334</v>
      </c>
      <c r="V33" s="2" t="s">
        <v>218</v>
      </c>
      <c r="W33">
        <v>600000</v>
      </c>
      <c r="X33">
        <v>208932</v>
      </c>
      <c r="Y33" s="2" t="s">
        <v>139</v>
      </c>
      <c r="Z33">
        <v>700000</v>
      </c>
      <c r="AA33">
        <v>201592</v>
      </c>
      <c r="AB33" s="2" t="s">
        <v>160</v>
      </c>
      <c r="AC33">
        <v>300000</v>
      </c>
      <c r="AD33">
        <v>238426</v>
      </c>
      <c r="AE33" s="2" t="s">
        <v>65</v>
      </c>
      <c r="AI33">
        <v>2550000</v>
      </c>
      <c r="AJ33">
        <v>1737651</v>
      </c>
      <c r="AK33" s="2" t="s">
        <v>152</v>
      </c>
      <c r="AL33">
        <v>700000</v>
      </c>
      <c r="AM33">
        <v>403375</v>
      </c>
      <c r="AN33" s="2" t="s">
        <v>145</v>
      </c>
      <c r="AR33">
        <v>950000</v>
      </c>
      <c r="AS33">
        <v>621957</v>
      </c>
      <c r="AT33" s="2" t="s">
        <v>219</v>
      </c>
      <c r="AU33">
        <v>13200000</v>
      </c>
      <c r="AV33">
        <v>10711648</v>
      </c>
      <c r="AW33" s="2" t="s">
        <v>79</v>
      </c>
      <c r="AX33">
        <v>0</v>
      </c>
      <c r="AY33">
        <v>3229295</v>
      </c>
      <c r="AZ33" s="2" t="s">
        <v>43</v>
      </c>
      <c r="BD33">
        <v>0</v>
      </c>
      <c r="BE33">
        <v>0</v>
      </c>
      <c r="BF33" s="2" t="s">
        <v>43</v>
      </c>
      <c r="BG33">
        <v>461892</v>
      </c>
      <c r="BH33">
        <v>47481</v>
      </c>
      <c r="BI33" s="2" t="s">
        <v>103</v>
      </c>
      <c r="BJ33">
        <v>0</v>
      </c>
      <c r="BK33">
        <v>35588</v>
      </c>
      <c r="BL33" s="2" t="s">
        <v>43</v>
      </c>
      <c r="BM33">
        <v>400000</v>
      </c>
      <c r="BN33">
        <v>165330</v>
      </c>
      <c r="BO33" s="2" t="s">
        <v>172</v>
      </c>
      <c r="BP33">
        <v>202200000</v>
      </c>
      <c r="BQ33" t="str">
        <f>(F33+I33+L33+O33+R33+U33+X33+AA33+AD33+AJ33+AM33+AS33+AV33+AY33+BE33+BH33+BK33+BN33)</f>
        <v>0</v>
      </c>
      <c r="BR33" s="2" t="str">
        <f>IFERROR(BQ33*100/BP33,0)</f>
        <v>0</v>
      </c>
      <c r="BU33">
        <v>216106490</v>
      </c>
      <c r="BV33">
        <v>0</v>
      </c>
      <c r="BW33">
        <v>0</v>
      </c>
      <c r="BX33">
        <v>-6103262</v>
      </c>
      <c r="BY33">
        <v>0</v>
      </c>
      <c r="BZ33">
        <v>0</v>
      </c>
      <c r="CA33">
        <v>0</v>
      </c>
      <c r="CB33">
        <v>0</v>
      </c>
      <c r="CC33" t="str">
        <f>(BU33+BV33+BW33+BX33+BY33+BZ33+CA33+CB33)</f>
        <v>0</v>
      </c>
      <c r="CD33">
        <v>0</v>
      </c>
      <c r="CE33" t="str">
        <f>(BU33+BV33+BW33+BX33+BY33+BZ33+CA33+CB33)-CD33</f>
        <v>0</v>
      </c>
      <c r="CF33" t="str">
        <f>(BQ33-BP33)</f>
        <v>0</v>
      </c>
      <c r="CG33" t="str">
        <f>CE33-BW33+BZ33</f>
        <v>0</v>
      </c>
      <c r="CH33" t="str">
        <f>IFERROR(CE33*100/BP33,0)</f>
        <v>0</v>
      </c>
    </row>
    <row r="34" spans="1:86">
      <c r="A34" s="3"/>
      <c r="B34" s="2" t="s">
        <v>220</v>
      </c>
      <c r="C34" t="s">
        <v>221</v>
      </c>
      <c r="D34">
        <v>156100000</v>
      </c>
      <c r="E34">
        <v>289571</v>
      </c>
      <c r="F34">
        <v>14197</v>
      </c>
      <c r="G34" s="2" t="s">
        <v>106</v>
      </c>
      <c r="H34">
        <v>162442</v>
      </c>
      <c r="I34">
        <v>0</v>
      </c>
      <c r="J34" s="2" t="s">
        <v>43</v>
      </c>
      <c r="K34">
        <v>114896154</v>
      </c>
      <c r="L34">
        <v>119676586</v>
      </c>
      <c r="M34" s="2" t="s">
        <v>181</v>
      </c>
      <c r="N34">
        <v>8213930</v>
      </c>
      <c r="O34">
        <v>11941579</v>
      </c>
      <c r="P34" s="2" t="s">
        <v>62</v>
      </c>
      <c r="Q34">
        <v>8397561</v>
      </c>
      <c r="R34">
        <v>7818369</v>
      </c>
      <c r="S34" s="2" t="s">
        <v>141</v>
      </c>
      <c r="T34">
        <v>303696</v>
      </c>
      <c r="U34">
        <v>103202</v>
      </c>
      <c r="V34" s="2" t="s">
        <v>222</v>
      </c>
      <c r="W34">
        <v>600000</v>
      </c>
      <c r="X34">
        <v>297967</v>
      </c>
      <c r="Y34" s="2" t="s">
        <v>180</v>
      </c>
      <c r="Z34">
        <v>700000</v>
      </c>
      <c r="AA34">
        <v>124907</v>
      </c>
      <c r="AB34" s="2" t="s">
        <v>60</v>
      </c>
      <c r="AC34">
        <v>250000</v>
      </c>
      <c r="AD34">
        <v>0</v>
      </c>
      <c r="AE34" s="2" t="s">
        <v>43</v>
      </c>
      <c r="AI34">
        <v>2500000</v>
      </c>
      <c r="AJ34">
        <v>2417006</v>
      </c>
      <c r="AK34" s="2" t="s">
        <v>223</v>
      </c>
      <c r="AL34">
        <v>500000</v>
      </c>
      <c r="AM34">
        <v>376156</v>
      </c>
      <c r="AN34" s="2" t="s">
        <v>78</v>
      </c>
      <c r="AR34">
        <v>550000</v>
      </c>
      <c r="AS34">
        <v>105311</v>
      </c>
      <c r="AT34" s="2" t="s">
        <v>77</v>
      </c>
      <c r="AU34">
        <v>9600000</v>
      </c>
      <c r="AV34">
        <v>10138439</v>
      </c>
      <c r="AW34" s="2" t="s">
        <v>196</v>
      </c>
      <c r="AX34">
        <v>0</v>
      </c>
      <c r="AY34">
        <v>5363145</v>
      </c>
      <c r="AZ34" s="2" t="s">
        <v>43</v>
      </c>
      <c r="BD34">
        <v>0</v>
      </c>
      <c r="BE34">
        <v>0</v>
      </c>
      <c r="BF34" s="2" t="s">
        <v>43</v>
      </c>
      <c r="BG34">
        <v>395908</v>
      </c>
      <c r="BH34">
        <v>94108</v>
      </c>
      <c r="BI34" s="2" t="s">
        <v>224</v>
      </c>
      <c r="BJ34">
        <v>0</v>
      </c>
      <c r="BK34">
        <v>13686</v>
      </c>
      <c r="BL34" s="2" t="s">
        <v>43</v>
      </c>
      <c r="BM34">
        <v>300000</v>
      </c>
      <c r="BN34">
        <v>154200</v>
      </c>
      <c r="BO34" s="2" t="s">
        <v>98</v>
      </c>
      <c r="BP34">
        <v>156100000</v>
      </c>
      <c r="BQ34" t="str">
        <f>(F34+I34+L34+O34+R34+U34+X34+AA34+AD34+AJ34+AM34+AS34+AV34+AY34+BE34+BH34+BK34+BN34)</f>
        <v>0</v>
      </c>
      <c r="BR34" s="2" t="str">
        <f>IFERROR(BQ34*100/BP34,0)</f>
        <v>0</v>
      </c>
      <c r="BU34">
        <v>161113961</v>
      </c>
      <c r="BV34">
        <v>0</v>
      </c>
      <c r="BW34">
        <v>0</v>
      </c>
      <c r="BX34">
        <v>-2475103</v>
      </c>
      <c r="BY34">
        <v>0</v>
      </c>
      <c r="BZ34">
        <v>0</v>
      </c>
      <c r="CA34">
        <v>0</v>
      </c>
      <c r="CB34">
        <v>0</v>
      </c>
      <c r="CC34" t="str">
        <f>(BU34+BV34+BW34+BX34+BY34+BZ34+CA34+CB34)</f>
        <v>0</v>
      </c>
      <c r="CD34">
        <v>0</v>
      </c>
      <c r="CE34" t="str">
        <f>(BU34+BV34+BW34+BX34+BY34+BZ34+CA34+CB34)-CD34</f>
        <v>0</v>
      </c>
      <c r="CF34" t="str">
        <f>(BQ34-BP34)</f>
        <v>0</v>
      </c>
      <c r="CG34" t="str">
        <f>CE34-BW34+BZ34</f>
        <v>0</v>
      </c>
      <c r="CH34" t="str">
        <f>IFERROR(CE34*100/BP34,0)</f>
        <v>0</v>
      </c>
    </row>
    <row r="35" spans="1:86">
      <c r="A35" s="3"/>
      <c r="B35" s="2" t="s">
        <v>225</v>
      </c>
      <c r="C35" t="s">
        <v>226</v>
      </c>
      <c r="D35">
        <v>104900000</v>
      </c>
      <c r="E35">
        <v>194593</v>
      </c>
      <c r="F35">
        <v>39677</v>
      </c>
      <c r="G35" s="2" t="s">
        <v>150</v>
      </c>
      <c r="H35">
        <v>109162</v>
      </c>
      <c r="I35">
        <v>0</v>
      </c>
      <c r="J35" s="2" t="s">
        <v>43</v>
      </c>
      <c r="K35">
        <v>77210804</v>
      </c>
      <c r="L35">
        <v>79509389</v>
      </c>
      <c r="M35" s="2" t="s">
        <v>227</v>
      </c>
      <c r="N35">
        <v>5519803</v>
      </c>
      <c r="O35">
        <v>9852259</v>
      </c>
      <c r="P35" s="2" t="s">
        <v>228</v>
      </c>
      <c r="Q35">
        <v>5643204</v>
      </c>
      <c r="R35">
        <v>5769170</v>
      </c>
      <c r="S35" s="2" t="s">
        <v>229</v>
      </c>
      <c r="T35">
        <v>204085</v>
      </c>
      <c r="U35">
        <v>172501</v>
      </c>
      <c r="V35" s="2" t="s">
        <v>104</v>
      </c>
      <c r="W35">
        <v>400000</v>
      </c>
      <c r="X35">
        <v>219252</v>
      </c>
      <c r="Y35" s="2" t="s">
        <v>105</v>
      </c>
      <c r="Z35">
        <v>490000</v>
      </c>
      <c r="AA35">
        <v>154178</v>
      </c>
      <c r="AB35" s="2" t="s">
        <v>95</v>
      </c>
      <c r="AC35">
        <v>200000</v>
      </c>
      <c r="AD35">
        <v>0</v>
      </c>
      <c r="AE35" s="2" t="s">
        <v>43</v>
      </c>
      <c r="AI35">
        <v>900000</v>
      </c>
      <c r="AJ35">
        <v>1384703</v>
      </c>
      <c r="AK35" s="2" t="s">
        <v>230</v>
      </c>
      <c r="AL35">
        <v>800000</v>
      </c>
      <c r="AM35">
        <v>276151</v>
      </c>
      <c r="AN35" s="2" t="s">
        <v>139</v>
      </c>
      <c r="AR35">
        <v>450000</v>
      </c>
      <c r="AS35">
        <v>448220</v>
      </c>
      <c r="AT35" s="2" t="s">
        <v>67</v>
      </c>
      <c r="AU35">
        <v>5600000</v>
      </c>
      <c r="AV35">
        <v>6140667</v>
      </c>
      <c r="AW35" s="2" t="s">
        <v>179</v>
      </c>
      <c r="AX35">
        <v>0</v>
      </c>
      <c r="AY35">
        <v>2946407</v>
      </c>
      <c r="AZ35" s="2" t="s">
        <v>43</v>
      </c>
      <c r="BD35">
        <v>0</v>
      </c>
      <c r="BE35">
        <v>0</v>
      </c>
      <c r="BF35" s="2" t="s">
        <v>43</v>
      </c>
      <c r="BG35">
        <v>263938</v>
      </c>
      <c r="BH35">
        <v>0</v>
      </c>
      <c r="BI35" s="2" t="s">
        <v>43</v>
      </c>
      <c r="BJ35">
        <v>0</v>
      </c>
      <c r="BK35">
        <v>0</v>
      </c>
      <c r="BL35" s="2" t="s">
        <v>43</v>
      </c>
      <c r="BM35">
        <v>300000</v>
      </c>
      <c r="BN35">
        <v>82800</v>
      </c>
      <c r="BO35" s="2" t="s">
        <v>76</v>
      </c>
      <c r="BP35">
        <v>104900000</v>
      </c>
      <c r="BQ35" t="str">
        <f>(F35+I35+L35+O35+R35+U35+X35+AA35+AD35+AJ35+AM35+AS35+AV35+AY35+BE35+BH35+BK35+BN35)</f>
        <v>0</v>
      </c>
      <c r="BR35" s="2" t="str">
        <f>IFERROR(BQ35*100/BP35,0)</f>
        <v>0</v>
      </c>
      <c r="BU35">
        <v>110319190</v>
      </c>
      <c r="BV35">
        <v>0</v>
      </c>
      <c r="BW35">
        <v>0</v>
      </c>
      <c r="BX35">
        <v>-3323816</v>
      </c>
      <c r="BY35">
        <v>0</v>
      </c>
      <c r="BZ35">
        <v>0</v>
      </c>
      <c r="CA35">
        <v>0</v>
      </c>
      <c r="CB35">
        <v>0</v>
      </c>
      <c r="CC35" t="str">
        <f>(BU35+BV35+BW35+BX35+BY35+BZ35+CA35+CB35)</f>
        <v>0</v>
      </c>
      <c r="CD35">
        <v>0</v>
      </c>
      <c r="CE35" t="str">
        <f>(BU35+BV35+BW35+BX35+BY35+BZ35+CA35+CB35)-CD35</f>
        <v>0</v>
      </c>
      <c r="CF35" t="str">
        <f>(BQ35-BP35)</f>
        <v>0</v>
      </c>
      <c r="CG35" t="str">
        <f>CE35-BW35+BZ35</f>
        <v>0</v>
      </c>
      <c r="CH35" t="str">
        <f>IFERROR(CE35*100/BP35,0)</f>
        <v>0</v>
      </c>
    </row>
    <row r="36" spans="1:86">
      <c r="A36" s="3"/>
      <c r="B36" s="2" t="s">
        <v>231</v>
      </c>
      <c r="C36" t="s">
        <v>232</v>
      </c>
      <c r="D36">
        <v>89900000</v>
      </c>
      <c r="E36">
        <v>24569795</v>
      </c>
      <c r="F36">
        <v>8205433</v>
      </c>
      <c r="G36" s="2" t="s">
        <v>80</v>
      </c>
      <c r="H36">
        <v>332817</v>
      </c>
      <c r="I36">
        <v>117368</v>
      </c>
      <c r="J36" s="2" t="s">
        <v>139</v>
      </c>
      <c r="K36">
        <v>8614111</v>
      </c>
      <c r="L36">
        <v>1742024</v>
      </c>
      <c r="M36" s="2" t="s">
        <v>150</v>
      </c>
      <c r="N36">
        <v>0</v>
      </c>
      <c r="O36">
        <v>425340</v>
      </c>
      <c r="P36" s="2" t="s">
        <v>43</v>
      </c>
      <c r="Q36">
        <v>0</v>
      </c>
      <c r="R36">
        <v>822046</v>
      </c>
      <c r="S36" s="2" t="s">
        <v>43</v>
      </c>
      <c r="T36">
        <v>22475000</v>
      </c>
      <c r="U36">
        <v>10880536</v>
      </c>
      <c r="V36" s="2" t="s">
        <v>83</v>
      </c>
      <c r="W36">
        <v>0</v>
      </c>
      <c r="X36">
        <v>0</v>
      </c>
      <c r="Y36" s="2" t="s">
        <v>43</v>
      </c>
      <c r="Z36">
        <v>0</v>
      </c>
      <c r="AA36">
        <v>0</v>
      </c>
      <c r="AB36" s="2" t="s">
        <v>43</v>
      </c>
      <c r="AC36">
        <v>1900000</v>
      </c>
      <c r="AD36">
        <v>555533</v>
      </c>
      <c r="AE36" s="2" t="s">
        <v>160</v>
      </c>
      <c r="AI36">
        <v>0</v>
      </c>
      <c r="AJ36">
        <v>15983</v>
      </c>
      <c r="AK36" s="2" t="s">
        <v>43</v>
      </c>
      <c r="AL36">
        <v>0</v>
      </c>
      <c r="AM36">
        <v>0</v>
      </c>
      <c r="AN36" s="2" t="s">
        <v>43</v>
      </c>
      <c r="AR36">
        <v>0</v>
      </c>
      <c r="AS36">
        <v>155830</v>
      </c>
      <c r="AT36" s="2" t="s">
        <v>43</v>
      </c>
      <c r="AU36">
        <v>12900000</v>
      </c>
      <c r="AV36">
        <v>1865767</v>
      </c>
      <c r="AW36" s="2" t="s">
        <v>233</v>
      </c>
      <c r="AX36">
        <v>0</v>
      </c>
      <c r="AY36">
        <v>3875</v>
      </c>
      <c r="AZ36" s="2" t="s">
        <v>43</v>
      </c>
      <c r="BD36">
        <v>0</v>
      </c>
      <c r="BE36">
        <v>0</v>
      </c>
      <c r="BF36" s="2" t="s">
        <v>43</v>
      </c>
      <c r="BG36">
        <v>659846</v>
      </c>
      <c r="BH36">
        <v>14204</v>
      </c>
      <c r="BI36" s="2" t="s">
        <v>99</v>
      </c>
      <c r="BJ36">
        <v>0</v>
      </c>
      <c r="BK36">
        <v>488651</v>
      </c>
      <c r="BL36" s="2" t="s">
        <v>43</v>
      </c>
      <c r="BM36">
        <v>0</v>
      </c>
      <c r="BN36">
        <v>13500</v>
      </c>
      <c r="BO36" s="2" t="s">
        <v>43</v>
      </c>
      <c r="BP36">
        <v>89900000</v>
      </c>
      <c r="BQ36" t="str">
        <f>(F36+I36+L36+O36+R36+U36+X36+AA36+AD36+AJ36+AM36+AS36+AV36+AY36+BE36+BH36+BK36+BN36)</f>
        <v>0</v>
      </c>
      <c r="BR36" s="2" t="str">
        <f>IFERROR(BQ36*100/BP36,0)</f>
        <v>0</v>
      </c>
      <c r="BU36">
        <v>25531794</v>
      </c>
      <c r="BV36">
        <v>0</v>
      </c>
      <c r="BW36">
        <v>0</v>
      </c>
      <c r="BX36">
        <v>-225704</v>
      </c>
      <c r="BY36">
        <v>0</v>
      </c>
      <c r="BZ36">
        <v>0</v>
      </c>
      <c r="CA36">
        <v>0</v>
      </c>
      <c r="CB36">
        <v>0</v>
      </c>
      <c r="CC36" t="str">
        <f>(BU36+BV36+BW36+BX36+BY36+BZ36+CA36+CB36)</f>
        <v>0</v>
      </c>
      <c r="CD36">
        <v>0</v>
      </c>
      <c r="CE36" t="str">
        <f>(BU36+BV36+BW36+BX36+BY36+BZ36+CA36+CB36)-CD36</f>
        <v>0</v>
      </c>
      <c r="CF36" t="str">
        <f>(BQ36-BP36)</f>
        <v>0</v>
      </c>
      <c r="CG36" t="str">
        <f>CE36-BW36+BZ36</f>
        <v>0</v>
      </c>
      <c r="CH36" t="str">
        <f>IFERROR(CE36*100/BP36,0)</f>
        <v>0</v>
      </c>
    </row>
    <row r="37" spans="1:86">
      <c r="A37" s="7" t="s">
        <v>234</v>
      </c>
      <c r="B37" s="3"/>
      <c r="C37" s="3"/>
      <c r="D37" s="3">
        <v>983400000</v>
      </c>
      <c r="E37" s="3">
        <v>26227268</v>
      </c>
      <c r="F37" s="3">
        <v>8543694</v>
      </c>
      <c r="G37" s="5" t="s">
        <v>80</v>
      </c>
      <c r="H37" s="3">
        <v>1262618</v>
      </c>
      <c r="I37" s="3">
        <v>117368</v>
      </c>
      <c r="J37" s="5" t="s">
        <v>113</v>
      </c>
      <c r="K37" s="3">
        <v>666267624</v>
      </c>
      <c r="L37" s="3">
        <v>718002731</v>
      </c>
      <c r="M37" s="5" t="s">
        <v>235</v>
      </c>
      <c r="N37" s="3">
        <v>47015674</v>
      </c>
      <c r="O37" s="3">
        <v>67604237</v>
      </c>
      <c r="P37" s="5" t="s">
        <v>236</v>
      </c>
      <c r="Q37" s="3">
        <v>48066756</v>
      </c>
      <c r="R37" s="3">
        <v>44194671</v>
      </c>
      <c r="S37" s="5" t="s">
        <v>164</v>
      </c>
      <c r="T37" s="3">
        <v>24213324</v>
      </c>
      <c r="U37" s="3">
        <v>12196849</v>
      </c>
      <c r="V37" s="5" t="s">
        <v>180</v>
      </c>
      <c r="W37" s="3">
        <v>2800000</v>
      </c>
      <c r="X37" s="3">
        <v>1809390</v>
      </c>
      <c r="Y37" s="5" t="s">
        <v>219</v>
      </c>
      <c r="Z37" s="3">
        <v>2890000</v>
      </c>
      <c r="AA37" s="3">
        <v>1166825</v>
      </c>
      <c r="AB37" s="5" t="s">
        <v>169</v>
      </c>
      <c r="AC37" s="3">
        <v>3350000</v>
      </c>
      <c r="AD37" s="3">
        <v>809844</v>
      </c>
      <c r="AE37" s="5" t="s">
        <v>224</v>
      </c>
      <c r="AF37" s="3"/>
      <c r="AG37" s="3"/>
      <c r="AH37" s="3"/>
      <c r="AI37" s="3">
        <v>12400000</v>
      </c>
      <c r="AJ37" s="3">
        <v>10819897</v>
      </c>
      <c r="AK37" s="5" t="s">
        <v>153</v>
      </c>
      <c r="AL37" s="3">
        <v>3200000</v>
      </c>
      <c r="AM37" s="3">
        <v>2304306</v>
      </c>
      <c r="AN37" s="5" t="s">
        <v>198</v>
      </c>
      <c r="AO37" s="3"/>
      <c r="AP37" s="3"/>
      <c r="AQ37" s="3"/>
      <c r="AR37" s="3">
        <v>3700000</v>
      </c>
      <c r="AS37" s="3">
        <v>3163477</v>
      </c>
      <c r="AT37" s="5" t="s">
        <v>104</v>
      </c>
      <c r="AU37" s="3">
        <v>67900000</v>
      </c>
      <c r="AV37" s="3">
        <v>53732833</v>
      </c>
      <c r="AW37" s="5" t="s">
        <v>65</v>
      </c>
      <c r="AX37" s="3">
        <v>0</v>
      </c>
      <c r="AY37" s="3">
        <v>25571267</v>
      </c>
      <c r="AZ37" s="5" t="s">
        <v>43</v>
      </c>
      <c r="BA37" s="3"/>
      <c r="BB37" s="3"/>
      <c r="BC37" s="3"/>
      <c r="BD37" s="3">
        <v>0</v>
      </c>
      <c r="BE37" s="3">
        <v>0</v>
      </c>
      <c r="BF37" s="5" t="s">
        <v>43</v>
      </c>
      <c r="BG37" s="3">
        <v>2692172</v>
      </c>
      <c r="BH37" s="3">
        <v>567167</v>
      </c>
      <c r="BI37" s="5" t="s">
        <v>237</v>
      </c>
      <c r="BJ37" s="3">
        <v>0</v>
      </c>
      <c r="BK37" s="3">
        <v>537925</v>
      </c>
      <c r="BL37" s="5" t="s">
        <v>43</v>
      </c>
      <c r="BM37" s="3">
        <v>2000000</v>
      </c>
      <c r="BN37" s="3">
        <v>860198</v>
      </c>
      <c r="BO37" s="5" t="s">
        <v>183</v>
      </c>
      <c r="BP37" s="3">
        <v>983400000</v>
      </c>
      <c r="BQ37" s="3" t="str">
        <f>(F37+I37+L37+O37+R37+U37+X37+AA37+AD37+AJ37+AM37+AS37+AV37+AY37+BE37+BH37+BK37+BN37)</f>
        <v>0</v>
      </c>
      <c r="BR37" s="3" t="str">
        <f>IFERROR(BQ37*100/BP37,0)</f>
        <v>0</v>
      </c>
      <c r="BT37" s="4" t="s">
        <v>234</v>
      </c>
      <c r="BU37" s="4" t="str">
        <f>SUM(BU30:BU36)</f>
        <v>0</v>
      </c>
      <c r="BV37" s="4" t="str">
        <f>SUM(BV30:BV36)</f>
        <v>0</v>
      </c>
      <c r="BW37" s="4" t="str">
        <f>SUM(BW30:BW36)</f>
        <v>0</v>
      </c>
      <c r="BX37" s="4" t="str">
        <f>SUM(BX30:BX36)</f>
        <v>0</v>
      </c>
      <c r="BY37" s="4" t="str">
        <f>SUM(BY30:BY36)</f>
        <v>0</v>
      </c>
      <c r="BZ37" s="4" t="str">
        <f>SUM(BZ30:BZ36)</f>
        <v>0</v>
      </c>
      <c r="CA37" s="4" t="str">
        <f>SUM(CA30:CA36)</f>
        <v>0</v>
      </c>
      <c r="CB37" s="4" t="str">
        <f>SUM(CB30:CB36)</f>
        <v>0</v>
      </c>
      <c r="CC37" s="4" t="str">
        <f>SUM(CC30:CC36)</f>
        <v>0</v>
      </c>
      <c r="CD37" s="4" t="str">
        <f>SUM(CD30:CD36)</f>
        <v>0</v>
      </c>
      <c r="CE37" s="4" t="str">
        <f>SUM(CE30:CE36)</f>
        <v>0</v>
      </c>
      <c r="CF37" s="4" t="str">
        <f>SUM(CF30:CF36)</f>
        <v>0</v>
      </c>
      <c r="CG37" s="4" t="str">
        <f>SUM(CG30:CG36)</f>
        <v>0</v>
      </c>
      <c r="CH37" s="4" t="str">
        <f>IFERROR(CE37*100/BP37,0)</f>
        <v>0</v>
      </c>
    </row>
    <row r="39" spans="1:86">
      <c r="A39" s="4" t="s">
        <v>238</v>
      </c>
      <c r="B39" s="2" t="s">
        <v>239</v>
      </c>
      <c r="C39" t="s">
        <v>240</v>
      </c>
      <c r="D39">
        <v>208800000</v>
      </c>
      <c r="E39">
        <v>1003846</v>
      </c>
      <c r="F39">
        <v>86643</v>
      </c>
      <c r="G39" s="2" t="s">
        <v>113</v>
      </c>
      <c r="H39">
        <v>1465072</v>
      </c>
      <c r="I39">
        <v>129115</v>
      </c>
      <c r="J39" s="2" t="s">
        <v>113</v>
      </c>
      <c r="K39">
        <v>132616216</v>
      </c>
      <c r="L39">
        <v>141433531</v>
      </c>
      <c r="M39" s="2" t="s">
        <v>63</v>
      </c>
      <c r="N39">
        <v>26805405</v>
      </c>
      <c r="O39">
        <v>24392780</v>
      </c>
      <c r="P39" s="2" t="s">
        <v>140</v>
      </c>
      <c r="Q39">
        <v>43599480</v>
      </c>
      <c r="R39">
        <v>14591166</v>
      </c>
      <c r="S39" s="2" t="s">
        <v>80</v>
      </c>
      <c r="T39">
        <v>4910706</v>
      </c>
      <c r="U39">
        <v>498994</v>
      </c>
      <c r="V39" s="2" t="s">
        <v>103</v>
      </c>
      <c r="W39">
        <v>800000</v>
      </c>
      <c r="X39">
        <v>526084</v>
      </c>
      <c r="Y39" s="2" t="s">
        <v>69</v>
      </c>
      <c r="Z39">
        <v>990000</v>
      </c>
      <c r="AA39">
        <v>1075620</v>
      </c>
      <c r="AB39" s="2" t="s">
        <v>74</v>
      </c>
      <c r="AC39">
        <v>500000</v>
      </c>
      <c r="AD39">
        <v>68833</v>
      </c>
      <c r="AE39" s="2" t="s">
        <v>233</v>
      </c>
      <c r="AI39">
        <v>3900000</v>
      </c>
      <c r="AJ39">
        <v>4301269</v>
      </c>
      <c r="AK39" s="2" t="s">
        <v>179</v>
      </c>
      <c r="AL39">
        <v>1300000</v>
      </c>
      <c r="AM39">
        <v>775263</v>
      </c>
      <c r="AN39" s="2" t="s">
        <v>96</v>
      </c>
      <c r="AR39">
        <v>1750000</v>
      </c>
      <c r="AS39">
        <v>1228620</v>
      </c>
      <c r="AT39" s="2" t="s">
        <v>87</v>
      </c>
      <c r="AU39">
        <v>22900000</v>
      </c>
      <c r="AV39">
        <v>23594731</v>
      </c>
      <c r="AW39" s="2" t="s">
        <v>227</v>
      </c>
      <c r="AX39">
        <v>0</v>
      </c>
      <c r="AY39">
        <v>5301176</v>
      </c>
      <c r="AZ39" s="2" t="s">
        <v>43</v>
      </c>
      <c r="BD39">
        <v>0</v>
      </c>
      <c r="BE39">
        <v>0</v>
      </c>
      <c r="BF39" s="2" t="s">
        <v>43</v>
      </c>
      <c r="BG39">
        <v>791816</v>
      </c>
      <c r="BH39">
        <v>379551</v>
      </c>
      <c r="BI39" s="2" t="s">
        <v>83</v>
      </c>
      <c r="BJ39">
        <v>0</v>
      </c>
      <c r="BK39">
        <v>0</v>
      </c>
      <c r="BL39" s="2" t="s">
        <v>43</v>
      </c>
      <c r="BM39">
        <v>1200000</v>
      </c>
      <c r="BN39">
        <v>469010</v>
      </c>
      <c r="BO39" s="2" t="s">
        <v>88</v>
      </c>
      <c r="BP39">
        <v>208800000</v>
      </c>
      <c r="BQ39" t="str">
        <f>(F39+I39+L39+O39+R39+U39+X39+AA39+AD39+AJ39+AM39+AS39+AV39+AY39+BE39+BH39+BK39+BN39)</f>
        <v>0</v>
      </c>
      <c r="BR39" s="2" t="str">
        <f>IFERROR(BQ39*100/BP39,0)</f>
        <v>0</v>
      </c>
      <c r="BU39">
        <v>226877987</v>
      </c>
      <c r="BV39">
        <v>0</v>
      </c>
      <c r="BW39">
        <v>0</v>
      </c>
      <c r="BX39">
        <v>-8025601</v>
      </c>
      <c r="BY39">
        <v>0</v>
      </c>
      <c r="BZ39">
        <v>0</v>
      </c>
      <c r="CA39">
        <v>0</v>
      </c>
      <c r="CB39">
        <v>0</v>
      </c>
      <c r="CC39" t="str">
        <f>(BU39+BV39+BW39+BX39+BY39+BZ39+CA39+CB39)</f>
        <v>0</v>
      </c>
      <c r="CD39">
        <v>0</v>
      </c>
      <c r="CE39" t="str">
        <f>(BU39+BV39+BW39+BX39+BY39+BZ39+CA39+CB39)-CD39</f>
        <v>0</v>
      </c>
      <c r="CF39" t="str">
        <f>(BQ39-BP39)</f>
        <v>0</v>
      </c>
      <c r="CG39" t="str">
        <f>CE39-BW39+BZ39</f>
        <v>0</v>
      </c>
      <c r="CH39" t="str">
        <f>IFERROR(CE39*100/BP39,0)</f>
        <v>0</v>
      </c>
    </row>
    <row r="40" spans="1:86">
      <c r="A40" s="3"/>
      <c r="B40" s="2" t="s">
        <v>241</v>
      </c>
      <c r="C40" t="s">
        <v>242</v>
      </c>
      <c r="D40">
        <v>176000000</v>
      </c>
      <c r="E40">
        <v>846153</v>
      </c>
      <c r="F40">
        <v>130797</v>
      </c>
      <c r="G40" s="2" t="s">
        <v>133</v>
      </c>
      <c r="H40">
        <v>1234927</v>
      </c>
      <c r="I40">
        <v>0</v>
      </c>
      <c r="J40" s="2" t="s">
        <v>43</v>
      </c>
      <c r="K40">
        <v>111783783</v>
      </c>
      <c r="L40">
        <v>83958994</v>
      </c>
      <c r="M40" s="2" t="s">
        <v>78</v>
      </c>
      <c r="N40">
        <v>22594594</v>
      </c>
      <c r="O40">
        <v>29027716</v>
      </c>
      <c r="P40" s="2" t="s">
        <v>243</v>
      </c>
      <c r="Q40">
        <v>36750519</v>
      </c>
      <c r="R40">
        <v>19448634</v>
      </c>
      <c r="S40" s="2" t="s">
        <v>110</v>
      </c>
      <c r="T40">
        <v>4139293</v>
      </c>
      <c r="U40">
        <v>748596</v>
      </c>
      <c r="V40" s="2" t="s">
        <v>60</v>
      </c>
      <c r="W40">
        <v>800000</v>
      </c>
      <c r="X40">
        <v>701600</v>
      </c>
      <c r="Y40" s="2" t="s">
        <v>197</v>
      </c>
      <c r="Z40">
        <v>1100000</v>
      </c>
      <c r="AA40">
        <v>1032201</v>
      </c>
      <c r="AB40" s="2" t="s">
        <v>68</v>
      </c>
      <c r="AC40">
        <v>500000</v>
      </c>
      <c r="AD40">
        <v>77306</v>
      </c>
      <c r="AE40" s="2" t="s">
        <v>133</v>
      </c>
      <c r="AI40">
        <v>3600000</v>
      </c>
      <c r="AJ40">
        <v>3792235</v>
      </c>
      <c r="AK40" s="2" t="s">
        <v>50</v>
      </c>
      <c r="AL40">
        <v>1500000</v>
      </c>
      <c r="AM40">
        <v>1695654</v>
      </c>
      <c r="AN40" s="2" t="s">
        <v>215</v>
      </c>
      <c r="AR40">
        <v>2500000</v>
      </c>
      <c r="AS40">
        <v>2163045</v>
      </c>
      <c r="AT40" s="2" t="s">
        <v>153</v>
      </c>
      <c r="AU40">
        <v>24900000</v>
      </c>
      <c r="AV40">
        <v>22692342</v>
      </c>
      <c r="AW40" s="2" t="s">
        <v>140</v>
      </c>
      <c r="AX40">
        <v>0</v>
      </c>
      <c r="AY40">
        <v>6718127</v>
      </c>
      <c r="AZ40" s="2" t="s">
        <v>43</v>
      </c>
      <c r="BD40">
        <v>0</v>
      </c>
      <c r="BE40">
        <v>0</v>
      </c>
      <c r="BF40" s="2" t="s">
        <v>43</v>
      </c>
      <c r="BG40">
        <v>791816</v>
      </c>
      <c r="BH40">
        <v>142154</v>
      </c>
      <c r="BI40" s="2" t="s">
        <v>60</v>
      </c>
      <c r="BJ40">
        <v>0</v>
      </c>
      <c r="BK40">
        <v>0</v>
      </c>
      <c r="BL40" s="2" t="s">
        <v>43</v>
      </c>
      <c r="BM40">
        <v>1300000</v>
      </c>
      <c r="BN40">
        <v>851770</v>
      </c>
      <c r="BO40" s="2" t="s">
        <v>69</v>
      </c>
      <c r="BP40">
        <v>176000000</v>
      </c>
      <c r="BQ40" t="str">
        <f>(F40+I40+L40+O40+R40+U40+X40+AA40+AD40+AJ40+AM40+AS40+AV40+AY40+BE40+BH40+BK40+BN40)</f>
        <v>0</v>
      </c>
      <c r="BR40" s="2" t="str">
        <f>IFERROR(BQ40*100/BP40,0)</f>
        <v>0</v>
      </c>
      <c r="BU40">
        <v>177059930</v>
      </c>
      <c r="BV40">
        <v>0</v>
      </c>
      <c r="BW40">
        <v>0</v>
      </c>
      <c r="BX40">
        <v>-3630364</v>
      </c>
      <c r="BY40">
        <v>0</v>
      </c>
      <c r="BZ40">
        <v>0</v>
      </c>
      <c r="CA40">
        <v>0</v>
      </c>
      <c r="CB40">
        <v>0</v>
      </c>
      <c r="CC40" t="str">
        <f>(BU40+BV40+BW40+BX40+BY40+BZ40+CA40+CB40)</f>
        <v>0</v>
      </c>
      <c r="CD40">
        <v>0</v>
      </c>
      <c r="CE40" t="str">
        <f>(BU40+BV40+BW40+BX40+BY40+BZ40+CA40+CB40)-CD40</f>
        <v>0</v>
      </c>
      <c r="CF40" t="str">
        <f>(BQ40-BP40)</f>
        <v>0</v>
      </c>
      <c r="CG40" t="str">
        <f>CE40-BW40+BZ40</f>
        <v>0</v>
      </c>
      <c r="CH40" t="str">
        <f>IFERROR(CE40*100/BP40,0)</f>
        <v>0</v>
      </c>
    </row>
    <row r="41" spans="1:86">
      <c r="A41" s="3"/>
      <c r="B41" s="2" t="s">
        <v>244</v>
      </c>
      <c r="C41" t="s">
        <v>245</v>
      </c>
      <c r="D41">
        <v>99900000</v>
      </c>
      <c r="E41">
        <v>505672</v>
      </c>
      <c r="F41">
        <v>146594</v>
      </c>
      <c r="G41" s="2" t="s">
        <v>160</v>
      </c>
      <c r="H41">
        <v>133854</v>
      </c>
      <c r="I41">
        <v>230285</v>
      </c>
      <c r="J41" s="2" t="s">
        <v>246</v>
      </c>
      <c r="K41">
        <v>10544752</v>
      </c>
      <c r="L41">
        <v>45798346</v>
      </c>
      <c r="M41" s="2" t="s">
        <v>247</v>
      </c>
      <c r="N41">
        <v>7168646</v>
      </c>
      <c r="O41">
        <v>19601143</v>
      </c>
      <c r="P41" s="2" t="s">
        <v>248</v>
      </c>
      <c r="Q41">
        <v>9934970</v>
      </c>
      <c r="R41">
        <v>8887952</v>
      </c>
      <c r="S41" s="2" t="s">
        <v>166</v>
      </c>
      <c r="T41">
        <v>1041089</v>
      </c>
      <c r="U41">
        <v>725193</v>
      </c>
      <c r="V41" s="2" t="s">
        <v>87</v>
      </c>
      <c r="W41">
        <v>850000</v>
      </c>
      <c r="X41">
        <v>608528</v>
      </c>
      <c r="Y41" s="2" t="s">
        <v>198</v>
      </c>
      <c r="Z41">
        <v>500000</v>
      </c>
      <c r="AA41">
        <v>510246</v>
      </c>
      <c r="AB41" s="2" t="s">
        <v>229</v>
      </c>
      <c r="AC41">
        <v>300000</v>
      </c>
      <c r="AD41">
        <v>118025</v>
      </c>
      <c r="AE41" s="2" t="s">
        <v>88</v>
      </c>
      <c r="AI41">
        <v>1900000</v>
      </c>
      <c r="AJ41">
        <v>2309306</v>
      </c>
      <c r="AK41" s="2" t="s">
        <v>249</v>
      </c>
      <c r="AL41">
        <v>1900000</v>
      </c>
      <c r="AM41">
        <v>1624697</v>
      </c>
      <c r="AN41" s="2" t="s">
        <v>143</v>
      </c>
      <c r="AR41">
        <v>1600000</v>
      </c>
      <c r="AS41">
        <v>1399295</v>
      </c>
      <c r="AT41" s="2" t="s">
        <v>153</v>
      </c>
      <c r="AU41">
        <v>21900000</v>
      </c>
      <c r="AV41">
        <v>18857034</v>
      </c>
      <c r="AW41" s="2" t="s">
        <v>143</v>
      </c>
      <c r="AX41">
        <v>0</v>
      </c>
      <c r="AY41">
        <v>4416251</v>
      </c>
      <c r="AZ41" s="2" t="s">
        <v>43</v>
      </c>
      <c r="BD41">
        <v>0</v>
      </c>
      <c r="BE41">
        <v>0</v>
      </c>
      <c r="BF41" s="2" t="s">
        <v>43</v>
      </c>
      <c r="BG41">
        <v>659846</v>
      </c>
      <c r="BH41">
        <v>642100</v>
      </c>
      <c r="BI41" s="2" t="s">
        <v>223</v>
      </c>
      <c r="BJ41">
        <v>0</v>
      </c>
      <c r="BK41">
        <v>210110</v>
      </c>
      <c r="BL41" s="2" t="s">
        <v>43</v>
      </c>
      <c r="BM41">
        <v>400000</v>
      </c>
      <c r="BN41">
        <v>344750</v>
      </c>
      <c r="BO41" s="2" t="s">
        <v>143</v>
      </c>
      <c r="BP41">
        <v>99900000</v>
      </c>
      <c r="BQ41" t="str">
        <f>(F41+I41+L41+O41+R41+U41+X41+AA41+AD41+AJ41+AM41+AS41+AV41+AY41+BE41+BH41+BK41+BN41)</f>
        <v>0</v>
      </c>
      <c r="BR41" s="2" t="str">
        <f>IFERROR(BQ41*100/BP41,0)</f>
        <v>0</v>
      </c>
      <c r="BU41">
        <v>109961861</v>
      </c>
      <c r="BV41">
        <v>0</v>
      </c>
      <c r="BW41">
        <v>0</v>
      </c>
      <c r="BX41">
        <v>-3532006</v>
      </c>
      <c r="BY41">
        <v>0</v>
      </c>
      <c r="BZ41">
        <v>0</v>
      </c>
      <c r="CA41">
        <v>0</v>
      </c>
      <c r="CB41">
        <v>0</v>
      </c>
      <c r="CC41" t="str">
        <f>(BU41+BV41+BW41+BX41+BY41+BZ41+CA41+CB41)</f>
        <v>0</v>
      </c>
      <c r="CD41">
        <v>0</v>
      </c>
      <c r="CE41" t="str">
        <f>(BU41+BV41+BW41+BX41+BY41+BZ41+CA41+CB41)-CD41</f>
        <v>0</v>
      </c>
      <c r="CF41" t="str">
        <f>(BQ41-BP41)</f>
        <v>0</v>
      </c>
      <c r="CG41" t="str">
        <f>CE41-BW41+BZ41</f>
        <v>0</v>
      </c>
      <c r="CH41" t="str">
        <f>IFERROR(CE41*100/BP41,0)</f>
        <v>0</v>
      </c>
    </row>
    <row r="42" spans="1:86">
      <c r="A42" s="7" t="s">
        <v>250</v>
      </c>
      <c r="B42" s="3"/>
      <c r="C42" s="3"/>
      <c r="D42" s="3">
        <v>484700000</v>
      </c>
      <c r="E42" s="3">
        <v>2355671</v>
      </c>
      <c r="F42" s="3">
        <v>364034</v>
      </c>
      <c r="G42" s="5" t="s">
        <v>133</v>
      </c>
      <c r="H42" s="3">
        <v>2833853</v>
      </c>
      <c r="I42" s="3">
        <v>359400</v>
      </c>
      <c r="J42" s="5" t="s">
        <v>203</v>
      </c>
      <c r="K42" s="3">
        <v>254944751</v>
      </c>
      <c r="L42" s="3">
        <v>271190871</v>
      </c>
      <c r="M42" s="5" t="s">
        <v>196</v>
      </c>
      <c r="N42" s="3">
        <v>56568645</v>
      </c>
      <c r="O42" s="3">
        <v>73021639</v>
      </c>
      <c r="P42" s="5" t="s">
        <v>251</v>
      </c>
      <c r="Q42" s="3">
        <v>90284969</v>
      </c>
      <c r="R42" s="3">
        <v>42927752</v>
      </c>
      <c r="S42" s="5" t="s">
        <v>83</v>
      </c>
      <c r="T42" s="3">
        <v>10091088</v>
      </c>
      <c r="U42" s="3">
        <v>1972783</v>
      </c>
      <c r="V42" s="5" t="s">
        <v>150</v>
      </c>
      <c r="W42" s="3">
        <v>2450000</v>
      </c>
      <c r="X42" s="3">
        <v>1836212</v>
      </c>
      <c r="Y42" s="5" t="s">
        <v>78</v>
      </c>
      <c r="Z42" s="3">
        <v>2590000</v>
      </c>
      <c r="AA42" s="3">
        <v>2618067</v>
      </c>
      <c r="AB42" s="5" t="s">
        <v>252</v>
      </c>
      <c r="AC42" s="3">
        <v>1300000</v>
      </c>
      <c r="AD42" s="3">
        <v>264164</v>
      </c>
      <c r="AE42" s="5" t="s">
        <v>150</v>
      </c>
      <c r="AF42" s="3"/>
      <c r="AG42" s="3"/>
      <c r="AH42" s="3"/>
      <c r="AI42" s="3">
        <v>9400000</v>
      </c>
      <c r="AJ42" s="3">
        <v>10402810</v>
      </c>
      <c r="AK42" s="5" t="s">
        <v>253</v>
      </c>
      <c r="AL42" s="3">
        <v>4700000</v>
      </c>
      <c r="AM42" s="3">
        <v>4095614</v>
      </c>
      <c r="AN42" s="5" t="s">
        <v>153</v>
      </c>
      <c r="AO42" s="3"/>
      <c r="AP42" s="3"/>
      <c r="AQ42" s="3"/>
      <c r="AR42" s="3">
        <v>5850000</v>
      </c>
      <c r="AS42" s="3">
        <v>4790960</v>
      </c>
      <c r="AT42" s="5" t="s">
        <v>114</v>
      </c>
      <c r="AU42" s="3">
        <v>69700000</v>
      </c>
      <c r="AV42" s="3">
        <v>65144107</v>
      </c>
      <c r="AW42" s="5" t="s">
        <v>141</v>
      </c>
      <c r="AX42" s="3">
        <v>0</v>
      </c>
      <c r="AY42" s="3">
        <v>16435554</v>
      </c>
      <c r="AZ42" s="5" t="s">
        <v>43</v>
      </c>
      <c r="BA42" s="3"/>
      <c r="BB42" s="3"/>
      <c r="BC42" s="3"/>
      <c r="BD42" s="3">
        <v>0</v>
      </c>
      <c r="BE42" s="3">
        <v>0</v>
      </c>
      <c r="BF42" s="5" t="s">
        <v>43</v>
      </c>
      <c r="BG42" s="3">
        <v>2243478</v>
      </c>
      <c r="BH42" s="3">
        <v>1163805</v>
      </c>
      <c r="BI42" s="5" t="s">
        <v>94</v>
      </c>
      <c r="BJ42" s="3">
        <v>0</v>
      </c>
      <c r="BK42" s="3">
        <v>210110</v>
      </c>
      <c r="BL42" s="5" t="s">
        <v>43</v>
      </c>
      <c r="BM42" s="3">
        <v>2900000</v>
      </c>
      <c r="BN42" s="3">
        <v>1665530</v>
      </c>
      <c r="BO42" s="5" t="s">
        <v>254</v>
      </c>
      <c r="BP42" s="3">
        <v>484700000</v>
      </c>
      <c r="BQ42" s="3" t="str">
        <f>(F42+I42+L42+O42+R42+U42+X42+AA42+AD42+AJ42+AM42+AS42+AV42+AY42+BE42+BH42+BK42+BN42)</f>
        <v>0</v>
      </c>
      <c r="BR42" s="3" t="str">
        <f>IFERROR(BQ42*100/BP42,0)</f>
        <v>0</v>
      </c>
      <c r="BT42" s="4" t="s">
        <v>250</v>
      </c>
      <c r="BU42" s="4" t="str">
        <f>SUM(BU39:BU41)</f>
        <v>0</v>
      </c>
      <c r="BV42" s="4" t="str">
        <f>SUM(BV39:BV41)</f>
        <v>0</v>
      </c>
      <c r="BW42" s="4" t="str">
        <f>SUM(BW39:BW41)</f>
        <v>0</v>
      </c>
      <c r="BX42" s="4" t="str">
        <f>SUM(BX39:BX41)</f>
        <v>0</v>
      </c>
      <c r="BY42" s="4" t="str">
        <f>SUM(BY39:BY41)</f>
        <v>0</v>
      </c>
      <c r="BZ42" s="4" t="str">
        <f>SUM(BZ39:BZ41)</f>
        <v>0</v>
      </c>
      <c r="CA42" s="4" t="str">
        <f>SUM(CA39:CA41)</f>
        <v>0</v>
      </c>
      <c r="CB42" s="4" t="str">
        <f>SUM(CB39:CB41)</f>
        <v>0</v>
      </c>
      <c r="CC42" s="4" t="str">
        <f>SUM(CC39:CC41)</f>
        <v>0</v>
      </c>
      <c r="CD42" s="4" t="str">
        <f>SUM(CD39:CD41)</f>
        <v>0</v>
      </c>
      <c r="CE42" s="4" t="str">
        <f>SUM(CE39:CE41)</f>
        <v>0</v>
      </c>
      <c r="CF42" s="4" t="str">
        <f>SUM(CF39:CF41)</f>
        <v>0</v>
      </c>
      <c r="CG42" s="4" t="str">
        <f>SUM(CG39:CG41)</f>
        <v>0</v>
      </c>
      <c r="CH42" s="4" t="str">
        <f>IFERROR(CE42*100/BP42,0)</f>
        <v>0</v>
      </c>
    </row>
    <row r="44" spans="1:86">
      <c r="A44" s="4" t="s">
        <v>255</v>
      </c>
      <c r="B44" s="2" t="s">
        <v>256</v>
      </c>
      <c r="C44" t="s">
        <v>257</v>
      </c>
      <c r="D44">
        <v>227000000</v>
      </c>
      <c r="E44">
        <v>2799535</v>
      </c>
      <c r="F44">
        <v>2241979</v>
      </c>
      <c r="G44" s="2" t="s">
        <v>55</v>
      </c>
      <c r="H44">
        <v>1091596</v>
      </c>
      <c r="I44">
        <v>2310046</v>
      </c>
      <c r="J44" s="2" t="s">
        <v>258</v>
      </c>
      <c r="K44">
        <v>27215643</v>
      </c>
      <c r="L44">
        <v>12475555</v>
      </c>
      <c r="M44" s="2" t="s">
        <v>134</v>
      </c>
      <c r="N44">
        <v>6534724</v>
      </c>
      <c r="O44">
        <v>4815479</v>
      </c>
      <c r="P44" s="2" t="s">
        <v>53</v>
      </c>
      <c r="Q44">
        <v>72646831</v>
      </c>
      <c r="R44">
        <v>88291275</v>
      </c>
      <c r="S44" s="2" t="s">
        <v>249</v>
      </c>
      <c r="T44">
        <v>4604010</v>
      </c>
      <c r="U44">
        <v>1625604</v>
      </c>
      <c r="V44" s="2" t="s">
        <v>139</v>
      </c>
      <c r="W44">
        <v>1650000</v>
      </c>
      <c r="X44">
        <v>1748952</v>
      </c>
      <c r="Y44" s="2" t="s">
        <v>196</v>
      </c>
      <c r="Z44">
        <v>4950000</v>
      </c>
      <c r="AA44">
        <v>3353825</v>
      </c>
      <c r="AB44" s="2" t="s">
        <v>152</v>
      </c>
      <c r="AC44">
        <v>1700000</v>
      </c>
      <c r="AD44">
        <v>550775</v>
      </c>
      <c r="AE44" s="2" t="s">
        <v>259</v>
      </c>
      <c r="AI44">
        <v>4350000</v>
      </c>
      <c r="AJ44">
        <v>2404943</v>
      </c>
      <c r="AK44" s="2" t="s">
        <v>105</v>
      </c>
      <c r="AL44">
        <v>25700000</v>
      </c>
      <c r="AM44">
        <v>21736161</v>
      </c>
      <c r="AN44" s="2" t="s">
        <v>104</v>
      </c>
      <c r="AR44">
        <v>31350000</v>
      </c>
      <c r="AS44">
        <v>16080364</v>
      </c>
      <c r="AT44" s="2" t="s">
        <v>98</v>
      </c>
      <c r="AU44">
        <v>11800000</v>
      </c>
      <c r="AV44">
        <v>13588864</v>
      </c>
      <c r="AW44" s="2" t="s">
        <v>128</v>
      </c>
      <c r="AX44">
        <v>0</v>
      </c>
      <c r="AY44">
        <v>9621766</v>
      </c>
      <c r="AZ44" s="2" t="s">
        <v>43</v>
      </c>
      <c r="BD44">
        <v>58400</v>
      </c>
      <c r="BE44">
        <v>0</v>
      </c>
      <c r="BF44" s="2" t="s">
        <v>43</v>
      </c>
      <c r="BG44">
        <v>356317</v>
      </c>
      <c r="BH44">
        <v>0</v>
      </c>
      <c r="BI44" s="2" t="s">
        <v>43</v>
      </c>
      <c r="BJ44">
        <v>0</v>
      </c>
      <c r="BK44">
        <v>338087</v>
      </c>
      <c r="BL44" s="2" t="s">
        <v>43</v>
      </c>
      <c r="BM44">
        <v>21200000</v>
      </c>
      <c r="BN44">
        <v>17020274</v>
      </c>
      <c r="BO44" s="2" t="s">
        <v>55</v>
      </c>
      <c r="BP44">
        <v>227000000</v>
      </c>
      <c r="BQ44" t="str">
        <f>(F44+I44+L44+O44+R44+U44+X44+AA44+AD44+AJ44+AM44+AS44+AV44+AY44+BE44+BH44+BK44+BN44)</f>
        <v>0</v>
      </c>
      <c r="BR44" s="2" t="str">
        <f>IFERROR(BQ44*100/BP44,0)</f>
        <v>0</v>
      </c>
      <c r="BU44">
        <v>141034416</v>
      </c>
      <c r="BV44">
        <v>60726089</v>
      </c>
      <c r="BW44">
        <v>0</v>
      </c>
      <c r="BX44">
        <v>-719015</v>
      </c>
      <c r="BY44">
        <v>-228624</v>
      </c>
      <c r="BZ44">
        <v>0</v>
      </c>
      <c r="CA44">
        <v>0</v>
      </c>
      <c r="CB44">
        <v>0</v>
      </c>
      <c r="CC44" t="str">
        <f>(BU44+BV44+BW44+BX44+BY44+BZ44+CA44+CB44)</f>
        <v>0</v>
      </c>
      <c r="CD44">
        <v>0</v>
      </c>
      <c r="CE44" t="str">
        <f>(BU44+BV44+BW44+BX44+BY44+BZ44+CA44+CB44)-CD44</f>
        <v>0</v>
      </c>
      <c r="CF44" t="str">
        <f>(BQ44-BP44)</f>
        <v>0</v>
      </c>
      <c r="CG44" t="str">
        <f>CE44-BW44+BZ44</f>
        <v>0</v>
      </c>
      <c r="CH44" t="str">
        <f>IFERROR(CE44*100/BP44,0)</f>
        <v>0</v>
      </c>
    </row>
    <row r="45" spans="1:86">
      <c r="A45" s="3"/>
      <c r="B45" s="2" t="s">
        <v>260</v>
      </c>
      <c r="C45" t="s">
        <v>261</v>
      </c>
      <c r="D45">
        <v>213100000</v>
      </c>
      <c r="E45">
        <v>2628110</v>
      </c>
      <c r="F45">
        <v>1162965</v>
      </c>
      <c r="G45" s="2" t="s">
        <v>262</v>
      </c>
      <c r="H45">
        <v>1024753</v>
      </c>
      <c r="I45">
        <v>1008948</v>
      </c>
      <c r="J45" s="2" t="s">
        <v>129</v>
      </c>
      <c r="K45">
        <v>25549134</v>
      </c>
      <c r="L45">
        <v>9243806</v>
      </c>
      <c r="M45" s="2" t="s">
        <v>158</v>
      </c>
      <c r="N45">
        <v>6134580</v>
      </c>
      <c r="O45">
        <v>2859987</v>
      </c>
      <c r="P45" s="2" t="s">
        <v>263</v>
      </c>
      <c r="Q45">
        <v>68198413</v>
      </c>
      <c r="R45">
        <v>75667086</v>
      </c>
      <c r="S45" s="2" t="s">
        <v>253</v>
      </c>
      <c r="T45">
        <v>4322091</v>
      </c>
      <c r="U45">
        <v>1746770</v>
      </c>
      <c r="V45" s="2" t="s">
        <v>169</v>
      </c>
      <c r="W45">
        <v>3700000</v>
      </c>
      <c r="X45">
        <v>1825250</v>
      </c>
      <c r="Y45" s="2" t="s">
        <v>131</v>
      </c>
      <c r="Z45">
        <v>4600000</v>
      </c>
      <c r="AA45">
        <v>4191126</v>
      </c>
      <c r="AB45" s="2" t="s">
        <v>140</v>
      </c>
      <c r="AC45">
        <v>1850000</v>
      </c>
      <c r="AD45">
        <v>658168</v>
      </c>
      <c r="AE45" s="2" t="s">
        <v>158</v>
      </c>
      <c r="AI45">
        <v>4450000</v>
      </c>
      <c r="AJ45">
        <v>3047148</v>
      </c>
      <c r="AK45" s="2" t="s">
        <v>152</v>
      </c>
      <c r="AL45">
        <v>21300000</v>
      </c>
      <c r="AM45">
        <v>17865117</v>
      </c>
      <c r="AN45" s="2" t="s">
        <v>70</v>
      </c>
      <c r="AR45">
        <v>31850000</v>
      </c>
      <c r="AS45">
        <v>18558844</v>
      </c>
      <c r="AT45" s="2" t="s">
        <v>145</v>
      </c>
      <c r="AU45">
        <v>10700000</v>
      </c>
      <c r="AV45">
        <v>5433449</v>
      </c>
      <c r="AW45" s="2" t="s">
        <v>98</v>
      </c>
      <c r="AX45">
        <v>0</v>
      </c>
      <c r="AY45">
        <v>14351724</v>
      </c>
      <c r="AZ45" s="2" t="s">
        <v>43</v>
      </c>
      <c r="BD45">
        <v>54825</v>
      </c>
      <c r="BE45">
        <v>46061</v>
      </c>
      <c r="BF45" s="2" t="s">
        <v>70</v>
      </c>
      <c r="BG45">
        <v>329923</v>
      </c>
      <c r="BH45">
        <v>118023</v>
      </c>
      <c r="BI45" s="2" t="s">
        <v>158</v>
      </c>
      <c r="BJ45">
        <v>0</v>
      </c>
      <c r="BK45">
        <v>179356</v>
      </c>
      <c r="BL45" s="2" t="s">
        <v>43</v>
      </c>
      <c r="BM45">
        <v>19650000</v>
      </c>
      <c r="BN45">
        <v>9312531</v>
      </c>
      <c r="BO45" s="2" t="s">
        <v>263</v>
      </c>
      <c r="BP45">
        <v>213100000</v>
      </c>
      <c r="BQ45" t="str">
        <f>(F45+I45+L45+O45+R45+U45+X45+AA45+AD45+AJ45+AM45+AS45+AV45+AY45+BE45+BH45+BK45+BN45)</f>
        <v>0</v>
      </c>
      <c r="BR45" s="2" t="str">
        <f>IFERROR(BQ45*100/BP45,0)</f>
        <v>0</v>
      </c>
      <c r="BU45">
        <v>121870653</v>
      </c>
      <c r="BV45">
        <v>58274993</v>
      </c>
      <c r="BW45">
        <v>0</v>
      </c>
      <c r="BX45">
        <v>-2842692</v>
      </c>
      <c r="BY45">
        <v>-639373</v>
      </c>
      <c r="BZ45">
        <v>0</v>
      </c>
      <c r="CA45">
        <v>0</v>
      </c>
      <c r="CB45">
        <v>0</v>
      </c>
      <c r="CC45" t="str">
        <f>(BU45+BV45+BW45+BX45+BY45+BZ45+CA45+CB45)</f>
        <v>0</v>
      </c>
      <c r="CD45">
        <v>0</v>
      </c>
      <c r="CE45" t="str">
        <f>(BU45+BV45+BW45+BX45+BY45+BZ45+CA45+CB45)-CD45</f>
        <v>0</v>
      </c>
      <c r="CF45" t="str">
        <f>(BQ45-BP45)</f>
        <v>0</v>
      </c>
      <c r="CG45" t="str">
        <f>CE45-BW45+BZ45</f>
        <v>0</v>
      </c>
      <c r="CH45" t="str">
        <f>IFERROR(CE45*100/BP45,0)</f>
        <v>0</v>
      </c>
    </row>
    <row r="46" spans="1:86">
      <c r="A46" s="3"/>
      <c r="B46" s="2" t="s">
        <v>264</v>
      </c>
      <c r="C46" t="s">
        <v>265</v>
      </c>
      <c r="D46">
        <v>216950000</v>
      </c>
      <c r="E46">
        <v>2675591</v>
      </c>
      <c r="F46">
        <v>2034572</v>
      </c>
      <c r="G46" s="2" t="s">
        <v>154</v>
      </c>
      <c r="H46">
        <v>1043267</v>
      </c>
      <c r="I46">
        <v>1099221</v>
      </c>
      <c r="J46" s="2" t="s">
        <v>50</v>
      </c>
      <c r="K46">
        <v>26010721</v>
      </c>
      <c r="L46">
        <v>24407966</v>
      </c>
      <c r="M46" s="2" t="s">
        <v>68</v>
      </c>
      <c r="N46">
        <v>6245412</v>
      </c>
      <c r="O46">
        <v>13546356</v>
      </c>
      <c r="P46" s="2" t="s">
        <v>266</v>
      </c>
      <c r="Q46">
        <v>69430529</v>
      </c>
      <c r="R46">
        <v>61205347</v>
      </c>
      <c r="S46" s="2" t="s">
        <v>197</v>
      </c>
      <c r="T46">
        <v>4400176</v>
      </c>
      <c r="U46">
        <v>2930041</v>
      </c>
      <c r="V46" s="2" t="s">
        <v>267</v>
      </c>
      <c r="W46">
        <v>1900000</v>
      </c>
      <c r="X46">
        <v>1846377</v>
      </c>
      <c r="Y46" s="2" t="s">
        <v>223</v>
      </c>
      <c r="Z46">
        <v>2900000</v>
      </c>
      <c r="AA46">
        <v>2816851</v>
      </c>
      <c r="AB46" s="2" t="s">
        <v>223</v>
      </c>
      <c r="AC46">
        <v>1750000</v>
      </c>
      <c r="AD46">
        <v>1288086</v>
      </c>
      <c r="AE46" s="2" t="s">
        <v>53</v>
      </c>
      <c r="AI46">
        <v>6900000</v>
      </c>
      <c r="AJ46">
        <v>6153984</v>
      </c>
      <c r="AK46" s="2" t="s">
        <v>166</v>
      </c>
      <c r="AL46">
        <v>20800000</v>
      </c>
      <c r="AM46">
        <v>19757878</v>
      </c>
      <c r="AN46" s="2" t="s">
        <v>173</v>
      </c>
      <c r="AR46">
        <v>21800000</v>
      </c>
      <c r="AS46">
        <v>27752006</v>
      </c>
      <c r="AT46" s="2" t="s">
        <v>61</v>
      </c>
      <c r="AU46">
        <v>23700000</v>
      </c>
      <c r="AV46">
        <v>23143177</v>
      </c>
      <c r="AW46" s="2" t="s">
        <v>129</v>
      </c>
      <c r="AX46">
        <v>0</v>
      </c>
      <c r="AY46">
        <v>12397694</v>
      </c>
      <c r="AZ46" s="2" t="s">
        <v>43</v>
      </c>
      <c r="BD46">
        <v>55825</v>
      </c>
      <c r="BE46">
        <v>0</v>
      </c>
      <c r="BF46" s="2" t="s">
        <v>43</v>
      </c>
      <c r="BG46">
        <v>712634</v>
      </c>
      <c r="BH46">
        <v>1078221</v>
      </c>
      <c r="BI46" s="2" t="s">
        <v>268</v>
      </c>
      <c r="BJ46">
        <v>0</v>
      </c>
      <c r="BK46">
        <v>2195232</v>
      </c>
      <c r="BL46" s="2" t="s">
        <v>43</v>
      </c>
      <c r="BM46">
        <v>19400000</v>
      </c>
      <c r="BN46">
        <v>17666185</v>
      </c>
      <c r="BO46" s="2" t="s">
        <v>140</v>
      </c>
      <c r="BP46">
        <v>216950000</v>
      </c>
      <c r="BQ46" t="str">
        <f>(F46+I46+L46+O46+R46+U46+X46+AA46+AD46+AJ46+AM46+AS46+AV46+AY46+BE46+BH46+BK46+BN46)</f>
        <v>0</v>
      </c>
      <c r="BR46" s="2" t="str">
        <f>IFERROR(BQ46*100/BP46,0)</f>
        <v>0</v>
      </c>
      <c r="BU46">
        <v>227745878</v>
      </c>
      <c r="BV46">
        <v>480669</v>
      </c>
      <c r="BW46">
        <v>0</v>
      </c>
      <c r="BX46">
        <v>-6982353</v>
      </c>
      <c r="BY46">
        <v>0</v>
      </c>
      <c r="BZ46">
        <v>0</v>
      </c>
      <c r="CA46">
        <v>0</v>
      </c>
      <c r="CB46">
        <v>0</v>
      </c>
      <c r="CC46" t="str">
        <f>(BU46+BV46+BW46+BX46+BY46+BZ46+CA46+CB46)</f>
        <v>0</v>
      </c>
      <c r="CD46">
        <v>0</v>
      </c>
      <c r="CE46" t="str">
        <f>(BU46+BV46+BW46+BX46+BY46+BZ46+CA46+CB46)-CD46</f>
        <v>0</v>
      </c>
      <c r="CF46" t="str">
        <f>(BQ46-BP46)</f>
        <v>0</v>
      </c>
      <c r="CG46" t="str">
        <f>CE46-BW46+BZ46</f>
        <v>0</v>
      </c>
      <c r="CH46" t="str">
        <f>IFERROR(CE46*100/BP46,0)</f>
        <v>0</v>
      </c>
    </row>
    <row r="47" spans="1:86">
      <c r="A47" s="3"/>
      <c r="B47" s="2" t="s">
        <v>269</v>
      </c>
      <c r="C47" t="s">
        <v>270</v>
      </c>
      <c r="D47">
        <v>173350000</v>
      </c>
      <c r="E47">
        <v>2137883</v>
      </c>
      <c r="F47">
        <v>54197</v>
      </c>
      <c r="G47" s="2" t="s">
        <v>137</v>
      </c>
      <c r="H47">
        <v>833604</v>
      </c>
      <c r="I47">
        <v>186896</v>
      </c>
      <c r="J47" s="2" t="s">
        <v>174</v>
      </c>
      <c r="K47">
        <v>20783399</v>
      </c>
      <c r="L47">
        <v>23734246</v>
      </c>
      <c r="M47" s="2" t="s">
        <v>211</v>
      </c>
      <c r="N47">
        <v>4990284</v>
      </c>
      <c r="O47">
        <v>6166131</v>
      </c>
      <c r="P47" s="2" t="s">
        <v>132</v>
      </c>
      <c r="Q47">
        <v>55477217</v>
      </c>
      <c r="R47">
        <v>49808315</v>
      </c>
      <c r="S47" s="2" t="s">
        <v>159</v>
      </c>
      <c r="T47">
        <v>3515882</v>
      </c>
      <c r="U47">
        <v>936979</v>
      </c>
      <c r="V47" s="2" t="s">
        <v>271</v>
      </c>
      <c r="W47">
        <v>4200000</v>
      </c>
      <c r="X47">
        <v>2668852</v>
      </c>
      <c r="Y47" s="2" t="s">
        <v>272</v>
      </c>
      <c r="Z47">
        <v>4200000</v>
      </c>
      <c r="AA47">
        <v>4304263</v>
      </c>
      <c r="AB47" s="2" t="s">
        <v>229</v>
      </c>
      <c r="AC47">
        <v>500000</v>
      </c>
      <c r="AD47">
        <v>300288</v>
      </c>
      <c r="AE47" s="2" t="s">
        <v>96</v>
      </c>
      <c r="AI47">
        <v>8900000</v>
      </c>
      <c r="AJ47">
        <v>9776002</v>
      </c>
      <c r="AK47" s="2" t="s">
        <v>179</v>
      </c>
      <c r="AL47">
        <v>8900000</v>
      </c>
      <c r="AM47">
        <v>7269385</v>
      </c>
      <c r="AN47" s="2" t="s">
        <v>114</v>
      </c>
      <c r="AR47">
        <v>18900000</v>
      </c>
      <c r="AS47">
        <v>7432423</v>
      </c>
      <c r="AT47" s="2" t="s">
        <v>88</v>
      </c>
      <c r="AU47">
        <v>13500000</v>
      </c>
      <c r="AV47">
        <v>6936545</v>
      </c>
      <c r="AW47" s="2" t="s">
        <v>98</v>
      </c>
      <c r="AX47">
        <v>0</v>
      </c>
      <c r="AY47">
        <v>15703404</v>
      </c>
      <c r="AZ47" s="2" t="s">
        <v>43</v>
      </c>
      <c r="BD47">
        <v>44600</v>
      </c>
      <c r="BE47">
        <v>0</v>
      </c>
      <c r="BF47" s="2" t="s">
        <v>43</v>
      </c>
      <c r="BG47">
        <v>527877</v>
      </c>
      <c r="BH47">
        <v>462122</v>
      </c>
      <c r="BI47" s="2" t="s">
        <v>197</v>
      </c>
      <c r="BJ47">
        <v>0</v>
      </c>
      <c r="BK47">
        <v>0</v>
      </c>
      <c r="BL47" s="2" t="s">
        <v>43</v>
      </c>
      <c r="BM47">
        <v>5900000</v>
      </c>
      <c r="BN47">
        <v>5948273</v>
      </c>
      <c r="BO47" s="2" t="s">
        <v>252</v>
      </c>
      <c r="BP47">
        <v>173350000</v>
      </c>
      <c r="BQ47" t="str">
        <f>(F47+I47+L47+O47+R47+U47+X47+AA47+AD47+AJ47+AM47+AS47+AV47+AY47+BE47+BH47+BK47+BN47)</f>
        <v>0</v>
      </c>
      <c r="BR47" s="2" t="str">
        <f>IFERROR(BQ47*100/BP47,0)</f>
        <v>0</v>
      </c>
      <c r="BU47">
        <v>145329143</v>
      </c>
      <c r="BV47">
        <v>0</v>
      </c>
      <c r="BW47">
        <v>0</v>
      </c>
      <c r="BX47">
        <v>-3640822</v>
      </c>
      <c r="BY47">
        <v>0</v>
      </c>
      <c r="BZ47">
        <v>0</v>
      </c>
      <c r="CA47">
        <v>0</v>
      </c>
      <c r="CB47">
        <v>0</v>
      </c>
      <c r="CC47" t="str">
        <f>(BU47+BV47+BW47+BX47+BY47+BZ47+CA47+CB47)</f>
        <v>0</v>
      </c>
      <c r="CD47">
        <v>0</v>
      </c>
      <c r="CE47" t="str">
        <f>(BU47+BV47+BW47+BX47+BY47+BZ47+CA47+CB47)-CD47</f>
        <v>0</v>
      </c>
      <c r="CF47" t="str">
        <f>(BQ47-BP47)</f>
        <v>0</v>
      </c>
      <c r="CG47" t="str">
        <f>CE47-BW47+BZ47</f>
        <v>0</v>
      </c>
      <c r="CH47" t="str">
        <f>IFERROR(CE47*100/BP47,0)</f>
        <v>0</v>
      </c>
    </row>
    <row r="48" spans="1:86">
      <c r="A48" s="3"/>
      <c r="B48" s="2" t="s">
        <v>273</v>
      </c>
      <c r="C48" t="s">
        <v>274</v>
      </c>
      <c r="D48">
        <v>209600000</v>
      </c>
      <c r="E48">
        <v>2584945</v>
      </c>
      <c r="F48">
        <v>1086157</v>
      </c>
      <c r="G48" s="2" t="s">
        <v>66</v>
      </c>
      <c r="H48">
        <v>1007923</v>
      </c>
      <c r="I48">
        <v>542470</v>
      </c>
      <c r="J48" s="2" t="s">
        <v>97</v>
      </c>
      <c r="K48">
        <v>25129510</v>
      </c>
      <c r="L48">
        <v>43054740</v>
      </c>
      <c r="M48" s="2" t="s">
        <v>275</v>
      </c>
      <c r="N48">
        <v>6033825</v>
      </c>
      <c r="O48">
        <v>2993505</v>
      </c>
      <c r="P48" s="2" t="s">
        <v>180</v>
      </c>
      <c r="Q48">
        <v>67078308</v>
      </c>
      <c r="R48">
        <v>55219745</v>
      </c>
      <c r="S48" s="2" t="s">
        <v>114</v>
      </c>
      <c r="T48">
        <v>4251104</v>
      </c>
      <c r="U48">
        <v>220751</v>
      </c>
      <c r="V48" s="2" t="s">
        <v>106</v>
      </c>
      <c r="W48">
        <v>1750000</v>
      </c>
      <c r="X48">
        <v>1721332</v>
      </c>
      <c r="Y48" s="2" t="s">
        <v>129</v>
      </c>
      <c r="Z48">
        <v>3700000</v>
      </c>
      <c r="AA48">
        <v>2553196</v>
      </c>
      <c r="AB48" s="2" t="s">
        <v>144</v>
      </c>
      <c r="AC48">
        <v>1250000</v>
      </c>
      <c r="AD48">
        <v>287074</v>
      </c>
      <c r="AE48" s="2" t="s">
        <v>187</v>
      </c>
      <c r="AI48">
        <v>3990000</v>
      </c>
      <c r="AJ48">
        <v>2753356</v>
      </c>
      <c r="AK48" s="2" t="s">
        <v>144</v>
      </c>
      <c r="AL48">
        <v>19900000</v>
      </c>
      <c r="AM48">
        <v>11602677</v>
      </c>
      <c r="AN48" s="2" t="s">
        <v>145</v>
      </c>
      <c r="AR48">
        <v>24200000</v>
      </c>
      <c r="AS48">
        <v>11015007</v>
      </c>
      <c r="AT48" s="2" t="s">
        <v>134</v>
      </c>
      <c r="AU48">
        <v>10500000</v>
      </c>
      <c r="AV48">
        <v>3576874</v>
      </c>
      <c r="AW48" s="2" t="s">
        <v>222</v>
      </c>
      <c r="AX48">
        <v>0</v>
      </c>
      <c r="AY48">
        <v>12195088</v>
      </c>
      <c r="AZ48" s="2" t="s">
        <v>43</v>
      </c>
      <c r="BD48">
        <v>53925</v>
      </c>
      <c r="BE48">
        <v>74100</v>
      </c>
      <c r="BF48" s="2" t="s">
        <v>276</v>
      </c>
      <c r="BG48">
        <v>316726</v>
      </c>
      <c r="BH48">
        <v>3840</v>
      </c>
      <c r="BI48" s="2" t="s">
        <v>277</v>
      </c>
      <c r="BJ48">
        <v>0</v>
      </c>
      <c r="BK48">
        <v>0</v>
      </c>
      <c r="BL48" s="2" t="s">
        <v>43</v>
      </c>
      <c r="BM48">
        <v>22900000</v>
      </c>
      <c r="BN48">
        <v>14259438</v>
      </c>
      <c r="BO48" s="2" t="s">
        <v>199</v>
      </c>
      <c r="BP48">
        <v>209600000</v>
      </c>
      <c r="BQ48" t="str">
        <f>(F48+I48+L48+O48+R48+U48+X48+AA48+AD48+AJ48+AM48+AS48+AV48+AY48+BE48+BH48+BK48+BN48)</f>
        <v>0</v>
      </c>
      <c r="BR48" s="2" t="str">
        <f>IFERROR(BQ48*100/BP48,0)</f>
        <v>0</v>
      </c>
      <c r="BU48">
        <v>103233328</v>
      </c>
      <c r="BV48">
        <v>63520319</v>
      </c>
      <c r="BW48">
        <v>0</v>
      </c>
      <c r="BX48">
        <v>-966787</v>
      </c>
      <c r="BY48">
        <v>-1088327</v>
      </c>
      <c r="BZ48">
        <v>0</v>
      </c>
      <c r="CA48">
        <v>0</v>
      </c>
      <c r="CB48">
        <v>0</v>
      </c>
      <c r="CC48" t="str">
        <f>(BU48+BV48+BW48+BX48+BY48+BZ48+CA48+CB48)</f>
        <v>0</v>
      </c>
      <c r="CD48">
        <v>0</v>
      </c>
      <c r="CE48" t="str">
        <f>(BU48+BV48+BW48+BX48+BY48+BZ48+CA48+CB48)-CD48</f>
        <v>0</v>
      </c>
      <c r="CF48" t="str">
        <f>(BQ48-BP48)</f>
        <v>0</v>
      </c>
      <c r="CG48" t="str">
        <f>CE48-BW48+BZ48</f>
        <v>0</v>
      </c>
      <c r="CH48" t="str">
        <f>IFERROR(CE48*100/BP48,0)</f>
        <v>0</v>
      </c>
    </row>
    <row r="49" spans="1:86">
      <c r="A49" s="3"/>
      <c r="B49" s="2" t="s">
        <v>278</v>
      </c>
      <c r="C49" t="s">
        <v>279</v>
      </c>
      <c r="D49">
        <v>0</v>
      </c>
      <c r="BP49">
        <v>0</v>
      </c>
      <c r="BR49" s="2" t="s">
        <v>43</v>
      </c>
      <c r="BU49"/>
      <c r="BV49"/>
      <c r="BW49"/>
      <c r="BX49"/>
      <c r="BY49"/>
      <c r="BZ49"/>
      <c r="CA49"/>
      <c r="CB49"/>
      <c r="CC49" t="str">
        <f>(BU49+BV49+BW49+BX49+BY49+BZ49+CA49+CB49)</f>
        <v>0</v>
      </c>
      <c r="CD49"/>
      <c r="CE49" t="str">
        <f>(BU49+BV49+BW49+BX49+BY49+BZ49+CA49+CB49)-CD49</f>
        <v>0</v>
      </c>
      <c r="CF49" t="str">
        <f>(BQ49-BP49)</f>
        <v>0</v>
      </c>
      <c r="CG49" t="str">
        <f>CE49-BW49+BZ49</f>
        <v>0</v>
      </c>
      <c r="CH49" t="str">
        <f>IFERROR(CE49*100/BP49,0)</f>
        <v>0</v>
      </c>
    </row>
    <row r="50" spans="1:86">
      <c r="A50" s="3"/>
      <c r="B50" s="2" t="s">
        <v>280</v>
      </c>
      <c r="C50" t="s">
        <v>281</v>
      </c>
      <c r="D50">
        <v>89900000</v>
      </c>
      <c r="E50">
        <v>1108714</v>
      </c>
      <c r="F50">
        <v>1186722</v>
      </c>
      <c r="G50" s="2" t="s">
        <v>63</v>
      </c>
      <c r="H50">
        <v>432310</v>
      </c>
      <c r="I50">
        <v>285835</v>
      </c>
      <c r="J50" s="2" t="s">
        <v>69</v>
      </c>
      <c r="K50">
        <v>10778353</v>
      </c>
      <c r="L50">
        <v>14943770</v>
      </c>
      <c r="M50" s="2" t="s">
        <v>282</v>
      </c>
      <c r="N50">
        <v>2587981</v>
      </c>
      <c r="O50">
        <v>5815395</v>
      </c>
      <c r="P50" s="2" t="s">
        <v>283</v>
      </c>
      <c r="Q50">
        <v>28770705</v>
      </c>
      <c r="R50">
        <v>29820274</v>
      </c>
      <c r="S50" s="2" t="s">
        <v>181</v>
      </c>
      <c r="T50">
        <v>1823350</v>
      </c>
      <c r="U50">
        <v>2434061</v>
      </c>
      <c r="V50" s="2" t="s">
        <v>218</v>
      </c>
      <c r="W50">
        <v>600000</v>
      </c>
      <c r="X50">
        <v>1037200</v>
      </c>
      <c r="Y50" s="2" t="s">
        <v>284</v>
      </c>
      <c r="Z50">
        <v>900000</v>
      </c>
      <c r="AA50">
        <v>1158990</v>
      </c>
      <c r="AB50" s="2" t="s">
        <v>251</v>
      </c>
      <c r="AC50">
        <v>400000</v>
      </c>
      <c r="AD50">
        <v>162599</v>
      </c>
      <c r="AE50" s="2" t="s">
        <v>172</v>
      </c>
      <c r="AI50">
        <v>2750000</v>
      </c>
      <c r="AJ50">
        <v>3281476</v>
      </c>
      <c r="AK50" s="2" t="s">
        <v>285</v>
      </c>
      <c r="AL50">
        <v>4600000</v>
      </c>
      <c r="AM50">
        <v>7382318</v>
      </c>
      <c r="AN50" s="2" t="s">
        <v>286</v>
      </c>
      <c r="AR50">
        <v>4900000</v>
      </c>
      <c r="AS50">
        <v>6988659</v>
      </c>
      <c r="AT50" s="2" t="s">
        <v>121</v>
      </c>
      <c r="AU50">
        <v>2900000</v>
      </c>
      <c r="AV50">
        <v>6401794</v>
      </c>
      <c r="AW50" s="2" t="s">
        <v>287</v>
      </c>
      <c r="AX50">
        <v>0</v>
      </c>
      <c r="AY50">
        <v>5522505</v>
      </c>
      <c r="AZ50" s="2" t="s">
        <v>43</v>
      </c>
      <c r="BD50">
        <v>0</v>
      </c>
      <c r="BE50">
        <v>0</v>
      </c>
      <c r="BF50" s="2" t="s">
        <v>43</v>
      </c>
      <c r="BG50">
        <v>0</v>
      </c>
      <c r="BH50">
        <v>0</v>
      </c>
      <c r="BI50" s="2" t="s">
        <v>43</v>
      </c>
      <c r="BJ50">
        <v>0</v>
      </c>
      <c r="BK50">
        <v>0</v>
      </c>
      <c r="BL50" s="2" t="s">
        <v>43</v>
      </c>
      <c r="BM50">
        <v>3500000</v>
      </c>
      <c r="BN50">
        <v>4546222</v>
      </c>
      <c r="BO50" s="2" t="s">
        <v>288</v>
      </c>
      <c r="BP50">
        <v>89900000</v>
      </c>
      <c r="BQ50" t="str">
        <f>(F50+I50+L50+O50+R50+U50+X50+AA50+AD50+AJ50+AM50+AS50+AV50+AY50+BE50+BH50+BK50+BN50)</f>
        <v>0</v>
      </c>
      <c r="BR50" s="2" t="str">
        <f>IFERROR(BQ50*100/BP50,0)</f>
        <v>0</v>
      </c>
      <c r="BU50">
        <v>92472413</v>
      </c>
      <c r="BV50">
        <v>0</v>
      </c>
      <c r="BW50">
        <v>0</v>
      </c>
      <c r="BX50">
        <v>-1504593</v>
      </c>
      <c r="BY50">
        <v>0</v>
      </c>
      <c r="BZ50">
        <v>0</v>
      </c>
      <c r="CA50">
        <v>0</v>
      </c>
      <c r="CB50">
        <v>0</v>
      </c>
      <c r="CC50" t="str">
        <f>(BU50+BV50+BW50+BX50+BY50+BZ50+CA50+CB50)</f>
        <v>0</v>
      </c>
      <c r="CD50">
        <v>0</v>
      </c>
      <c r="CE50" t="str">
        <f>(BU50+BV50+BW50+BX50+BY50+BZ50+CA50+CB50)-CD50</f>
        <v>0</v>
      </c>
      <c r="CF50" t="str">
        <f>(BQ50-BP50)</f>
        <v>0</v>
      </c>
      <c r="CG50" t="str">
        <f>CE50-BW50+BZ50</f>
        <v>0</v>
      </c>
      <c r="CH50" t="str">
        <f>IFERROR(CE50*100/BP50,0)</f>
        <v>0</v>
      </c>
    </row>
    <row r="51" spans="1:86">
      <c r="A51" s="3"/>
      <c r="B51" s="2" t="s">
        <v>289</v>
      </c>
      <c r="C51" t="s">
        <v>290</v>
      </c>
      <c r="D51">
        <v>78600000</v>
      </c>
      <c r="E51">
        <v>1800564</v>
      </c>
      <c r="F51">
        <v>287921</v>
      </c>
      <c r="G51" s="2" t="s">
        <v>291</v>
      </c>
      <c r="H51">
        <v>172656</v>
      </c>
      <c r="I51">
        <v>175075</v>
      </c>
      <c r="J51" s="2" t="s">
        <v>252</v>
      </c>
      <c r="K51">
        <v>14404518</v>
      </c>
      <c r="L51">
        <v>29488434</v>
      </c>
      <c r="M51" s="2" t="s">
        <v>292</v>
      </c>
      <c r="N51">
        <v>9076820</v>
      </c>
      <c r="O51">
        <v>24190543</v>
      </c>
      <c r="P51" s="2" t="s">
        <v>293</v>
      </c>
      <c r="Q51">
        <v>22058974</v>
      </c>
      <c r="R51">
        <v>35100641</v>
      </c>
      <c r="S51" s="2" t="s">
        <v>294</v>
      </c>
      <c r="T51">
        <v>1956778</v>
      </c>
      <c r="U51">
        <v>1184707</v>
      </c>
      <c r="V51" s="2" t="s">
        <v>89</v>
      </c>
      <c r="W51">
        <v>750000</v>
      </c>
      <c r="X51">
        <v>1821511</v>
      </c>
      <c r="Y51" s="2" t="s">
        <v>295</v>
      </c>
      <c r="Z51">
        <v>1350000</v>
      </c>
      <c r="AA51">
        <v>2872550</v>
      </c>
      <c r="AB51" s="2" t="s">
        <v>296</v>
      </c>
      <c r="AC51">
        <v>300000</v>
      </c>
      <c r="AD51">
        <v>261056</v>
      </c>
      <c r="AE51" s="2" t="s">
        <v>153</v>
      </c>
      <c r="AI51">
        <v>4350000</v>
      </c>
      <c r="AJ51">
        <v>7445569</v>
      </c>
      <c r="AK51" s="2" t="s">
        <v>275</v>
      </c>
      <c r="AL51">
        <v>990000</v>
      </c>
      <c r="AM51">
        <v>2146923</v>
      </c>
      <c r="AN51" s="2" t="s">
        <v>266</v>
      </c>
      <c r="AR51">
        <v>2250000</v>
      </c>
      <c r="AS51">
        <v>3462128</v>
      </c>
      <c r="AT51" s="2" t="s">
        <v>230</v>
      </c>
      <c r="AU51">
        <v>8950000</v>
      </c>
      <c r="AV51">
        <v>18597174</v>
      </c>
      <c r="AW51" s="2" t="s">
        <v>297</v>
      </c>
      <c r="AX51">
        <v>0</v>
      </c>
      <c r="AY51">
        <v>7166895</v>
      </c>
      <c r="AZ51" s="2" t="s">
        <v>43</v>
      </c>
      <c r="BD51">
        <v>0</v>
      </c>
      <c r="BE51">
        <v>0</v>
      </c>
      <c r="BF51" s="2" t="s">
        <v>43</v>
      </c>
      <c r="BG51">
        <v>0</v>
      </c>
      <c r="BH51">
        <v>0</v>
      </c>
      <c r="BI51" s="2" t="s">
        <v>43</v>
      </c>
      <c r="BJ51">
        <v>0</v>
      </c>
      <c r="BK51">
        <v>0</v>
      </c>
      <c r="BL51" s="2" t="s">
        <v>43</v>
      </c>
      <c r="BM51">
        <v>900000</v>
      </c>
      <c r="BN51">
        <v>979610</v>
      </c>
      <c r="BO51" s="2" t="s">
        <v>74</v>
      </c>
      <c r="BP51">
        <v>78600000</v>
      </c>
      <c r="BQ51" t="str">
        <f>(F51+I51+L51+O51+R51+U51+X51+AA51+AD51+AJ51+AM51+AS51+AV51+AY51+BE51+BH51+BK51+BN51)</f>
        <v>0</v>
      </c>
      <c r="BR51" s="2" t="str">
        <f>IFERROR(BQ51*100/BP51,0)</f>
        <v>0</v>
      </c>
      <c r="BU51">
        <v>137098730</v>
      </c>
      <c r="BV51">
        <v>0</v>
      </c>
      <c r="BW51">
        <v>0</v>
      </c>
      <c r="BX51">
        <v>-1917993</v>
      </c>
      <c r="BY51">
        <v>0</v>
      </c>
      <c r="BZ51">
        <v>0</v>
      </c>
      <c r="CA51">
        <v>0</v>
      </c>
      <c r="CB51">
        <v>0</v>
      </c>
      <c r="CC51" t="str">
        <f>(BU51+BV51+BW51+BX51+BY51+BZ51+CA51+CB51)</f>
        <v>0</v>
      </c>
      <c r="CD51">
        <v>0</v>
      </c>
      <c r="CE51" t="str">
        <f>(BU51+BV51+BW51+BX51+BY51+BZ51+CA51+CB51)-CD51</f>
        <v>0</v>
      </c>
      <c r="CF51" t="str">
        <f>(BQ51-BP51)</f>
        <v>0</v>
      </c>
      <c r="CG51" t="str">
        <f>CE51-BW51+BZ51</f>
        <v>0</v>
      </c>
      <c r="CH51" t="str">
        <f>IFERROR(CE51*100/BP51,0)</f>
        <v>0</v>
      </c>
    </row>
    <row r="52" spans="1:86">
      <c r="A52" s="3"/>
      <c r="B52" s="2" t="s">
        <v>298</v>
      </c>
      <c r="C52" t="s">
        <v>299</v>
      </c>
      <c r="D52">
        <v>0</v>
      </c>
      <c r="E52">
        <v>0</v>
      </c>
      <c r="F52">
        <v>0</v>
      </c>
      <c r="G52" s="2" t="s">
        <v>43</v>
      </c>
      <c r="H52">
        <v>0</v>
      </c>
      <c r="I52">
        <v>0</v>
      </c>
      <c r="J52" s="2" t="s">
        <v>43</v>
      </c>
      <c r="K52">
        <v>0</v>
      </c>
      <c r="L52">
        <v>0</v>
      </c>
      <c r="M52" s="2" t="s">
        <v>43</v>
      </c>
      <c r="N52">
        <v>0</v>
      </c>
      <c r="O52">
        <v>0</v>
      </c>
      <c r="P52" s="2" t="s">
        <v>43</v>
      </c>
      <c r="Q52">
        <v>0</v>
      </c>
      <c r="R52">
        <v>0</v>
      </c>
      <c r="S52" s="2" t="s">
        <v>43</v>
      </c>
      <c r="T52">
        <v>0</v>
      </c>
      <c r="U52">
        <v>0</v>
      </c>
      <c r="V52" s="2" t="s">
        <v>43</v>
      </c>
      <c r="W52">
        <v>0</v>
      </c>
      <c r="X52">
        <v>0</v>
      </c>
      <c r="Y52" s="2" t="s">
        <v>43</v>
      </c>
      <c r="Z52">
        <v>0</v>
      </c>
      <c r="AA52">
        <v>0</v>
      </c>
      <c r="AB52" s="2" t="s">
        <v>43</v>
      </c>
      <c r="AC52">
        <v>0</v>
      </c>
      <c r="AD52">
        <v>0</v>
      </c>
      <c r="AE52" s="2" t="s">
        <v>43</v>
      </c>
      <c r="AI52">
        <v>0</v>
      </c>
      <c r="AJ52">
        <v>0</v>
      </c>
      <c r="AK52" s="2" t="s">
        <v>43</v>
      </c>
      <c r="AL52">
        <v>0</v>
      </c>
      <c r="AM52">
        <v>0</v>
      </c>
      <c r="AN52" s="2" t="s">
        <v>43</v>
      </c>
      <c r="AR52">
        <v>0</v>
      </c>
      <c r="AS52">
        <v>0</v>
      </c>
      <c r="AT52" s="2" t="s">
        <v>43</v>
      </c>
      <c r="AU52">
        <v>0</v>
      </c>
      <c r="AV52">
        <v>0</v>
      </c>
      <c r="AW52" s="2" t="s">
        <v>43</v>
      </c>
      <c r="AX52">
        <v>0</v>
      </c>
      <c r="AY52">
        <v>0</v>
      </c>
      <c r="AZ52" s="2" t="s">
        <v>43</v>
      </c>
      <c r="BD52">
        <v>0</v>
      </c>
      <c r="BE52">
        <v>0</v>
      </c>
      <c r="BF52" s="2" t="s">
        <v>43</v>
      </c>
      <c r="BG52">
        <v>0</v>
      </c>
      <c r="BH52">
        <v>0</v>
      </c>
      <c r="BI52" s="2" t="s">
        <v>43</v>
      </c>
      <c r="BJ52">
        <v>0</v>
      </c>
      <c r="BK52">
        <v>0</v>
      </c>
      <c r="BL52" s="2" t="s">
        <v>43</v>
      </c>
      <c r="BM52">
        <v>0</v>
      </c>
      <c r="BN52">
        <v>0</v>
      </c>
      <c r="BO52" s="2" t="s">
        <v>43</v>
      </c>
      <c r="BP52">
        <v>0</v>
      </c>
      <c r="BQ52" t="str">
        <f>(F52+I52+L52+O52+R52+U52+X52+AA52+AD52+AJ52+AM52+AS52+AV52+AY52+BE52+BH52+BK52+BN52)</f>
        <v>0</v>
      </c>
      <c r="BR52" s="2" t="str">
        <f>IFERROR(BQ52*100/BP52,0)</f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 t="str">
        <f>(BU52+BV52+BW52+BX52+BY52+BZ52+CA52+CB52)</f>
        <v>0</v>
      </c>
      <c r="CD52">
        <v>0</v>
      </c>
      <c r="CE52" t="str">
        <f>(BU52+BV52+BW52+BX52+BY52+BZ52+CA52+CB52)-CD52</f>
        <v>0</v>
      </c>
      <c r="CF52" t="str">
        <f>(BQ52-BP52)</f>
        <v>0</v>
      </c>
      <c r="CG52" t="str">
        <f>CE52-BW52+BZ52</f>
        <v>0</v>
      </c>
      <c r="CH52" t="str">
        <f>IFERROR(CE52*100/BP52,0)</f>
        <v>0</v>
      </c>
    </row>
    <row r="53" spans="1:86">
      <c r="A53" s="7" t="s">
        <v>300</v>
      </c>
      <c r="B53" s="3"/>
      <c r="C53" s="3"/>
      <c r="D53" s="3">
        <v>1208500000</v>
      </c>
      <c r="E53" s="3">
        <v>15735342</v>
      </c>
      <c r="F53" s="3">
        <v>8054513</v>
      </c>
      <c r="G53" s="5" t="s">
        <v>98</v>
      </c>
      <c r="H53" s="3">
        <v>5606109</v>
      </c>
      <c r="I53" s="3">
        <v>5608491</v>
      </c>
      <c r="J53" s="5" t="s">
        <v>67</v>
      </c>
      <c r="K53" s="3">
        <v>149871278</v>
      </c>
      <c r="L53" s="3">
        <v>157348517</v>
      </c>
      <c r="M53" s="5" t="s">
        <v>50</v>
      </c>
      <c r="N53" s="3">
        <v>41603626</v>
      </c>
      <c r="O53" s="3">
        <v>60387396</v>
      </c>
      <c r="P53" s="5" t="s">
        <v>62</v>
      </c>
      <c r="Q53" s="3">
        <v>383660977</v>
      </c>
      <c r="R53" s="3">
        <v>395112683</v>
      </c>
      <c r="S53" s="5" t="s">
        <v>227</v>
      </c>
      <c r="T53" s="3">
        <v>24873391</v>
      </c>
      <c r="U53" s="3">
        <v>11078913</v>
      </c>
      <c r="V53" s="5" t="s">
        <v>84</v>
      </c>
      <c r="W53" s="3">
        <v>14550000</v>
      </c>
      <c r="X53" s="3">
        <v>12669474</v>
      </c>
      <c r="Y53" s="5" t="s">
        <v>153</v>
      </c>
      <c r="Z53" s="3">
        <v>22600000</v>
      </c>
      <c r="AA53" s="3">
        <v>21250801</v>
      </c>
      <c r="AB53" s="5" t="s">
        <v>68</v>
      </c>
      <c r="AC53" s="3">
        <v>7750000</v>
      </c>
      <c r="AD53" s="3">
        <v>3508046</v>
      </c>
      <c r="AE53" s="5" t="s">
        <v>84</v>
      </c>
      <c r="AF53" s="3"/>
      <c r="AG53" s="3"/>
      <c r="AH53" s="3"/>
      <c r="AI53" s="3">
        <v>35690000</v>
      </c>
      <c r="AJ53" s="3">
        <v>34862478</v>
      </c>
      <c r="AK53" s="5" t="s">
        <v>129</v>
      </c>
      <c r="AL53" s="3">
        <v>102190000</v>
      </c>
      <c r="AM53" s="3">
        <v>87760459</v>
      </c>
      <c r="AN53" s="5" t="s">
        <v>143</v>
      </c>
      <c r="AO53" s="3"/>
      <c r="AP53" s="3"/>
      <c r="AQ53" s="3"/>
      <c r="AR53" s="3">
        <v>135250000</v>
      </c>
      <c r="AS53" s="3">
        <v>91289431</v>
      </c>
      <c r="AT53" s="5" t="s">
        <v>267</v>
      </c>
      <c r="AU53" s="3">
        <v>82050000</v>
      </c>
      <c r="AV53" s="3">
        <v>77677877</v>
      </c>
      <c r="AW53" s="5" t="s">
        <v>173</v>
      </c>
      <c r="AX53" s="3">
        <v>0</v>
      </c>
      <c r="AY53" s="3">
        <v>76959076</v>
      </c>
      <c r="AZ53" s="5" t="s">
        <v>43</v>
      </c>
      <c r="BA53" s="3"/>
      <c r="BB53" s="3"/>
      <c r="BC53" s="3"/>
      <c r="BD53" s="3">
        <v>267575</v>
      </c>
      <c r="BE53" s="3">
        <v>120161</v>
      </c>
      <c r="BF53" s="5" t="s">
        <v>84</v>
      </c>
      <c r="BG53" s="3">
        <v>2243477</v>
      </c>
      <c r="BH53" s="3">
        <v>1662206</v>
      </c>
      <c r="BI53" s="5" t="s">
        <v>53</v>
      </c>
      <c r="BJ53" s="3">
        <v>0</v>
      </c>
      <c r="BK53" s="3">
        <v>2712675</v>
      </c>
      <c r="BL53" s="5" t="s">
        <v>43</v>
      </c>
      <c r="BM53" s="3">
        <v>93450000</v>
      </c>
      <c r="BN53" s="3">
        <v>69732533</v>
      </c>
      <c r="BO53" s="5" t="s">
        <v>78</v>
      </c>
      <c r="BP53" s="3">
        <v>1208500000</v>
      </c>
      <c r="BQ53" s="3" t="str">
        <f>(F53+I53+L53+O53+R53+U53+X53+AA53+AD53+AJ53+AM53+AS53+AV53+AY53+BE53+BH53+BK53+BN53)</f>
        <v>0</v>
      </c>
      <c r="BR53" s="3" t="str">
        <f>IFERROR(BQ53*100/BP53,0)</f>
        <v>0</v>
      </c>
      <c r="BT53" s="4" t="s">
        <v>300</v>
      </c>
      <c r="BU53" s="4" t="str">
        <f>SUM(BU44:BU52)</f>
        <v>0</v>
      </c>
      <c r="BV53" s="4" t="str">
        <f>SUM(BV44:BV52)</f>
        <v>0</v>
      </c>
      <c r="BW53" s="4" t="str">
        <f>SUM(BW44:BW52)</f>
        <v>0</v>
      </c>
      <c r="BX53" s="4" t="str">
        <f>SUM(BX44:BX52)</f>
        <v>0</v>
      </c>
      <c r="BY53" s="4" t="str">
        <f>SUM(BY44:BY52)</f>
        <v>0</v>
      </c>
      <c r="BZ53" s="4" t="str">
        <f>SUM(BZ44:BZ52)</f>
        <v>0</v>
      </c>
      <c r="CA53" s="4" t="str">
        <f>SUM(CA44:CA52)</f>
        <v>0</v>
      </c>
      <c r="CB53" s="4" t="str">
        <f>SUM(CB44:CB52)</f>
        <v>0</v>
      </c>
      <c r="CC53" s="4" t="str">
        <f>SUM(CC44:CC52)</f>
        <v>0</v>
      </c>
      <c r="CD53" s="4" t="str">
        <f>SUM(CD44:CD52)</f>
        <v>0</v>
      </c>
      <c r="CE53" s="4" t="str">
        <f>SUM(CE44:CE52)</f>
        <v>0</v>
      </c>
      <c r="CF53" s="4" t="str">
        <f>SUM(CF44:CF52)</f>
        <v>0</v>
      </c>
      <c r="CG53" s="4" t="str">
        <f>SUM(CG44:CG52)</f>
        <v>0</v>
      </c>
      <c r="CH53" s="4" t="str">
        <f>IFERROR(CE53*100/BP53,0)</f>
        <v>0</v>
      </c>
    </row>
    <row r="55" spans="1:86">
      <c r="A55" s="4" t="s">
        <v>301</v>
      </c>
      <c r="B55" s="2" t="s">
        <v>302</v>
      </c>
      <c r="C55" t="s">
        <v>303</v>
      </c>
      <c r="D55">
        <v>149900000</v>
      </c>
      <c r="E55">
        <v>1848680</v>
      </c>
      <c r="F55">
        <v>648581</v>
      </c>
      <c r="G55" s="2" t="s">
        <v>139</v>
      </c>
      <c r="H55">
        <v>720838</v>
      </c>
      <c r="I55">
        <v>380626</v>
      </c>
      <c r="J55" s="2" t="s">
        <v>110</v>
      </c>
      <c r="K55">
        <v>17971915</v>
      </c>
      <c r="L55">
        <v>47604213</v>
      </c>
      <c r="M55" s="2" t="s">
        <v>304</v>
      </c>
      <c r="N55">
        <v>4315221</v>
      </c>
      <c r="O55">
        <v>7959421</v>
      </c>
      <c r="P55" s="2" t="s">
        <v>305</v>
      </c>
      <c r="Q55">
        <v>47972511</v>
      </c>
      <c r="R55">
        <v>24405692</v>
      </c>
      <c r="S55" s="2" t="s">
        <v>98</v>
      </c>
      <c r="T55">
        <v>3040269</v>
      </c>
      <c r="U55">
        <v>1429304</v>
      </c>
      <c r="V55" s="2" t="s">
        <v>263</v>
      </c>
      <c r="W55">
        <v>1400000</v>
      </c>
      <c r="X55">
        <v>843231</v>
      </c>
      <c r="Y55" s="2" t="s">
        <v>96</v>
      </c>
      <c r="Z55">
        <v>1450000</v>
      </c>
      <c r="AA55">
        <v>1888810</v>
      </c>
      <c r="AB55" s="2" t="s">
        <v>288</v>
      </c>
      <c r="AC55">
        <v>400000</v>
      </c>
      <c r="AD55">
        <v>69478</v>
      </c>
      <c r="AE55" s="2" t="s">
        <v>138</v>
      </c>
      <c r="AI55">
        <v>5400000</v>
      </c>
      <c r="AJ55">
        <v>4180992</v>
      </c>
      <c r="AK55" s="2" t="s">
        <v>306</v>
      </c>
      <c r="AL55">
        <v>4750000</v>
      </c>
      <c r="AM55">
        <v>4982504</v>
      </c>
      <c r="AN55" s="2" t="s">
        <v>50</v>
      </c>
      <c r="AR55">
        <v>4900000</v>
      </c>
      <c r="AS55">
        <v>3405077</v>
      </c>
      <c r="AT55" s="2" t="s">
        <v>144</v>
      </c>
      <c r="AU55">
        <v>11500000</v>
      </c>
      <c r="AV55">
        <v>6711188</v>
      </c>
      <c r="AW55" s="2" t="s">
        <v>145</v>
      </c>
      <c r="AX55">
        <v>0</v>
      </c>
      <c r="AY55">
        <v>7933459</v>
      </c>
      <c r="AZ55" s="2" t="s">
        <v>43</v>
      </c>
      <c r="BD55">
        <v>38575</v>
      </c>
      <c r="BE55">
        <v>19401</v>
      </c>
      <c r="BF55" s="2" t="s">
        <v>180</v>
      </c>
      <c r="BG55">
        <v>395908</v>
      </c>
      <c r="BH55">
        <v>182141</v>
      </c>
      <c r="BI55" s="2" t="s">
        <v>134</v>
      </c>
      <c r="BJ55">
        <v>0</v>
      </c>
      <c r="BK55">
        <v>7118</v>
      </c>
      <c r="BL55" s="2" t="s">
        <v>43</v>
      </c>
      <c r="BM55">
        <v>4500000</v>
      </c>
      <c r="BN55">
        <v>2691300</v>
      </c>
      <c r="BO55" s="2" t="s">
        <v>96</v>
      </c>
      <c r="BP55">
        <v>149900000</v>
      </c>
      <c r="BQ55" t="str">
        <f>(F55+I55+L55+O55+R55+U55+X55+AA55+AD55+AJ55+AM55+AS55+AV55+AY55+BE55+BH55+BK55+BN55)</f>
        <v>0</v>
      </c>
      <c r="BR55" s="2" t="str">
        <f>IFERROR(BQ55*100/BP55,0)</f>
        <v>0</v>
      </c>
      <c r="BU55">
        <v>118494184</v>
      </c>
      <c r="BV55">
        <v>0</v>
      </c>
      <c r="BW55">
        <v>0</v>
      </c>
      <c r="BX55">
        <v>-3171049</v>
      </c>
      <c r="BY55">
        <v>0</v>
      </c>
      <c r="BZ55">
        <v>0</v>
      </c>
      <c r="CA55">
        <v>0</v>
      </c>
      <c r="CB55">
        <v>0</v>
      </c>
      <c r="CC55" t="str">
        <f>(BU55+BV55+BW55+BX55+BY55+BZ55+CA55+CB55)</f>
        <v>0</v>
      </c>
      <c r="CD55">
        <v>0</v>
      </c>
      <c r="CE55" t="str">
        <f>(BU55+BV55+BW55+BX55+BY55+BZ55+CA55+CB55)-CD55</f>
        <v>0</v>
      </c>
      <c r="CF55" t="str">
        <f>(BQ55-BP55)</f>
        <v>0</v>
      </c>
      <c r="CG55" t="str">
        <f>CE55-BW55+BZ55</f>
        <v>0</v>
      </c>
      <c r="CH55" t="str">
        <f>IFERROR(CE55*100/BP55,0)</f>
        <v>0</v>
      </c>
    </row>
    <row r="56" spans="1:86">
      <c r="A56" s="3"/>
      <c r="B56" s="2" t="s">
        <v>307</v>
      </c>
      <c r="C56" t="s">
        <v>308</v>
      </c>
      <c r="D56">
        <v>154700000</v>
      </c>
      <c r="E56">
        <v>3543859</v>
      </c>
      <c r="F56">
        <v>198597</v>
      </c>
      <c r="G56" s="2" t="s">
        <v>191</v>
      </c>
      <c r="H56">
        <v>339822</v>
      </c>
      <c r="I56">
        <v>1414312</v>
      </c>
      <c r="J56" s="2" t="s">
        <v>309</v>
      </c>
      <c r="K56">
        <v>28350878</v>
      </c>
      <c r="L56">
        <v>26989384</v>
      </c>
      <c r="M56" s="2" t="s">
        <v>173</v>
      </c>
      <c r="N56">
        <v>17864937</v>
      </c>
      <c r="O56">
        <v>22540270</v>
      </c>
      <c r="P56" s="2" t="s">
        <v>310</v>
      </c>
      <c r="Q56">
        <v>43416328</v>
      </c>
      <c r="R56">
        <v>45429447</v>
      </c>
      <c r="S56" s="2" t="s">
        <v>50</v>
      </c>
      <c r="T56">
        <v>3851317</v>
      </c>
      <c r="U56">
        <v>1078860</v>
      </c>
      <c r="V56" s="2" t="s">
        <v>76</v>
      </c>
      <c r="W56">
        <v>3200000</v>
      </c>
      <c r="X56">
        <v>3348694</v>
      </c>
      <c r="Y56" s="2" t="s">
        <v>50</v>
      </c>
      <c r="Z56">
        <v>3400000</v>
      </c>
      <c r="AA56">
        <v>3541743</v>
      </c>
      <c r="AB56" s="2" t="s">
        <v>181</v>
      </c>
      <c r="AC56">
        <v>700000</v>
      </c>
      <c r="AD56">
        <v>137803</v>
      </c>
      <c r="AE56" s="2" t="s">
        <v>150</v>
      </c>
      <c r="AI56">
        <v>11500000</v>
      </c>
      <c r="AJ56">
        <v>12208533</v>
      </c>
      <c r="AK56" s="2" t="s">
        <v>196</v>
      </c>
      <c r="AL56">
        <v>3750000</v>
      </c>
      <c r="AM56">
        <v>3914463</v>
      </c>
      <c r="AN56" s="2" t="s">
        <v>181</v>
      </c>
      <c r="AR56">
        <v>6900000</v>
      </c>
      <c r="AS56">
        <v>6734559</v>
      </c>
      <c r="AT56" s="2" t="s">
        <v>129</v>
      </c>
      <c r="AU56">
        <v>19250000</v>
      </c>
      <c r="AV56">
        <v>19387066</v>
      </c>
      <c r="AW56" s="2" t="s">
        <v>252</v>
      </c>
      <c r="AX56">
        <v>0</v>
      </c>
      <c r="AY56">
        <v>12224184</v>
      </c>
      <c r="AZ56" s="2" t="s">
        <v>43</v>
      </c>
      <c r="BD56">
        <v>0</v>
      </c>
      <c r="BE56">
        <v>0</v>
      </c>
      <c r="BF56" s="2" t="s">
        <v>43</v>
      </c>
      <c r="BG56">
        <v>659846</v>
      </c>
      <c r="BH56">
        <v>28321</v>
      </c>
      <c r="BI56" s="2" t="s">
        <v>206</v>
      </c>
      <c r="BJ56">
        <v>0</v>
      </c>
      <c r="BK56">
        <v>7118</v>
      </c>
      <c r="BL56" s="2" t="s">
        <v>43</v>
      </c>
      <c r="BM56">
        <v>2500000</v>
      </c>
      <c r="BN56">
        <v>2584602</v>
      </c>
      <c r="BO56" s="2" t="s">
        <v>227</v>
      </c>
      <c r="BP56">
        <v>154700000</v>
      </c>
      <c r="BQ56" t="str">
        <f>(F56+I56+L56+O56+R56+U56+X56+AA56+AD56+AJ56+AM56+AS56+AV56+AY56+BE56+BH56+BK56+BN56)</f>
        <v>0</v>
      </c>
      <c r="BR56" s="2" t="str">
        <f>IFERROR(BQ56*100/BP56,0)</f>
        <v>0</v>
      </c>
      <c r="BU56">
        <v>164978172</v>
      </c>
      <c r="BV56">
        <v>0</v>
      </c>
      <c r="BW56">
        <v>0</v>
      </c>
      <c r="BX56">
        <v>-3210216</v>
      </c>
      <c r="BY56">
        <v>0</v>
      </c>
      <c r="BZ56">
        <v>0</v>
      </c>
      <c r="CA56">
        <v>0</v>
      </c>
      <c r="CB56">
        <v>0</v>
      </c>
      <c r="CC56" t="str">
        <f>(BU56+BV56+BW56+BX56+BY56+BZ56+CA56+CB56)</f>
        <v>0</v>
      </c>
      <c r="CD56">
        <v>0</v>
      </c>
      <c r="CE56" t="str">
        <f>(BU56+BV56+BW56+BX56+BY56+BZ56+CA56+CB56)-CD56</f>
        <v>0</v>
      </c>
      <c r="CF56" t="str">
        <f>(BQ56-BP56)</f>
        <v>0</v>
      </c>
      <c r="CG56" t="str">
        <f>CE56-BW56+BZ56</f>
        <v>0</v>
      </c>
      <c r="CH56" t="str">
        <f>IFERROR(CE56*100/BP56,0)</f>
        <v>0</v>
      </c>
    </row>
    <row r="57" spans="1:86">
      <c r="A57" s="3"/>
      <c r="B57" s="2" t="s">
        <v>311</v>
      </c>
      <c r="C57" t="s">
        <v>312</v>
      </c>
      <c r="D57">
        <v>145900000</v>
      </c>
      <c r="E57">
        <v>3342269</v>
      </c>
      <c r="F57">
        <v>145949</v>
      </c>
      <c r="G57" s="2" t="s">
        <v>206</v>
      </c>
      <c r="H57">
        <v>320491</v>
      </c>
      <c r="I57">
        <v>54116</v>
      </c>
      <c r="J57" s="2" t="s">
        <v>138</v>
      </c>
      <c r="K57">
        <v>26738158</v>
      </c>
      <c r="L57">
        <v>33590753</v>
      </c>
      <c r="M57" s="2" t="s">
        <v>310</v>
      </c>
      <c r="N57">
        <v>16848702</v>
      </c>
      <c r="O57">
        <v>22729619</v>
      </c>
      <c r="P57" s="2" t="s">
        <v>216</v>
      </c>
      <c r="Q57">
        <v>40946621</v>
      </c>
      <c r="R57">
        <v>38014619</v>
      </c>
      <c r="S57" s="2" t="s">
        <v>141</v>
      </c>
      <c r="T57">
        <v>3632238</v>
      </c>
      <c r="U57">
        <v>1240572</v>
      </c>
      <c r="V57" s="2" t="s">
        <v>222</v>
      </c>
      <c r="W57">
        <v>2600000</v>
      </c>
      <c r="X57">
        <v>2661405</v>
      </c>
      <c r="Y57" s="2" t="s">
        <v>229</v>
      </c>
      <c r="Z57">
        <v>2700000</v>
      </c>
      <c r="AA57">
        <v>3405104</v>
      </c>
      <c r="AB57" s="2" t="s">
        <v>310</v>
      </c>
      <c r="AC57">
        <v>600000</v>
      </c>
      <c r="AD57">
        <v>123463</v>
      </c>
      <c r="AE57" s="2" t="s">
        <v>237</v>
      </c>
      <c r="AI57">
        <v>9900000</v>
      </c>
      <c r="AJ57">
        <v>9786532</v>
      </c>
      <c r="AK57" s="2" t="s">
        <v>119</v>
      </c>
      <c r="AL57">
        <v>3500000</v>
      </c>
      <c r="AM57">
        <v>3858455</v>
      </c>
      <c r="AN57" s="2" t="s">
        <v>179</v>
      </c>
      <c r="AR57">
        <v>6900000</v>
      </c>
      <c r="AS57">
        <v>5962154</v>
      </c>
      <c r="AT57" s="2" t="s">
        <v>143</v>
      </c>
      <c r="AU57">
        <v>20350000</v>
      </c>
      <c r="AV57">
        <v>17816115</v>
      </c>
      <c r="AW57" s="2" t="s">
        <v>197</v>
      </c>
      <c r="AX57">
        <v>0</v>
      </c>
      <c r="AY57">
        <v>15515238</v>
      </c>
      <c r="AZ57" s="2" t="s">
        <v>43</v>
      </c>
      <c r="BD57">
        <v>0</v>
      </c>
      <c r="BE57">
        <v>0</v>
      </c>
      <c r="BF57" s="2" t="s">
        <v>43</v>
      </c>
      <c r="BG57">
        <v>659846</v>
      </c>
      <c r="BH57">
        <v>103269</v>
      </c>
      <c r="BI57" s="2" t="s">
        <v>291</v>
      </c>
      <c r="BJ57">
        <v>0</v>
      </c>
      <c r="BK57">
        <v>0</v>
      </c>
      <c r="BL57" s="2" t="s">
        <v>43</v>
      </c>
      <c r="BM57">
        <v>2500000</v>
      </c>
      <c r="BN57">
        <v>1973100</v>
      </c>
      <c r="BO57" s="2" t="s">
        <v>65</v>
      </c>
      <c r="BP57">
        <v>145900000</v>
      </c>
      <c r="BQ57" t="str">
        <f>(F57+I57+L57+O57+R57+U57+X57+AA57+AD57+AJ57+AM57+AS57+AV57+AY57+BE57+BH57+BK57+BN57)</f>
        <v>0</v>
      </c>
      <c r="BR57" s="2" t="str">
        <f>IFERROR(BQ57*100/BP57,0)</f>
        <v>0</v>
      </c>
      <c r="BU57">
        <v>159131070</v>
      </c>
      <c r="BV57">
        <v>0</v>
      </c>
      <c r="BW57">
        <v>0</v>
      </c>
      <c r="BX57">
        <v>-2150607</v>
      </c>
      <c r="BY57">
        <v>0</v>
      </c>
      <c r="BZ57">
        <v>0</v>
      </c>
      <c r="CA57">
        <v>0</v>
      </c>
      <c r="CB57">
        <v>0</v>
      </c>
      <c r="CC57" t="str">
        <f>(BU57+BV57+BW57+BX57+BY57+BZ57+CA57+CB57)</f>
        <v>0</v>
      </c>
      <c r="CD57">
        <v>0</v>
      </c>
      <c r="CE57" t="str">
        <f>(BU57+BV57+BW57+BX57+BY57+BZ57+CA57+CB57)-CD57</f>
        <v>0</v>
      </c>
      <c r="CF57" t="str">
        <f>(BQ57-BP57)</f>
        <v>0</v>
      </c>
      <c r="CG57" t="str">
        <f>CE57-BW57+BZ57</f>
        <v>0</v>
      </c>
      <c r="CH57" t="str">
        <f>IFERROR(CE57*100/BP57,0)</f>
        <v>0</v>
      </c>
    </row>
    <row r="58" spans="1:86">
      <c r="A58" s="3"/>
      <c r="B58" s="2" t="s">
        <v>313</v>
      </c>
      <c r="C58" t="s">
        <v>314</v>
      </c>
      <c r="D58">
        <v>98800000</v>
      </c>
      <c r="E58">
        <v>2263305</v>
      </c>
      <c r="F58">
        <v>172290</v>
      </c>
      <c r="G58" s="2" t="s">
        <v>315</v>
      </c>
      <c r="H58">
        <v>217029</v>
      </c>
      <c r="I58">
        <v>45687</v>
      </c>
      <c r="J58" s="2" t="s">
        <v>237</v>
      </c>
      <c r="K58">
        <v>18106443</v>
      </c>
      <c r="L58">
        <v>23247536</v>
      </c>
      <c r="M58" s="2" t="s">
        <v>243</v>
      </c>
      <c r="N58">
        <v>11409539</v>
      </c>
      <c r="O58">
        <v>19108590</v>
      </c>
      <c r="P58" s="2" t="s">
        <v>316</v>
      </c>
      <c r="Q58">
        <v>27728075</v>
      </c>
      <c r="R58">
        <v>24157610</v>
      </c>
      <c r="S58" s="2" t="s">
        <v>153</v>
      </c>
      <c r="T58">
        <v>2459665</v>
      </c>
      <c r="U58">
        <v>415061</v>
      </c>
      <c r="V58" s="2" t="s">
        <v>138</v>
      </c>
      <c r="W58">
        <v>990000</v>
      </c>
      <c r="X58">
        <v>1412147</v>
      </c>
      <c r="Y58" s="2" t="s">
        <v>121</v>
      </c>
      <c r="Z58">
        <v>1100000</v>
      </c>
      <c r="AA58">
        <v>1868504</v>
      </c>
      <c r="AB58" s="2" t="s">
        <v>120</v>
      </c>
      <c r="AC58">
        <v>300000</v>
      </c>
      <c r="AD58">
        <v>102880</v>
      </c>
      <c r="AE58" s="2" t="s">
        <v>222</v>
      </c>
      <c r="AI58">
        <v>5500000</v>
      </c>
      <c r="AJ58">
        <v>6158037</v>
      </c>
      <c r="AK58" s="2" t="s">
        <v>317</v>
      </c>
      <c r="AL58">
        <v>1300000</v>
      </c>
      <c r="AM58">
        <v>2173718</v>
      </c>
      <c r="AN58" s="2" t="s">
        <v>316</v>
      </c>
      <c r="AR58">
        <v>2300000</v>
      </c>
      <c r="AS58">
        <v>2411438</v>
      </c>
      <c r="AT58" s="2" t="s">
        <v>50</v>
      </c>
      <c r="AU58">
        <v>16650000</v>
      </c>
      <c r="AV58">
        <v>14920186</v>
      </c>
      <c r="AW58" s="2" t="s">
        <v>159</v>
      </c>
      <c r="AX58">
        <v>0</v>
      </c>
      <c r="AY58">
        <v>5856793</v>
      </c>
      <c r="AZ58" s="2" t="s">
        <v>43</v>
      </c>
      <c r="BD58">
        <v>0</v>
      </c>
      <c r="BE58">
        <v>0</v>
      </c>
      <c r="BF58" s="2" t="s">
        <v>43</v>
      </c>
      <c r="BG58">
        <v>501483</v>
      </c>
      <c r="BH58">
        <v>122808</v>
      </c>
      <c r="BI58" s="2" t="s">
        <v>224</v>
      </c>
      <c r="BJ58">
        <v>0</v>
      </c>
      <c r="BK58">
        <v>0</v>
      </c>
      <c r="BL58" s="2" t="s">
        <v>43</v>
      </c>
      <c r="BM58">
        <v>1500000</v>
      </c>
      <c r="BN58">
        <v>1328321</v>
      </c>
      <c r="BO58" s="2" t="s">
        <v>166</v>
      </c>
      <c r="BP58">
        <v>98800000</v>
      </c>
      <c r="BQ58" t="str">
        <f>(F58+I58+L58+O58+R58+U58+X58+AA58+AD58+AJ58+AM58+AS58+AV58+AY58+BE58+BH58+BK58+BN58)</f>
        <v>0</v>
      </c>
      <c r="BR58" s="2" t="str">
        <f>IFERROR(BQ58*100/BP58,0)</f>
        <v>0</v>
      </c>
      <c r="BU58">
        <v>106068691</v>
      </c>
      <c r="BV58">
        <v>0</v>
      </c>
      <c r="BW58">
        <v>0</v>
      </c>
      <c r="BX58">
        <v>-2567085</v>
      </c>
      <c r="BY58">
        <v>0</v>
      </c>
      <c r="BZ58">
        <v>0</v>
      </c>
      <c r="CA58">
        <v>0</v>
      </c>
      <c r="CB58">
        <v>0</v>
      </c>
      <c r="CC58" t="str">
        <f>(BU58+BV58+BW58+BX58+BY58+BZ58+CA58+CB58)</f>
        <v>0</v>
      </c>
      <c r="CD58">
        <v>0</v>
      </c>
      <c r="CE58" t="str">
        <f>(BU58+BV58+BW58+BX58+BY58+BZ58+CA58+CB58)-CD58</f>
        <v>0</v>
      </c>
      <c r="CF58" t="str">
        <f>(BQ58-BP58)</f>
        <v>0</v>
      </c>
      <c r="CG58" t="str">
        <f>CE58-BW58+BZ58</f>
        <v>0</v>
      </c>
      <c r="CH58" t="str">
        <f>IFERROR(CE58*100/BP58,0)</f>
        <v>0</v>
      </c>
    </row>
    <row r="59" spans="1:86">
      <c r="A59" s="7" t="s">
        <v>318</v>
      </c>
      <c r="B59" s="3"/>
      <c r="C59" s="3"/>
      <c r="D59" s="3">
        <v>549300000</v>
      </c>
      <c r="E59" s="3">
        <v>10998113</v>
      </c>
      <c r="F59" s="3">
        <v>1165417</v>
      </c>
      <c r="G59" s="5" t="s">
        <v>115</v>
      </c>
      <c r="H59" s="3">
        <v>1598180</v>
      </c>
      <c r="I59" s="3">
        <v>1894741</v>
      </c>
      <c r="J59" s="5" t="s">
        <v>285</v>
      </c>
      <c r="K59" s="3">
        <v>91167394</v>
      </c>
      <c r="L59" s="3">
        <v>131431886</v>
      </c>
      <c r="M59" s="5" t="s">
        <v>236</v>
      </c>
      <c r="N59" s="3">
        <v>50438399</v>
      </c>
      <c r="O59" s="3">
        <v>72337900</v>
      </c>
      <c r="P59" s="5" t="s">
        <v>121</v>
      </c>
      <c r="Q59" s="3">
        <v>160063535</v>
      </c>
      <c r="R59" s="3">
        <v>132007368</v>
      </c>
      <c r="S59" s="5" t="s">
        <v>114</v>
      </c>
      <c r="T59" s="3">
        <v>12983489</v>
      </c>
      <c r="U59" s="3">
        <v>4163797</v>
      </c>
      <c r="V59" s="5" t="s">
        <v>259</v>
      </c>
      <c r="W59" s="3">
        <v>8190000</v>
      </c>
      <c r="X59" s="3">
        <v>8265477</v>
      </c>
      <c r="Y59" s="5" t="s">
        <v>252</v>
      </c>
      <c r="Z59" s="3">
        <v>8650000</v>
      </c>
      <c r="AA59" s="3">
        <v>10704161</v>
      </c>
      <c r="AB59" s="5" t="s">
        <v>132</v>
      </c>
      <c r="AC59" s="3">
        <v>2000000</v>
      </c>
      <c r="AD59" s="3">
        <v>433624</v>
      </c>
      <c r="AE59" s="5" t="s">
        <v>174</v>
      </c>
      <c r="AF59" s="3"/>
      <c r="AG59" s="3"/>
      <c r="AH59" s="3"/>
      <c r="AI59" s="3">
        <v>32300000</v>
      </c>
      <c r="AJ59" s="3">
        <v>32334094</v>
      </c>
      <c r="AK59" s="5" t="s">
        <v>67</v>
      </c>
      <c r="AL59" s="3">
        <v>13300000</v>
      </c>
      <c r="AM59" s="3">
        <v>14929140</v>
      </c>
      <c r="AN59" s="5" t="s">
        <v>317</v>
      </c>
      <c r="AO59" s="3"/>
      <c r="AP59" s="3"/>
      <c r="AQ59" s="3"/>
      <c r="AR59" s="3">
        <v>21000000</v>
      </c>
      <c r="AS59" s="3">
        <v>18513228</v>
      </c>
      <c r="AT59" s="5" t="s">
        <v>197</v>
      </c>
      <c r="AU59" s="3">
        <v>67750000</v>
      </c>
      <c r="AV59" s="3">
        <v>58834555</v>
      </c>
      <c r="AW59" s="5" t="s">
        <v>153</v>
      </c>
      <c r="AX59" s="3">
        <v>0</v>
      </c>
      <c r="AY59" s="3">
        <v>41529674</v>
      </c>
      <c r="AZ59" s="5" t="s">
        <v>43</v>
      </c>
      <c r="BA59" s="3"/>
      <c r="BB59" s="3"/>
      <c r="BC59" s="3"/>
      <c r="BD59" s="3">
        <v>38575</v>
      </c>
      <c r="BE59" s="3">
        <v>19401</v>
      </c>
      <c r="BF59" s="5" t="s">
        <v>180</v>
      </c>
      <c r="BG59" s="3">
        <v>2217083</v>
      </c>
      <c r="BH59" s="3">
        <v>436539</v>
      </c>
      <c r="BI59" s="5" t="s">
        <v>150</v>
      </c>
      <c r="BJ59" s="3">
        <v>0</v>
      </c>
      <c r="BK59" s="3">
        <v>14236</v>
      </c>
      <c r="BL59" s="5" t="s">
        <v>43</v>
      </c>
      <c r="BM59" s="3">
        <v>11000000</v>
      </c>
      <c r="BN59" s="3">
        <v>8577323</v>
      </c>
      <c r="BO59" s="5" t="s">
        <v>217</v>
      </c>
      <c r="BP59" s="3">
        <v>549300000</v>
      </c>
      <c r="BQ59" s="3" t="str">
        <f>(F59+I59+L59+O59+R59+U59+X59+AA59+AD59+AJ59+AM59+AS59+AV59+AY59+BE59+BH59+BK59+BN59)</f>
        <v>0</v>
      </c>
      <c r="BR59" s="3" t="str">
        <f>IFERROR(BQ59*100/BP59,0)</f>
        <v>0</v>
      </c>
      <c r="BT59" s="4" t="s">
        <v>318</v>
      </c>
      <c r="BU59" s="4" t="str">
        <f>SUM(BU55:BU58)</f>
        <v>0</v>
      </c>
      <c r="BV59" s="4" t="str">
        <f>SUM(BV55:BV58)</f>
        <v>0</v>
      </c>
      <c r="BW59" s="4" t="str">
        <f>SUM(BW55:BW58)</f>
        <v>0</v>
      </c>
      <c r="BX59" s="4" t="str">
        <f>SUM(BX55:BX58)</f>
        <v>0</v>
      </c>
      <c r="BY59" s="4" t="str">
        <f>SUM(BY55:BY58)</f>
        <v>0</v>
      </c>
      <c r="BZ59" s="4" t="str">
        <f>SUM(BZ55:BZ58)</f>
        <v>0</v>
      </c>
      <c r="CA59" s="4" t="str">
        <f>SUM(CA55:CA58)</f>
        <v>0</v>
      </c>
      <c r="CB59" s="4" t="str">
        <f>SUM(CB55:CB58)</f>
        <v>0</v>
      </c>
      <c r="CC59" s="4" t="str">
        <f>SUM(CC55:CC58)</f>
        <v>0</v>
      </c>
      <c r="CD59" s="4" t="str">
        <f>SUM(CD55:CD58)</f>
        <v>0</v>
      </c>
      <c r="CE59" s="4" t="str">
        <f>SUM(CE55:CE58)</f>
        <v>0</v>
      </c>
      <c r="CF59" s="4" t="str">
        <f>SUM(CF55:CF58)</f>
        <v>0</v>
      </c>
      <c r="CG59" s="4" t="str">
        <f>SUM(CG55:CG58)</f>
        <v>0</v>
      </c>
      <c r="CH59" s="4" t="str">
        <f>IFERROR(CE59*100/BP59,0)</f>
        <v>0</v>
      </c>
    </row>
    <row r="61" spans="1:86">
      <c r="A61" s="4" t="s">
        <v>319</v>
      </c>
      <c r="B61" s="2" t="s">
        <v>320</v>
      </c>
      <c r="C61" t="s">
        <v>321</v>
      </c>
      <c r="D61">
        <v>235950000</v>
      </c>
      <c r="E61">
        <v>1194327</v>
      </c>
      <c r="F61">
        <v>1732815</v>
      </c>
      <c r="G61" s="2" t="s">
        <v>62</v>
      </c>
      <c r="H61">
        <v>316145</v>
      </c>
      <c r="I61">
        <v>31754</v>
      </c>
      <c r="J61" s="2" t="s">
        <v>103</v>
      </c>
      <c r="K61">
        <v>24905247</v>
      </c>
      <c r="L61">
        <v>47424241</v>
      </c>
      <c r="M61" s="2" t="s">
        <v>322</v>
      </c>
      <c r="N61">
        <v>16931353</v>
      </c>
      <c r="O61">
        <v>25546906</v>
      </c>
      <c r="P61" s="2" t="s">
        <v>268</v>
      </c>
      <c r="Q61">
        <v>23465029</v>
      </c>
      <c r="R61">
        <v>26764624</v>
      </c>
      <c r="S61" s="2" t="s">
        <v>211</v>
      </c>
      <c r="T61">
        <v>2458910</v>
      </c>
      <c r="U61">
        <v>2020141</v>
      </c>
      <c r="V61" s="2" t="s">
        <v>114</v>
      </c>
      <c r="W61">
        <v>1200000</v>
      </c>
      <c r="X61">
        <v>899921</v>
      </c>
      <c r="Y61" s="2" t="s">
        <v>78</v>
      </c>
      <c r="Z61">
        <v>2250000</v>
      </c>
      <c r="AA61">
        <v>911622</v>
      </c>
      <c r="AB61" s="2" t="s">
        <v>172</v>
      </c>
      <c r="AC61">
        <v>800000</v>
      </c>
      <c r="AD61">
        <v>560052</v>
      </c>
      <c r="AE61" s="2" t="s">
        <v>87</v>
      </c>
      <c r="AI61">
        <v>4900000</v>
      </c>
      <c r="AJ61">
        <v>2451825</v>
      </c>
      <c r="AK61" s="2" t="s">
        <v>180</v>
      </c>
      <c r="AL61">
        <v>3500000</v>
      </c>
      <c r="AM61">
        <v>1689723</v>
      </c>
      <c r="AN61" s="2" t="s">
        <v>83</v>
      </c>
      <c r="AR61">
        <v>4800000</v>
      </c>
      <c r="AS61">
        <v>1488642</v>
      </c>
      <c r="AT61" s="2" t="s">
        <v>95</v>
      </c>
      <c r="AU61">
        <v>95500000</v>
      </c>
      <c r="AV61">
        <v>94239451</v>
      </c>
      <c r="AW61" s="2" t="s">
        <v>119</v>
      </c>
      <c r="AX61">
        <v>0</v>
      </c>
      <c r="AY61">
        <v>14580119</v>
      </c>
      <c r="AZ61" s="2" t="s">
        <v>43</v>
      </c>
      <c r="BD61">
        <v>0</v>
      </c>
      <c r="BE61">
        <v>0</v>
      </c>
      <c r="BF61" s="2" t="s">
        <v>43</v>
      </c>
      <c r="BG61">
        <v>2203888</v>
      </c>
      <c r="BH61">
        <v>2994051</v>
      </c>
      <c r="BI61" s="2" t="s">
        <v>323</v>
      </c>
      <c r="BJ61">
        <v>0</v>
      </c>
      <c r="BK61">
        <v>28196</v>
      </c>
      <c r="BL61" s="2" t="s">
        <v>43</v>
      </c>
      <c r="BM61">
        <v>950000</v>
      </c>
      <c r="BN61">
        <v>513510</v>
      </c>
      <c r="BO61" s="2" t="s">
        <v>97</v>
      </c>
      <c r="BP61">
        <v>235950000</v>
      </c>
      <c r="BQ61" t="str">
        <f>(F61+I61+L61+O61+R61+U61+X61+AA61+AD61+AJ61+AM61+AS61+AV61+AY61+BE61+BH61+BK61+BN61)</f>
        <v>0</v>
      </c>
      <c r="BR61" s="2" t="str">
        <f>IFERROR(BQ61*100/BP61,0)</f>
        <v>0</v>
      </c>
      <c r="BU61">
        <v>234764357</v>
      </c>
      <c r="BV61">
        <v>0</v>
      </c>
      <c r="BW61">
        <v>0</v>
      </c>
      <c r="BX61">
        <v>-10001857</v>
      </c>
      <c r="BY61">
        <v>0</v>
      </c>
      <c r="BZ61">
        <v>0</v>
      </c>
      <c r="CA61">
        <v>0</v>
      </c>
      <c r="CB61">
        <v>0</v>
      </c>
      <c r="CC61" t="str">
        <f>(BU61+BV61+BW61+BX61+BY61+BZ61+CA61+CB61)</f>
        <v>0</v>
      </c>
      <c r="CD61">
        <v>0</v>
      </c>
      <c r="CE61" t="str">
        <f>(BU61+BV61+BW61+BX61+BY61+BZ61+CA61+CB61)-CD61</f>
        <v>0</v>
      </c>
      <c r="CF61" t="str">
        <f>(BQ61-BP61)</f>
        <v>0</v>
      </c>
      <c r="CG61" t="str">
        <f>CE61-BW61+BZ61</f>
        <v>0</v>
      </c>
      <c r="CH61" t="str">
        <f>IFERROR(CE61*100/BP61,0)</f>
        <v>0</v>
      </c>
    </row>
    <row r="62" spans="1:86">
      <c r="A62" s="7" t="s">
        <v>324</v>
      </c>
      <c r="B62" s="3"/>
      <c r="C62" s="3"/>
      <c r="D62" s="3">
        <v>235950000</v>
      </c>
      <c r="E62" s="3">
        <v>1194327</v>
      </c>
      <c r="F62" s="3">
        <v>1732815</v>
      </c>
      <c r="G62" s="5" t="s">
        <v>62</v>
      </c>
      <c r="H62" s="3">
        <v>316145</v>
      </c>
      <c r="I62" s="3">
        <v>31754</v>
      </c>
      <c r="J62" s="5" t="s">
        <v>103</v>
      </c>
      <c r="K62" s="3">
        <v>24905247</v>
      </c>
      <c r="L62" s="3">
        <v>47424241</v>
      </c>
      <c r="M62" s="5" t="s">
        <v>322</v>
      </c>
      <c r="N62" s="3">
        <v>16931353</v>
      </c>
      <c r="O62" s="3">
        <v>25546906</v>
      </c>
      <c r="P62" s="5" t="s">
        <v>268</v>
      </c>
      <c r="Q62" s="3">
        <v>23465029</v>
      </c>
      <c r="R62" s="3">
        <v>26764624</v>
      </c>
      <c r="S62" s="5" t="s">
        <v>211</v>
      </c>
      <c r="T62" s="3">
        <v>2458910</v>
      </c>
      <c r="U62" s="3">
        <v>2020141</v>
      </c>
      <c r="V62" s="5" t="s">
        <v>114</v>
      </c>
      <c r="W62" s="3">
        <v>1200000</v>
      </c>
      <c r="X62" s="3">
        <v>899921</v>
      </c>
      <c r="Y62" s="5" t="s">
        <v>78</v>
      </c>
      <c r="Z62" s="3">
        <v>2250000</v>
      </c>
      <c r="AA62" s="3">
        <v>911622</v>
      </c>
      <c r="AB62" s="5" t="s">
        <v>172</v>
      </c>
      <c r="AC62" s="3">
        <v>800000</v>
      </c>
      <c r="AD62" s="3">
        <v>560052</v>
      </c>
      <c r="AE62" s="5" t="s">
        <v>87</v>
      </c>
      <c r="AF62" s="3"/>
      <c r="AG62" s="3"/>
      <c r="AH62" s="3"/>
      <c r="AI62" s="3">
        <v>4900000</v>
      </c>
      <c r="AJ62" s="3">
        <v>2451825</v>
      </c>
      <c r="AK62" s="5" t="s">
        <v>180</v>
      </c>
      <c r="AL62" s="3">
        <v>3500000</v>
      </c>
      <c r="AM62" s="3">
        <v>1689723</v>
      </c>
      <c r="AN62" s="5" t="s">
        <v>83</v>
      </c>
      <c r="AO62" s="3"/>
      <c r="AP62" s="3"/>
      <c r="AQ62" s="3"/>
      <c r="AR62" s="3">
        <v>4800000</v>
      </c>
      <c r="AS62" s="3">
        <v>1488642</v>
      </c>
      <c r="AT62" s="5" t="s">
        <v>95</v>
      </c>
      <c r="AU62" s="3">
        <v>95500000</v>
      </c>
      <c r="AV62" s="3">
        <v>94239451</v>
      </c>
      <c r="AW62" s="5" t="s">
        <v>119</v>
      </c>
      <c r="AX62" s="3">
        <v>0</v>
      </c>
      <c r="AY62" s="3">
        <v>14580119</v>
      </c>
      <c r="AZ62" s="5" t="s">
        <v>43</v>
      </c>
      <c r="BA62" s="3"/>
      <c r="BB62" s="3"/>
      <c r="BC62" s="3"/>
      <c r="BD62" s="3">
        <v>0</v>
      </c>
      <c r="BE62" s="3">
        <v>0</v>
      </c>
      <c r="BF62" s="5" t="s">
        <v>43</v>
      </c>
      <c r="BG62" s="3">
        <v>2203888</v>
      </c>
      <c r="BH62" s="3">
        <v>2994051</v>
      </c>
      <c r="BI62" s="5" t="s">
        <v>323</v>
      </c>
      <c r="BJ62" s="3">
        <v>0</v>
      </c>
      <c r="BK62" s="3">
        <v>28196</v>
      </c>
      <c r="BL62" s="5" t="s">
        <v>43</v>
      </c>
      <c r="BM62" s="3">
        <v>950000</v>
      </c>
      <c r="BN62" s="3">
        <v>513510</v>
      </c>
      <c r="BO62" s="5" t="s">
        <v>97</v>
      </c>
      <c r="BP62" s="3">
        <v>235950000</v>
      </c>
      <c r="BQ62" s="3" t="str">
        <f>(F62+I62+L62+O62+R62+U62+X62+AA62+AD62+AJ62+AM62+AS62+AV62+AY62+BE62+BH62+BK62+BN62)</f>
        <v>0</v>
      </c>
      <c r="BR62" s="3" t="str">
        <f>IFERROR(BQ62*100/BP62,0)</f>
        <v>0</v>
      </c>
      <c r="BT62" s="4" t="s">
        <v>324</v>
      </c>
      <c r="BU62" s="4" t="str">
        <f>SUM(BU61:BU61)</f>
        <v>0</v>
      </c>
      <c r="BV62" s="4" t="str">
        <f>SUM(BV61:BV61)</f>
        <v>0</v>
      </c>
      <c r="BW62" s="4" t="str">
        <f>SUM(BW61:BW61)</f>
        <v>0</v>
      </c>
      <c r="BX62" s="4" t="str">
        <f>SUM(BX61:BX61)</f>
        <v>0</v>
      </c>
      <c r="BY62" s="4" t="str">
        <f>SUM(BY61:BY61)</f>
        <v>0</v>
      </c>
      <c r="BZ62" s="4" t="str">
        <f>SUM(BZ61:BZ61)</f>
        <v>0</v>
      </c>
      <c r="CA62" s="4" t="str">
        <f>SUM(CA61:CA61)</f>
        <v>0</v>
      </c>
      <c r="CB62" s="4" t="str">
        <f>SUM(CB61:CB61)</f>
        <v>0</v>
      </c>
      <c r="CC62" s="4" t="str">
        <f>SUM(CC61:CC61)</f>
        <v>0</v>
      </c>
      <c r="CD62" s="4" t="str">
        <f>SUM(CD61:CD61)</f>
        <v>0</v>
      </c>
      <c r="CE62" s="4" t="str">
        <f>SUM(CE61:CE61)</f>
        <v>0</v>
      </c>
      <c r="CF62" s="4" t="str">
        <f>SUM(CF61:CF61)</f>
        <v>0</v>
      </c>
      <c r="CG62" s="4" t="str">
        <f>SUM(CG61:CG61)</f>
        <v>0</v>
      </c>
      <c r="CH62" s="4" t="str">
        <f>IFERROR(CE62*100/BP62,0)</f>
        <v>0</v>
      </c>
    </row>
    <row r="64" spans="1:86">
      <c r="A64" s="4" t="s">
        <v>325</v>
      </c>
      <c r="B64" s="2" t="s">
        <v>326</v>
      </c>
      <c r="C64" t="s">
        <v>327</v>
      </c>
      <c r="D64">
        <v>139700000</v>
      </c>
      <c r="E64">
        <v>38180204</v>
      </c>
      <c r="F64">
        <v>58209015</v>
      </c>
      <c r="G64" s="2" t="s">
        <v>328</v>
      </c>
      <c r="H64">
        <v>517182</v>
      </c>
      <c r="I64">
        <v>398942</v>
      </c>
      <c r="J64" s="2" t="s">
        <v>306</v>
      </c>
      <c r="K64">
        <v>13385888</v>
      </c>
      <c r="L64">
        <v>3992402</v>
      </c>
      <c r="M64" s="2" t="s">
        <v>102</v>
      </c>
      <c r="N64">
        <v>8031533</v>
      </c>
      <c r="O64">
        <v>1814927</v>
      </c>
      <c r="P64" s="2" t="s">
        <v>187</v>
      </c>
      <c r="Q64">
        <v>7453506</v>
      </c>
      <c r="R64">
        <v>2728704</v>
      </c>
      <c r="S64" s="2" t="s">
        <v>56</v>
      </c>
      <c r="T64">
        <v>34925000</v>
      </c>
      <c r="U64">
        <v>41583253</v>
      </c>
      <c r="V64" s="2" t="s">
        <v>285</v>
      </c>
      <c r="W64">
        <v>0</v>
      </c>
      <c r="X64">
        <v>82307</v>
      </c>
      <c r="Y64" s="2" t="s">
        <v>43</v>
      </c>
      <c r="Z64">
        <v>0</v>
      </c>
      <c r="AA64">
        <v>45237</v>
      </c>
      <c r="AB64" s="2" t="s">
        <v>43</v>
      </c>
      <c r="AC64">
        <v>2950000</v>
      </c>
      <c r="AD64">
        <v>2511079</v>
      </c>
      <c r="AE64" s="2" t="s">
        <v>104</v>
      </c>
      <c r="AI64">
        <v>0</v>
      </c>
      <c r="AJ64">
        <v>123268</v>
      </c>
      <c r="AK64" s="2" t="s">
        <v>43</v>
      </c>
      <c r="AL64">
        <v>0</v>
      </c>
      <c r="AM64">
        <v>88791</v>
      </c>
      <c r="AN64" s="2" t="s">
        <v>43</v>
      </c>
      <c r="AR64">
        <v>0</v>
      </c>
      <c r="AS64">
        <v>29200</v>
      </c>
      <c r="AT64" s="2" t="s">
        <v>43</v>
      </c>
      <c r="AU64">
        <v>19900000</v>
      </c>
      <c r="AV64">
        <v>8409903</v>
      </c>
      <c r="AW64" s="2" t="s">
        <v>66</v>
      </c>
      <c r="AX64">
        <v>0</v>
      </c>
      <c r="AY64">
        <v>726242</v>
      </c>
      <c r="AZ64" s="2" t="s">
        <v>43</v>
      </c>
      <c r="BD64">
        <v>0</v>
      </c>
      <c r="BE64">
        <v>0</v>
      </c>
      <c r="BF64" s="2" t="s">
        <v>43</v>
      </c>
      <c r="BG64">
        <v>870997</v>
      </c>
      <c r="BH64">
        <v>1444797</v>
      </c>
      <c r="BI64" s="2" t="s">
        <v>112</v>
      </c>
      <c r="BJ64">
        <v>0</v>
      </c>
      <c r="BK64">
        <v>360997</v>
      </c>
      <c r="BL64" s="2" t="s">
        <v>43</v>
      </c>
      <c r="BM64">
        <v>0</v>
      </c>
      <c r="BN64">
        <v>0</v>
      </c>
      <c r="BO64" s="2" t="s">
        <v>43</v>
      </c>
      <c r="BP64">
        <v>139700000</v>
      </c>
      <c r="BQ64" t="str">
        <f>(F64+I64+L64+O64+R64+U64+X64+AA64+AD64+AJ64+AM64+AS64+AV64+AY64+BE64+BH64+BK64+BN64)</f>
        <v>0</v>
      </c>
      <c r="BR64" s="2" t="str">
        <f>IFERROR(BQ64*100/BP64,0)</f>
        <v>0</v>
      </c>
      <c r="BU64">
        <v>125142688</v>
      </c>
      <c r="BV64">
        <v>0</v>
      </c>
      <c r="BW64">
        <v>0</v>
      </c>
      <c r="BX64">
        <v>-2593624</v>
      </c>
      <c r="BY64">
        <v>0</v>
      </c>
      <c r="BZ64">
        <v>0</v>
      </c>
      <c r="CA64">
        <v>0</v>
      </c>
      <c r="CB64">
        <v>0</v>
      </c>
      <c r="CC64" t="str">
        <f>(BU64+BV64+BW64+BX64+BY64+BZ64+CA64+CB64)</f>
        <v>0</v>
      </c>
      <c r="CD64">
        <v>0</v>
      </c>
      <c r="CE64" t="str">
        <f>(BU64+BV64+BW64+BX64+BY64+BZ64+CA64+CB64)-CD64</f>
        <v>0</v>
      </c>
      <c r="CF64" t="str">
        <f>(BQ64-BP64)</f>
        <v>0</v>
      </c>
      <c r="CG64" t="str">
        <f>CE64-BW64+BZ64</f>
        <v>0</v>
      </c>
      <c r="CH64" t="str">
        <f>IFERROR(CE64*100/BP64,0)</f>
        <v>0</v>
      </c>
    </row>
    <row r="65" spans="1:86">
      <c r="A65" s="3"/>
      <c r="B65" s="2" t="s">
        <v>329</v>
      </c>
      <c r="C65" t="s">
        <v>330</v>
      </c>
      <c r="D65">
        <v>0</v>
      </c>
      <c r="E65">
        <v>0</v>
      </c>
      <c r="F65">
        <v>0</v>
      </c>
      <c r="G65" s="2" t="s">
        <v>43</v>
      </c>
      <c r="H65">
        <v>0</v>
      </c>
      <c r="I65">
        <v>0</v>
      </c>
      <c r="J65" s="2" t="s">
        <v>43</v>
      </c>
      <c r="K65">
        <v>0</v>
      </c>
      <c r="L65">
        <v>0</v>
      </c>
      <c r="M65" s="2" t="s">
        <v>43</v>
      </c>
      <c r="N65">
        <v>0</v>
      </c>
      <c r="O65">
        <v>0</v>
      </c>
      <c r="P65" s="2" t="s">
        <v>43</v>
      </c>
      <c r="Q65">
        <v>0</v>
      </c>
      <c r="R65">
        <v>0</v>
      </c>
      <c r="S65" s="2" t="s">
        <v>43</v>
      </c>
      <c r="T65">
        <v>0</v>
      </c>
      <c r="U65">
        <v>0</v>
      </c>
      <c r="V65" s="2" t="s">
        <v>43</v>
      </c>
      <c r="W65">
        <v>0</v>
      </c>
      <c r="X65">
        <v>0</v>
      </c>
      <c r="Y65" s="2" t="s">
        <v>43</v>
      </c>
      <c r="Z65">
        <v>0</v>
      </c>
      <c r="AA65">
        <v>0</v>
      </c>
      <c r="AB65" s="2" t="s">
        <v>43</v>
      </c>
      <c r="AC65">
        <v>0</v>
      </c>
      <c r="AD65">
        <v>0</v>
      </c>
      <c r="AE65" s="2" t="s">
        <v>43</v>
      </c>
      <c r="AI65">
        <v>0</v>
      </c>
      <c r="AJ65">
        <v>0</v>
      </c>
      <c r="AK65" s="2" t="s">
        <v>43</v>
      </c>
      <c r="AL65">
        <v>0</v>
      </c>
      <c r="AM65">
        <v>0</v>
      </c>
      <c r="AN65" s="2" t="s">
        <v>43</v>
      </c>
      <c r="AR65">
        <v>0</v>
      </c>
      <c r="AS65">
        <v>0</v>
      </c>
      <c r="AT65" s="2" t="s">
        <v>43</v>
      </c>
      <c r="AU65">
        <v>0</v>
      </c>
      <c r="AV65">
        <v>0</v>
      </c>
      <c r="AW65" s="2" t="s">
        <v>43</v>
      </c>
      <c r="AX65">
        <v>0</v>
      </c>
      <c r="AY65">
        <v>0</v>
      </c>
      <c r="AZ65" s="2" t="s">
        <v>43</v>
      </c>
      <c r="BD65">
        <v>0</v>
      </c>
      <c r="BE65">
        <v>0</v>
      </c>
      <c r="BF65" s="2" t="s">
        <v>43</v>
      </c>
      <c r="BG65">
        <v>0</v>
      </c>
      <c r="BH65">
        <v>0</v>
      </c>
      <c r="BI65" s="2" t="s">
        <v>43</v>
      </c>
      <c r="BJ65">
        <v>0</v>
      </c>
      <c r="BK65">
        <v>0</v>
      </c>
      <c r="BL65" s="2" t="s">
        <v>43</v>
      </c>
      <c r="BM65">
        <v>0</v>
      </c>
      <c r="BN65">
        <v>0</v>
      </c>
      <c r="BO65" s="2" t="s">
        <v>43</v>
      </c>
      <c r="BP65">
        <v>0</v>
      </c>
      <c r="BQ65" t="str">
        <f>(F65+I65+L65+O65+R65+U65+X65+AA65+AD65+AJ65+AM65+AS65+AV65+AY65+BE65+BH65+BK65+BN65)</f>
        <v>0</v>
      </c>
      <c r="BR65" s="2" t="str">
        <f>IFERROR(BQ65*100/BP65,0)</f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 t="str">
        <f>(BU65+BV65+BW65+BX65+BY65+BZ65+CA65+CB65)</f>
        <v>0</v>
      </c>
      <c r="CD65">
        <v>0</v>
      </c>
      <c r="CE65" t="str">
        <f>(BU65+BV65+BW65+BX65+BY65+BZ65+CA65+CB65)-CD65</f>
        <v>0</v>
      </c>
      <c r="CF65" t="str">
        <f>(BQ65-BP65)</f>
        <v>0</v>
      </c>
      <c r="CG65" t="str">
        <f>CE65-BW65+BZ65</f>
        <v>0</v>
      </c>
      <c r="CH65" t="str">
        <f>IFERROR(CE65*100/BP65,0)</f>
        <v>0</v>
      </c>
    </row>
    <row r="66" spans="1:86">
      <c r="A66" s="7" t="s">
        <v>331</v>
      </c>
      <c r="B66" s="3"/>
      <c r="C66" s="3"/>
      <c r="D66" s="3">
        <v>139700000</v>
      </c>
      <c r="E66" s="3">
        <v>38180204</v>
      </c>
      <c r="F66" s="3">
        <v>58209015</v>
      </c>
      <c r="G66" s="5" t="s">
        <v>328</v>
      </c>
      <c r="H66" s="3">
        <v>517182</v>
      </c>
      <c r="I66" s="3">
        <v>398942</v>
      </c>
      <c r="J66" s="5" t="s">
        <v>306</v>
      </c>
      <c r="K66" s="3">
        <v>13385888</v>
      </c>
      <c r="L66" s="3">
        <v>3992402</v>
      </c>
      <c r="M66" s="5" t="s">
        <v>102</v>
      </c>
      <c r="N66" s="3">
        <v>8031533</v>
      </c>
      <c r="O66" s="3">
        <v>1814927</v>
      </c>
      <c r="P66" s="5" t="s">
        <v>187</v>
      </c>
      <c r="Q66" s="3">
        <v>7453506</v>
      </c>
      <c r="R66" s="3">
        <v>2728704</v>
      </c>
      <c r="S66" s="5" t="s">
        <v>56</v>
      </c>
      <c r="T66" s="3">
        <v>34925000</v>
      </c>
      <c r="U66" s="3">
        <v>41583253</v>
      </c>
      <c r="V66" s="5" t="s">
        <v>285</v>
      </c>
      <c r="W66" s="3">
        <v>0</v>
      </c>
      <c r="X66" s="3">
        <v>82307</v>
      </c>
      <c r="Y66" s="5" t="s">
        <v>43</v>
      </c>
      <c r="Z66" s="3">
        <v>0</v>
      </c>
      <c r="AA66" s="3">
        <v>45237</v>
      </c>
      <c r="AB66" s="5" t="s">
        <v>43</v>
      </c>
      <c r="AC66" s="3">
        <v>2950000</v>
      </c>
      <c r="AD66" s="3">
        <v>2511079</v>
      </c>
      <c r="AE66" s="5" t="s">
        <v>104</v>
      </c>
      <c r="AF66" s="3"/>
      <c r="AG66" s="3"/>
      <c r="AH66" s="3"/>
      <c r="AI66" s="3">
        <v>0</v>
      </c>
      <c r="AJ66" s="3">
        <v>123268</v>
      </c>
      <c r="AK66" s="5" t="s">
        <v>43</v>
      </c>
      <c r="AL66" s="3">
        <v>0</v>
      </c>
      <c r="AM66" s="3">
        <v>88791</v>
      </c>
      <c r="AN66" s="5" t="s">
        <v>43</v>
      </c>
      <c r="AO66" s="3"/>
      <c r="AP66" s="3"/>
      <c r="AQ66" s="3"/>
      <c r="AR66" s="3">
        <v>0</v>
      </c>
      <c r="AS66" s="3">
        <v>29200</v>
      </c>
      <c r="AT66" s="5" t="s">
        <v>43</v>
      </c>
      <c r="AU66" s="3">
        <v>19900000</v>
      </c>
      <c r="AV66" s="3">
        <v>8409903</v>
      </c>
      <c r="AW66" s="5" t="s">
        <v>66</v>
      </c>
      <c r="AX66" s="3">
        <v>0</v>
      </c>
      <c r="AY66" s="3">
        <v>726242</v>
      </c>
      <c r="AZ66" s="5" t="s">
        <v>43</v>
      </c>
      <c r="BA66" s="3"/>
      <c r="BB66" s="3"/>
      <c r="BC66" s="3"/>
      <c r="BD66" s="3">
        <v>0</v>
      </c>
      <c r="BE66" s="3">
        <v>0</v>
      </c>
      <c r="BF66" s="5" t="s">
        <v>43</v>
      </c>
      <c r="BG66" s="3">
        <v>870997</v>
      </c>
      <c r="BH66" s="3">
        <v>1444797</v>
      </c>
      <c r="BI66" s="5" t="s">
        <v>112</v>
      </c>
      <c r="BJ66" s="3">
        <v>0</v>
      </c>
      <c r="BK66" s="3">
        <v>360997</v>
      </c>
      <c r="BL66" s="5" t="s">
        <v>43</v>
      </c>
      <c r="BM66" s="3">
        <v>0</v>
      </c>
      <c r="BN66" s="3">
        <v>0</v>
      </c>
      <c r="BO66" s="5" t="s">
        <v>43</v>
      </c>
      <c r="BP66" s="3">
        <v>139700000</v>
      </c>
      <c r="BQ66" s="3" t="str">
        <f>(F66+I66+L66+O66+R66+U66+X66+AA66+AD66+AJ66+AM66+AS66+AV66+AY66+BE66+BH66+BK66+BN66)</f>
        <v>0</v>
      </c>
      <c r="BR66" s="3" t="str">
        <f>IFERROR(BQ66*100/BP66,0)</f>
        <v>0</v>
      </c>
      <c r="BT66" s="4" t="s">
        <v>331</v>
      </c>
      <c r="BU66" s="4" t="str">
        <f>SUM(BU64:BU65)</f>
        <v>0</v>
      </c>
      <c r="BV66" s="4" t="str">
        <f>SUM(BV64:BV65)</f>
        <v>0</v>
      </c>
      <c r="BW66" s="4" t="str">
        <f>SUM(BW64:BW65)</f>
        <v>0</v>
      </c>
      <c r="BX66" s="4" t="str">
        <f>SUM(BX64:BX65)</f>
        <v>0</v>
      </c>
      <c r="BY66" s="4" t="str">
        <f>SUM(BY64:BY65)</f>
        <v>0</v>
      </c>
      <c r="BZ66" s="4" t="str">
        <f>SUM(BZ64:BZ65)</f>
        <v>0</v>
      </c>
      <c r="CA66" s="4" t="str">
        <f>SUM(CA64:CA65)</f>
        <v>0</v>
      </c>
      <c r="CB66" s="4" t="str">
        <f>SUM(CB64:CB65)</f>
        <v>0</v>
      </c>
      <c r="CC66" s="4" t="str">
        <f>SUM(CC64:CC65)</f>
        <v>0</v>
      </c>
      <c r="CD66" s="4" t="str">
        <f>SUM(CD64:CD65)</f>
        <v>0</v>
      </c>
      <c r="CE66" s="4" t="str">
        <f>SUM(CE64:CE65)</f>
        <v>0</v>
      </c>
      <c r="CF66" s="4" t="str">
        <f>SUM(CF64:CF65)</f>
        <v>0</v>
      </c>
      <c r="CG66" s="4" t="str">
        <f>SUM(CG64:CG65)</f>
        <v>0</v>
      </c>
      <c r="CH66" s="4" t="str">
        <f>IFERROR(CE66*100/BP66,0)</f>
        <v>0</v>
      </c>
    </row>
    <row r="68" spans="1:86">
      <c r="A68" s="4" t="s">
        <v>332</v>
      </c>
      <c r="B68" s="2" t="s">
        <v>333</v>
      </c>
      <c r="C68" t="s">
        <v>334</v>
      </c>
      <c r="D68">
        <v>77600000</v>
      </c>
      <c r="E68">
        <v>0</v>
      </c>
      <c r="F68">
        <v>16923</v>
      </c>
      <c r="G68" s="2" t="s">
        <v>43</v>
      </c>
      <c r="H68">
        <v>0</v>
      </c>
      <c r="I68">
        <v>0</v>
      </c>
      <c r="J68" s="2" t="s">
        <v>43</v>
      </c>
      <c r="K68">
        <v>0</v>
      </c>
      <c r="L68">
        <v>1415835</v>
      </c>
      <c r="M68" s="2" t="s">
        <v>43</v>
      </c>
      <c r="N68">
        <v>0</v>
      </c>
      <c r="O68">
        <v>364589</v>
      </c>
      <c r="P68" s="2" t="s">
        <v>43</v>
      </c>
      <c r="Q68">
        <v>35850000</v>
      </c>
      <c r="R68">
        <v>39751107</v>
      </c>
      <c r="S68" s="2" t="s">
        <v>253</v>
      </c>
      <c r="T68">
        <v>0</v>
      </c>
      <c r="U68">
        <v>104502</v>
      </c>
      <c r="V68" s="2" t="s">
        <v>43</v>
      </c>
      <c r="W68">
        <v>0</v>
      </c>
      <c r="X68">
        <v>0</v>
      </c>
      <c r="Y68" s="2" t="s">
        <v>43</v>
      </c>
      <c r="Z68">
        <v>0</v>
      </c>
      <c r="AA68">
        <v>20883</v>
      </c>
      <c r="AB68" s="2" t="s">
        <v>43</v>
      </c>
      <c r="AC68">
        <v>0</v>
      </c>
      <c r="AD68">
        <v>0</v>
      </c>
      <c r="AE68" s="2" t="s">
        <v>43</v>
      </c>
      <c r="AI68">
        <v>0</v>
      </c>
      <c r="AJ68">
        <v>103013</v>
      </c>
      <c r="AK68" s="2" t="s">
        <v>43</v>
      </c>
      <c r="AL68">
        <v>0</v>
      </c>
      <c r="AM68">
        <v>0</v>
      </c>
      <c r="AN68" s="2" t="s">
        <v>43</v>
      </c>
      <c r="AR68">
        <v>0</v>
      </c>
      <c r="AS68">
        <v>301400</v>
      </c>
      <c r="AT68" s="2" t="s">
        <v>43</v>
      </c>
      <c r="AU68">
        <v>0</v>
      </c>
      <c r="AV68">
        <v>148189</v>
      </c>
      <c r="AW68" s="2" t="s">
        <v>43</v>
      </c>
      <c r="AX68">
        <v>0</v>
      </c>
      <c r="AY68">
        <v>26197307</v>
      </c>
      <c r="AZ68" s="2" t="s">
        <v>43</v>
      </c>
      <c r="BD68">
        <v>0</v>
      </c>
      <c r="BE68">
        <v>0</v>
      </c>
      <c r="BF68" s="2" t="s">
        <v>43</v>
      </c>
      <c r="BG68">
        <v>0</v>
      </c>
      <c r="BH68">
        <v>0</v>
      </c>
      <c r="BI68" s="2" t="s">
        <v>43</v>
      </c>
      <c r="BJ68">
        <v>0</v>
      </c>
      <c r="BK68">
        <v>0</v>
      </c>
      <c r="BL68" s="2" t="s">
        <v>43</v>
      </c>
      <c r="BM68">
        <v>0</v>
      </c>
      <c r="BN68">
        <v>17500</v>
      </c>
      <c r="BO68" s="2" t="s">
        <v>43</v>
      </c>
      <c r="BP68">
        <v>77600000</v>
      </c>
      <c r="BQ68" t="str">
        <f>(F68+I68+L68+O68+R68+U68+X68+AA68+AD68+AJ68+AM68+AS68+AV68+AY68+BE68+BH68+BK68+BN68)</f>
        <v>0</v>
      </c>
      <c r="BR68" s="2" t="str">
        <f>IFERROR(BQ68*100/BP68,0)</f>
        <v>0</v>
      </c>
      <c r="BU68">
        <v>69265248</v>
      </c>
      <c r="BV68">
        <v>0</v>
      </c>
      <c r="BW68">
        <v>0</v>
      </c>
      <c r="BX68">
        <v>-824000</v>
      </c>
      <c r="BY68">
        <v>0</v>
      </c>
      <c r="BZ68">
        <v>0</v>
      </c>
      <c r="CA68">
        <v>0</v>
      </c>
      <c r="CB68">
        <v>0</v>
      </c>
      <c r="CC68" t="str">
        <f>(BU68+BV68+BW68+BX68+BY68+BZ68+CA68+CB68)</f>
        <v>0</v>
      </c>
      <c r="CD68">
        <v>0</v>
      </c>
      <c r="CE68" t="str">
        <f>(BU68+BV68+BW68+BX68+BY68+BZ68+CA68+CB68)-CD68</f>
        <v>0</v>
      </c>
      <c r="CF68" t="str">
        <f>(BQ68-BP68)</f>
        <v>0</v>
      </c>
      <c r="CG68" t="str">
        <f>CE68-BW68+BZ68</f>
        <v>0</v>
      </c>
      <c r="CH68" t="str">
        <f>IFERROR(CE68*100/BP68,0)</f>
        <v>0</v>
      </c>
    </row>
    <row r="69" spans="1:86">
      <c r="A69" s="7" t="s">
        <v>335</v>
      </c>
      <c r="B69" s="3"/>
      <c r="C69" s="3"/>
      <c r="D69" s="3">
        <v>77600000</v>
      </c>
      <c r="E69" s="3">
        <v>0</v>
      </c>
      <c r="F69" s="3">
        <v>16923</v>
      </c>
      <c r="G69" s="5" t="s">
        <v>43</v>
      </c>
      <c r="H69" s="3">
        <v>0</v>
      </c>
      <c r="I69" s="3">
        <v>0</v>
      </c>
      <c r="J69" s="5" t="s">
        <v>43</v>
      </c>
      <c r="K69" s="3">
        <v>0</v>
      </c>
      <c r="L69" s="3">
        <v>1415835</v>
      </c>
      <c r="M69" s="5" t="s">
        <v>43</v>
      </c>
      <c r="N69" s="3">
        <v>0</v>
      </c>
      <c r="O69" s="3">
        <v>364589</v>
      </c>
      <c r="P69" s="5" t="s">
        <v>43</v>
      </c>
      <c r="Q69" s="3">
        <v>35850000</v>
      </c>
      <c r="R69" s="3">
        <v>39751107</v>
      </c>
      <c r="S69" s="5" t="s">
        <v>253</v>
      </c>
      <c r="T69" s="3">
        <v>0</v>
      </c>
      <c r="U69" s="3">
        <v>104502</v>
      </c>
      <c r="V69" s="5" t="s">
        <v>43</v>
      </c>
      <c r="W69" s="3">
        <v>0</v>
      </c>
      <c r="X69" s="3">
        <v>0</v>
      </c>
      <c r="Y69" s="5" t="s">
        <v>43</v>
      </c>
      <c r="Z69" s="3">
        <v>0</v>
      </c>
      <c r="AA69" s="3">
        <v>20883</v>
      </c>
      <c r="AB69" s="5" t="s">
        <v>43</v>
      </c>
      <c r="AC69" s="3">
        <v>0</v>
      </c>
      <c r="AD69" s="3">
        <v>0</v>
      </c>
      <c r="AE69" s="5" t="s">
        <v>43</v>
      </c>
      <c r="AF69" s="3"/>
      <c r="AG69" s="3"/>
      <c r="AH69" s="3"/>
      <c r="AI69" s="3">
        <v>0</v>
      </c>
      <c r="AJ69" s="3">
        <v>103013</v>
      </c>
      <c r="AK69" s="5" t="s">
        <v>43</v>
      </c>
      <c r="AL69" s="3">
        <v>0</v>
      </c>
      <c r="AM69" s="3">
        <v>0</v>
      </c>
      <c r="AN69" s="5" t="s">
        <v>43</v>
      </c>
      <c r="AO69" s="3"/>
      <c r="AP69" s="3"/>
      <c r="AQ69" s="3"/>
      <c r="AR69" s="3">
        <v>0</v>
      </c>
      <c r="AS69" s="3">
        <v>301400</v>
      </c>
      <c r="AT69" s="5" t="s">
        <v>43</v>
      </c>
      <c r="AU69" s="3">
        <v>0</v>
      </c>
      <c r="AV69" s="3">
        <v>148189</v>
      </c>
      <c r="AW69" s="5" t="s">
        <v>43</v>
      </c>
      <c r="AX69" s="3">
        <v>0</v>
      </c>
      <c r="AY69" s="3">
        <v>26197307</v>
      </c>
      <c r="AZ69" s="5" t="s">
        <v>43</v>
      </c>
      <c r="BA69" s="3"/>
      <c r="BB69" s="3"/>
      <c r="BC69" s="3"/>
      <c r="BD69" s="3">
        <v>0</v>
      </c>
      <c r="BE69" s="3">
        <v>0</v>
      </c>
      <c r="BF69" s="5" t="s">
        <v>43</v>
      </c>
      <c r="BG69" s="3">
        <v>0</v>
      </c>
      <c r="BH69" s="3">
        <v>0</v>
      </c>
      <c r="BI69" s="5" t="s">
        <v>43</v>
      </c>
      <c r="BJ69" s="3">
        <v>0</v>
      </c>
      <c r="BK69" s="3">
        <v>0</v>
      </c>
      <c r="BL69" s="5" t="s">
        <v>43</v>
      </c>
      <c r="BM69" s="3">
        <v>0</v>
      </c>
      <c r="BN69" s="3">
        <v>17500</v>
      </c>
      <c r="BO69" s="5" t="s">
        <v>43</v>
      </c>
      <c r="BP69" s="3">
        <v>77600000</v>
      </c>
      <c r="BQ69" s="3" t="str">
        <f>(F69+I69+L69+O69+R69+U69+X69+AA69+AD69+AJ69+AM69+AS69+AV69+AY69+BE69+BH69+BK69+BN69)</f>
        <v>0</v>
      </c>
      <c r="BR69" s="3" t="str">
        <f>IFERROR(BQ69*100/BP69,0)</f>
        <v>0</v>
      </c>
      <c r="BT69" s="4" t="s">
        <v>335</v>
      </c>
      <c r="BU69" s="4" t="str">
        <f>SUM(BU68:BU68)</f>
        <v>0</v>
      </c>
      <c r="BV69" s="4" t="str">
        <f>SUM(BV68:BV68)</f>
        <v>0</v>
      </c>
      <c r="BW69" s="4" t="str">
        <f>SUM(BW68:BW68)</f>
        <v>0</v>
      </c>
      <c r="BX69" s="4" t="str">
        <f>SUM(BX68:BX68)</f>
        <v>0</v>
      </c>
      <c r="BY69" s="4" t="str">
        <f>SUM(BY68:BY68)</f>
        <v>0</v>
      </c>
      <c r="BZ69" s="4" t="str">
        <f>SUM(BZ68:BZ68)</f>
        <v>0</v>
      </c>
      <c r="CA69" s="4" t="str">
        <f>SUM(CA68:CA68)</f>
        <v>0</v>
      </c>
      <c r="CB69" s="4" t="str">
        <f>SUM(CB68:CB68)</f>
        <v>0</v>
      </c>
      <c r="CC69" s="4" t="str">
        <f>SUM(CC68:CC68)</f>
        <v>0</v>
      </c>
      <c r="CD69" s="4" t="str">
        <f>SUM(CD68:CD68)</f>
        <v>0</v>
      </c>
      <c r="CE69" s="4" t="str">
        <f>SUM(CE68:CE68)</f>
        <v>0</v>
      </c>
      <c r="CF69" s="4" t="str">
        <f>SUM(CF68:CF68)</f>
        <v>0</v>
      </c>
      <c r="CG69" s="4" t="str">
        <f>SUM(CG68:CG68)</f>
        <v>0</v>
      </c>
      <c r="CH69" s="4" t="str">
        <f>IFERROR(CE69*100/BP69,0)</f>
        <v>0</v>
      </c>
    </row>
    <row r="71" spans="1:86">
      <c r="A71" s="4" t="s">
        <v>336</v>
      </c>
      <c r="B71" s="2" t="s">
        <v>337</v>
      </c>
      <c r="C71" t="s">
        <v>338</v>
      </c>
      <c r="D71">
        <v>258723249</v>
      </c>
      <c r="E71">
        <v>0</v>
      </c>
      <c r="F71">
        <v>17538</v>
      </c>
      <c r="G71" s="2" t="s">
        <v>43</v>
      </c>
      <c r="H71">
        <v>0</v>
      </c>
      <c r="I71">
        <v>0</v>
      </c>
      <c r="J71" s="2" t="s">
        <v>43</v>
      </c>
      <c r="K71">
        <v>0</v>
      </c>
      <c r="L71">
        <v>216771116</v>
      </c>
      <c r="M71" s="2" t="s">
        <v>43</v>
      </c>
      <c r="N71">
        <v>0</v>
      </c>
      <c r="O71">
        <v>19701886</v>
      </c>
      <c r="P71" s="2" t="s">
        <v>43</v>
      </c>
      <c r="Q71">
        <v>0</v>
      </c>
      <c r="R71">
        <v>11362213</v>
      </c>
      <c r="S71" s="2" t="s">
        <v>43</v>
      </c>
      <c r="T71">
        <v>0</v>
      </c>
      <c r="U71">
        <v>0</v>
      </c>
      <c r="V71" s="2" t="s">
        <v>43</v>
      </c>
      <c r="W71">
        <v>0</v>
      </c>
      <c r="X71">
        <v>188852</v>
      </c>
      <c r="Y71" s="2" t="s">
        <v>43</v>
      </c>
      <c r="Z71">
        <v>0</v>
      </c>
      <c r="AA71">
        <v>97668</v>
      </c>
      <c r="AB71" s="2" t="s">
        <v>43</v>
      </c>
      <c r="AC71">
        <v>0</v>
      </c>
      <c r="AD71">
        <v>0</v>
      </c>
      <c r="AE71" s="2" t="s">
        <v>43</v>
      </c>
      <c r="AI71">
        <v>0</v>
      </c>
      <c r="AJ71">
        <v>1963477</v>
      </c>
      <c r="AK71" s="2" t="s">
        <v>43</v>
      </c>
      <c r="AL71">
        <v>0</v>
      </c>
      <c r="AM71">
        <v>0</v>
      </c>
      <c r="AN71" s="2" t="s">
        <v>43</v>
      </c>
      <c r="AR71">
        <v>0</v>
      </c>
      <c r="AS71">
        <v>216972</v>
      </c>
      <c r="AT71" s="2" t="s">
        <v>43</v>
      </c>
      <c r="AU71">
        <v>0</v>
      </c>
      <c r="AV71">
        <v>6557388</v>
      </c>
      <c r="AW71" s="2" t="s">
        <v>43</v>
      </c>
      <c r="AX71">
        <v>0</v>
      </c>
      <c r="AY71">
        <v>1846139</v>
      </c>
      <c r="AZ71" s="2" t="s">
        <v>43</v>
      </c>
      <c r="BD71">
        <v>0</v>
      </c>
      <c r="BE71">
        <v>0</v>
      </c>
      <c r="BF71" s="2" t="s">
        <v>43</v>
      </c>
      <c r="BG71">
        <v>0</v>
      </c>
      <c r="BH71">
        <v>0</v>
      </c>
      <c r="BI71" s="2" t="s">
        <v>43</v>
      </c>
      <c r="BJ71">
        <v>0</v>
      </c>
      <c r="BK71">
        <v>0</v>
      </c>
      <c r="BL71" s="2" t="s">
        <v>43</v>
      </c>
      <c r="BM71">
        <v>0</v>
      </c>
      <c r="BN71">
        <v>0</v>
      </c>
      <c r="BO71" s="2" t="s">
        <v>43</v>
      </c>
      <c r="BP71">
        <v>258723249</v>
      </c>
      <c r="BQ71" t="str">
        <f>(F71+I71+L71+O71+R71+U71+X71+AA71+AD71+AJ71+AM71+AS71+AV71+AY71+BE71+BH71+BK71+BN71)</f>
        <v>0</v>
      </c>
      <c r="BR71" s="2" t="str">
        <f>IFERROR(BQ71*100/BP71,0)</f>
        <v>0</v>
      </c>
      <c r="BU71">
        <v>0</v>
      </c>
      <c r="BV71">
        <v>260777774</v>
      </c>
      <c r="BW71">
        <v>0</v>
      </c>
      <c r="BX71">
        <v>-437104</v>
      </c>
      <c r="BY71">
        <v>-1615962</v>
      </c>
      <c r="BZ71">
        <v>0</v>
      </c>
      <c r="CA71">
        <v>0</v>
      </c>
      <c r="CB71">
        <v>0</v>
      </c>
      <c r="CC71" t="str">
        <f>(BU71+BV71+BW71+BX71+BY71+BZ71+CA71+CB71)</f>
        <v>0</v>
      </c>
      <c r="CD71">
        <v>0</v>
      </c>
      <c r="CE71" t="str">
        <f>(BU71+BV71+BW71+BX71+BY71+BZ71+CA71+CB71)-CD71</f>
        <v>0</v>
      </c>
      <c r="CF71" t="str">
        <f>(BQ71-BP71)</f>
        <v>0</v>
      </c>
      <c r="CG71" t="str">
        <f>CE71-BW71+BZ71</f>
        <v>0</v>
      </c>
      <c r="CH71" t="str">
        <f>IFERROR(CE71*100/BP71,0)</f>
        <v>0</v>
      </c>
    </row>
    <row r="72" spans="1:86">
      <c r="A72" s="3"/>
      <c r="B72" s="2" t="s">
        <v>339</v>
      </c>
      <c r="C72" t="s">
        <v>340</v>
      </c>
      <c r="D72">
        <v>14744240</v>
      </c>
      <c r="E72">
        <v>0</v>
      </c>
      <c r="F72">
        <v>0</v>
      </c>
      <c r="G72" s="2" t="s">
        <v>43</v>
      </c>
      <c r="H72">
        <v>0</v>
      </c>
      <c r="I72">
        <v>0</v>
      </c>
      <c r="J72" s="2" t="s">
        <v>43</v>
      </c>
      <c r="K72">
        <v>0</v>
      </c>
      <c r="L72">
        <v>11727967</v>
      </c>
      <c r="M72" s="2" t="s">
        <v>43</v>
      </c>
      <c r="N72">
        <v>0</v>
      </c>
      <c r="O72">
        <v>1083872</v>
      </c>
      <c r="P72" s="2" t="s">
        <v>43</v>
      </c>
      <c r="Q72">
        <v>0</v>
      </c>
      <c r="R72">
        <v>1348757</v>
      </c>
      <c r="S72" s="2" t="s">
        <v>43</v>
      </c>
      <c r="T72">
        <v>0</v>
      </c>
      <c r="U72">
        <v>0</v>
      </c>
      <c r="V72" s="2" t="s">
        <v>43</v>
      </c>
      <c r="W72">
        <v>0</v>
      </c>
      <c r="X72">
        <v>0</v>
      </c>
      <c r="Y72" s="2" t="s">
        <v>43</v>
      </c>
      <c r="Z72">
        <v>0</v>
      </c>
      <c r="AA72">
        <v>0</v>
      </c>
      <c r="AB72" s="2" t="s">
        <v>43</v>
      </c>
      <c r="AC72">
        <v>0</v>
      </c>
      <c r="AD72">
        <v>0</v>
      </c>
      <c r="AE72" s="2" t="s">
        <v>43</v>
      </c>
      <c r="AI72">
        <v>0</v>
      </c>
      <c r="AJ72">
        <v>0</v>
      </c>
      <c r="AK72" s="2" t="s">
        <v>43</v>
      </c>
      <c r="AL72">
        <v>0</v>
      </c>
      <c r="AM72">
        <v>0</v>
      </c>
      <c r="AN72" s="2" t="s">
        <v>43</v>
      </c>
      <c r="AR72">
        <v>0</v>
      </c>
      <c r="AS72">
        <v>79361</v>
      </c>
      <c r="AT72" s="2" t="s">
        <v>43</v>
      </c>
      <c r="AU72">
        <v>0</v>
      </c>
      <c r="AV72">
        <v>427980</v>
      </c>
      <c r="AW72" s="2" t="s">
        <v>43</v>
      </c>
      <c r="AX72">
        <v>0</v>
      </c>
      <c r="AY72">
        <v>76303</v>
      </c>
      <c r="AZ72" s="2" t="s">
        <v>43</v>
      </c>
      <c r="BD72">
        <v>0</v>
      </c>
      <c r="BE72">
        <v>0</v>
      </c>
      <c r="BF72" s="2" t="s">
        <v>43</v>
      </c>
      <c r="BG72">
        <v>0</v>
      </c>
      <c r="BH72">
        <v>0</v>
      </c>
      <c r="BI72" s="2" t="s">
        <v>43</v>
      </c>
      <c r="BJ72">
        <v>0</v>
      </c>
      <c r="BK72">
        <v>0</v>
      </c>
      <c r="BL72" s="2" t="s">
        <v>43</v>
      </c>
      <c r="BM72">
        <v>0</v>
      </c>
      <c r="BN72">
        <v>0</v>
      </c>
      <c r="BO72" s="2" t="s">
        <v>43</v>
      </c>
      <c r="BP72">
        <v>14744240</v>
      </c>
      <c r="BQ72" t="str">
        <f>(F72+I72+L72+O72+R72+U72+X72+AA72+AD72+AJ72+AM72+AS72+AV72+AY72+BE72+BH72+BK72+BN72)</f>
        <v>0</v>
      </c>
      <c r="BR72" s="2" t="str">
        <f>IFERROR(BQ72*100/BP72,0)</f>
        <v>0</v>
      </c>
      <c r="BU72">
        <v>0</v>
      </c>
      <c r="BV72">
        <v>14810786</v>
      </c>
      <c r="BW72">
        <v>0</v>
      </c>
      <c r="BX72">
        <v>-66546</v>
      </c>
      <c r="BY72">
        <v>0</v>
      </c>
      <c r="BZ72">
        <v>0</v>
      </c>
      <c r="CA72">
        <v>0</v>
      </c>
      <c r="CB72">
        <v>0</v>
      </c>
      <c r="CC72" t="str">
        <f>(BU72+BV72+BW72+BX72+BY72+BZ72+CA72+CB72)</f>
        <v>0</v>
      </c>
      <c r="CD72">
        <v>0</v>
      </c>
      <c r="CE72" t="str">
        <f>(BU72+BV72+BW72+BX72+BY72+BZ72+CA72+CB72)-CD72</f>
        <v>0</v>
      </c>
      <c r="CF72" t="str">
        <f>(BQ72-BP72)</f>
        <v>0</v>
      </c>
      <c r="CG72" t="str">
        <f>CE72-BW72+BZ72</f>
        <v>0</v>
      </c>
      <c r="CH72" t="str">
        <f>IFERROR(CE72*100/BP72,0)</f>
        <v>0</v>
      </c>
    </row>
    <row r="73" spans="1:86">
      <c r="A73" s="3"/>
      <c r="B73" s="2" t="s">
        <v>341</v>
      </c>
      <c r="C73" t="s">
        <v>342</v>
      </c>
      <c r="D73">
        <v>0</v>
      </c>
      <c r="E73">
        <v>0</v>
      </c>
      <c r="F73">
        <v>0</v>
      </c>
      <c r="G73" s="2" t="s">
        <v>43</v>
      </c>
      <c r="H73">
        <v>0</v>
      </c>
      <c r="I73">
        <v>0</v>
      </c>
      <c r="J73" s="2" t="s">
        <v>43</v>
      </c>
      <c r="K73">
        <v>0</v>
      </c>
      <c r="L73">
        <v>0</v>
      </c>
      <c r="M73" s="2" t="s">
        <v>43</v>
      </c>
      <c r="N73">
        <v>0</v>
      </c>
      <c r="O73">
        <v>0</v>
      </c>
      <c r="P73" s="2" t="s">
        <v>43</v>
      </c>
      <c r="Q73">
        <v>0</v>
      </c>
      <c r="R73">
        <v>0</v>
      </c>
      <c r="S73" s="2" t="s">
        <v>43</v>
      </c>
      <c r="T73">
        <v>0</v>
      </c>
      <c r="U73">
        <v>0</v>
      </c>
      <c r="V73" s="2" t="s">
        <v>43</v>
      </c>
      <c r="W73">
        <v>0</v>
      </c>
      <c r="X73">
        <v>0</v>
      </c>
      <c r="Y73" s="2" t="s">
        <v>43</v>
      </c>
      <c r="Z73">
        <v>0</v>
      </c>
      <c r="AA73">
        <v>0</v>
      </c>
      <c r="AB73" s="2" t="s">
        <v>43</v>
      </c>
      <c r="AC73">
        <v>0</v>
      </c>
      <c r="AD73">
        <v>0</v>
      </c>
      <c r="AE73" s="2" t="s">
        <v>43</v>
      </c>
      <c r="AI73">
        <v>0</v>
      </c>
      <c r="AJ73">
        <v>0</v>
      </c>
      <c r="AK73" s="2" t="s">
        <v>43</v>
      </c>
      <c r="AL73">
        <v>0</v>
      </c>
      <c r="AM73">
        <v>0</v>
      </c>
      <c r="AN73" s="2" t="s">
        <v>43</v>
      </c>
      <c r="AR73">
        <v>0</v>
      </c>
      <c r="AS73">
        <v>0</v>
      </c>
      <c r="AT73" s="2" t="s">
        <v>43</v>
      </c>
      <c r="AU73">
        <v>0</v>
      </c>
      <c r="AV73">
        <v>0</v>
      </c>
      <c r="AW73" s="2" t="s">
        <v>43</v>
      </c>
      <c r="AX73">
        <v>0</v>
      </c>
      <c r="AY73">
        <v>0</v>
      </c>
      <c r="AZ73" s="2" t="s">
        <v>43</v>
      </c>
      <c r="BD73">
        <v>0</v>
      </c>
      <c r="BE73">
        <v>0</v>
      </c>
      <c r="BF73" s="2" t="s">
        <v>43</v>
      </c>
      <c r="BG73">
        <v>0</v>
      </c>
      <c r="BH73">
        <v>0</v>
      </c>
      <c r="BI73" s="2" t="s">
        <v>43</v>
      </c>
      <c r="BJ73">
        <v>0</v>
      </c>
      <c r="BK73">
        <v>0</v>
      </c>
      <c r="BL73" s="2" t="s">
        <v>43</v>
      </c>
      <c r="BM73">
        <v>0</v>
      </c>
      <c r="BN73">
        <v>0</v>
      </c>
      <c r="BO73" s="2" t="s">
        <v>43</v>
      </c>
      <c r="BP73">
        <v>0</v>
      </c>
      <c r="BQ73" t="str">
        <f>(F73+I73+L73+O73+R73+U73+X73+AA73+AD73+AJ73+AM73+AS73+AV73+AY73+BE73+BH73+BK73+BN73)</f>
        <v>0</v>
      </c>
      <c r="BR73" s="2" t="str">
        <f>IFERROR(BQ73*100/BP73,0)</f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 t="str">
        <f>(BU73+BV73+BW73+BX73+BY73+BZ73+CA73+CB73)</f>
        <v>0</v>
      </c>
      <c r="CD73">
        <v>0</v>
      </c>
      <c r="CE73" t="str">
        <f>(BU73+BV73+BW73+BX73+BY73+BZ73+CA73+CB73)-CD73</f>
        <v>0</v>
      </c>
      <c r="CF73" t="str">
        <f>(BQ73-BP73)</f>
        <v>0</v>
      </c>
      <c r="CG73" t="str">
        <f>CE73-BW73+BZ73</f>
        <v>0</v>
      </c>
      <c r="CH73" t="str">
        <f>IFERROR(CE73*100/BP73,0)</f>
        <v>0</v>
      </c>
    </row>
    <row r="74" spans="1:86">
      <c r="A74" s="3"/>
      <c r="B74" s="2" t="s">
        <v>343</v>
      </c>
      <c r="C74" t="s">
        <v>344</v>
      </c>
      <c r="D74">
        <v>0</v>
      </c>
      <c r="E74">
        <v>0</v>
      </c>
      <c r="F74">
        <v>0</v>
      </c>
      <c r="G74" s="2" t="s">
        <v>43</v>
      </c>
      <c r="H74">
        <v>0</v>
      </c>
      <c r="I74">
        <v>0</v>
      </c>
      <c r="J74" s="2" t="s">
        <v>43</v>
      </c>
      <c r="K74">
        <v>0</v>
      </c>
      <c r="L74">
        <v>0</v>
      </c>
      <c r="M74" s="2" t="s">
        <v>43</v>
      </c>
      <c r="N74">
        <v>0</v>
      </c>
      <c r="O74">
        <v>0</v>
      </c>
      <c r="P74" s="2" t="s">
        <v>43</v>
      </c>
      <c r="Q74">
        <v>0</v>
      </c>
      <c r="R74">
        <v>0</v>
      </c>
      <c r="S74" s="2" t="s">
        <v>43</v>
      </c>
      <c r="T74">
        <v>0</v>
      </c>
      <c r="U74">
        <v>0</v>
      </c>
      <c r="V74" s="2" t="s">
        <v>43</v>
      </c>
      <c r="W74">
        <v>0</v>
      </c>
      <c r="X74">
        <v>0</v>
      </c>
      <c r="Y74" s="2" t="s">
        <v>43</v>
      </c>
      <c r="Z74">
        <v>0</v>
      </c>
      <c r="AA74">
        <v>0</v>
      </c>
      <c r="AB74" s="2" t="s">
        <v>43</v>
      </c>
      <c r="AC74">
        <v>0</v>
      </c>
      <c r="AD74">
        <v>0</v>
      </c>
      <c r="AE74" s="2" t="s">
        <v>43</v>
      </c>
      <c r="AI74">
        <v>0</v>
      </c>
      <c r="AJ74">
        <v>0</v>
      </c>
      <c r="AK74" s="2" t="s">
        <v>43</v>
      </c>
      <c r="AL74">
        <v>0</v>
      </c>
      <c r="AM74">
        <v>0</v>
      </c>
      <c r="AN74" s="2" t="s">
        <v>43</v>
      </c>
      <c r="AR74">
        <v>0</v>
      </c>
      <c r="AS74">
        <v>0</v>
      </c>
      <c r="AT74" s="2" t="s">
        <v>43</v>
      </c>
      <c r="AU74">
        <v>0</v>
      </c>
      <c r="AV74">
        <v>0</v>
      </c>
      <c r="AW74" s="2" t="s">
        <v>43</v>
      </c>
      <c r="AX74">
        <v>0</v>
      </c>
      <c r="AY74">
        <v>0</v>
      </c>
      <c r="AZ74" s="2" t="s">
        <v>43</v>
      </c>
      <c r="BD74">
        <v>0</v>
      </c>
      <c r="BE74">
        <v>0</v>
      </c>
      <c r="BF74" s="2" t="s">
        <v>43</v>
      </c>
      <c r="BG74">
        <v>0</v>
      </c>
      <c r="BH74">
        <v>0</v>
      </c>
      <c r="BI74" s="2" t="s">
        <v>43</v>
      </c>
      <c r="BJ74">
        <v>0</v>
      </c>
      <c r="BK74">
        <v>0</v>
      </c>
      <c r="BL74" s="2" t="s">
        <v>43</v>
      </c>
      <c r="BM74">
        <v>0</v>
      </c>
      <c r="BN74">
        <v>0</v>
      </c>
      <c r="BO74" s="2" t="s">
        <v>43</v>
      </c>
      <c r="BP74">
        <v>0</v>
      </c>
      <c r="BQ74" t="str">
        <f>(F74+I74+L74+O74+R74+U74+X74+AA74+AD74+AJ74+AM74+AS74+AV74+AY74+BE74+BH74+BK74+BN74)</f>
        <v>0</v>
      </c>
      <c r="BR74" s="2" t="str">
        <f>IFERROR(BQ74*100/BP74,0)</f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 t="str">
        <f>(BU74+BV74+BW74+BX74+BY74+BZ74+CA74+CB74)</f>
        <v>0</v>
      </c>
      <c r="CD74">
        <v>0</v>
      </c>
      <c r="CE74" t="str">
        <f>(BU74+BV74+BW74+BX74+BY74+BZ74+CA74+CB74)-CD74</f>
        <v>0</v>
      </c>
      <c r="CF74" t="str">
        <f>(BQ74-BP74)</f>
        <v>0</v>
      </c>
      <c r="CG74" t="str">
        <f>CE74-BW74+BZ74</f>
        <v>0</v>
      </c>
      <c r="CH74" t="str">
        <f>IFERROR(CE74*100/BP74,0)</f>
        <v>0</v>
      </c>
    </row>
    <row r="75" spans="1:86">
      <c r="A75" s="3"/>
      <c r="B75" s="2" t="s">
        <v>345</v>
      </c>
      <c r="C75" t="s">
        <v>346</v>
      </c>
      <c r="D75">
        <v>0</v>
      </c>
      <c r="E75">
        <v>0</v>
      </c>
      <c r="F75">
        <v>0</v>
      </c>
      <c r="G75" s="2" t="s">
        <v>43</v>
      </c>
      <c r="H75">
        <v>0</v>
      </c>
      <c r="I75">
        <v>0</v>
      </c>
      <c r="J75" s="2" t="s">
        <v>43</v>
      </c>
      <c r="K75">
        <v>0</v>
      </c>
      <c r="L75">
        <v>0</v>
      </c>
      <c r="M75" s="2" t="s">
        <v>43</v>
      </c>
      <c r="N75">
        <v>0</v>
      </c>
      <c r="O75">
        <v>0</v>
      </c>
      <c r="P75" s="2" t="s">
        <v>43</v>
      </c>
      <c r="Q75">
        <v>0</v>
      </c>
      <c r="R75">
        <v>0</v>
      </c>
      <c r="S75" s="2" t="s">
        <v>43</v>
      </c>
      <c r="T75">
        <v>0</v>
      </c>
      <c r="U75">
        <v>0</v>
      </c>
      <c r="V75" s="2" t="s">
        <v>43</v>
      </c>
      <c r="W75">
        <v>0</v>
      </c>
      <c r="X75">
        <v>0</v>
      </c>
      <c r="Y75" s="2" t="s">
        <v>43</v>
      </c>
      <c r="Z75">
        <v>0</v>
      </c>
      <c r="AA75">
        <v>0</v>
      </c>
      <c r="AB75" s="2" t="s">
        <v>43</v>
      </c>
      <c r="AC75">
        <v>0</v>
      </c>
      <c r="AD75">
        <v>0</v>
      </c>
      <c r="AE75" s="2" t="s">
        <v>43</v>
      </c>
      <c r="AI75">
        <v>0</v>
      </c>
      <c r="AJ75">
        <v>0</v>
      </c>
      <c r="AK75" s="2" t="s">
        <v>43</v>
      </c>
      <c r="AL75">
        <v>0</v>
      </c>
      <c r="AM75">
        <v>0</v>
      </c>
      <c r="AN75" s="2" t="s">
        <v>43</v>
      </c>
      <c r="AR75">
        <v>0</v>
      </c>
      <c r="AS75">
        <v>0</v>
      </c>
      <c r="AT75" s="2" t="s">
        <v>43</v>
      </c>
      <c r="AU75">
        <v>0</v>
      </c>
      <c r="AV75">
        <v>0</v>
      </c>
      <c r="AW75" s="2" t="s">
        <v>43</v>
      </c>
      <c r="AX75">
        <v>0</v>
      </c>
      <c r="AY75">
        <v>0</v>
      </c>
      <c r="AZ75" s="2" t="s">
        <v>43</v>
      </c>
      <c r="BD75">
        <v>0</v>
      </c>
      <c r="BE75">
        <v>0</v>
      </c>
      <c r="BF75" s="2" t="s">
        <v>43</v>
      </c>
      <c r="BG75">
        <v>0</v>
      </c>
      <c r="BH75">
        <v>0</v>
      </c>
      <c r="BI75" s="2" t="s">
        <v>43</v>
      </c>
      <c r="BJ75">
        <v>0</v>
      </c>
      <c r="BK75">
        <v>0</v>
      </c>
      <c r="BL75" s="2" t="s">
        <v>43</v>
      </c>
      <c r="BM75">
        <v>0</v>
      </c>
      <c r="BN75">
        <v>0</v>
      </c>
      <c r="BO75" s="2" t="s">
        <v>43</v>
      </c>
      <c r="BP75">
        <v>0</v>
      </c>
      <c r="BQ75" t="str">
        <f>(F75+I75+L75+O75+R75+U75+X75+AA75+AD75+AJ75+AM75+AS75+AV75+AY75+BE75+BH75+BK75+BN75)</f>
        <v>0</v>
      </c>
      <c r="BR75" s="2" t="str">
        <f>IFERROR(BQ75*100/BP75,0)</f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 t="str">
        <f>(BU75+BV75+BW75+BX75+BY75+BZ75+CA75+CB75)</f>
        <v>0</v>
      </c>
      <c r="CD75">
        <v>0</v>
      </c>
      <c r="CE75" t="str">
        <f>(BU75+BV75+BW75+BX75+BY75+BZ75+CA75+CB75)-CD75</f>
        <v>0</v>
      </c>
      <c r="CF75" t="str">
        <f>(BQ75-BP75)</f>
        <v>0</v>
      </c>
      <c r="CG75" t="str">
        <f>CE75-BW75+BZ75</f>
        <v>0</v>
      </c>
      <c r="CH75" t="str">
        <f>IFERROR(CE75*100/BP75,0)</f>
        <v>0</v>
      </c>
    </row>
    <row r="76" spans="1:86">
      <c r="A76" s="3"/>
      <c r="B76" s="2" t="s">
        <v>347</v>
      </c>
      <c r="C76" t="s">
        <v>348</v>
      </c>
      <c r="D76">
        <v>66030098</v>
      </c>
      <c r="E76">
        <v>0</v>
      </c>
      <c r="F76">
        <v>26208</v>
      </c>
      <c r="G76" s="2" t="s">
        <v>43</v>
      </c>
      <c r="H76">
        <v>0</v>
      </c>
      <c r="I76">
        <v>0</v>
      </c>
      <c r="J76" s="2" t="s">
        <v>43</v>
      </c>
      <c r="K76">
        <v>302450000</v>
      </c>
      <c r="L76">
        <v>58948450</v>
      </c>
      <c r="M76" s="2" t="s">
        <v>77</v>
      </c>
      <c r="N76">
        <v>25150000</v>
      </c>
      <c r="O76">
        <v>2295181</v>
      </c>
      <c r="P76" s="2" t="s">
        <v>113</v>
      </c>
      <c r="Q76">
        <v>21700000</v>
      </c>
      <c r="R76">
        <v>2989828</v>
      </c>
      <c r="S76" s="2" t="s">
        <v>233</v>
      </c>
      <c r="T76">
        <v>0</v>
      </c>
      <c r="U76">
        <v>0</v>
      </c>
      <c r="V76" s="2" t="s">
        <v>43</v>
      </c>
      <c r="W76">
        <v>0</v>
      </c>
      <c r="X76">
        <v>0</v>
      </c>
      <c r="Y76" s="2" t="s">
        <v>43</v>
      </c>
      <c r="Z76">
        <v>0</v>
      </c>
      <c r="AA76">
        <v>0</v>
      </c>
      <c r="AB76" s="2" t="s">
        <v>43</v>
      </c>
      <c r="AC76">
        <v>0</v>
      </c>
      <c r="AD76">
        <v>0</v>
      </c>
      <c r="AE76" s="2" t="s">
        <v>43</v>
      </c>
      <c r="AI76">
        <v>0</v>
      </c>
      <c r="AJ76">
        <v>385577</v>
      </c>
      <c r="AK76" s="2" t="s">
        <v>43</v>
      </c>
      <c r="AL76">
        <v>0</v>
      </c>
      <c r="AM76">
        <v>0</v>
      </c>
      <c r="AN76" s="2" t="s">
        <v>43</v>
      </c>
      <c r="AR76">
        <v>0</v>
      </c>
      <c r="AS76">
        <v>40800</v>
      </c>
      <c r="AT76" s="2" t="s">
        <v>43</v>
      </c>
      <c r="AU76">
        <v>0</v>
      </c>
      <c r="AV76">
        <v>621004</v>
      </c>
      <c r="AW76" s="2" t="s">
        <v>43</v>
      </c>
      <c r="AX76">
        <v>0</v>
      </c>
      <c r="AY76">
        <v>723050</v>
      </c>
      <c r="AZ76" s="2" t="s">
        <v>43</v>
      </c>
      <c r="BD76">
        <v>0</v>
      </c>
      <c r="BE76">
        <v>0</v>
      </c>
      <c r="BF76" s="2" t="s">
        <v>43</v>
      </c>
      <c r="BG76">
        <v>0</v>
      </c>
      <c r="BH76">
        <v>0</v>
      </c>
      <c r="BI76" s="2" t="s">
        <v>43</v>
      </c>
      <c r="BJ76">
        <v>0</v>
      </c>
      <c r="BK76">
        <v>0</v>
      </c>
      <c r="BL76" s="2" t="s">
        <v>43</v>
      </c>
      <c r="BM76">
        <v>0</v>
      </c>
      <c r="BN76">
        <v>0</v>
      </c>
      <c r="BO76" s="2" t="s">
        <v>43</v>
      </c>
      <c r="BP76">
        <v>66030098</v>
      </c>
      <c r="BQ76" t="str">
        <f>(F76+I76+L76+O76+R76+U76+X76+AA76+AD76+AJ76+AM76+AS76+AV76+AY76+BE76+BH76+BK76+BN76)</f>
        <v>0</v>
      </c>
      <c r="BR76" s="2" t="str">
        <f>IFERROR(BQ76*100/BP76,0)</f>
        <v>0</v>
      </c>
      <c r="BU76">
        <v>0</v>
      </c>
      <c r="BV76">
        <v>66030098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 t="str">
        <f>(BU76+BV76+BW76+BX76+BY76+BZ76+CA76+CB76)</f>
        <v>0</v>
      </c>
      <c r="CD76">
        <v>0</v>
      </c>
      <c r="CE76" t="str">
        <f>(BU76+BV76+BW76+BX76+BY76+BZ76+CA76+CB76)-CD76</f>
        <v>0</v>
      </c>
      <c r="CF76" t="str">
        <f>(BQ76-BP76)</f>
        <v>0</v>
      </c>
      <c r="CG76" t="str">
        <f>CE76-BW76+BZ76</f>
        <v>0</v>
      </c>
      <c r="CH76" t="str">
        <f>IFERROR(CE76*100/BP76,0)</f>
        <v>0</v>
      </c>
    </row>
    <row r="77" spans="1:86">
      <c r="A77" s="3"/>
      <c r="B77" s="2" t="s">
        <v>349</v>
      </c>
      <c r="C77" t="s">
        <v>350</v>
      </c>
      <c r="D77">
        <v>0</v>
      </c>
      <c r="E77">
        <v>0</v>
      </c>
      <c r="F77">
        <v>0</v>
      </c>
      <c r="G77" s="2" t="s">
        <v>43</v>
      </c>
      <c r="H77">
        <v>0</v>
      </c>
      <c r="I77">
        <v>0</v>
      </c>
      <c r="J77" s="2" t="s">
        <v>43</v>
      </c>
      <c r="K77">
        <v>0</v>
      </c>
      <c r="L77">
        <v>0</v>
      </c>
      <c r="M77" s="2" t="s">
        <v>43</v>
      </c>
      <c r="N77">
        <v>0</v>
      </c>
      <c r="O77">
        <v>0</v>
      </c>
      <c r="P77" s="2" t="s">
        <v>43</v>
      </c>
      <c r="Q77">
        <v>0</v>
      </c>
      <c r="R77">
        <v>0</v>
      </c>
      <c r="S77" s="2" t="s">
        <v>43</v>
      </c>
      <c r="T77">
        <v>0</v>
      </c>
      <c r="U77">
        <v>0</v>
      </c>
      <c r="V77" s="2" t="s">
        <v>43</v>
      </c>
      <c r="W77">
        <v>0</v>
      </c>
      <c r="X77">
        <v>0</v>
      </c>
      <c r="Y77" s="2" t="s">
        <v>43</v>
      </c>
      <c r="Z77">
        <v>0</v>
      </c>
      <c r="AA77">
        <v>0</v>
      </c>
      <c r="AB77" s="2" t="s">
        <v>43</v>
      </c>
      <c r="AC77">
        <v>0</v>
      </c>
      <c r="AD77">
        <v>0</v>
      </c>
      <c r="AE77" s="2" t="s">
        <v>43</v>
      </c>
      <c r="AI77">
        <v>0</v>
      </c>
      <c r="AJ77">
        <v>0</v>
      </c>
      <c r="AK77" s="2" t="s">
        <v>43</v>
      </c>
      <c r="AL77">
        <v>0</v>
      </c>
      <c r="AM77">
        <v>0</v>
      </c>
      <c r="AN77" s="2" t="s">
        <v>43</v>
      </c>
      <c r="AR77">
        <v>0</v>
      </c>
      <c r="AS77">
        <v>0</v>
      </c>
      <c r="AT77" s="2" t="s">
        <v>43</v>
      </c>
      <c r="AU77">
        <v>0</v>
      </c>
      <c r="AV77">
        <v>0</v>
      </c>
      <c r="AW77" s="2" t="s">
        <v>43</v>
      </c>
      <c r="AX77">
        <v>0</v>
      </c>
      <c r="AY77">
        <v>0</v>
      </c>
      <c r="AZ77" s="2" t="s">
        <v>43</v>
      </c>
      <c r="BD77">
        <v>0</v>
      </c>
      <c r="BE77">
        <v>0</v>
      </c>
      <c r="BF77" s="2" t="s">
        <v>43</v>
      </c>
      <c r="BG77">
        <v>0</v>
      </c>
      <c r="BH77">
        <v>0</v>
      </c>
      <c r="BI77" s="2" t="s">
        <v>43</v>
      </c>
      <c r="BJ77">
        <v>0</v>
      </c>
      <c r="BK77">
        <v>0</v>
      </c>
      <c r="BL77" s="2" t="s">
        <v>43</v>
      </c>
      <c r="BM77">
        <v>0</v>
      </c>
      <c r="BN77">
        <v>0</v>
      </c>
      <c r="BO77" s="2" t="s">
        <v>43</v>
      </c>
      <c r="BP77">
        <v>0</v>
      </c>
      <c r="BQ77" t="str">
        <f>(F77+I77+L77+O77+R77+U77+X77+AA77+AD77+AJ77+AM77+AS77+AV77+AY77+BE77+BH77+BK77+BN77)</f>
        <v>0</v>
      </c>
      <c r="BR77" s="2" t="str">
        <f>IFERROR(BQ77*100/BP77,0)</f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 t="str">
        <f>(BU77+BV77+BW77+BX77+BY77+BZ77+CA77+CB77)</f>
        <v>0</v>
      </c>
      <c r="CD77">
        <v>0</v>
      </c>
      <c r="CE77" t="str">
        <f>(BU77+BV77+BW77+BX77+BY77+BZ77+CA77+CB77)-CD77</f>
        <v>0</v>
      </c>
      <c r="CF77" t="str">
        <f>(BQ77-BP77)</f>
        <v>0</v>
      </c>
      <c r="CG77" t="str">
        <f>CE77-BW77+BZ77</f>
        <v>0</v>
      </c>
      <c r="CH77" t="str">
        <f>IFERROR(CE77*100/BP77,0)</f>
        <v>0</v>
      </c>
    </row>
    <row r="78" spans="1:86">
      <c r="A78" s="3"/>
      <c r="B78" s="2" t="s">
        <v>351</v>
      </c>
      <c r="C78" t="s">
        <v>352</v>
      </c>
      <c r="D78">
        <v>0</v>
      </c>
      <c r="E78">
        <v>0</v>
      </c>
      <c r="F78">
        <v>0</v>
      </c>
      <c r="G78" s="2" t="s">
        <v>43</v>
      </c>
      <c r="H78">
        <v>0</v>
      </c>
      <c r="I78">
        <v>0</v>
      </c>
      <c r="J78" s="2" t="s">
        <v>43</v>
      </c>
      <c r="K78">
        <v>0</v>
      </c>
      <c r="L78">
        <v>0</v>
      </c>
      <c r="M78" s="2" t="s">
        <v>43</v>
      </c>
      <c r="N78">
        <v>0</v>
      </c>
      <c r="O78">
        <v>0</v>
      </c>
      <c r="P78" s="2" t="s">
        <v>43</v>
      </c>
      <c r="Q78">
        <v>0</v>
      </c>
      <c r="R78">
        <v>0</v>
      </c>
      <c r="S78" s="2" t="s">
        <v>43</v>
      </c>
      <c r="T78">
        <v>0</v>
      </c>
      <c r="U78">
        <v>0</v>
      </c>
      <c r="V78" s="2" t="s">
        <v>43</v>
      </c>
      <c r="W78">
        <v>0</v>
      </c>
      <c r="X78">
        <v>0</v>
      </c>
      <c r="Y78" s="2" t="s">
        <v>43</v>
      </c>
      <c r="Z78">
        <v>0</v>
      </c>
      <c r="AA78">
        <v>0</v>
      </c>
      <c r="AB78" s="2" t="s">
        <v>43</v>
      </c>
      <c r="AC78">
        <v>0</v>
      </c>
      <c r="AD78">
        <v>0</v>
      </c>
      <c r="AE78" s="2" t="s">
        <v>43</v>
      </c>
      <c r="AI78">
        <v>0</v>
      </c>
      <c r="AJ78">
        <v>0</v>
      </c>
      <c r="AK78" s="2" t="s">
        <v>43</v>
      </c>
      <c r="AL78">
        <v>0</v>
      </c>
      <c r="AM78">
        <v>0</v>
      </c>
      <c r="AN78" s="2" t="s">
        <v>43</v>
      </c>
      <c r="AR78">
        <v>0</v>
      </c>
      <c r="AS78">
        <v>0</v>
      </c>
      <c r="AT78" s="2" t="s">
        <v>43</v>
      </c>
      <c r="AU78">
        <v>0</v>
      </c>
      <c r="AV78">
        <v>0</v>
      </c>
      <c r="AW78" s="2" t="s">
        <v>43</v>
      </c>
      <c r="AX78">
        <v>0</v>
      </c>
      <c r="AY78">
        <v>0</v>
      </c>
      <c r="AZ78" s="2" t="s">
        <v>43</v>
      </c>
      <c r="BD78">
        <v>0</v>
      </c>
      <c r="BE78">
        <v>0</v>
      </c>
      <c r="BF78" s="2" t="s">
        <v>43</v>
      </c>
      <c r="BG78">
        <v>0</v>
      </c>
      <c r="BH78">
        <v>0</v>
      </c>
      <c r="BI78" s="2" t="s">
        <v>43</v>
      </c>
      <c r="BJ78">
        <v>0</v>
      </c>
      <c r="BK78">
        <v>0</v>
      </c>
      <c r="BL78" s="2" t="s">
        <v>43</v>
      </c>
      <c r="BM78">
        <v>0</v>
      </c>
      <c r="BN78">
        <v>0</v>
      </c>
      <c r="BO78" s="2" t="s">
        <v>43</v>
      </c>
      <c r="BP78">
        <v>0</v>
      </c>
      <c r="BQ78" t="str">
        <f>(F78+I78+L78+O78+R78+U78+X78+AA78+AD78+AJ78+AM78+AS78+AV78+AY78+BE78+BH78+BK78+BN78)</f>
        <v>0</v>
      </c>
      <c r="BR78" s="2" t="str">
        <f>IFERROR(BQ78*100/BP78,0)</f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 t="str">
        <f>(BU78+BV78+BW78+BX78+BY78+BZ78+CA78+CB78)</f>
        <v>0</v>
      </c>
      <c r="CD78">
        <v>0</v>
      </c>
      <c r="CE78" t="str">
        <f>(BU78+BV78+BW78+BX78+BY78+BZ78+CA78+CB78)-CD78</f>
        <v>0</v>
      </c>
      <c r="CF78" t="str">
        <f>(BQ78-BP78)</f>
        <v>0</v>
      </c>
      <c r="CG78" t="str">
        <f>CE78-BW78+BZ78</f>
        <v>0</v>
      </c>
      <c r="CH78" t="str">
        <f>IFERROR(CE78*100/BP78,0)</f>
        <v>0</v>
      </c>
    </row>
    <row r="79" spans="1:86">
      <c r="A79" s="3"/>
      <c r="B79" s="2" t="s">
        <v>353</v>
      </c>
      <c r="C79" t="s">
        <v>354</v>
      </c>
      <c r="D79">
        <v>1750621025</v>
      </c>
      <c r="E79">
        <v>0</v>
      </c>
      <c r="F79">
        <v>225609</v>
      </c>
      <c r="G79" s="2" t="s">
        <v>43</v>
      </c>
      <c r="H79">
        <v>0</v>
      </c>
      <c r="I79">
        <v>55457</v>
      </c>
      <c r="J79" s="2" t="s">
        <v>43</v>
      </c>
      <c r="K79">
        <v>1283100000</v>
      </c>
      <c r="L79">
        <v>1454178582</v>
      </c>
      <c r="M79" s="2" t="s">
        <v>215</v>
      </c>
      <c r="N79">
        <v>65150000</v>
      </c>
      <c r="O79">
        <v>80226406</v>
      </c>
      <c r="P79" s="2" t="s">
        <v>123</v>
      </c>
      <c r="Q79">
        <v>109900000</v>
      </c>
      <c r="R79">
        <v>97881558</v>
      </c>
      <c r="S79" s="2" t="s">
        <v>166</v>
      </c>
      <c r="T79">
        <v>0</v>
      </c>
      <c r="U79">
        <v>19395</v>
      </c>
      <c r="V79" s="2" t="s">
        <v>43</v>
      </c>
      <c r="W79">
        <v>0</v>
      </c>
      <c r="X79">
        <v>713468</v>
      </c>
      <c r="Y79" s="2" t="s">
        <v>43</v>
      </c>
      <c r="Z79">
        <v>0</v>
      </c>
      <c r="AA79">
        <v>1990822</v>
      </c>
      <c r="AB79" s="2" t="s">
        <v>43</v>
      </c>
      <c r="AC79">
        <v>0</v>
      </c>
      <c r="AD79">
        <v>159998</v>
      </c>
      <c r="AE79" s="2" t="s">
        <v>43</v>
      </c>
      <c r="AI79">
        <v>0</v>
      </c>
      <c r="AJ79">
        <v>19590171</v>
      </c>
      <c r="AK79" s="2" t="s">
        <v>43</v>
      </c>
      <c r="AL79">
        <v>0</v>
      </c>
      <c r="AM79">
        <v>2610684</v>
      </c>
      <c r="AN79" s="2" t="s">
        <v>43</v>
      </c>
      <c r="AR79">
        <v>0</v>
      </c>
      <c r="AS79">
        <v>3672841</v>
      </c>
      <c r="AT79" s="2" t="s">
        <v>43</v>
      </c>
      <c r="AU79">
        <v>0</v>
      </c>
      <c r="AV79">
        <v>55695082</v>
      </c>
      <c r="AW79" s="2" t="s">
        <v>43</v>
      </c>
      <c r="AX79">
        <v>0</v>
      </c>
      <c r="AY79">
        <v>32355048</v>
      </c>
      <c r="AZ79" s="2" t="s">
        <v>43</v>
      </c>
      <c r="BD79">
        <v>0</v>
      </c>
      <c r="BE79">
        <v>0</v>
      </c>
      <c r="BF79" s="2" t="s">
        <v>43</v>
      </c>
      <c r="BG79">
        <v>0</v>
      </c>
      <c r="BH79">
        <v>0</v>
      </c>
      <c r="BI79" s="2" t="s">
        <v>43</v>
      </c>
      <c r="BJ79">
        <v>0</v>
      </c>
      <c r="BK79">
        <v>0</v>
      </c>
      <c r="BL79" s="2" t="s">
        <v>43</v>
      </c>
      <c r="BM79">
        <v>0</v>
      </c>
      <c r="BN79">
        <v>1245904</v>
      </c>
      <c r="BO79" s="2" t="s">
        <v>43</v>
      </c>
      <c r="BP79">
        <v>1750621025</v>
      </c>
      <c r="BQ79" t="str">
        <f>(F79+I79+L79+O79+R79+U79+X79+AA79+AD79+AJ79+AM79+AS79+AV79+AY79+BE79+BH79+BK79+BN79)</f>
        <v>0</v>
      </c>
      <c r="BR79" s="2" t="str">
        <f>IFERROR(BQ79*100/BP79,0)</f>
        <v>0</v>
      </c>
      <c r="BU79">
        <v>1775538183</v>
      </c>
      <c r="BV79">
        <v>0</v>
      </c>
      <c r="BW79">
        <v>0</v>
      </c>
      <c r="BX79">
        <v>-50047611</v>
      </c>
      <c r="BY79">
        <v>0</v>
      </c>
      <c r="BZ79">
        <v>0</v>
      </c>
      <c r="CA79">
        <v>0</v>
      </c>
      <c r="CB79">
        <v>0</v>
      </c>
      <c r="CC79" t="str">
        <f>(BU79+BV79+BW79+BX79+BY79+BZ79+CA79+CB79)</f>
        <v>0</v>
      </c>
      <c r="CD79">
        <v>0</v>
      </c>
      <c r="CE79" t="str">
        <f>(BU79+BV79+BW79+BX79+BY79+BZ79+CA79+CB79)-CD79</f>
        <v>0</v>
      </c>
      <c r="CF79" t="str">
        <f>(BQ79-BP79)</f>
        <v>0</v>
      </c>
      <c r="CG79" t="str">
        <f>CE79-BW79+BZ79</f>
        <v>0</v>
      </c>
      <c r="CH79" t="str">
        <f>IFERROR(CE79*100/BP79,0)</f>
        <v>0</v>
      </c>
    </row>
    <row r="80" spans="1:86">
      <c r="A80" s="7" t="s">
        <v>355</v>
      </c>
      <c r="B80" s="3"/>
      <c r="C80" s="3"/>
      <c r="D80" s="3">
        <v>2090118612</v>
      </c>
      <c r="E80" s="3">
        <v>0</v>
      </c>
      <c r="F80" s="3">
        <v>269355</v>
      </c>
      <c r="G80" s="5" t="s">
        <v>43</v>
      </c>
      <c r="H80" s="3">
        <v>0</v>
      </c>
      <c r="I80" s="3">
        <v>55457</v>
      </c>
      <c r="J80" s="5" t="s">
        <v>43</v>
      </c>
      <c r="K80" s="3">
        <v>1585550000</v>
      </c>
      <c r="L80" s="3">
        <v>1741626115</v>
      </c>
      <c r="M80" s="5" t="s">
        <v>179</v>
      </c>
      <c r="N80" s="3">
        <v>90300000</v>
      </c>
      <c r="O80" s="3">
        <v>103307345</v>
      </c>
      <c r="P80" s="5" t="s">
        <v>211</v>
      </c>
      <c r="Q80" s="3">
        <v>131600000</v>
      </c>
      <c r="R80" s="3">
        <v>113582356</v>
      </c>
      <c r="S80" s="5" t="s">
        <v>143</v>
      </c>
      <c r="T80" s="3">
        <v>0</v>
      </c>
      <c r="U80" s="3">
        <v>19395</v>
      </c>
      <c r="V80" s="5" t="s">
        <v>43</v>
      </c>
      <c r="W80" s="3">
        <v>0</v>
      </c>
      <c r="X80" s="3">
        <v>902320</v>
      </c>
      <c r="Y80" s="5" t="s">
        <v>43</v>
      </c>
      <c r="Z80" s="3">
        <v>0</v>
      </c>
      <c r="AA80" s="3">
        <v>2088490</v>
      </c>
      <c r="AB80" s="5" t="s">
        <v>43</v>
      </c>
      <c r="AC80" s="3">
        <v>0</v>
      </c>
      <c r="AD80" s="3">
        <v>159998</v>
      </c>
      <c r="AE80" s="5" t="s">
        <v>43</v>
      </c>
      <c r="AF80" s="3"/>
      <c r="AG80" s="3"/>
      <c r="AH80" s="3"/>
      <c r="AI80" s="3">
        <v>0</v>
      </c>
      <c r="AJ80" s="3">
        <v>21939225</v>
      </c>
      <c r="AK80" s="5" t="s">
        <v>43</v>
      </c>
      <c r="AL80" s="3">
        <v>0</v>
      </c>
      <c r="AM80" s="3">
        <v>2610684</v>
      </c>
      <c r="AN80" s="5" t="s">
        <v>43</v>
      </c>
      <c r="AO80" s="3"/>
      <c r="AP80" s="3"/>
      <c r="AQ80" s="3"/>
      <c r="AR80" s="3">
        <v>0</v>
      </c>
      <c r="AS80" s="3">
        <v>4009974</v>
      </c>
      <c r="AT80" s="5" t="s">
        <v>43</v>
      </c>
      <c r="AU80" s="3">
        <v>0</v>
      </c>
      <c r="AV80" s="3">
        <v>63301454</v>
      </c>
      <c r="AW80" s="5" t="s">
        <v>43</v>
      </c>
      <c r="AX80" s="3">
        <v>0</v>
      </c>
      <c r="AY80" s="3">
        <v>35000540</v>
      </c>
      <c r="AZ80" s="5" t="s">
        <v>43</v>
      </c>
      <c r="BA80" s="3"/>
      <c r="BB80" s="3"/>
      <c r="BC80" s="3"/>
      <c r="BD80" s="3">
        <v>0</v>
      </c>
      <c r="BE80" s="3">
        <v>0</v>
      </c>
      <c r="BF80" s="5" t="s">
        <v>43</v>
      </c>
      <c r="BG80" s="3">
        <v>0</v>
      </c>
      <c r="BH80" s="3">
        <v>0</v>
      </c>
      <c r="BI80" s="5" t="s">
        <v>43</v>
      </c>
      <c r="BJ80" s="3">
        <v>0</v>
      </c>
      <c r="BK80" s="3">
        <v>0</v>
      </c>
      <c r="BL80" s="5" t="s">
        <v>43</v>
      </c>
      <c r="BM80" s="3">
        <v>0</v>
      </c>
      <c r="BN80" s="3">
        <v>1245904</v>
      </c>
      <c r="BO80" s="5" t="s">
        <v>43</v>
      </c>
      <c r="BP80" s="3">
        <v>2090118612</v>
      </c>
      <c r="BQ80" s="3" t="str">
        <f>(F80+I80+L80+O80+R80+U80+X80+AA80+AD80+AJ80+AM80+AS80+AV80+AY80+BE80+BH80+BK80+BN80)</f>
        <v>0</v>
      </c>
      <c r="BR80" s="3" t="str">
        <f>IFERROR(BQ80*100/BP80,0)</f>
        <v>0</v>
      </c>
      <c r="BT80" s="4" t="s">
        <v>355</v>
      </c>
      <c r="BU80" s="4" t="str">
        <f>SUM(BU71:BU79)</f>
        <v>0</v>
      </c>
      <c r="BV80" s="4" t="str">
        <f>SUM(BV71:BV79)</f>
        <v>0</v>
      </c>
      <c r="BW80" s="4" t="str">
        <f>SUM(BW71:BW79)</f>
        <v>0</v>
      </c>
      <c r="BX80" s="4" t="str">
        <f>SUM(BX71:BX79)</f>
        <v>0</v>
      </c>
      <c r="BY80" s="4" t="str">
        <f>SUM(BY71:BY79)</f>
        <v>0</v>
      </c>
      <c r="BZ80" s="4" t="str">
        <f>SUM(BZ71:BZ79)</f>
        <v>0</v>
      </c>
      <c r="CA80" s="4" t="str">
        <f>SUM(CA71:CA79)</f>
        <v>0</v>
      </c>
      <c r="CB80" s="4" t="str">
        <f>SUM(CB71:CB79)</f>
        <v>0</v>
      </c>
      <c r="CC80" s="4" t="str">
        <f>SUM(CC71:CC79)</f>
        <v>0</v>
      </c>
      <c r="CD80" s="4" t="str">
        <f>SUM(CD71:CD79)</f>
        <v>0</v>
      </c>
      <c r="CE80" s="4" t="str">
        <f>SUM(CE71:CE79)</f>
        <v>0</v>
      </c>
      <c r="CF80" s="4" t="str">
        <f>SUM(CF71:CF79)</f>
        <v>0</v>
      </c>
      <c r="CG80" s="4" t="str">
        <f>SUM(CG71:CG79)</f>
        <v>0</v>
      </c>
      <c r="CH80" s="4" t="str">
        <f>IFERROR(CE80*100/BP80,0)</f>
        <v>0</v>
      </c>
    </row>
    <row r="82" spans="1:86">
      <c r="A82" s="4" t="s">
        <v>356</v>
      </c>
      <c r="B82" s="2" t="s">
        <v>357</v>
      </c>
      <c r="C82" t="s">
        <v>358</v>
      </c>
      <c r="D82">
        <v>0</v>
      </c>
      <c r="E82">
        <v>0</v>
      </c>
      <c r="F82">
        <v>0</v>
      </c>
      <c r="G82" s="2" t="s">
        <v>43</v>
      </c>
      <c r="H82">
        <v>0</v>
      </c>
      <c r="I82">
        <v>0</v>
      </c>
      <c r="J82" s="2" t="s">
        <v>43</v>
      </c>
      <c r="K82">
        <v>0</v>
      </c>
      <c r="L82">
        <v>0</v>
      </c>
      <c r="M82" s="2" t="s">
        <v>43</v>
      </c>
      <c r="N82">
        <v>0</v>
      </c>
      <c r="O82">
        <v>0</v>
      </c>
      <c r="P82" s="2" t="s">
        <v>43</v>
      </c>
      <c r="Q82">
        <v>0</v>
      </c>
      <c r="R82">
        <v>0</v>
      </c>
      <c r="S82" s="2" t="s">
        <v>43</v>
      </c>
      <c r="T82">
        <v>0</v>
      </c>
      <c r="U82">
        <v>0</v>
      </c>
      <c r="V82" s="2" t="s">
        <v>43</v>
      </c>
      <c r="W82">
        <v>0</v>
      </c>
      <c r="X82">
        <v>0</v>
      </c>
      <c r="Y82" s="2" t="s">
        <v>43</v>
      </c>
      <c r="Z82">
        <v>0</v>
      </c>
      <c r="AA82">
        <v>0</v>
      </c>
      <c r="AB82" s="2" t="s">
        <v>43</v>
      </c>
      <c r="AC82">
        <v>0</v>
      </c>
      <c r="AD82">
        <v>0</v>
      </c>
      <c r="AE82" s="2" t="s">
        <v>43</v>
      </c>
      <c r="AI82">
        <v>0</v>
      </c>
      <c r="AJ82">
        <v>0</v>
      </c>
      <c r="AK82" s="2" t="s">
        <v>43</v>
      </c>
      <c r="AL82">
        <v>0</v>
      </c>
      <c r="AM82">
        <v>0</v>
      </c>
      <c r="AN82" s="2" t="s">
        <v>43</v>
      </c>
      <c r="AR82">
        <v>0</v>
      </c>
      <c r="AS82">
        <v>0</v>
      </c>
      <c r="AT82" s="2" t="s">
        <v>43</v>
      </c>
      <c r="AU82">
        <v>0</v>
      </c>
      <c r="AV82">
        <v>0</v>
      </c>
      <c r="AW82" s="2" t="s">
        <v>43</v>
      </c>
      <c r="AX82">
        <v>0</v>
      </c>
      <c r="AY82">
        <v>0</v>
      </c>
      <c r="AZ82" s="2" t="s">
        <v>43</v>
      </c>
      <c r="BD82">
        <v>0</v>
      </c>
      <c r="BE82">
        <v>0</v>
      </c>
      <c r="BF82" s="2" t="s">
        <v>43</v>
      </c>
      <c r="BG82">
        <v>0</v>
      </c>
      <c r="BH82">
        <v>0</v>
      </c>
      <c r="BI82" s="2" t="s">
        <v>43</v>
      </c>
      <c r="BJ82">
        <v>0</v>
      </c>
      <c r="BK82">
        <v>0</v>
      </c>
      <c r="BL82" s="2" t="s">
        <v>43</v>
      </c>
      <c r="BM82">
        <v>0</v>
      </c>
      <c r="BN82">
        <v>0</v>
      </c>
      <c r="BO82" s="2" t="s">
        <v>43</v>
      </c>
      <c r="BP82">
        <v>0</v>
      </c>
      <c r="BQ82" t="str">
        <f>(F82+I82+L82+O82+R82+U82+X82+AA82+AD82+AJ82+AM82+AS82+AV82+AY82+BE82+BH82+BK82+BN82)</f>
        <v>0</v>
      </c>
      <c r="BR82" s="2" t="str">
        <f>IFERROR(BQ82*100/BP82,0)</f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 t="str">
        <f>(BU82+BV82+BW82+BX82+BY82+BZ82+CA82+CB82)</f>
        <v>0</v>
      </c>
      <c r="CD82">
        <v>0</v>
      </c>
      <c r="CE82" t="str">
        <f>(BU82+BV82+BW82+BX82+BY82+BZ82+CA82+CB82)-CD82</f>
        <v>0</v>
      </c>
      <c r="CF82" t="str">
        <f>(BQ82-BP82)</f>
        <v>0</v>
      </c>
      <c r="CG82" t="str">
        <f>CE82-BW82+BZ82</f>
        <v>0</v>
      </c>
      <c r="CH82" t="str">
        <f>IFERROR(CE82*100/BP82,0)</f>
        <v>0</v>
      </c>
    </row>
    <row r="83" spans="1:86">
      <c r="A83" s="3"/>
      <c r="B83" s="2" t="s">
        <v>359</v>
      </c>
      <c r="C83" t="s">
        <v>360</v>
      </c>
      <c r="D83">
        <v>0</v>
      </c>
      <c r="E83">
        <v>0</v>
      </c>
      <c r="F83">
        <v>19841</v>
      </c>
      <c r="G83" s="2" t="s">
        <v>43</v>
      </c>
      <c r="H83">
        <v>0</v>
      </c>
      <c r="I83">
        <v>2216969</v>
      </c>
      <c r="J83" s="2" t="s">
        <v>43</v>
      </c>
      <c r="K83">
        <v>0</v>
      </c>
      <c r="L83">
        <v>1569424</v>
      </c>
      <c r="M83" s="2" t="s">
        <v>43</v>
      </c>
      <c r="N83">
        <v>0</v>
      </c>
      <c r="O83">
        <v>708603</v>
      </c>
      <c r="P83" s="2" t="s">
        <v>43</v>
      </c>
      <c r="Q83">
        <v>0</v>
      </c>
      <c r="R83">
        <v>1085160</v>
      </c>
      <c r="S83" s="2" t="s">
        <v>43</v>
      </c>
      <c r="T83">
        <v>0</v>
      </c>
      <c r="U83">
        <v>9657324</v>
      </c>
      <c r="V83" s="2" t="s">
        <v>43</v>
      </c>
      <c r="W83">
        <v>0</v>
      </c>
      <c r="X83">
        <v>0</v>
      </c>
      <c r="Y83" s="2" t="s">
        <v>43</v>
      </c>
      <c r="Z83">
        <v>0</v>
      </c>
      <c r="AA83">
        <v>52871</v>
      </c>
      <c r="AB83" s="2" t="s">
        <v>43</v>
      </c>
      <c r="AC83">
        <v>0</v>
      </c>
      <c r="AD83">
        <v>5295</v>
      </c>
      <c r="AE83" s="2" t="s">
        <v>43</v>
      </c>
      <c r="AI83">
        <v>0</v>
      </c>
      <c r="AJ83">
        <v>419319</v>
      </c>
      <c r="AK83" s="2" t="s">
        <v>43</v>
      </c>
      <c r="AL83">
        <v>0</v>
      </c>
      <c r="AM83">
        <v>32462</v>
      </c>
      <c r="AN83" s="2" t="s">
        <v>43</v>
      </c>
      <c r="AR83">
        <v>0</v>
      </c>
      <c r="AS83">
        <v>104600</v>
      </c>
      <c r="AT83" s="2" t="s">
        <v>43</v>
      </c>
      <c r="AU83">
        <v>0</v>
      </c>
      <c r="AV83">
        <v>912310</v>
      </c>
      <c r="AW83" s="2" t="s">
        <v>43</v>
      </c>
      <c r="AX83">
        <v>0</v>
      </c>
      <c r="AY83">
        <v>226676</v>
      </c>
      <c r="AZ83" s="2" t="s">
        <v>43</v>
      </c>
      <c r="BD83">
        <v>0</v>
      </c>
      <c r="BE83">
        <v>0</v>
      </c>
      <c r="BF83" s="2" t="s">
        <v>43</v>
      </c>
      <c r="BG83">
        <v>0</v>
      </c>
      <c r="BH83">
        <v>0</v>
      </c>
      <c r="BI83" s="2" t="s">
        <v>43</v>
      </c>
      <c r="BJ83">
        <v>0</v>
      </c>
      <c r="BK83">
        <v>218515</v>
      </c>
      <c r="BL83" s="2" t="s">
        <v>43</v>
      </c>
      <c r="BM83">
        <v>0</v>
      </c>
      <c r="BN83">
        <v>68499</v>
      </c>
      <c r="BO83" s="2" t="s">
        <v>43</v>
      </c>
      <c r="BP83">
        <v>0</v>
      </c>
      <c r="BQ83" t="str">
        <f>(F83+I83+L83+O83+R83+U83+X83+AA83+AD83+AJ83+AM83+AS83+AV83+AY83+BE83+BH83+BK83+BN83)</f>
        <v>0</v>
      </c>
      <c r="BR83" s="2" t="str">
        <f>IFERROR(BQ83*100/BP83,0)</f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 t="str">
        <f>(BU83+BV83+BW83+BX83+BY83+BZ83+CA83+CB83)</f>
        <v>0</v>
      </c>
      <c r="CD83">
        <v>0</v>
      </c>
      <c r="CE83" t="str">
        <f>(BU83+BV83+BW83+BX83+BY83+BZ83+CA83+CB83)-CD83</f>
        <v>0</v>
      </c>
      <c r="CF83" t="str">
        <f>(BQ83-BP83)</f>
        <v>0</v>
      </c>
      <c r="CG83" t="str">
        <f>CE83-BW83+BZ83</f>
        <v>0</v>
      </c>
      <c r="CH83" t="str">
        <f>IFERROR(CE83*100/BP83,0)</f>
        <v>0</v>
      </c>
    </row>
    <row r="84" spans="1:86">
      <c r="A84" s="7" t="s">
        <v>361</v>
      </c>
      <c r="B84" s="3"/>
      <c r="C84" s="3"/>
      <c r="D84" s="3">
        <v>0</v>
      </c>
      <c r="E84" s="3">
        <v>0</v>
      </c>
      <c r="F84" s="3">
        <v>19841</v>
      </c>
      <c r="G84" s="5" t="s">
        <v>43</v>
      </c>
      <c r="H84" s="3">
        <v>0</v>
      </c>
      <c r="I84" s="3">
        <v>2216969</v>
      </c>
      <c r="J84" s="5" t="s">
        <v>43</v>
      </c>
      <c r="K84" s="3">
        <v>0</v>
      </c>
      <c r="L84" s="3">
        <v>1569424</v>
      </c>
      <c r="M84" s="5" t="s">
        <v>43</v>
      </c>
      <c r="N84" s="3">
        <v>0</v>
      </c>
      <c r="O84" s="3">
        <v>708603</v>
      </c>
      <c r="P84" s="5" t="s">
        <v>43</v>
      </c>
      <c r="Q84" s="3">
        <v>0</v>
      </c>
      <c r="R84" s="3">
        <v>1085160</v>
      </c>
      <c r="S84" s="5" t="s">
        <v>43</v>
      </c>
      <c r="T84" s="3">
        <v>0</v>
      </c>
      <c r="U84" s="3">
        <v>9657324</v>
      </c>
      <c r="V84" s="5" t="s">
        <v>43</v>
      </c>
      <c r="W84" s="3">
        <v>0</v>
      </c>
      <c r="X84" s="3">
        <v>0</v>
      </c>
      <c r="Y84" s="5" t="s">
        <v>43</v>
      </c>
      <c r="Z84" s="3">
        <v>0</v>
      </c>
      <c r="AA84" s="3">
        <v>52871</v>
      </c>
      <c r="AB84" s="5" t="s">
        <v>43</v>
      </c>
      <c r="AC84" s="3">
        <v>0</v>
      </c>
      <c r="AD84" s="3">
        <v>5295</v>
      </c>
      <c r="AE84" s="5" t="s">
        <v>43</v>
      </c>
      <c r="AF84" s="3"/>
      <c r="AG84" s="3"/>
      <c r="AH84" s="3"/>
      <c r="AI84" s="3">
        <v>0</v>
      </c>
      <c r="AJ84" s="3">
        <v>419319</v>
      </c>
      <c r="AK84" s="5" t="s">
        <v>43</v>
      </c>
      <c r="AL84" s="3">
        <v>0</v>
      </c>
      <c r="AM84" s="3">
        <v>32462</v>
      </c>
      <c r="AN84" s="5" t="s">
        <v>43</v>
      </c>
      <c r="AO84" s="3"/>
      <c r="AP84" s="3"/>
      <c r="AQ84" s="3"/>
      <c r="AR84" s="3">
        <v>0</v>
      </c>
      <c r="AS84" s="3">
        <v>104600</v>
      </c>
      <c r="AT84" s="5" t="s">
        <v>43</v>
      </c>
      <c r="AU84" s="3">
        <v>0</v>
      </c>
      <c r="AV84" s="3">
        <v>912310</v>
      </c>
      <c r="AW84" s="5" t="s">
        <v>43</v>
      </c>
      <c r="AX84" s="3">
        <v>0</v>
      </c>
      <c r="AY84" s="3">
        <v>226676</v>
      </c>
      <c r="AZ84" s="5" t="s">
        <v>43</v>
      </c>
      <c r="BA84" s="3"/>
      <c r="BB84" s="3"/>
      <c r="BC84" s="3"/>
      <c r="BD84" s="3">
        <v>0</v>
      </c>
      <c r="BE84" s="3">
        <v>0</v>
      </c>
      <c r="BF84" s="5" t="s">
        <v>43</v>
      </c>
      <c r="BG84" s="3">
        <v>0</v>
      </c>
      <c r="BH84" s="3">
        <v>0</v>
      </c>
      <c r="BI84" s="5" t="s">
        <v>43</v>
      </c>
      <c r="BJ84" s="3">
        <v>0</v>
      </c>
      <c r="BK84" s="3">
        <v>218515</v>
      </c>
      <c r="BL84" s="5" t="s">
        <v>43</v>
      </c>
      <c r="BM84" s="3">
        <v>0</v>
      </c>
      <c r="BN84" s="3">
        <v>68499</v>
      </c>
      <c r="BO84" s="5" t="s">
        <v>43</v>
      </c>
      <c r="BP84" s="3">
        <v>0</v>
      </c>
      <c r="BQ84" s="3" t="str">
        <f>(F84+I84+L84+O84+R84+U84+X84+AA84+AD84+AJ84+AM84+AS84+AV84+AY84+BE84+BH84+BK84+BN84)</f>
        <v>0</v>
      </c>
      <c r="BR84" s="3" t="str">
        <f>IFERROR(BQ84*100/BP84,0)</f>
        <v>0</v>
      </c>
      <c r="BT84" s="4" t="s">
        <v>361</v>
      </c>
      <c r="BU84" s="4" t="str">
        <f>SUM(BU82:BU83)</f>
        <v>0</v>
      </c>
      <c r="BV84" s="4" t="str">
        <f>SUM(BV82:BV83)</f>
        <v>0</v>
      </c>
      <c r="BW84" s="4" t="str">
        <f>SUM(BW82:BW83)</f>
        <v>0</v>
      </c>
      <c r="BX84" s="4" t="str">
        <f>SUM(BX82:BX83)</f>
        <v>0</v>
      </c>
      <c r="BY84" s="4" t="str">
        <f>SUM(BY82:BY83)</f>
        <v>0</v>
      </c>
      <c r="BZ84" s="4" t="str">
        <f>SUM(BZ82:BZ83)</f>
        <v>0</v>
      </c>
      <c r="CA84" s="4" t="str">
        <f>SUM(CA82:CA83)</f>
        <v>0</v>
      </c>
      <c r="CB84" s="4" t="str">
        <f>SUM(CB82:CB83)</f>
        <v>0</v>
      </c>
      <c r="CC84" s="4" t="str">
        <f>SUM(CC82:CC83)</f>
        <v>0</v>
      </c>
      <c r="CD84" s="4" t="str">
        <f>SUM(CD82:CD83)</f>
        <v>0</v>
      </c>
      <c r="CE84" s="4" t="str">
        <f>SUM(CE82:CE83)</f>
        <v>0</v>
      </c>
      <c r="CF84" s="4" t="str">
        <f>SUM(CF82:CF83)</f>
        <v>0</v>
      </c>
      <c r="CG84" s="4" t="str">
        <f>SUM(CG82:CG83)</f>
        <v>0</v>
      </c>
      <c r="CH84" s="4" t="str">
        <f>IFERROR(CE84*100/BP84,0)</f>
        <v>0</v>
      </c>
    </row>
    <row r="85" spans="1:86" customHeight="1" ht="30">
      <c r="A85" s="8" t="s">
        <v>362</v>
      </c>
      <c r="B85" s="9"/>
      <c r="C85" s="9"/>
      <c r="D85" s="9">
        <v>5769268612</v>
      </c>
      <c r="E85" s="9">
        <v>94690925</v>
      </c>
      <c r="F85" s="9">
        <v>78375607</v>
      </c>
      <c r="G85" s="9"/>
      <c r="H85" s="9">
        <v>12134087</v>
      </c>
      <c r="I85" s="9">
        <v>10683122</v>
      </c>
      <c r="J85" s="9"/>
      <c r="K85" s="9">
        <v>2786092182</v>
      </c>
      <c r="L85" s="9">
        <v>3074002022</v>
      </c>
      <c r="M85" s="9"/>
      <c r="N85" s="9">
        <v>310889230</v>
      </c>
      <c r="O85" s="9">
        <v>405093542</v>
      </c>
      <c r="P85" s="9"/>
      <c r="Q85" s="9">
        <v>880444772</v>
      </c>
      <c r="R85" s="9">
        <v>798154425</v>
      </c>
      <c r="S85" s="9"/>
      <c r="T85" s="9">
        <v>109545202</v>
      </c>
      <c r="U85" s="9">
        <v>82796957</v>
      </c>
      <c r="V85" s="9"/>
      <c r="W85" s="9">
        <v>29190000</v>
      </c>
      <c r="X85" s="9">
        <v>26465101</v>
      </c>
      <c r="Y85" s="9"/>
      <c r="Z85" s="9">
        <v>38980000</v>
      </c>
      <c r="AA85" s="9">
        <v>38858957</v>
      </c>
      <c r="AB85" s="9"/>
      <c r="AC85" s="9">
        <v>18150000</v>
      </c>
      <c r="AD85" s="9">
        <v>8252102</v>
      </c>
      <c r="AE85" s="9"/>
      <c r="AF85" s="9"/>
      <c r="AG85" s="9"/>
      <c r="AH85" s="9"/>
      <c r="AI85" s="9">
        <v>94690000</v>
      </c>
      <c r="AJ85" s="9">
        <v>113455929</v>
      </c>
      <c r="AK85" s="9"/>
      <c r="AL85" s="9">
        <v>126890000</v>
      </c>
      <c r="AM85" s="9">
        <v>113511179</v>
      </c>
      <c r="AN85" s="9"/>
      <c r="AO85" s="9"/>
      <c r="AP85" s="9"/>
      <c r="AQ85" s="9"/>
      <c r="AR85" s="9">
        <v>170600000</v>
      </c>
      <c r="AS85" s="9">
        <v>123690912</v>
      </c>
      <c r="AT85" s="9"/>
      <c r="AU85" s="9">
        <v>402800000</v>
      </c>
      <c r="AV85" s="9">
        <v>422400679</v>
      </c>
      <c r="AW85" s="9"/>
      <c r="AX85" s="9">
        <v>0</v>
      </c>
      <c r="AY85" s="9">
        <v>237226455</v>
      </c>
      <c r="AZ85" s="9"/>
      <c r="BA85" s="9"/>
      <c r="BB85" s="9"/>
      <c r="BC85" s="9"/>
      <c r="BD85" s="9">
        <v>306150</v>
      </c>
      <c r="BE85" s="9">
        <v>139562</v>
      </c>
      <c r="BF85" s="9"/>
      <c r="BG85" s="9">
        <v>12471095</v>
      </c>
      <c r="BH85" s="9">
        <v>8268565</v>
      </c>
      <c r="BI85" s="9"/>
      <c r="BJ85" s="9">
        <v>0</v>
      </c>
      <c r="BK85" s="9">
        <v>4082654</v>
      </c>
      <c r="BL85" s="9"/>
      <c r="BM85" s="9">
        <v>110300000</v>
      </c>
      <c r="BN85" s="9">
        <v>82680997</v>
      </c>
      <c r="BO85" s="9"/>
      <c r="BP85" s="9">
        <v>5769268612</v>
      </c>
      <c r="BQ85" s="9" t="str">
        <f>(F85+I85+L85+O85+R85+U85+X85+AA85+AD85+AJ85+AM85+AS85+AV85+AY85+BE85+BH85+BK85+BN85)</f>
        <v>0</v>
      </c>
      <c r="BR85" s="10" t="str">
        <f>IFERROR(BQ85*100/BP85,0)</f>
        <v>0</v>
      </c>
    </row>
    <row r="87" spans="1:86">
      <c r="A87" s="4" t="s">
        <v>363</v>
      </c>
      <c r="B87" s="5" t="s">
        <v>364</v>
      </c>
      <c r="C87" s="3" t="s">
        <v>365</v>
      </c>
      <c r="D87">
        <v>0</v>
      </c>
      <c r="F87">
        <v>0</v>
      </c>
      <c r="G87" s="2" t="s">
        <v>43</v>
      </c>
      <c r="I87">
        <v>0</v>
      </c>
      <c r="J87" s="2" t="s">
        <v>43</v>
      </c>
      <c r="L87">
        <v>0</v>
      </c>
      <c r="M87" s="2" t="s">
        <v>43</v>
      </c>
      <c r="O87">
        <v>0</v>
      </c>
      <c r="P87" s="2" t="s">
        <v>43</v>
      </c>
      <c r="R87">
        <v>0</v>
      </c>
      <c r="S87" s="2" t="s">
        <v>43</v>
      </c>
      <c r="U87">
        <v>0</v>
      </c>
      <c r="V87" s="2" t="s">
        <v>43</v>
      </c>
      <c r="W87">
        <v>0</v>
      </c>
      <c r="X87">
        <v>0</v>
      </c>
      <c r="Y87" s="2" t="s">
        <v>43</v>
      </c>
      <c r="Z87">
        <v>0</v>
      </c>
      <c r="AA87">
        <v>0</v>
      </c>
      <c r="AB87" s="2" t="s">
        <v>43</v>
      </c>
      <c r="AC87">
        <v>0</v>
      </c>
      <c r="AD87">
        <v>0</v>
      </c>
      <c r="AE87" s="2" t="s">
        <v>43</v>
      </c>
      <c r="AI87">
        <v>0</v>
      </c>
      <c r="AJ87">
        <v>0</v>
      </c>
      <c r="AK87" s="2" t="s">
        <v>43</v>
      </c>
      <c r="AL87">
        <v>0</v>
      </c>
      <c r="AM87">
        <v>0</v>
      </c>
      <c r="AN87" s="2" t="s">
        <v>43</v>
      </c>
      <c r="AR87">
        <v>0</v>
      </c>
      <c r="AS87">
        <v>0</v>
      </c>
      <c r="AT87" s="2" t="s">
        <v>43</v>
      </c>
      <c r="AU87">
        <v>0</v>
      </c>
      <c r="AV87">
        <v>0</v>
      </c>
      <c r="AW87" s="2" t="s">
        <v>43</v>
      </c>
      <c r="AX87">
        <v>0</v>
      </c>
      <c r="AY87">
        <v>0</v>
      </c>
      <c r="AZ87" s="2" t="s">
        <v>43</v>
      </c>
      <c r="BE87">
        <v>0</v>
      </c>
      <c r="BF87" s="2" t="s">
        <v>43</v>
      </c>
      <c r="BH87">
        <v>0</v>
      </c>
      <c r="BI87" s="2" t="s">
        <v>43</v>
      </c>
      <c r="BK87">
        <v>0</v>
      </c>
      <c r="BL87" s="2" t="s">
        <v>43</v>
      </c>
      <c r="BM87">
        <v>0</v>
      </c>
      <c r="BN87">
        <v>0</v>
      </c>
      <c r="BO87" s="2" t="s">
        <v>43</v>
      </c>
      <c r="BP87">
        <v>0</v>
      </c>
      <c r="BQ87">
        <v>0</v>
      </c>
      <c r="BR87" t="str">
        <f>IFERROR(BQ87*100/BP87,0)</f>
        <v>0</v>
      </c>
    </row>
    <row r="88" spans="1:86">
      <c r="A88" s="3"/>
      <c r="B88" s="3"/>
      <c r="C88" s="3" t="s">
        <v>366</v>
      </c>
      <c r="D88">
        <v>0</v>
      </c>
      <c r="F88">
        <v>0</v>
      </c>
      <c r="I88">
        <v>0</v>
      </c>
      <c r="L88">
        <v>0</v>
      </c>
      <c r="O88">
        <v>0</v>
      </c>
      <c r="R88">
        <v>0</v>
      </c>
      <c r="U88">
        <v>0</v>
      </c>
      <c r="X88">
        <v>0</v>
      </c>
      <c r="AA88">
        <v>0</v>
      </c>
      <c r="AD88">
        <v>0</v>
      </c>
      <c r="AJ88">
        <v>0</v>
      </c>
      <c r="AM88">
        <v>0</v>
      </c>
      <c r="AS88">
        <v>0</v>
      </c>
      <c r="AV88">
        <v>0</v>
      </c>
      <c r="AY88">
        <v>0</v>
      </c>
      <c r="BE88">
        <v>0</v>
      </c>
      <c r="BH88">
        <v>0</v>
      </c>
      <c r="BK88">
        <v>0</v>
      </c>
      <c r="BN88">
        <v>0</v>
      </c>
      <c r="BP88">
        <v>0</v>
      </c>
      <c r="BQ88">
        <v>0</v>
      </c>
      <c r="BR88" t="str">
        <f>IFERROR(BQ88*100/BP88,0)</f>
        <v>0</v>
      </c>
    </row>
    <row r="89" spans="1:86">
      <c r="A89" s="3"/>
      <c r="B89" s="3"/>
      <c r="C89" s="3" t="s">
        <v>367</v>
      </c>
      <c r="D89" s="3">
        <v>0</v>
      </c>
      <c r="E89" s="3">
        <v>0</v>
      </c>
      <c r="F89" s="3">
        <v>0</v>
      </c>
      <c r="G89" s="5" t="s">
        <v>43</v>
      </c>
      <c r="H89" s="3">
        <v>0</v>
      </c>
      <c r="I89" s="3">
        <v>0</v>
      </c>
      <c r="J89" s="5" t="s">
        <v>43</v>
      </c>
      <c r="K89" s="3">
        <v>0</v>
      </c>
      <c r="L89" s="3">
        <v>0</v>
      </c>
      <c r="M89" s="5" t="s">
        <v>43</v>
      </c>
      <c r="N89" s="3">
        <v>0</v>
      </c>
      <c r="O89" s="3">
        <v>0</v>
      </c>
      <c r="P89" s="5" t="s">
        <v>43</v>
      </c>
      <c r="Q89" s="3">
        <v>0</v>
      </c>
      <c r="R89" s="3">
        <v>0</v>
      </c>
      <c r="S89" s="5" t="s">
        <v>43</v>
      </c>
      <c r="T89" s="3">
        <v>0</v>
      </c>
      <c r="U89" s="3">
        <v>0</v>
      </c>
      <c r="V89" s="5" t="s">
        <v>43</v>
      </c>
      <c r="W89" s="3">
        <v>0</v>
      </c>
      <c r="X89" s="3">
        <v>0</v>
      </c>
      <c r="Y89" s="5" t="s">
        <v>43</v>
      </c>
      <c r="Z89" s="3">
        <v>0</v>
      </c>
      <c r="AA89" s="3">
        <v>0</v>
      </c>
      <c r="AB89" s="5" t="s">
        <v>43</v>
      </c>
      <c r="AC89" s="3">
        <v>0</v>
      </c>
      <c r="AD89" s="3">
        <v>0</v>
      </c>
      <c r="AE89" s="5" t="s">
        <v>43</v>
      </c>
      <c r="AF89" s="3"/>
      <c r="AG89" s="3"/>
      <c r="AH89" s="3"/>
      <c r="AI89" s="3">
        <v>0</v>
      </c>
      <c r="AJ89" s="3">
        <v>0</v>
      </c>
      <c r="AK89" s="5" t="s">
        <v>43</v>
      </c>
      <c r="AL89" s="3">
        <v>0</v>
      </c>
      <c r="AM89" s="3">
        <v>0</v>
      </c>
      <c r="AN89" s="5" t="s">
        <v>43</v>
      </c>
      <c r="AO89" s="3"/>
      <c r="AP89" s="3"/>
      <c r="AQ89" s="3"/>
      <c r="AR89" s="3">
        <v>0</v>
      </c>
      <c r="AS89" s="3">
        <v>0</v>
      </c>
      <c r="AT89" s="5" t="s">
        <v>43</v>
      </c>
      <c r="AU89" s="3">
        <v>0</v>
      </c>
      <c r="AV89" s="3">
        <v>0</v>
      </c>
      <c r="AW89" s="5" t="s">
        <v>43</v>
      </c>
      <c r="AX89" s="3">
        <v>0</v>
      </c>
      <c r="AY89" s="3">
        <v>0</v>
      </c>
      <c r="AZ89" s="5" t="s">
        <v>43</v>
      </c>
      <c r="BA89" s="3"/>
      <c r="BB89" s="3"/>
      <c r="BC89" s="3"/>
      <c r="BD89" s="3">
        <v>0</v>
      </c>
      <c r="BE89" s="3">
        <v>0</v>
      </c>
      <c r="BF89" s="5" t="s">
        <v>43</v>
      </c>
      <c r="BG89" s="3">
        <v>0</v>
      </c>
      <c r="BH89" s="3">
        <v>0</v>
      </c>
      <c r="BI89" s="5" t="s">
        <v>43</v>
      </c>
      <c r="BJ89" s="3">
        <v>0</v>
      </c>
      <c r="BK89" s="3">
        <v>0</v>
      </c>
      <c r="BL89" s="5" t="s">
        <v>43</v>
      </c>
      <c r="BM89" s="3">
        <v>0</v>
      </c>
      <c r="BN89" s="3">
        <v>0</v>
      </c>
      <c r="BO89" s="5" t="s">
        <v>43</v>
      </c>
      <c r="BP89" s="3">
        <v>0</v>
      </c>
      <c r="BQ89" s="3" t="str">
        <f>BQ88+BQ87</f>
        <v>0</v>
      </c>
      <c r="BR89" s="3" t="str">
        <f>IFERROR(BQ89*100/BP89,0)</f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D89">
        <v>0</v>
      </c>
      <c r="CE89">
        <v>0</v>
      </c>
      <c r="CF89" t="str">
        <f>BQ89-BP89</f>
        <v>0</v>
      </c>
      <c r="CG89" t="str">
        <f>CE83-BW83+BZ83</f>
        <v>0</v>
      </c>
      <c r="CH89" t="str">
        <f>IFERROR(CE89*100/BP89,0)</f>
        <v>0</v>
      </c>
    </row>
    <row r="90" spans="1:86">
      <c r="A90" s="3"/>
    </row>
    <row r="91" spans="1:86">
      <c r="A91" s="3"/>
      <c r="B91" s="5" t="s">
        <v>368</v>
      </c>
      <c r="C91" s="3" t="s">
        <v>365</v>
      </c>
      <c r="D91">
        <v>0</v>
      </c>
      <c r="F91">
        <v>0</v>
      </c>
      <c r="G91" s="2" t="s">
        <v>43</v>
      </c>
      <c r="I91">
        <v>0</v>
      </c>
      <c r="J91" s="2" t="s">
        <v>43</v>
      </c>
      <c r="L91">
        <v>10952461</v>
      </c>
      <c r="M91" s="2" t="s">
        <v>43</v>
      </c>
      <c r="O91">
        <v>802925</v>
      </c>
      <c r="P91" s="2" t="s">
        <v>43</v>
      </c>
      <c r="R91">
        <v>698110</v>
      </c>
      <c r="S91" s="2" t="s">
        <v>43</v>
      </c>
      <c r="U91">
        <v>0</v>
      </c>
      <c r="V91" s="2" t="s">
        <v>43</v>
      </c>
      <c r="W91">
        <v>0</v>
      </c>
      <c r="X91">
        <v>0</v>
      </c>
      <c r="Y91" s="2" t="s">
        <v>43</v>
      </c>
      <c r="Z91">
        <v>0</v>
      </c>
      <c r="AA91">
        <v>0</v>
      </c>
      <c r="AB91" s="2" t="s">
        <v>43</v>
      </c>
      <c r="AC91">
        <v>0</v>
      </c>
      <c r="AD91">
        <v>0</v>
      </c>
      <c r="AE91" s="2" t="s">
        <v>43</v>
      </c>
      <c r="AI91">
        <v>0</v>
      </c>
      <c r="AJ91">
        <v>334377</v>
      </c>
      <c r="AK91" s="2" t="s">
        <v>43</v>
      </c>
      <c r="AL91">
        <v>0</v>
      </c>
      <c r="AM91">
        <v>0</v>
      </c>
      <c r="AN91" s="2" t="s">
        <v>43</v>
      </c>
      <c r="AR91">
        <v>0</v>
      </c>
      <c r="AS91">
        <v>0</v>
      </c>
      <c r="AT91" s="2" t="s">
        <v>43</v>
      </c>
      <c r="AU91">
        <v>0</v>
      </c>
      <c r="AV91">
        <v>11988</v>
      </c>
      <c r="AW91" s="2" t="s">
        <v>43</v>
      </c>
      <c r="AX91">
        <v>0</v>
      </c>
      <c r="AY91">
        <v>400254</v>
      </c>
      <c r="AZ91" s="2" t="s">
        <v>43</v>
      </c>
      <c r="BE91">
        <v>0</v>
      </c>
      <c r="BF91" s="2" t="s">
        <v>43</v>
      </c>
      <c r="BH91">
        <v>0</v>
      </c>
      <c r="BI91" s="2" t="s">
        <v>43</v>
      </c>
      <c r="BK91">
        <v>0</v>
      </c>
      <c r="BL91" s="2" t="s">
        <v>43</v>
      </c>
      <c r="BM91">
        <v>0</v>
      </c>
      <c r="BN91">
        <v>0</v>
      </c>
      <c r="BO91" s="2" t="s">
        <v>43</v>
      </c>
      <c r="BP91">
        <v>0</v>
      </c>
      <c r="BQ91">
        <v>13200115</v>
      </c>
      <c r="BR91" t="str">
        <f>IFERROR(BQ91*100/BP91,0)</f>
        <v>0</v>
      </c>
    </row>
    <row r="92" spans="1:86">
      <c r="A92" s="3"/>
      <c r="B92" s="3"/>
      <c r="C92" s="3" t="s">
        <v>366</v>
      </c>
      <c r="D92">
        <v>0</v>
      </c>
      <c r="F92">
        <v>0</v>
      </c>
      <c r="I92">
        <v>0</v>
      </c>
      <c r="L92">
        <v>0</v>
      </c>
      <c r="O92">
        <v>0</v>
      </c>
      <c r="R92">
        <v>0</v>
      </c>
      <c r="U92">
        <v>0</v>
      </c>
      <c r="X92">
        <v>0</v>
      </c>
      <c r="AA92">
        <v>0</v>
      </c>
      <c r="AD92">
        <v>0</v>
      </c>
      <c r="AJ92">
        <v>0</v>
      </c>
      <c r="AM92">
        <v>0</v>
      </c>
      <c r="AS92">
        <v>0</v>
      </c>
      <c r="AV92">
        <v>0</v>
      </c>
      <c r="AY92">
        <v>0</v>
      </c>
      <c r="BE92">
        <v>0</v>
      </c>
      <c r="BH92">
        <v>0</v>
      </c>
      <c r="BK92">
        <v>0</v>
      </c>
      <c r="BN92">
        <v>0</v>
      </c>
      <c r="BP92">
        <v>0</v>
      </c>
      <c r="BQ92">
        <v>0</v>
      </c>
      <c r="BR92" t="str">
        <f>IFERROR(BQ92*100/BP92,0)</f>
        <v>0</v>
      </c>
    </row>
    <row r="93" spans="1:86">
      <c r="A93" s="3"/>
      <c r="B93" s="3"/>
      <c r="C93" s="3" t="s">
        <v>369</v>
      </c>
      <c r="D93" s="3">
        <v>0</v>
      </c>
      <c r="E93" s="3">
        <v>0</v>
      </c>
      <c r="F93" s="3">
        <v>0</v>
      </c>
      <c r="G93" s="5" t="s">
        <v>43</v>
      </c>
      <c r="H93" s="3">
        <v>0</v>
      </c>
      <c r="I93" s="3">
        <v>0</v>
      </c>
      <c r="J93" s="5" t="s">
        <v>43</v>
      </c>
      <c r="K93" s="3">
        <v>0</v>
      </c>
      <c r="L93" s="3">
        <v>10952461</v>
      </c>
      <c r="M93" s="5" t="s">
        <v>43</v>
      </c>
      <c r="N93" s="3">
        <v>0</v>
      </c>
      <c r="O93" s="3">
        <v>802925</v>
      </c>
      <c r="P93" s="5" t="s">
        <v>43</v>
      </c>
      <c r="Q93" s="3">
        <v>0</v>
      </c>
      <c r="R93" s="3">
        <v>698110</v>
      </c>
      <c r="S93" s="5" t="s">
        <v>43</v>
      </c>
      <c r="T93" s="3">
        <v>0</v>
      </c>
      <c r="U93" s="3">
        <v>0</v>
      </c>
      <c r="V93" s="5" t="s">
        <v>43</v>
      </c>
      <c r="W93" s="3">
        <v>0</v>
      </c>
      <c r="X93" s="3">
        <v>0</v>
      </c>
      <c r="Y93" s="5" t="s">
        <v>43</v>
      </c>
      <c r="Z93" s="3">
        <v>0</v>
      </c>
      <c r="AA93" s="3">
        <v>0</v>
      </c>
      <c r="AB93" s="5" t="s">
        <v>43</v>
      </c>
      <c r="AC93" s="3">
        <v>0</v>
      </c>
      <c r="AD93" s="3">
        <v>0</v>
      </c>
      <c r="AE93" s="5" t="s">
        <v>43</v>
      </c>
      <c r="AF93" s="3"/>
      <c r="AG93" s="3"/>
      <c r="AH93" s="3"/>
      <c r="AI93" s="3">
        <v>0</v>
      </c>
      <c r="AJ93" s="3">
        <v>334377</v>
      </c>
      <c r="AK93" s="5" t="s">
        <v>43</v>
      </c>
      <c r="AL93" s="3">
        <v>0</v>
      </c>
      <c r="AM93" s="3">
        <v>0</v>
      </c>
      <c r="AN93" s="5" t="s">
        <v>43</v>
      </c>
      <c r="AO93" s="3"/>
      <c r="AP93" s="3"/>
      <c r="AQ93" s="3"/>
      <c r="AR93" s="3">
        <v>0</v>
      </c>
      <c r="AS93" s="3">
        <v>0</v>
      </c>
      <c r="AT93" s="5" t="s">
        <v>43</v>
      </c>
      <c r="AU93" s="3">
        <v>0</v>
      </c>
      <c r="AV93" s="3">
        <v>11988</v>
      </c>
      <c r="AW93" s="5" t="s">
        <v>43</v>
      </c>
      <c r="AX93" s="3">
        <v>0</v>
      </c>
      <c r="AY93" s="3">
        <v>400254</v>
      </c>
      <c r="AZ93" s="5" t="s">
        <v>43</v>
      </c>
      <c r="BA93" s="3"/>
      <c r="BB93" s="3"/>
      <c r="BC93" s="3"/>
      <c r="BD93" s="3">
        <v>0</v>
      </c>
      <c r="BE93" s="3">
        <v>0</v>
      </c>
      <c r="BF93" s="5" t="s">
        <v>43</v>
      </c>
      <c r="BG93" s="3">
        <v>0</v>
      </c>
      <c r="BH93" s="3">
        <v>0</v>
      </c>
      <c r="BI93" s="5" t="s">
        <v>43</v>
      </c>
      <c r="BJ93" s="3">
        <v>0</v>
      </c>
      <c r="BK93" s="3">
        <v>0</v>
      </c>
      <c r="BL93" s="5" t="s">
        <v>43</v>
      </c>
      <c r="BM93" s="3">
        <v>0</v>
      </c>
      <c r="BN93" s="3">
        <v>0</v>
      </c>
      <c r="BO93" s="5" t="s">
        <v>43</v>
      </c>
      <c r="BP93" s="3">
        <v>0</v>
      </c>
      <c r="BQ93" s="3" t="str">
        <f>BQ92+BQ91</f>
        <v>0</v>
      </c>
      <c r="BR93" s="3" t="str">
        <f>IFERROR(BQ93*100/BP93,0)</f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D93">
        <v>0</v>
      </c>
      <c r="CE93">
        <v>0</v>
      </c>
      <c r="CF93" t="str">
        <f>BQ93-BP93</f>
        <v>0</v>
      </c>
      <c r="CG93" t="str">
        <f>CE83-BW83+BZ83</f>
        <v>0</v>
      </c>
      <c r="CH93" t="str">
        <f>IFERROR(CE93*100/BP93,0)</f>
        <v>0</v>
      </c>
    </row>
    <row r="94" spans="1:86">
      <c r="A94" s="3"/>
    </row>
    <row r="95" spans="1:86">
      <c r="A95" s="3"/>
      <c r="B95" s="5" t="s">
        <v>370</v>
      </c>
      <c r="C95" s="3" t="s">
        <v>365</v>
      </c>
      <c r="D95">
        <v>96000000</v>
      </c>
      <c r="F95">
        <v>0</v>
      </c>
      <c r="G95" s="2" t="s">
        <v>43</v>
      </c>
      <c r="I95">
        <v>25860</v>
      </c>
      <c r="J95" s="2" t="s">
        <v>138</v>
      </c>
      <c r="L95">
        <v>23281699</v>
      </c>
      <c r="M95" s="2" t="s">
        <v>131</v>
      </c>
      <c r="O95">
        <v>691368</v>
      </c>
      <c r="P95" s="2" t="s">
        <v>134</v>
      </c>
      <c r="R95">
        <v>16157033</v>
      </c>
      <c r="S95" s="2" t="s">
        <v>306</v>
      </c>
      <c r="U95">
        <v>44919</v>
      </c>
      <c r="V95" s="2" t="s">
        <v>106</v>
      </c>
      <c r="W95">
        <v>3200000</v>
      </c>
      <c r="X95">
        <v>1423111</v>
      </c>
      <c r="Y95" s="2" t="s">
        <v>262</v>
      </c>
      <c r="Z95">
        <v>4700000</v>
      </c>
      <c r="AA95">
        <v>979095</v>
      </c>
      <c r="AB95" s="2" t="s">
        <v>237</v>
      </c>
      <c r="AC95">
        <v>1700000</v>
      </c>
      <c r="AD95">
        <v>525410</v>
      </c>
      <c r="AE95" s="2" t="s">
        <v>95</v>
      </c>
      <c r="AI95">
        <v>1500000</v>
      </c>
      <c r="AJ95">
        <v>616058</v>
      </c>
      <c r="AK95" s="2" t="s">
        <v>172</v>
      </c>
      <c r="AL95">
        <v>19300000</v>
      </c>
      <c r="AM95">
        <v>1500084</v>
      </c>
      <c r="AN95" s="2" t="s">
        <v>315</v>
      </c>
      <c r="AR95">
        <v>18900000</v>
      </c>
      <c r="AS95">
        <v>2673899</v>
      </c>
      <c r="AT95" s="2" t="s">
        <v>233</v>
      </c>
      <c r="AU95">
        <v>8700000</v>
      </c>
      <c r="AV95">
        <v>7272268</v>
      </c>
      <c r="AW95" s="2" t="s">
        <v>70</v>
      </c>
      <c r="AX95">
        <v>0</v>
      </c>
      <c r="AY95">
        <v>3671570</v>
      </c>
      <c r="AZ95" s="2" t="s">
        <v>43</v>
      </c>
      <c r="BE95">
        <v>0</v>
      </c>
      <c r="BF95" s="2" t="s">
        <v>43</v>
      </c>
      <c r="BH95">
        <v>0</v>
      </c>
      <c r="BI95" s="2" t="s">
        <v>43</v>
      </c>
      <c r="BK95">
        <v>0</v>
      </c>
      <c r="BL95" s="2" t="s">
        <v>43</v>
      </c>
      <c r="BM95">
        <v>3300000</v>
      </c>
      <c r="BN95">
        <v>477304</v>
      </c>
      <c r="BO95" s="2" t="s">
        <v>233</v>
      </c>
      <c r="BP95">
        <v>96000000</v>
      </c>
      <c r="BQ95">
        <v>59339678</v>
      </c>
      <c r="BR95" t="str">
        <f>IFERROR(BQ95*100/BP95,0)</f>
        <v>0</v>
      </c>
    </row>
    <row r="96" spans="1:86">
      <c r="A96" s="3"/>
      <c r="B96" s="3"/>
      <c r="C96" s="3" t="s">
        <v>366</v>
      </c>
      <c r="D96">
        <v>119000000</v>
      </c>
      <c r="F96">
        <v>23800</v>
      </c>
      <c r="I96">
        <v>132000</v>
      </c>
      <c r="L96">
        <v>0</v>
      </c>
      <c r="O96">
        <v>0</v>
      </c>
      <c r="R96">
        <v>43577070</v>
      </c>
      <c r="U96">
        <v>0</v>
      </c>
      <c r="X96">
        <v>2635578</v>
      </c>
      <c r="AA96">
        <v>9774825</v>
      </c>
      <c r="AD96">
        <v>393455</v>
      </c>
      <c r="AJ96">
        <v>0</v>
      </c>
      <c r="AM96">
        <v>8940778</v>
      </c>
      <c r="AS96">
        <v>9571723</v>
      </c>
      <c r="AV96">
        <v>4356696</v>
      </c>
      <c r="AY96">
        <v>3705719</v>
      </c>
      <c r="BE96">
        <v>0</v>
      </c>
      <c r="BH96">
        <v>0</v>
      </c>
      <c r="BK96">
        <v>0</v>
      </c>
      <c r="BN96">
        <v>4481848</v>
      </c>
      <c r="BP96">
        <v>119000000</v>
      </c>
      <c r="BQ96">
        <v>87593492</v>
      </c>
      <c r="BR96" t="str">
        <f>IFERROR(BQ96*100/BP96,0)</f>
        <v>0</v>
      </c>
    </row>
    <row r="97" spans="1:86">
      <c r="A97" s="3"/>
      <c r="B97" s="3"/>
      <c r="C97" s="3" t="s">
        <v>371</v>
      </c>
      <c r="D97" s="3">
        <v>215000000</v>
      </c>
      <c r="E97" s="3">
        <v>228571</v>
      </c>
      <c r="F97" s="3">
        <v>23800</v>
      </c>
      <c r="G97" s="5" t="s">
        <v>103</v>
      </c>
      <c r="H97" s="3">
        <v>152380</v>
      </c>
      <c r="I97" s="3">
        <v>157860</v>
      </c>
      <c r="J97" s="5" t="s">
        <v>181</v>
      </c>
      <c r="K97" s="3">
        <v>47347619</v>
      </c>
      <c r="L97" s="3">
        <v>23281699</v>
      </c>
      <c r="M97" s="5" t="s">
        <v>131</v>
      </c>
      <c r="N97" s="3">
        <v>1514285</v>
      </c>
      <c r="O97" s="3">
        <v>691368</v>
      </c>
      <c r="P97" s="5" t="s">
        <v>134</v>
      </c>
      <c r="Q97" s="3">
        <v>20966666</v>
      </c>
      <c r="R97" s="3">
        <v>59734103</v>
      </c>
      <c r="S97" s="5" t="s">
        <v>372</v>
      </c>
      <c r="T97" s="3">
        <v>857142</v>
      </c>
      <c r="U97" s="3">
        <v>44919</v>
      </c>
      <c r="V97" s="5" t="s">
        <v>106</v>
      </c>
      <c r="W97" s="3">
        <v>3200000</v>
      </c>
      <c r="X97" s="3">
        <v>4058689</v>
      </c>
      <c r="Y97" s="5" t="s">
        <v>61</v>
      </c>
      <c r="Z97" s="3">
        <v>4700000</v>
      </c>
      <c r="AA97" s="3">
        <v>10753920</v>
      </c>
      <c r="AB97" s="5" t="s">
        <v>373</v>
      </c>
      <c r="AC97" s="3">
        <v>1700000</v>
      </c>
      <c r="AD97" s="3">
        <v>918865</v>
      </c>
      <c r="AE97" s="5" t="s">
        <v>97</v>
      </c>
      <c r="AF97" s="3"/>
      <c r="AG97" s="3"/>
      <c r="AH97" s="3"/>
      <c r="AI97" s="3">
        <v>1500000</v>
      </c>
      <c r="AJ97" s="3">
        <v>616058</v>
      </c>
      <c r="AK97" s="5" t="s">
        <v>172</v>
      </c>
      <c r="AL97" s="3">
        <v>19300000</v>
      </c>
      <c r="AM97" s="3">
        <v>10440862</v>
      </c>
      <c r="AN97" s="5" t="s">
        <v>97</v>
      </c>
      <c r="AO97" s="3"/>
      <c r="AP97" s="3"/>
      <c r="AQ97" s="3"/>
      <c r="AR97" s="3">
        <v>18900000</v>
      </c>
      <c r="AS97" s="3">
        <v>12245622</v>
      </c>
      <c r="AT97" s="5" t="s">
        <v>219</v>
      </c>
      <c r="AU97" s="3">
        <v>8700000</v>
      </c>
      <c r="AV97" s="3">
        <v>7272268</v>
      </c>
      <c r="AW97" s="5" t="s">
        <v>70</v>
      </c>
      <c r="AX97" s="3">
        <v>0</v>
      </c>
      <c r="AY97" s="3">
        <v>7377289</v>
      </c>
      <c r="AZ97" s="5" t="s">
        <v>43</v>
      </c>
      <c r="BA97" s="3"/>
      <c r="BB97" s="3"/>
      <c r="BC97" s="3"/>
      <c r="BD97" s="3">
        <v>0</v>
      </c>
      <c r="BE97" s="3">
        <v>0</v>
      </c>
      <c r="BF97" s="5" t="s">
        <v>43</v>
      </c>
      <c r="BG97" s="3">
        <v>0</v>
      </c>
      <c r="BH97" s="3">
        <v>0</v>
      </c>
      <c r="BI97" s="5" t="s">
        <v>43</v>
      </c>
      <c r="BJ97" s="3">
        <v>0</v>
      </c>
      <c r="BK97" s="3">
        <v>0</v>
      </c>
      <c r="BL97" s="5" t="s">
        <v>43</v>
      </c>
      <c r="BM97" s="3">
        <v>3300000</v>
      </c>
      <c r="BN97" s="3">
        <v>4959152</v>
      </c>
      <c r="BO97" s="5" t="s">
        <v>374</v>
      </c>
      <c r="BP97" s="3">
        <v>215000000</v>
      </c>
      <c r="BQ97" s="3" t="str">
        <f>BQ96+BQ95</f>
        <v>0</v>
      </c>
      <c r="BR97" s="3" t="str">
        <f>IFERROR(BQ97*100/BP97,0)</f>
        <v>0</v>
      </c>
      <c r="BU97">
        <v>12975184</v>
      </c>
      <c r="BV97">
        <v>-256670</v>
      </c>
      <c r="BW97">
        <v>0</v>
      </c>
      <c r="BX97">
        <v>0</v>
      </c>
      <c r="BY97">
        <v>-31689</v>
      </c>
      <c r="BZ97">
        <v>0</v>
      </c>
      <c r="CA97">
        <v>0</v>
      </c>
      <c r="CB97">
        <v>0</v>
      </c>
      <c r="CD97">
        <v>0</v>
      </c>
      <c r="CE97">
        <v>0</v>
      </c>
      <c r="CF97" t="str">
        <f>BQ97-BP97</f>
        <v>0</v>
      </c>
      <c r="CG97" t="str">
        <f>CE83-BW83+BZ83</f>
        <v>0</v>
      </c>
      <c r="CH97" t="str">
        <f>IFERROR(CE97*100/BP97,0)</f>
        <v>0</v>
      </c>
    </row>
    <row r="98" spans="1:86">
      <c r="A98" s="3"/>
    </row>
    <row r="99" spans="1:86">
      <c r="A99" s="3"/>
      <c r="B99" s="5" t="s">
        <v>375</v>
      </c>
      <c r="C99" s="3" t="s">
        <v>365</v>
      </c>
      <c r="D99">
        <v>46000000</v>
      </c>
      <c r="F99">
        <v>0</v>
      </c>
      <c r="G99" s="2" t="s">
        <v>43</v>
      </c>
      <c r="I99">
        <v>0</v>
      </c>
      <c r="J99" s="2" t="s">
        <v>43</v>
      </c>
      <c r="L99">
        <v>21759283</v>
      </c>
      <c r="M99" s="2" t="s">
        <v>142</v>
      </c>
      <c r="O99">
        <v>1133070</v>
      </c>
      <c r="P99" s="2" t="s">
        <v>205</v>
      </c>
      <c r="R99">
        <v>12648764</v>
      </c>
      <c r="S99" s="2" t="s">
        <v>310</v>
      </c>
      <c r="U99">
        <v>135429</v>
      </c>
      <c r="V99" s="2" t="s">
        <v>80</v>
      </c>
      <c r="W99">
        <v>1000000</v>
      </c>
      <c r="X99">
        <v>158109</v>
      </c>
      <c r="Y99" s="2" t="s">
        <v>291</v>
      </c>
      <c r="Z99">
        <v>2900000</v>
      </c>
      <c r="AA99">
        <v>1053858</v>
      </c>
      <c r="AB99" s="2" t="s">
        <v>158</v>
      </c>
      <c r="AC99">
        <v>800000</v>
      </c>
      <c r="AD99">
        <v>0</v>
      </c>
      <c r="AE99" s="2" t="s">
        <v>43</v>
      </c>
      <c r="AI99">
        <v>1300000</v>
      </c>
      <c r="AJ99">
        <v>1172344</v>
      </c>
      <c r="AK99" s="2" t="s">
        <v>159</v>
      </c>
      <c r="AL99">
        <v>4900000</v>
      </c>
      <c r="AM99">
        <v>295501</v>
      </c>
      <c r="AN99" s="2" t="s">
        <v>191</v>
      </c>
      <c r="AR99">
        <v>6700000</v>
      </c>
      <c r="AS99">
        <v>1460423</v>
      </c>
      <c r="AT99" s="2" t="s">
        <v>174</v>
      </c>
      <c r="AU99">
        <v>2800000</v>
      </c>
      <c r="AV99">
        <v>2534381</v>
      </c>
      <c r="AW99" s="2" t="s">
        <v>140</v>
      </c>
      <c r="AX99">
        <v>0</v>
      </c>
      <c r="AY99">
        <v>1878827</v>
      </c>
      <c r="AZ99" s="2" t="s">
        <v>43</v>
      </c>
      <c r="BE99">
        <v>0</v>
      </c>
      <c r="BF99" s="2" t="s">
        <v>43</v>
      </c>
      <c r="BH99">
        <v>0</v>
      </c>
      <c r="BI99" s="2" t="s">
        <v>43</v>
      </c>
      <c r="BK99">
        <v>0</v>
      </c>
      <c r="BL99" s="2" t="s">
        <v>43</v>
      </c>
      <c r="BM99">
        <v>2100000</v>
      </c>
      <c r="BN99">
        <v>559401</v>
      </c>
      <c r="BO99" s="2" t="s">
        <v>271</v>
      </c>
      <c r="BP99">
        <v>46000000</v>
      </c>
      <c r="BQ99">
        <v>44789390</v>
      </c>
      <c r="BR99" t="str">
        <f>IFERROR(BQ99*100/BP99,0)</f>
        <v>0</v>
      </c>
    </row>
    <row r="100" spans="1:86">
      <c r="A100" s="3"/>
      <c r="B100" s="3"/>
      <c r="C100" s="3" t="s">
        <v>366</v>
      </c>
      <c r="D100">
        <v>69000000</v>
      </c>
      <c r="F100">
        <v>13035</v>
      </c>
      <c r="I100">
        <v>184589</v>
      </c>
      <c r="L100">
        <v>19428240</v>
      </c>
      <c r="O100">
        <v>50654</v>
      </c>
      <c r="R100">
        <v>31338457</v>
      </c>
      <c r="U100">
        <v>0</v>
      </c>
      <c r="X100">
        <v>748729</v>
      </c>
      <c r="AA100">
        <v>1998757</v>
      </c>
      <c r="AD100">
        <v>517181</v>
      </c>
      <c r="AJ100">
        <v>375347</v>
      </c>
      <c r="AM100">
        <v>3533417</v>
      </c>
      <c r="AS100">
        <v>9388716</v>
      </c>
      <c r="AV100">
        <v>1582984</v>
      </c>
      <c r="AY100">
        <v>5884435</v>
      </c>
      <c r="BE100">
        <v>0</v>
      </c>
      <c r="BH100">
        <v>0</v>
      </c>
      <c r="BK100">
        <v>0</v>
      </c>
      <c r="BN100">
        <v>500922</v>
      </c>
      <c r="BP100">
        <v>69000000</v>
      </c>
      <c r="BQ100">
        <v>75545463</v>
      </c>
      <c r="BR100" t="str">
        <f>IFERROR(BQ100*100/BP100,0)</f>
        <v>0</v>
      </c>
    </row>
    <row r="101" spans="1:86">
      <c r="A101" s="3"/>
      <c r="B101" s="3"/>
      <c r="C101" s="3" t="s">
        <v>376</v>
      </c>
      <c r="D101" s="3">
        <v>115000000</v>
      </c>
      <c r="E101" s="3">
        <v>109523</v>
      </c>
      <c r="F101" s="3">
        <v>13035</v>
      </c>
      <c r="G101" s="5" t="s">
        <v>86</v>
      </c>
      <c r="H101" s="3">
        <v>73015</v>
      </c>
      <c r="I101" s="3">
        <v>184589</v>
      </c>
      <c r="J101" s="5" t="s">
        <v>377</v>
      </c>
      <c r="K101" s="3">
        <v>22687400</v>
      </c>
      <c r="L101" s="3">
        <v>41187523</v>
      </c>
      <c r="M101" s="5" t="s">
        <v>378</v>
      </c>
      <c r="N101" s="3">
        <v>725595</v>
      </c>
      <c r="O101" s="3">
        <v>1183724</v>
      </c>
      <c r="P101" s="5" t="s">
        <v>379</v>
      </c>
      <c r="Q101" s="3">
        <v>10046527</v>
      </c>
      <c r="R101" s="3">
        <v>43987221</v>
      </c>
      <c r="S101" s="5" t="s">
        <v>380</v>
      </c>
      <c r="T101" s="3">
        <v>410714</v>
      </c>
      <c r="U101" s="3">
        <v>135429</v>
      </c>
      <c r="V101" s="5" t="s">
        <v>80</v>
      </c>
      <c r="W101" s="3">
        <v>1000000</v>
      </c>
      <c r="X101" s="3">
        <v>906838</v>
      </c>
      <c r="Y101" s="5" t="s">
        <v>140</v>
      </c>
      <c r="Z101" s="3">
        <v>2900000</v>
      </c>
      <c r="AA101" s="3">
        <v>3052615</v>
      </c>
      <c r="AB101" s="5" t="s">
        <v>50</v>
      </c>
      <c r="AC101" s="3">
        <v>800000</v>
      </c>
      <c r="AD101" s="3">
        <v>517181</v>
      </c>
      <c r="AE101" s="5" t="s">
        <v>219</v>
      </c>
      <c r="AF101" s="3"/>
      <c r="AG101" s="3"/>
      <c r="AH101" s="3"/>
      <c r="AI101" s="3">
        <v>1300000</v>
      </c>
      <c r="AJ101" s="3">
        <v>1547691</v>
      </c>
      <c r="AK101" s="5" t="s">
        <v>285</v>
      </c>
      <c r="AL101" s="3">
        <v>4900000</v>
      </c>
      <c r="AM101" s="3">
        <v>3828918</v>
      </c>
      <c r="AN101" s="5" t="s">
        <v>217</v>
      </c>
      <c r="AO101" s="3"/>
      <c r="AP101" s="3"/>
      <c r="AQ101" s="3"/>
      <c r="AR101" s="3">
        <v>6700000</v>
      </c>
      <c r="AS101" s="3">
        <v>10849139</v>
      </c>
      <c r="AT101" s="5" t="s">
        <v>381</v>
      </c>
      <c r="AU101" s="3">
        <v>2800000</v>
      </c>
      <c r="AV101" s="3">
        <v>2534381</v>
      </c>
      <c r="AW101" s="5" t="s">
        <v>140</v>
      </c>
      <c r="AX101" s="3">
        <v>0</v>
      </c>
      <c r="AY101" s="3">
        <v>7763262</v>
      </c>
      <c r="AZ101" s="5" t="s">
        <v>43</v>
      </c>
      <c r="BA101" s="3"/>
      <c r="BB101" s="3"/>
      <c r="BC101" s="3"/>
      <c r="BD101" s="3">
        <v>0</v>
      </c>
      <c r="BE101" s="3">
        <v>0</v>
      </c>
      <c r="BF101" s="5" t="s">
        <v>43</v>
      </c>
      <c r="BG101" s="3">
        <v>0</v>
      </c>
      <c r="BH101" s="3">
        <v>0</v>
      </c>
      <c r="BI101" s="5" t="s">
        <v>43</v>
      </c>
      <c r="BJ101" s="3">
        <v>0</v>
      </c>
      <c r="BK101" s="3">
        <v>0</v>
      </c>
      <c r="BL101" s="5" t="s">
        <v>43</v>
      </c>
      <c r="BM101" s="3">
        <v>2100000</v>
      </c>
      <c r="BN101" s="3">
        <v>1060323</v>
      </c>
      <c r="BO101" s="5" t="s">
        <v>180</v>
      </c>
      <c r="BP101" s="3">
        <v>115000000</v>
      </c>
      <c r="BQ101" s="3" t="str">
        <f>BQ100+BQ99</f>
        <v>0</v>
      </c>
      <c r="BR101" s="3" t="str">
        <f>IFERROR(BQ101*100/BP101,0)</f>
        <v>0</v>
      </c>
      <c r="BU101">
        <v>10416227</v>
      </c>
      <c r="BV101">
        <v>836056</v>
      </c>
      <c r="BW101">
        <v>0</v>
      </c>
      <c r="BX101">
        <v>0</v>
      </c>
      <c r="BY101">
        <v>-1512460</v>
      </c>
      <c r="BZ101">
        <v>0</v>
      </c>
      <c r="CA101">
        <v>0</v>
      </c>
      <c r="CB101">
        <v>0</v>
      </c>
      <c r="CD101">
        <v>0</v>
      </c>
      <c r="CE101">
        <v>0</v>
      </c>
      <c r="CF101" t="str">
        <f>BQ101-BP101</f>
        <v>0</v>
      </c>
      <c r="CG101" t="str">
        <f>CE83-BW83+BZ83</f>
        <v>0</v>
      </c>
      <c r="CH101" t="str">
        <f>IFERROR(CE101*100/BP101,0)</f>
        <v>0</v>
      </c>
    </row>
    <row r="102" spans="1:86">
      <c r="A102" s="3"/>
    </row>
    <row r="103" spans="1:86">
      <c r="A103" s="3"/>
      <c r="B103" s="5" t="s">
        <v>382</v>
      </c>
      <c r="C103" s="3" t="s">
        <v>365</v>
      </c>
      <c r="D103">
        <v>32000000</v>
      </c>
      <c r="F103">
        <v>257360</v>
      </c>
      <c r="G103" s="2" t="s">
        <v>383</v>
      </c>
      <c r="I103">
        <v>0</v>
      </c>
      <c r="J103" s="2" t="s">
        <v>43</v>
      </c>
      <c r="L103">
        <v>17016689</v>
      </c>
      <c r="M103" s="2" t="s">
        <v>235</v>
      </c>
      <c r="O103">
        <v>436605</v>
      </c>
      <c r="P103" s="2" t="s">
        <v>143</v>
      </c>
      <c r="R103">
        <v>2926763</v>
      </c>
      <c r="S103" s="2" t="s">
        <v>66</v>
      </c>
      <c r="U103">
        <v>101437</v>
      </c>
      <c r="V103" s="2" t="s">
        <v>158</v>
      </c>
      <c r="W103">
        <v>1000000</v>
      </c>
      <c r="X103">
        <v>197957</v>
      </c>
      <c r="Y103" s="2" t="s">
        <v>150</v>
      </c>
      <c r="Z103">
        <v>2900000</v>
      </c>
      <c r="AA103">
        <v>160875</v>
      </c>
      <c r="AB103" s="2" t="s">
        <v>191</v>
      </c>
      <c r="AC103">
        <v>1900000</v>
      </c>
      <c r="AD103">
        <v>0</v>
      </c>
      <c r="AE103" s="2" t="s">
        <v>43</v>
      </c>
      <c r="AI103">
        <v>1400000</v>
      </c>
      <c r="AJ103">
        <v>478053</v>
      </c>
      <c r="AK103" s="2" t="s">
        <v>222</v>
      </c>
      <c r="AL103">
        <v>5700000</v>
      </c>
      <c r="AM103">
        <v>579088</v>
      </c>
      <c r="AN103" s="2" t="s">
        <v>103</v>
      </c>
      <c r="AR103">
        <v>5700000</v>
      </c>
      <c r="AS103">
        <v>796399</v>
      </c>
      <c r="AT103" s="2" t="s">
        <v>233</v>
      </c>
      <c r="AU103">
        <v>2600000</v>
      </c>
      <c r="AV103">
        <v>1163157</v>
      </c>
      <c r="AW103" s="2" t="s">
        <v>84</v>
      </c>
      <c r="AX103">
        <v>0</v>
      </c>
      <c r="AY103">
        <v>834872</v>
      </c>
      <c r="AZ103" s="2" t="s">
        <v>43</v>
      </c>
      <c r="BE103">
        <v>0</v>
      </c>
      <c r="BF103" s="2" t="s">
        <v>43</v>
      </c>
      <c r="BH103">
        <v>0</v>
      </c>
      <c r="BI103" s="2" t="s">
        <v>43</v>
      </c>
      <c r="BK103">
        <v>0</v>
      </c>
      <c r="BL103" s="2" t="s">
        <v>43</v>
      </c>
      <c r="BM103">
        <v>2100000</v>
      </c>
      <c r="BN103">
        <v>407800</v>
      </c>
      <c r="BO103" s="2" t="s">
        <v>77</v>
      </c>
      <c r="BP103">
        <v>32000000</v>
      </c>
      <c r="BQ103">
        <v>25357055</v>
      </c>
      <c r="BR103" t="str">
        <f>IFERROR(BQ103*100/BP103,0)</f>
        <v>0</v>
      </c>
    </row>
    <row r="104" spans="1:86">
      <c r="A104" s="3"/>
      <c r="B104" s="3"/>
      <c r="C104" s="3" t="s">
        <v>366</v>
      </c>
      <c r="D104">
        <v>77000000</v>
      </c>
      <c r="F104">
        <v>835905</v>
      </c>
      <c r="I104">
        <v>209343</v>
      </c>
      <c r="L104">
        <v>0</v>
      </c>
      <c r="O104">
        <v>0</v>
      </c>
      <c r="R104">
        <v>68221260</v>
      </c>
      <c r="U104">
        <v>0</v>
      </c>
      <c r="X104">
        <v>1671435</v>
      </c>
      <c r="AA104">
        <v>6263103</v>
      </c>
      <c r="AD104">
        <v>497384</v>
      </c>
      <c r="AJ104">
        <v>335054</v>
      </c>
      <c r="AM104">
        <v>5062043</v>
      </c>
      <c r="AS104">
        <v>7297018</v>
      </c>
      <c r="AV104">
        <v>3928968</v>
      </c>
      <c r="AY104">
        <v>15333394</v>
      </c>
      <c r="BE104">
        <v>0</v>
      </c>
      <c r="BH104">
        <v>0</v>
      </c>
      <c r="BK104">
        <v>0</v>
      </c>
      <c r="BN104">
        <v>960829</v>
      </c>
      <c r="BP104">
        <v>77000000</v>
      </c>
      <c r="BQ104">
        <v>110615736</v>
      </c>
      <c r="BR104" t="str">
        <f>IFERROR(BQ104*100/BP104,0)</f>
        <v>0</v>
      </c>
    </row>
    <row r="105" spans="1:86">
      <c r="A105" s="3"/>
      <c r="B105" s="3"/>
      <c r="C105" s="3" t="s">
        <v>384</v>
      </c>
      <c r="D105" s="3">
        <v>109000000</v>
      </c>
      <c r="E105" s="3">
        <v>76190</v>
      </c>
      <c r="F105" s="3">
        <v>1093265</v>
      </c>
      <c r="G105" s="5" t="s">
        <v>385</v>
      </c>
      <c r="H105" s="3">
        <v>50793</v>
      </c>
      <c r="I105" s="3">
        <v>209343</v>
      </c>
      <c r="J105" s="5" t="s">
        <v>386</v>
      </c>
      <c r="K105" s="3">
        <v>15782539</v>
      </c>
      <c r="L105" s="3">
        <v>17016689</v>
      </c>
      <c r="M105" s="5" t="s">
        <v>235</v>
      </c>
      <c r="N105" s="3">
        <v>504761</v>
      </c>
      <c r="O105" s="3">
        <v>436605</v>
      </c>
      <c r="P105" s="5" t="s">
        <v>143</v>
      </c>
      <c r="Q105" s="3">
        <v>6988888</v>
      </c>
      <c r="R105" s="3">
        <v>71148023</v>
      </c>
      <c r="S105" s="5" t="s">
        <v>387</v>
      </c>
      <c r="T105" s="3">
        <v>285714</v>
      </c>
      <c r="U105" s="3">
        <v>101437</v>
      </c>
      <c r="V105" s="5" t="s">
        <v>158</v>
      </c>
      <c r="W105" s="3">
        <v>1000000</v>
      </c>
      <c r="X105" s="3">
        <v>1869392</v>
      </c>
      <c r="Y105" s="5" t="s">
        <v>388</v>
      </c>
      <c r="Z105" s="3">
        <v>2900000</v>
      </c>
      <c r="AA105" s="3">
        <v>6423978</v>
      </c>
      <c r="AB105" s="5" t="s">
        <v>389</v>
      </c>
      <c r="AC105" s="3">
        <v>1900000</v>
      </c>
      <c r="AD105" s="3">
        <v>497384</v>
      </c>
      <c r="AE105" s="5" t="s">
        <v>390</v>
      </c>
      <c r="AF105" s="3"/>
      <c r="AG105" s="3"/>
      <c r="AH105" s="3"/>
      <c r="AI105" s="3">
        <v>1400000</v>
      </c>
      <c r="AJ105" s="3">
        <v>813107</v>
      </c>
      <c r="AK105" s="5" t="s">
        <v>145</v>
      </c>
      <c r="AL105" s="3">
        <v>5700000</v>
      </c>
      <c r="AM105" s="3">
        <v>5641131</v>
      </c>
      <c r="AN105" s="5" t="s">
        <v>119</v>
      </c>
      <c r="AO105" s="3"/>
      <c r="AP105" s="3"/>
      <c r="AQ105" s="3"/>
      <c r="AR105" s="3">
        <v>5700000</v>
      </c>
      <c r="AS105" s="3">
        <v>8093417</v>
      </c>
      <c r="AT105" s="5" t="s">
        <v>391</v>
      </c>
      <c r="AU105" s="3">
        <v>2600000</v>
      </c>
      <c r="AV105" s="3">
        <v>1163157</v>
      </c>
      <c r="AW105" s="5" t="s">
        <v>84</v>
      </c>
      <c r="AX105" s="3">
        <v>0</v>
      </c>
      <c r="AY105" s="3">
        <v>16168266</v>
      </c>
      <c r="AZ105" s="5" t="s">
        <v>43</v>
      </c>
      <c r="BA105" s="3"/>
      <c r="BB105" s="3"/>
      <c r="BC105" s="3"/>
      <c r="BD105" s="3">
        <v>0</v>
      </c>
      <c r="BE105" s="3">
        <v>0</v>
      </c>
      <c r="BF105" s="5" t="s">
        <v>43</v>
      </c>
      <c r="BG105" s="3">
        <v>0</v>
      </c>
      <c r="BH105" s="3">
        <v>0</v>
      </c>
      <c r="BI105" s="5" t="s">
        <v>43</v>
      </c>
      <c r="BJ105" s="3">
        <v>0</v>
      </c>
      <c r="BK105" s="3">
        <v>0</v>
      </c>
      <c r="BL105" s="5" t="s">
        <v>43</v>
      </c>
      <c r="BM105" s="3">
        <v>2100000</v>
      </c>
      <c r="BN105" s="3">
        <v>1368629</v>
      </c>
      <c r="BO105" s="5" t="s">
        <v>219</v>
      </c>
      <c r="BP105" s="3">
        <v>109000000</v>
      </c>
      <c r="BQ105" s="3" t="str">
        <f>BQ104+BQ103</f>
        <v>0</v>
      </c>
      <c r="BR105" s="3" t="str">
        <f>IFERROR(BQ105*100/BP105,0)</f>
        <v>0</v>
      </c>
      <c r="BU105">
        <v>532445</v>
      </c>
      <c r="BV105">
        <v>2064268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D105">
        <v>0</v>
      </c>
      <c r="CE105">
        <v>0</v>
      </c>
      <c r="CF105" t="str">
        <f>BQ105-BP105</f>
        <v>0</v>
      </c>
      <c r="CG105" t="str">
        <f>CE83-BW83+BZ83</f>
        <v>0</v>
      </c>
      <c r="CH105" t="str">
        <f>IFERROR(CE105*100/BP105,0)</f>
        <v>0</v>
      </c>
    </row>
    <row r="106" spans="1:86">
      <c r="A106" s="3"/>
    </row>
    <row r="107" spans="1:86">
      <c r="A107" s="3"/>
      <c r="B107" s="5" t="s">
        <v>392</v>
      </c>
      <c r="C107" s="3" t="s">
        <v>365</v>
      </c>
      <c r="D107">
        <v>52000000</v>
      </c>
      <c r="F107">
        <v>0</v>
      </c>
      <c r="G107" s="2" t="s">
        <v>43</v>
      </c>
      <c r="I107">
        <v>84500</v>
      </c>
      <c r="J107" s="2" t="s">
        <v>229</v>
      </c>
      <c r="L107">
        <v>5853522</v>
      </c>
      <c r="M107" s="2" t="s">
        <v>187</v>
      </c>
      <c r="O107">
        <v>148764</v>
      </c>
      <c r="P107" s="2" t="s">
        <v>60</v>
      </c>
      <c r="R107">
        <v>9587422</v>
      </c>
      <c r="S107" s="2" t="s">
        <v>70</v>
      </c>
      <c r="U107">
        <v>237196</v>
      </c>
      <c r="V107" s="2" t="s">
        <v>98</v>
      </c>
      <c r="W107">
        <v>900000</v>
      </c>
      <c r="X107">
        <v>754397</v>
      </c>
      <c r="Y107" s="2" t="s">
        <v>70</v>
      </c>
      <c r="Z107">
        <v>1500000</v>
      </c>
      <c r="AA107">
        <v>142495</v>
      </c>
      <c r="AB107" s="2" t="s">
        <v>113</v>
      </c>
      <c r="AC107">
        <v>600000</v>
      </c>
      <c r="AD107">
        <v>122749</v>
      </c>
      <c r="AE107" s="2" t="s">
        <v>150</v>
      </c>
      <c r="AI107">
        <v>1400000</v>
      </c>
      <c r="AJ107">
        <v>360560</v>
      </c>
      <c r="AK107" s="2" t="s">
        <v>390</v>
      </c>
      <c r="AL107">
        <v>1700000</v>
      </c>
      <c r="AM107">
        <v>1833097</v>
      </c>
      <c r="AN107" s="2" t="s">
        <v>235</v>
      </c>
      <c r="AR107">
        <v>1000000</v>
      </c>
      <c r="AS107">
        <v>2423600</v>
      </c>
      <c r="AT107" s="2" t="s">
        <v>393</v>
      </c>
      <c r="AU107">
        <v>3500000</v>
      </c>
      <c r="AV107">
        <v>2012907</v>
      </c>
      <c r="AW107" s="2" t="s">
        <v>145</v>
      </c>
      <c r="AX107">
        <v>0</v>
      </c>
      <c r="AY107">
        <v>4707652</v>
      </c>
      <c r="AZ107" s="2" t="s">
        <v>43</v>
      </c>
      <c r="BE107">
        <v>0</v>
      </c>
      <c r="BF107" s="2" t="s">
        <v>43</v>
      </c>
      <c r="BH107">
        <v>0</v>
      </c>
      <c r="BI107" s="2" t="s">
        <v>43</v>
      </c>
      <c r="BK107">
        <v>0</v>
      </c>
      <c r="BL107" s="2" t="s">
        <v>43</v>
      </c>
      <c r="BM107">
        <v>800000</v>
      </c>
      <c r="BN107">
        <v>377100</v>
      </c>
      <c r="BO107" s="2" t="s">
        <v>263</v>
      </c>
      <c r="BP107">
        <v>52000000</v>
      </c>
      <c r="BQ107">
        <v>28645961</v>
      </c>
      <c r="BR107" t="str">
        <f>IFERROR(BQ107*100/BP107,0)</f>
        <v>0</v>
      </c>
    </row>
    <row r="108" spans="1:86">
      <c r="A108" s="3"/>
      <c r="B108" s="3"/>
      <c r="C108" s="3" t="s">
        <v>366</v>
      </c>
      <c r="D108">
        <v>0</v>
      </c>
      <c r="F108">
        <v>0</v>
      </c>
      <c r="I108">
        <v>0</v>
      </c>
      <c r="L108">
        <v>0</v>
      </c>
      <c r="O108">
        <v>0</v>
      </c>
      <c r="R108">
        <v>0</v>
      </c>
      <c r="U108">
        <v>0</v>
      </c>
      <c r="X108">
        <v>0</v>
      </c>
      <c r="AA108">
        <v>0</v>
      </c>
      <c r="AD108">
        <v>0</v>
      </c>
      <c r="AJ108">
        <v>0</v>
      </c>
      <c r="AM108">
        <v>0</v>
      </c>
      <c r="AS108">
        <v>0</v>
      </c>
      <c r="AV108">
        <v>0</v>
      </c>
      <c r="AY108">
        <v>0</v>
      </c>
      <c r="BE108">
        <v>0</v>
      </c>
      <c r="BH108">
        <v>0</v>
      </c>
      <c r="BK108">
        <v>0</v>
      </c>
      <c r="BN108">
        <v>0</v>
      </c>
      <c r="BP108">
        <v>0</v>
      </c>
      <c r="BQ108">
        <v>0</v>
      </c>
      <c r="BR108" t="str">
        <f>IFERROR(BQ108*100/BP108,0)</f>
        <v>0</v>
      </c>
    </row>
    <row r="109" spans="1:86">
      <c r="A109" s="3"/>
      <c r="B109" s="3"/>
      <c r="C109" s="3" t="s">
        <v>394</v>
      </c>
      <c r="D109" s="3">
        <v>52000000</v>
      </c>
      <c r="E109" s="3">
        <v>123809</v>
      </c>
      <c r="F109" s="3">
        <v>0</v>
      </c>
      <c r="G109" s="5" t="s">
        <v>43</v>
      </c>
      <c r="H109" s="3">
        <v>82539</v>
      </c>
      <c r="I109" s="3">
        <v>84500</v>
      </c>
      <c r="J109" s="5" t="s">
        <v>229</v>
      </c>
      <c r="K109" s="3">
        <v>25646626</v>
      </c>
      <c r="L109" s="3">
        <v>5853522</v>
      </c>
      <c r="M109" s="5" t="s">
        <v>187</v>
      </c>
      <c r="N109" s="3">
        <v>820238</v>
      </c>
      <c r="O109" s="3">
        <v>148764</v>
      </c>
      <c r="P109" s="5" t="s">
        <v>60</v>
      </c>
      <c r="Q109" s="3">
        <v>11356944</v>
      </c>
      <c r="R109" s="3">
        <v>9587422</v>
      </c>
      <c r="S109" s="5" t="s">
        <v>70</v>
      </c>
      <c r="T109" s="3">
        <v>464285</v>
      </c>
      <c r="U109" s="3">
        <v>237196</v>
      </c>
      <c r="V109" s="5" t="s">
        <v>98</v>
      </c>
      <c r="W109" s="3">
        <v>900000</v>
      </c>
      <c r="X109" s="3">
        <v>754397</v>
      </c>
      <c r="Y109" s="5" t="s">
        <v>70</v>
      </c>
      <c r="Z109" s="3">
        <v>1500000</v>
      </c>
      <c r="AA109" s="3">
        <v>142495</v>
      </c>
      <c r="AB109" s="5" t="s">
        <v>113</v>
      </c>
      <c r="AC109" s="3">
        <v>600000</v>
      </c>
      <c r="AD109" s="3">
        <v>122749</v>
      </c>
      <c r="AE109" s="5" t="s">
        <v>150</v>
      </c>
      <c r="AF109" s="3"/>
      <c r="AG109" s="3"/>
      <c r="AH109" s="3"/>
      <c r="AI109" s="3">
        <v>1400000</v>
      </c>
      <c r="AJ109" s="3">
        <v>360560</v>
      </c>
      <c r="AK109" s="5" t="s">
        <v>390</v>
      </c>
      <c r="AL109" s="3">
        <v>1700000</v>
      </c>
      <c r="AM109" s="3">
        <v>1833097</v>
      </c>
      <c r="AN109" s="5" t="s">
        <v>235</v>
      </c>
      <c r="AO109" s="3"/>
      <c r="AP109" s="3"/>
      <c r="AQ109" s="3"/>
      <c r="AR109" s="3">
        <v>1000000</v>
      </c>
      <c r="AS109" s="3">
        <v>2423600</v>
      </c>
      <c r="AT109" s="5" t="s">
        <v>393</v>
      </c>
      <c r="AU109" s="3">
        <v>3500000</v>
      </c>
      <c r="AV109" s="3">
        <v>2012907</v>
      </c>
      <c r="AW109" s="5" t="s">
        <v>145</v>
      </c>
      <c r="AX109" s="3">
        <v>0</v>
      </c>
      <c r="AY109" s="3">
        <v>4707652</v>
      </c>
      <c r="AZ109" s="5" t="s">
        <v>43</v>
      </c>
      <c r="BA109" s="3"/>
      <c r="BB109" s="3"/>
      <c r="BC109" s="3"/>
      <c r="BD109" s="3">
        <v>0</v>
      </c>
      <c r="BE109" s="3">
        <v>0</v>
      </c>
      <c r="BF109" s="5" t="s">
        <v>43</v>
      </c>
      <c r="BG109" s="3">
        <v>0</v>
      </c>
      <c r="BH109" s="3">
        <v>0</v>
      </c>
      <c r="BI109" s="5" t="s">
        <v>43</v>
      </c>
      <c r="BJ109" s="3">
        <v>0</v>
      </c>
      <c r="BK109" s="3">
        <v>0</v>
      </c>
      <c r="BL109" s="5" t="s">
        <v>43</v>
      </c>
      <c r="BM109" s="3">
        <v>800000</v>
      </c>
      <c r="BN109" s="3">
        <v>377100</v>
      </c>
      <c r="BO109" s="5" t="s">
        <v>263</v>
      </c>
      <c r="BP109" s="3">
        <v>52000000</v>
      </c>
      <c r="BQ109" s="3" t="str">
        <f>BQ108+BQ107</f>
        <v>0</v>
      </c>
      <c r="BR109" s="3" t="str">
        <f>IFERROR(BQ109*100/BP109,0)</f>
        <v>0</v>
      </c>
      <c r="BU109">
        <v>1562546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D109">
        <v>0</v>
      </c>
      <c r="CE109">
        <v>0</v>
      </c>
      <c r="CF109" t="str">
        <f>BQ109-BP109</f>
        <v>0</v>
      </c>
      <c r="CG109" t="str">
        <f>CE83-BW83+BZ83</f>
        <v>0</v>
      </c>
      <c r="CH109" t="str">
        <f>IFERROR(CE109*100/BP109,0)</f>
        <v>0</v>
      </c>
    </row>
    <row r="110" spans="1:86">
      <c r="A110" s="3"/>
    </row>
    <row r="111" spans="1:86">
      <c r="A111" s="3"/>
      <c r="B111" s="5" t="s">
        <v>395</v>
      </c>
      <c r="C111" s="3" t="s">
        <v>365</v>
      </c>
      <c r="D111">
        <v>40000000</v>
      </c>
      <c r="F111">
        <v>0</v>
      </c>
      <c r="G111" s="2" t="s">
        <v>43</v>
      </c>
      <c r="I111">
        <v>33800</v>
      </c>
      <c r="J111" s="2" t="s">
        <v>110</v>
      </c>
      <c r="L111">
        <v>17894427</v>
      </c>
      <c r="M111" s="2" t="s">
        <v>140</v>
      </c>
      <c r="O111">
        <v>413157</v>
      </c>
      <c r="P111" s="2" t="s">
        <v>219</v>
      </c>
      <c r="R111">
        <v>5157769</v>
      </c>
      <c r="S111" s="2" t="s">
        <v>73</v>
      </c>
      <c r="U111">
        <v>-44328</v>
      </c>
      <c r="V111" s="2" t="s">
        <v>396</v>
      </c>
      <c r="W111">
        <v>800000</v>
      </c>
      <c r="X111">
        <v>44865</v>
      </c>
      <c r="Y111" s="2" t="s">
        <v>191</v>
      </c>
      <c r="Z111">
        <v>900000</v>
      </c>
      <c r="AA111">
        <v>189897</v>
      </c>
      <c r="AB111" s="2" t="s">
        <v>237</v>
      </c>
      <c r="AC111">
        <v>700000</v>
      </c>
      <c r="AD111">
        <v>0</v>
      </c>
      <c r="AE111" s="2" t="s">
        <v>43</v>
      </c>
      <c r="AI111">
        <v>900000</v>
      </c>
      <c r="AJ111">
        <v>520022</v>
      </c>
      <c r="AK111" s="2" t="s">
        <v>145</v>
      </c>
      <c r="AL111">
        <v>3900000</v>
      </c>
      <c r="AM111">
        <v>671080</v>
      </c>
      <c r="AN111" s="2" t="s">
        <v>138</v>
      </c>
      <c r="AR111">
        <v>5500000</v>
      </c>
      <c r="AS111">
        <v>248252</v>
      </c>
      <c r="AT111" s="2" t="s">
        <v>106</v>
      </c>
      <c r="AU111">
        <v>1500000</v>
      </c>
      <c r="AV111">
        <v>1643880</v>
      </c>
      <c r="AW111" s="2" t="s">
        <v>179</v>
      </c>
      <c r="AX111">
        <v>0</v>
      </c>
      <c r="AY111">
        <v>778380</v>
      </c>
      <c r="AZ111" s="2" t="s">
        <v>43</v>
      </c>
      <c r="BE111">
        <v>0</v>
      </c>
      <c r="BF111" s="2" t="s">
        <v>43</v>
      </c>
      <c r="BH111">
        <v>0</v>
      </c>
      <c r="BI111" s="2" t="s">
        <v>43</v>
      </c>
      <c r="BK111">
        <v>0</v>
      </c>
      <c r="BL111" s="2" t="s">
        <v>43</v>
      </c>
      <c r="BM111">
        <v>2000000</v>
      </c>
      <c r="BN111">
        <v>171800</v>
      </c>
      <c r="BO111" s="2" t="s">
        <v>113</v>
      </c>
      <c r="BP111">
        <v>40000000</v>
      </c>
      <c r="BQ111">
        <v>27723001</v>
      </c>
      <c r="BR111" t="str">
        <f>IFERROR(BQ111*100/BP111,0)</f>
        <v>0</v>
      </c>
    </row>
    <row r="112" spans="1:86">
      <c r="A112" s="3"/>
      <c r="B112" s="3"/>
      <c r="C112" s="3" t="s">
        <v>366</v>
      </c>
      <c r="D112">
        <v>51000000</v>
      </c>
      <c r="F112">
        <v>34524</v>
      </c>
      <c r="I112">
        <v>247972</v>
      </c>
      <c r="L112">
        <v>0</v>
      </c>
      <c r="O112">
        <v>0</v>
      </c>
      <c r="R112">
        <v>36991595</v>
      </c>
      <c r="U112">
        <v>0</v>
      </c>
      <c r="X112">
        <v>194372</v>
      </c>
      <c r="AA112">
        <v>716870</v>
      </c>
      <c r="AD112">
        <v>261498</v>
      </c>
      <c r="AJ112">
        <v>25835</v>
      </c>
      <c r="AM112">
        <v>5142051</v>
      </c>
      <c r="AS112">
        <v>3277531</v>
      </c>
      <c r="AV112">
        <v>4139004</v>
      </c>
      <c r="AY112">
        <v>4680580</v>
      </c>
      <c r="BE112">
        <v>0</v>
      </c>
      <c r="BH112">
        <v>0</v>
      </c>
      <c r="BK112">
        <v>0</v>
      </c>
      <c r="BN112">
        <v>507000</v>
      </c>
      <c r="BP112">
        <v>51000000</v>
      </c>
      <c r="BQ112">
        <v>56218832</v>
      </c>
      <c r="BR112" t="str">
        <f>IFERROR(BQ112*100/BP112,0)</f>
        <v>0</v>
      </c>
    </row>
    <row r="113" spans="1:86">
      <c r="A113" s="3"/>
      <c r="B113" s="3"/>
      <c r="C113" s="3" t="s">
        <v>397</v>
      </c>
      <c r="D113" s="3">
        <v>91000000</v>
      </c>
      <c r="E113" s="3">
        <v>95238</v>
      </c>
      <c r="F113" s="3">
        <v>34524</v>
      </c>
      <c r="G113" s="5" t="s">
        <v>158</v>
      </c>
      <c r="H113" s="3">
        <v>63492</v>
      </c>
      <c r="I113" s="3">
        <v>281772</v>
      </c>
      <c r="J113" s="5" t="s">
        <v>398</v>
      </c>
      <c r="K113" s="3">
        <v>19728174</v>
      </c>
      <c r="L113" s="3">
        <v>17894427</v>
      </c>
      <c r="M113" s="5" t="s">
        <v>140</v>
      </c>
      <c r="N113" s="3">
        <v>630952</v>
      </c>
      <c r="O113" s="3">
        <v>413157</v>
      </c>
      <c r="P113" s="5" t="s">
        <v>219</v>
      </c>
      <c r="Q113" s="3">
        <v>8736111</v>
      </c>
      <c r="R113" s="3">
        <v>42149364</v>
      </c>
      <c r="S113" s="5" t="s">
        <v>399</v>
      </c>
      <c r="T113" s="3">
        <v>357142</v>
      </c>
      <c r="U113" s="3">
        <v>-44328</v>
      </c>
      <c r="V113" s="5" t="s">
        <v>396</v>
      </c>
      <c r="W113" s="3">
        <v>800000</v>
      </c>
      <c r="X113" s="3">
        <v>239237</v>
      </c>
      <c r="Y113" s="5" t="s">
        <v>102</v>
      </c>
      <c r="Z113" s="3">
        <v>900000</v>
      </c>
      <c r="AA113" s="3">
        <v>906767</v>
      </c>
      <c r="AB113" s="5" t="s">
        <v>252</v>
      </c>
      <c r="AC113" s="3">
        <v>700000</v>
      </c>
      <c r="AD113" s="3">
        <v>261498</v>
      </c>
      <c r="AE113" s="5" t="s">
        <v>56</v>
      </c>
      <c r="AF113" s="3"/>
      <c r="AG113" s="3"/>
      <c r="AH113" s="3"/>
      <c r="AI113" s="3">
        <v>900000</v>
      </c>
      <c r="AJ113" s="3">
        <v>545857</v>
      </c>
      <c r="AK113" s="5" t="s">
        <v>89</v>
      </c>
      <c r="AL113" s="3">
        <v>3900000</v>
      </c>
      <c r="AM113" s="3">
        <v>5813131</v>
      </c>
      <c r="AN113" s="5" t="s">
        <v>400</v>
      </c>
      <c r="AO113" s="3"/>
      <c r="AP113" s="3"/>
      <c r="AQ113" s="3"/>
      <c r="AR113" s="3">
        <v>5500000</v>
      </c>
      <c r="AS113" s="3">
        <v>3525783</v>
      </c>
      <c r="AT113" s="5" t="s">
        <v>272</v>
      </c>
      <c r="AU113" s="3">
        <v>1500000</v>
      </c>
      <c r="AV113" s="3">
        <v>1643880</v>
      </c>
      <c r="AW113" s="5" t="s">
        <v>179</v>
      </c>
      <c r="AX113" s="3">
        <v>0</v>
      </c>
      <c r="AY113" s="3">
        <v>5458960</v>
      </c>
      <c r="AZ113" s="5" t="s">
        <v>43</v>
      </c>
      <c r="BA113" s="3"/>
      <c r="BB113" s="3"/>
      <c r="BC113" s="3"/>
      <c r="BD113" s="3">
        <v>0</v>
      </c>
      <c r="BE113" s="3">
        <v>0</v>
      </c>
      <c r="BF113" s="5" t="s">
        <v>43</v>
      </c>
      <c r="BG113" s="3">
        <v>0</v>
      </c>
      <c r="BH113" s="3">
        <v>0</v>
      </c>
      <c r="BI113" s="5" t="s">
        <v>43</v>
      </c>
      <c r="BJ113" s="3">
        <v>0</v>
      </c>
      <c r="BK113" s="3">
        <v>0</v>
      </c>
      <c r="BL113" s="5" t="s">
        <v>43</v>
      </c>
      <c r="BM113" s="3">
        <v>2000000</v>
      </c>
      <c r="BN113" s="3">
        <v>678800</v>
      </c>
      <c r="BO113" s="5" t="s">
        <v>222</v>
      </c>
      <c r="BP113" s="3">
        <v>91000000</v>
      </c>
      <c r="BQ113" s="3" t="str">
        <f>BQ112+BQ111</f>
        <v>0</v>
      </c>
      <c r="BR113" s="3" t="str">
        <f>IFERROR(BQ113*100/BP113,0)</f>
        <v>0</v>
      </c>
      <c r="BU113">
        <v>1245502</v>
      </c>
      <c r="BV113">
        <v>374801</v>
      </c>
      <c r="BW113">
        <v>0</v>
      </c>
      <c r="BX113">
        <v>0</v>
      </c>
      <c r="BY113">
        <v>-119556</v>
      </c>
      <c r="BZ113">
        <v>0</v>
      </c>
      <c r="CA113">
        <v>0</v>
      </c>
      <c r="CB113">
        <v>0</v>
      </c>
      <c r="CD113">
        <v>0</v>
      </c>
      <c r="CE113">
        <v>0</v>
      </c>
      <c r="CF113" t="str">
        <f>BQ113-BP113</f>
        <v>0</v>
      </c>
      <c r="CG113" t="str">
        <f>CE83-BW83+BZ83</f>
        <v>0</v>
      </c>
      <c r="CH113" t="str">
        <f>IFERROR(CE113*100/BP113,0)</f>
        <v>0</v>
      </c>
    </row>
    <row r="114" spans="1:86">
      <c r="A114" s="3"/>
    </row>
    <row r="115" spans="1:86">
      <c r="A115" s="3"/>
      <c r="B115" s="5" t="s">
        <v>401</v>
      </c>
      <c r="C115" s="3" t="s">
        <v>365</v>
      </c>
      <c r="D115">
        <v>59000000</v>
      </c>
      <c r="F115">
        <v>0</v>
      </c>
      <c r="G115" s="2" t="s">
        <v>43</v>
      </c>
      <c r="I115">
        <v>0</v>
      </c>
      <c r="J115" s="2" t="s">
        <v>43</v>
      </c>
      <c r="L115">
        <v>16762870</v>
      </c>
      <c r="M115" s="2" t="s">
        <v>145</v>
      </c>
      <c r="O115">
        <v>388440</v>
      </c>
      <c r="P115" s="2" t="s">
        <v>66</v>
      </c>
      <c r="R115">
        <v>12482502</v>
      </c>
      <c r="S115" s="2" t="s">
        <v>223</v>
      </c>
      <c r="U115">
        <v>76597</v>
      </c>
      <c r="V115" s="2" t="s">
        <v>133</v>
      </c>
      <c r="W115">
        <v>2000000</v>
      </c>
      <c r="X115">
        <v>666224</v>
      </c>
      <c r="Y115" s="2" t="s">
        <v>80</v>
      </c>
      <c r="Z115">
        <v>2400000</v>
      </c>
      <c r="AA115">
        <v>809762</v>
      </c>
      <c r="AB115" s="2" t="s">
        <v>222</v>
      </c>
      <c r="AC115">
        <v>1000000</v>
      </c>
      <c r="AD115">
        <v>45590</v>
      </c>
      <c r="AE115" s="2" t="s">
        <v>106</v>
      </c>
      <c r="AI115">
        <v>1100000</v>
      </c>
      <c r="AJ115">
        <v>347833</v>
      </c>
      <c r="AK115" s="2" t="s">
        <v>259</v>
      </c>
      <c r="AL115">
        <v>15000000</v>
      </c>
      <c r="AM115">
        <v>1472736</v>
      </c>
      <c r="AN115" s="2" t="s">
        <v>103</v>
      </c>
      <c r="AR115">
        <v>9500000</v>
      </c>
      <c r="AS115">
        <v>1548408</v>
      </c>
      <c r="AT115" s="2" t="s">
        <v>291</v>
      </c>
      <c r="AU115">
        <v>3200000</v>
      </c>
      <c r="AV115">
        <v>3835036</v>
      </c>
      <c r="AW115" s="2" t="s">
        <v>402</v>
      </c>
      <c r="AX115">
        <v>0</v>
      </c>
      <c r="AY115">
        <v>1945387</v>
      </c>
      <c r="AZ115" s="2" t="s">
        <v>43</v>
      </c>
      <c r="BE115">
        <v>0</v>
      </c>
      <c r="BF115" s="2" t="s">
        <v>43</v>
      </c>
      <c r="BH115">
        <v>0</v>
      </c>
      <c r="BI115" s="2" t="s">
        <v>43</v>
      </c>
      <c r="BK115">
        <v>218515</v>
      </c>
      <c r="BL115" s="2" t="s">
        <v>43</v>
      </c>
      <c r="BM115">
        <v>1900000</v>
      </c>
      <c r="BN115">
        <v>741310</v>
      </c>
      <c r="BO115" s="2" t="s">
        <v>88</v>
      </c>
      <c r="BP115">
        <v>59000000</v>
      </c>
      <c r="BQ115">
        <v>41341210</v>
      </c>
      <c r="BR115" t="str">
        <f>IFERROR(BQ115*100/BP115,0)</f>
        <v>0</v>
      </c>
    </row>
    <row r="116" spans="1:86">
      <c r="A116" s="3"/>
      <c r="B116" s="3"/>
      <c r="C116" s="3" t="s">
        <v>366</v>
      </c>
      <c r="D116">
        <v>76000000</v>
      </c>
      <c r="F116">
        <v>109788</v>
      </c>
      <c r="I116">
        <v>594000</v>
      </c>
      <c r="L116">
        <v>0</v>
      </c>
      <c r="O116">
        <v>0</v>
      </c>
      <c r="R116">
        <v>40654337</v>
      </c>
      <c r="U116">
        <v>0</v>
      </c>
      <c r="X116">
        <v>0</v>
      </c>
      <c r="AA116">
        <v>2659562</v>
      </c>
      <c r="AD116">
        <v>1336262</v>
      </c>
      <c r="AJ116">
        <v>0</v>
      </c>
      <c r="AM116">
        <v>9845308</v>
      </c>
      <c r="AS116">
        <v>11973173</v>
      </c>
      <c r="AV116">
        <v>5482968</v>
      </c>
      <c r="AY116">
        <v>9484106</v>
      </c>
      <c r="BE116">
        <v>0</v>
      </c>
      <c r="BH116">
        <v>0</v>
      </c>
      <c r="BK116">
        <v>268801</v>
      </c>
      <c r="BN116">
        <v>167575</v>
      </c>
      <c r="BP116">
        <v>76000000</v>
      </c>
      <c r="BQ116">
        <v>82575880</v>
      </c>
      <c r="BR116" t="str">
        <f>IFERROR(BQ116*100/BP116,0)</f>
        <v>0</v>
      </c>
    </row>
    <row r="117" spans="1:86">
      <c r="A117" s="3"/>
      <c r="B117" s="3"/>
      <c r="C117" s="3" t="s">
        <v>403</v>
      </c>
      <c r="D117" s="3">
        <v>135000000</v>
      </c>
      <c r="E117" s="3">
        <v>140476</v>
      </c>
      <c r="F117" s="3">
        <v>109788</v>
      </c>
      <c r="G117" s="5" t="s">
        <v>217</v>
      </c>
      <c r="H117" s="3">
        <v>93650</v>
      </c>
      <c r="I117" s="3">
        <v>594000</v>
      </c>
      <c r="J117" s="5" t="s">
        <v>404</v>
      </c>
      <c r="K117" s="3">
        <v>29099057</v>
      </c>
      <c r="L117" s="3">
        <v>16762870</v>
      </c>
      <c r="M117" s="5" t="s">
        <v>145</v>
      </c>
      <c r="N117" s="3">
        <v>930654</v>
      </c>
      <c r="O117" s="3">
        <v>388440</v>
      </c>
      <c r="P117" s="5" t="s">
        <v>66</v>
      </c>
      <c r="Q117" s="3">
        <v>12885763</v>
      </c>
      <c r="R117" s="3">
        <v>53136839</v>
      </c>
      <c r="S117" s="5" t="s">
        <v>386</v>
      </c>
      <c r="T117" s="3">
        <v>526785</v>
      </c>
      <c r="U117" s="3">
        <v>76597</v>
      </c>
      <c r="V117" s="5" t="s">
        <v>133</v>
      </c>
      <c r="W117" s="3">
        <v>2000000</v>
      </c>
      <c r="X117" s="3">
        <v>666224</v>
      </c>
      <c r="Y117" s="5" t="s">
        <v>80</v>
      </c>
      <c r="Z117" s="3">
        <v>2400000</v>
      </c>
      <c r="AA117" s="3">
        <v>3469324</v>
      </c>
      <c r="AB117" s="5" t="s">
        <v>62</v>
      </c>
      <c r="AC117" s="3">
        <v>1000000</v>
      </c>
      <c r="AD117" s="3">
        <v>1381852</v>
      </c>
      <c r="AE117" s="5" t="s">
        <v>405</v>
      </c>
      <c r="AF117" s="3"/>
      <c r="AG117" s="3"/>
      <c r="AH117" s="3"/>
      <c r="AI117" s="3">
        <v>1100000</v>
      </c>
      <c r="AJ117" s="3">
        <v>347833</v>
      </c>
      <c r="AK117" s="5" t="s">
        <v>259</v>
      </c>
      <c r="AL117" s="3">
        <v>15000000</v>
      </c>
      <c r="AM117" s="3">
        <v>11318044</v>
      </c>
      <c r="AN117" s="5" t="s">
        <v>78</v>
      </c>
      <c r="AO117" s="3"/>
      <c r="AP117" s="3"/>
      <c r="AQ117" s="3"/>
      <c r="AR117" s="3">
        <v>9500000</v>
      </c>
      <c r="AS117" s="3">
        <v>13521581</v>
      </c>
      <c r="AT117" s="5" t="s">
        <v>391</v>
      </c>
      <c r="AU117" s="3">
        <v>3200000</v>
      </c>
      <c r="AV117" s="3">
        <v>3835036</v>
      </c>
      <c r="AW117" s="5" t="s">
        <v>402</v>
      </c>
      <c r="AX117" s="3">
        <v>0</v>
      </c>
      <c r="AY117" s="3">
        <v>11429493</v>
      </c>
      <c r="AZ117" s="5" t="s">
        <v>43</v>
      </c>
      <c r="BA117" s="3"/>
      <c r="BB117" s="3"/>
      <c r="BC117" s="3"/>
      <c r="BD117" s="3">
        <v>0</v>
      </c>
      <c r="BE117" s="3">
        <v>0</v>
      </c>
      <c r="BF117" s="5" t="s">
        <v>43</v>
      </c>
      <c r="BG117" s="3">
        <v>0</v>
      </c>
      <c r="BH117" s="3">
        <v>0</v>
      </c>
      <c r="BI117" s="5" t="s">
        <v>43</v>
      </c>
      <c r="BJ117" s="3">
        <v>0</v>
      </c>
      <c r="BK117" s="3">
        <v>487316</v>
      </c>
      <c r="BL117" s="5" t="s">
        <v>43</v>
      </c>
      <c r="BM117" s="3">
        <v>1900000</v>
      </c>
      <c r="BN117" s="3">
        <v>908885</v>
      </c>
      <c r="BO117" s="5" t="s">
        <v>83</v>
      </c>
      <c r="BP117" s="3">
        <v>135000000</v>
      </c>
      <c r="BQ117" s="3" t="str">
        <f>BQ116+BQ115</f>
        <v>0</v>
      </c>
      <c r="BR117" s="3" t="str">
        <f>IFERROR(BQ117*100/BP117,0)</f>
        <v>0</v>
      </c>
      <c r="BU117">
        <v>1109173</v>
      </c>
      <c r="BV117">
        <v>27296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D117">
        <v>0</v>
      </c>
      <c r="CE117">
        <v>0</v>
      </c>
      <c r="CF117" t="str">
        <f>BQ117-BP117</f>
        <v>0</v>
      </c>
      <c r="CG117" t="str">
        <f>CE83-BW83+BZ83</f>
        <v>0</v>
      </c>
      <c r="CH117" t="str">
        <f>IFERROR(CE117*100/BP117,0)</f>
        <v>0</v>
      </c>
    </row>
    <row r="118" spans="1:86">
      <c r="A118" s="3"/>
    </row>
    <row r="119" spans="1:86">
      <c r="A119" s="3"/>
      <c r="B119" s="5" t="s">
        <v>406</v>
      </c>
      <c r="C119" s="3" t="s">
        <v>365</v>
      </c>
      <c r="D119">
        <v>37000000</v>
      </c>
      <c r="F119">
        <v>19386</v>
      </c>
      <c r="G119" s="2" t="s">
        <v>174</v>
      </c>
      <c r="I119">
        <v>15000</v>
      </c>
      <c r="J119" s="2" t="s">
        <v>390</v>
      </c>
      <c r="L119">
        <v>14135829</v>
      </c>
      <c r="M119" s="2" t="s">
        <v>306</v>
      </c>
      <c r="O119">
        <v>386328</v>
      </c>
      <c r="P119" s="2" t="s">
        <v>69</v>
      </c>
      <c r="R119">
        <v>5539413</v>
      </c>
      <c r="S119" s="2" t="s">
        <v>144</v>
      </c>
      <c r="U119">
        <v>0</v>
      </c>
      <c r="V119" s="2" t="s">
        <v>43</v>
      </c>
      <c r="W119">
        <v>600000</v>
      </c>
      <c r="X119">
        <v>162055</v>
      </c>
      <c r="Y119" s="2" t="s">
        <v>271</v>
      </c>
      <c r="Z119">
        <v>900000</v>
      </c>
      <c r="AA119">
        <v>121990</v>
      </c>
      <c r="AB119" s="2" t="s">
        <v>233</v>
      </c>
      <c r="AC119">
        <v>800000</v>
      </c>
      <c r="AD119">
        <v>37064</v>
      </c>
      <c r="AE119" s="2" t="s">
        <v>106</v>
      </c>
      <c r="AI119">
        <v>900000</v>
      </c>
      <c r="AJ119">
        <v>1045524</v>
      </c>
      <c r="AK119" s="2" t="s">
        <v>75</v>
      </c>
      <c r="AL119">
        <v>2300000</v>
      </c>
      <c r="AM119">
        <v>1768381</v>
      </c>
      <c r="AN119" s="2" t="s">
        <v>306</v>
      </c>
      <c r="AR119">
        <v>2700000</v>
      </c>
      <c r="AS119">
        <v>1204041</v>
      </c>
      <c r="AT119" s="2" t="s">
        <v>84</v>
      </c>
      <c r="AU119">
        <v>2000000</v>
      </c>
      <c r="AV119">
        <v>1692792</v>
      </c>
      <c r="AW119" s="2" t="s">
        <v>104</v>
      </c>
      <c r="AX119">
        <v>0</v>
      </c>
      <c r="AY119">
        <v>831664</v>
      </c>
      <c r="AZ119" s="2" t="s">
        <v>43</v>
      </c>
      <c r="BE119">
        <v>0</v>
      </c>
      <c r="BF119" s="2" t="s">
        <v>43</v>
      </c>
      <c r="BH119">
        <v>0</v>
      </c>
      <c r="BI119" s="2" t="s">
        <v>43</v>
      </c>
      <c r="BK119">
        <v>0</v>
      </c>
      <c r="BL119" s="2" t="s">
        <v>43</v>
      </c>
      <c r="BM119">
        <v>2300000</v>
      </c>
      <c r="BN119">
        <v>87300</v>
      </c>
      <c r="BO119" s="2" t="s">
        <v>206</v>
      </c>
      <c r="BP119">
        <v>37000000</v>
      </c>
      <c r="BQ119">
        <v>27046767</v>
      </c>
      <c r="BR119" t="str">
        <f>IFERROR(BQ119*100/BP119,0)</f>
        <v>0</v>
      </c>
    </row>
    <row r="120" spans="1:86">
      <c r="A120" s="3"/>
      <c r="B120" s="3"/>
      <c r="C120" s="3" t="s">
        <v>366</v>
      </c>
      <c r="D120">
        <v>29000000</v>
      </c>
      <c r="F120">
        <v>0</v>
      </c>
      <c r="I120">
        <v>0</v>
      </c>
      <c r="L120">
        <v>0</v>
      </c>
      <c r="O120">
        <v>0</v>
      </c>
      <c r="R120">
        <v>17801229</v>
      </c>
      <c r="U120">
        <v>0</v>
      </c>
      <c r="X120">
        <v>519039</v>
      </c>
      <c r="AA120">
        <v>832188</v>
      </c>
      <c r="AD120">
        <v>396794</v>
      </c>
      <c r="AJ120">
        <v>399744</v>
      </c>
      <c r="AM120">
        <v>3339706</v>
      </c>
      <c r="AS120">
        <v>1737800</v>
      </c>
      <c r="AV120">
        <v>1202438</v>
      </c>
      <c r="AY120">
        <v>7860208</v>
      </c>
      <c r="BE120">
        <v>0</v>
      </c>
      <c r="BH120">
        <v>0</v>
      </c>
      <c r="BK120">
        <v>0</v>
      </c>
      <c r="BN120">
        <v>294047</v>
      </c>
      <c r="BP120">
        <v>29000000</v>
      </c>
      <c r="BQ120">
        <v>34383193</v>
      </c>
      <c r="BR120" t="str">
        <f>IFERROR(BQ120*100/BP120,0)</f>
        <v>0</v>
      </c>
    </row>
    <row r="121" spans="1:86">
      <c r="A121" s="3"/>
      <c r="B121" s="3"/>
      <c r="C121" s="3" t="s">
        <v>407</v>
      </c>
      <c r="D121" s="3">
        <v>66000000</v>
      </c>
      <c r="E121" s="3">
        <v>88095</v>
      </c>
      <c r="F121" s="3">
        <v>19386</v>
      </c>
      <c r="G121" s="5" t="s">
        <v>174</v>
      </c>
      <c r="H121" s="3">
        <v>58730</v>
      </c>
      <c r="I121" s="3">
        <v>15000</v>
      </c>
      <c r="J121" s="5" t="s">
        <v>390</v>
      </c>
      <c r="K121" s="3">
        <v>18248561</v>
      </c>
      <c r="L121" s="3">
        <v>14135829</v>
      </c>
      <c r="M121" s="5" t="s">
        <v>306</v>
      </c>
      <c r="N121" s="3">
        <v>583630</v>
      </c>
      <c r="O121" s="3">
        <v>386328</v>
      </c>
      <c r="P121" s="5" t="s">
        <v>69</v>
      </c>
      <c r="Q121" s="3">
        <v>8080902</v>
      </c>
      <c r="R121" s="3">
        <v>23340642</v>
      </c>
      <c r="S121" s="5" t="s">
        <v>408</v>
      </c>
      <c r="T121" s="3">
        <v>330357</v>
      </c>
      <c r="U121" s="3">
        <v>0</v>
      </c>
      <c r="V121" s="5" t="s">
        <v>43</v>
      </c>
      <c r="W121" s="3">
        <v>600000</v>
      </c>
      <c r="X121" s="3">
        <v>681094</v>
      </c>
      <c r="Y121" s="5" t="s">
        <v>211</v>
      </c>
      <c r="Z121" s="3">
        <v>900000</v>
      </c>
      <c r="AA121" s="3">
        <v>954178</v>
      </c>
      <c r="AB121" s="5" t="s">
        <v>196</v>
      </c>
      <c r="AC121" s="3">
        <v>800000</v>
      </c>
      <c r="AD121" s="3">
        <v>433858</v>
      </c>
      <c r="AE121" s="5" t="s">
        <v>97</v>
      </c>
      <c r="AF121" s="3"/>
      <c r="AG121" s="3"/>
      <c r="AH121" s="3"/>
      <c r="AI121" s="3">
        <v>900000</v>
      </c>
      <c r="AJ121" s="3">
        <v>1445268</v>
      </c>
      <c r="AK121" s="5" t="s">
        <v>409</v>
      </c>
      <c r="AL121" s="3">
        <v>2300000</v>
      </c>
      <c r="AM121" s="3">
        <v>5108087</v>
      </c>
      <c r="AN121" s="5" t="s">
        <v>389</v>
      </c>
      <c r="AO121" s="3"/>
      <c r="AP121" s="3"/>
      <c r="AQ121" s="3"/>
      <c r="AR121" s="3">
        <v>2700000</v>
      </c>
      <c r="AS121" s="3">
        <v>2941841</v>
      </c>
      <c r="AT121" s="5" t="s">
        <v>74</v>
      </c>
      <c r="AU121" s="3">
        <v>2000000</v>
      </c>
      <c r="AV121" s="3">
        <v>1692792</v>
      </c>
      <c r="AW121" s="5" t="s">
        <v>104</v>
      </c>
      <c r="AX121" s="3">
        <v>0</v>
      </c>
      <c r="AY121" s="3">
        <v>8691872</v>
      </c>
      <c r="AZ121" s="5" t="s">
        <v>43</v>
      </c>
      <c r="BA121" s="3"/>
      <c r="BB121" s="3"/>
      <c r="BC121" s="3"/>
      <c r="BD121" s="3">
        <v>0</v>
      </c>
      <c r="BE121" s="3">
        <v>0</v>
      </c>
      <c r="BF121" s="5" t="s">
        <v>43</v>
      </c>
      <c r="BG121" s="3">
        <v>0</v>
      </c>
      <c r="BH121" s="3">
        <v>0</v>
      </c>
      <c r="BI121" s="5" t="s">
        <v>43</v>
      </c>
      <c r="BJ121" s="3">
        <v>0</v>
      </c>
      <c r="BK121" s="3">
        <v>0</v>
      </c>
      <c r="BL121" s="5" t="s">
        <v>43</v>
      </c>
      <c r="BM121" s="3">
        <v>2300000</v>
      </c>
      <c r="BN121" s="3">
        <v>381347</v>
      </c>
      <c r="BO121" s="5" t="s">
        <v>138</v>
      </c>
      <c r="BP121" s="3">
        <v>66000000</v>
      </c>
      <c r="BQ121" s="3" t="str">
        <f>BQ120+BQ119</f>
        <v>0</v>
      </c>
      <c r="BR121" s="3" t="str">
        <f>IFERROR(BQ121*100/BP121,0)</f>
        <v>0</v>
      </c>
      <c r="BU121">
        <v>6639109</v>
      </c>
      <c r="BV121">
        <v>859387</v>
      </c>
      <c r="BW121">
        <v>0</v>
      </c>
      <c r="BX121">
        <v>0</v>
      </c>
      <c r="BY121">
        <v>-272234</v>
      </c>
      <c r="BZ121">
        <v>0</v>
      </c>
      <c r="CA121">
        <v>0</v>
      </c>
      <c r="CB121">
        <v>0</v>
      </c>
      <c r="CD121">
        <v>0</v>
      </c>
      <c r="CE121">
        <v>0</v>
      </c>
      <c r="CF121" t="str">
        <f>BQ121-BP121</f>
        <v>0</v>
      </c>
      <c r="CG121" t="str">
        <f>CE83-BW83+BZ83</f>
        <v>0</v>
      </c>
      <c r="CH121" t="str">
        <f>IFERROR(CE121*100/BP121,0)</f>
        <v>0</v>
      </c>
    </row>
    <row r="122" spans="1:86">
      <c r="A122" s="3"/>
    </row>
    <row r="123" spans="1:86">
      <c r="A123" s="3"/>
      <c r="B123" s="5" t="s">
        <v>410</v>
      </c>
      <c r="C123" s="3" t="s">
        <v>365</v>
      </c>
      <c r="D123">
        <v>52000000</v>
      </c>
      <c r="F123">
        <v>0</v>
      </c>
      <c r="G123" s="2" t="s">
        <v>43</v>
      </c>
      <c r="I123">
        <v>84400</v>
      </c>
      <c r="J123" s="2" t="s">
        <v>229</v>
      </c>
      <c r="L123">
        <v>19351238</v>
      </c>
      <c r="M123" s="2" t="s">
        <v>78</v>
      </c>
      <c r="O123">
        <v>143273</v>
      </c>
      <c r="P123" s="2" t="s">
        <v>138</v>
      </c>
      <c r="R123">
        <v>8018565</v>
      </c>
      <c r="S123" s="2" t="s">
        <v>93</v>
      </c>
      <c r="U123">
        <v>44280</v>
      </c>
      <c r="V123" s="2" t="s">
        <v>103</v>
      </c>
      <c r="W123">
        <v>1800000</v>
      </c>
      <c r="X123">
        <v>756389</v>
      </c>
      <c r="Y123" s="2" t="s">
        <v>66</v>
      </c>
      <c r="Z123">
        <v>1100000</v>
      </c>
      <c r="AA123">
        <v>666937</v>
      </c>
      <c r="AB123" s="2" t="s">
        <v>89</v>
      </c>
      <c r="AC123">
        <v>1100000</v>
      </c>
      <c r="AD123">
        <v>31999</v>
      </c>
      <c r="AE123" s="2" t="s">
        <v>137</v>
      </c>
      <c r="AI123">
        <v>1000000</v>
      </c>
      <c r="AJ123">
        <v>1631667</v>
      </c>
      <c r="AK123" s="2" t="s">
        <v>379</v>
      </c>
      <c r="AL123">
        <v>6300000</v>
      </c>
      <c r="AM123">
        <v>2138744</v>
      </c>
      <c r="AN123" s="2" t="s">
        <v>222</v>
      </c>
      <c r="AR123">
        <v>10600000</v>
      </c>
      <c r="AS123">
        <v>6243480</v>
      </c>
      <c r="AT123" s="2" t="s">
        <v>73</v>
      </c>
      <c r="AU123">
        <v>4900000</v>
      </c>
      <c r="AV123">
        <v>4965745</v>
      </c>
      <c r="AW123" s="2" t="s">
        <v>252</v>
      </c>
      <c r="AX123">
        <v>0</v>
      </c>
      <c r="AY123">
        <v>1062921</v>
      </c>
      <c r="AZ123" s="2" t="s">
        <v>43</v>
      </c>
      <c r="BE123">
        <v>0</v>
      </c>
      <c r="BF123" s="2" t="s">
        <v>43</v>
      </c>
      <c r="BH123">
        <v>0</v>
      </c>
      <c r="BI123" s="2" t="s">
        <v>43</v>
      </c>
      <c r="BK123">
        <v>210110</v>
      </c>
      <c r="BL123" s="2" t="s">
        <v>43</v>
      </c>
      <c r="BM123">
        <v>1700000</v>
      </c>
      <c r="BN123">
        <v>516083</v>
      </c>
      <c r="BO123" s="2" t="s">
        <v>102</v>
      </c>
      <c r="BP123">
        <v>52000000</v>
      </c>
      <c r="BQ123">
        <v>45865831</v>
      </c>
      <c r="BR123" t="str">
        <f>IFERROR(BQ123*100/BP123,0)</f>
        <v>0</v>
      </c>
    </row>
    <row r="124" spans="1:86">
      <c r="A124" s="3"/>
      <c r="B124" s="3"/>
      <c r="C124" s="3" t="s">
        <v>366</v>
      </c>
      <c r="D124">
        <v>50000000</v>
      </c>
      <c r="F124">
        <v>0</v>
      </c>
      <c r="I124">
        <v>87488</v>
      </c>
      <c r="L124">
        <v>0</v>
      </c>
      <c r="O124">
        <v>0</v>
      </c>
      <c r="R124">
        <v>13703690</v>
      </c>
      <c r="U124">
        <v>0</v>
      </c>
      <c r="X124">
        <v>386455</v>
      </c>
      <c r="AA124">
        <v>1528149</v>
      </c>
      <c r="AD124">
        <v>1157708</v>
      </c>
      <c r="AJ124">
        <v>23580</v>
      </c>
      <c r="AM124">
        <v>6398705</v>
      </c>
      <c r="AS124">
        <v>9922724</v>
      </c>
      <c r="AV124">
        <v>776271</v>
      </c>
      <c r="AY124">
        <v>1889633</v>
      </c>
      <c r="BE124">
        <v>0</v>
      </c>
      <c r="BH124">
        <v>0</v>
      </c>
      <c r="BK124">
        <v>12811</v>
      </c>
      <c r="BN124">
        <v>796550</v>
      </c>
      <c r="BP124">
        <v>50000000</v>
      </c>
      <c r="BQ124">
        <v>36683764</v>
      </c>
      <c r="BR124" t="str">
        <f>IFERROR(BQ124*100/BP124,0)</f>
        <v>0</v>
      </c>
    </row>
    <row r="125" spans="1:86">
      <c r="A125" s="3"/>
      <c r="B125" s="3"/>
      <c r="C125" s="3" t="s">
        <v>411</v>
      </c>
      <c r="D125" s="3">
        <v>102000000</v>
      </c>
      <c r="E125" s="3">
        <v>123809</v>
      </c>
      <c r="F125" s="3">
        <v>0</v>
      </c>
      <c r="G125" s="5" t="s">
        <v>43</v>
      </c>
      <c r="H125" s="3">
        <v>82539</v>
      </c>
      <c r="I125" s="3">
        <v>171888</v>
      </c>
      <c r="J125" s="5" t="s">
        <v>297</v>
      </c>
      <c r="K125" s="3">
        <v>25646626</v>
      </c>
      <c r="L125" s="3">
        <v>19351238</v>
      </c>
      <c r="M125" s="5" t="s">
        <v>78</v>
      </c>
      <c r="N125" s="3">
        <v>820238</v>
      </c>
      <c r="O125" s="3">
        <v>143273</v>
      </c>
      <c r="P125" s="5" t="s">
        <v>138</v>
      </c>
      <c r="Q125" s="3">
        <v>11356944</v>
      </c>
      <c r="R125" s="3">
        <v>21722255</v>
      </c>
      <c r="S125" s="5" t="s">
        <v>412</v>
      </c>
      <c r="T125" s="3">
        <v>464285</v>
      </c>
      <c r="U125" s="3">
        <v>44280</v>
      </c>
      <c r="V125" s="5" t="s">
        <v>103</v>
      </c>
      <c r="W125" s="3">
        <v>1800000</v>
      </c>
      <c r="X125" s="3">
        <v>1142844</v>
      </c>
      <c r="Y125" s="5" t="s">
        <v>54</v>
      </c>
      <c r="Z125" s="3">
        <v>1100000</v>
      </c>
      <c r="AA125" s="3">
        <v>2195086</v>
      </c>
      <c r="AB125" s="5" t="s">
        <v>413</v>
      </c>
      <c r="AC125" s="3">
        <v>1100000</v>
      </c>
      <c r="AD125" s="3">
        <v>1189707</v>
      </c>
      <c r="AE125" s="5" t="s">
        <v>235</v>
      </c>
      <c r="AF125" s="3"/>
      <c r="AG125" s="3"/>
      <c r="AH125" s="3"/>
      <c r="AI125" s="3">
        <v>1000000</v>
      </c>
      <c r="AJ125" s="3">
        <v>1655247</v>
      </c>
      <c r="AK125" s="5" t="s">
        <v>112</v>
      </c>
      <c r="AL125" s="3">
        <v>6300000</v>
      </c>
      <c r="AM125" s="3">
        <v>8537449</v>
      </c>
      <c r="AN125" s="5" t="s">
        <v>323</v>
      </c>
      <c r="AO125" s="3"/>
      <c r="AP125" s="3"/>
      <c r="AQ125" s="3"/>
      <c r="AR125" s="3">
        <v>10600000</v>
      </c>
      <c r="AS125" s="3">
        <v>16166204</v>
      </c>
      <c r="AT125" s="5" t="s">
        <v>414</v>
      </c>
      <c r="AU125" s="3">
        <v>4900000</v>
      </c>
      <c r="AV125" s="3">
        <v>4965745</v>
      </c>
      <c r="AW125" s="5" t="s">
        <v>252</v>
      </c>
      <c r="AX125" s="3">
        <v>0</v>
      </c>
      <c r="AY125" s="3">
        <v>2952554</v>
      </c>
      <c r="AZ125" s="5" t="s">
        <v>43</v>
      </c>
      <c r="BA125" s="3"/>
      <c r="BB125" s="3"/>
      <c r="BC125" s="3"/>
      <c r="BD125" s="3">
        <v>0</v>
      </c>
      <c r="BE125" s="3">
        <v>0</v>
      </c>
      <c r="BF125" s="5" t="s">
        <v>43</v>
      </c>
      <c r="BG125" s="3">
        <v>0</v>
      </c>
      <c r="BH125" s="3">
        <v>0</v>
      </c>
      <c r="BI125" s="5" t="s">
        <v>43</v>
      </c>
      <c r="BJ125" s="3">
        <v>0</v>
      </c>
      <c r="BK125" s="3">
        <v>222921</v>
      </c>
      <c r="BL125" s="5" t="s">
        <v>43</v>
      </c>
      <c r="BM125" s="3">
        <v>1700000</v>
      </c>
      <c r="BN125" s="3">
        <v>1312633</v>
      </c>
      <c r="BO125" s="5" t="s">
        <v>306</v>
      </c>
      <c r="BP125" s="3">
        <v>102000000</v>
      </c>
      <c r="BQ125" s="3" t="str">
        <f>BQ124+BQ123</f>
        <v>0</v>
      </c>
      <c r="BR125" s="3" t="str">
        <f>IFERROR(BQ125*100/BP125,0)</f>
        <v>0</v>
      </c>
      <c r="BU125">
        <v>8724917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D125">
        <v>0</v>
      </c>
      <c r="CE125">
        <v>0</v>
      </c>
      <c r="CF125" t="str">
        <f>BQ125-BP125</f>
        <v>0</v>
      </c>
      <c r="CG125" t="str">
        <f>CE83-BW83+BZ83</f>
        <v>0</v>
      </c>
      <c r="CH125" t="str">
        <f>IFERROR(CE125*100/BP125,0)</f>
        <v>0</v>
      </c>
    </row>
    <row r="126" spans="1:86">
      <c r="A126" s="3"/>
    </row>
    <row r="127" spans="1:86">
      <c r="A127" s="3"/>
      <c r="B127" s="5" t="s">
        <v>415</v>
      </c>
      <c r="C127" s="3" t="s">
        <v>365</v>
      </c>
      <c r="D127">
        <v>60000000</v>
      </c>
      <c r="F127">
        <v>0</v>
      </c>
      <c r="G127" s="2" t="s">
        <v>43</v>
      </c>
      <c r="I127">
        <v>2586</v>
      </c>
      <c r="J127" s="2" t="s">
        <v>137</v>
      </c>
      <c r="L127">
        <v>16678882</v>
      </c>
      <c r="M127" s="2" t="s">
        <v>130</v>
      </c>
      <c r="O127">
        <v>324516</v>
      </c>
      <c r="P127" s="2" t="s">
        <v>222</v>
      </c>
      <c r="R127">
        <v>10943568</v>
      </c>
      <c r="S127" s="2" t="s">
        <v>70</v>
      </c>
      <c r="U127">
        <v>254692</v>
      </c>
      <c r="V127" s="2" t="s">
        <v>83</v>
      </c>
      <c r="W127">
        <v>3600000</v>
      </c>
      <c r="X127">
        <v>1131249</v>
      </c>
      <c r="Y127" s="2" t="s">
        <v>95</v>
      </c>
      <c r="Z127">
        <v>2200000</v>
      </c>
      <c r="AA127">
        <v>414808</v>
      </c>
      <c r="AB127" s="2" t="s">
        <v>77</v>
      </c>
      <c r="AC127">
        <v>1600000</v>
      </c>
      <c r="AD127">
        <v>0</v>
      </c>
      <c r="AE127" s="2" t="s">
        <v>43</v>
      </c>
      <c r="AI127">
        <v>2000000</v>
      </c>
      <c r="AJ127">
        <v>448352</v>
      </c>
      <c r="AK127" s="2" t="s">
        <v>174</v>
      </c>
      <c r="AL127">
        <v>8700000</v>
      </c>
      <c r="AM127">
        <v>737304</v>
      </c>
      <c r="AN127" s="2" t="s">
        <v>315</v>
      </c>
      <c r="AR127">
        <v>6100000</v>
      </c>
      <c r="AS127">
        <v>967732</v>
      </c>
      <c r="AT127" s="2" t="s">
        <v>291</v>
      </c>
      <c r="AU127">
        <v>2800000</v>
      </c>
      <c r="AV127">
        <v>2374709</v>
      </c>
      <c r="AW127" s="2" t="s">
        <v>104</v>
      </c>
      <c r="AX127">
        <v>0</v>
      </c>
      <c r="AY127">
        <v>1247376</v>
      </c>
      <c r="AZ127" s="2" t="s">
        <v>43</v>
      </c>
      <c r="BE127">
        <v>0</v>
      </c>
      <c r="BF127" s="2" t="s">
        <v>43</v>
      </c>
      <c r="BH127">
        <v>0</v>
      </c>
      <c r="BI127" s="2" t="s">
        <v>43</v>
      </c>
      <c r="BK127">
        <v>0</v>
      </c>
      <c r="BL127" s="2" t="s">
        <v>43</v>
      </c>
      <c r="BM127">
        <v>1900000</v>
      </c>
      <c r="BN127">
        <v>131500</v>
      </c>
      <c r="BO127" s="2" t="s">
        <v>57</v>
      </c>
      <c r="BP127">
        <v>60000000</v>
      </c>
      <c r="BQ127">
        <v>35657274</v>
      </c>
      <c r="BR127" t="str">
        <f>IFERROR(BQ127*100/BP127,0)</f>
        <v>0</v>
      </c>
    </row>
    <row r="128" spans="1:86">
      <c r="A128" s="3"/>
      <c r="B128" s="3"/>
      <c r="C128" s="3" t="s">
        <v>366</v>
      </c>
      <c r="D128">
        <v>73000000</v>
      </c>
      <c r="F128">
        <v>879298</v>
      </c>
      <c r="I128">
        <v>123000</v>
      </c>
      <c r="L128">
        <v>0</v>
      </c>
      <c r="O128">
        <v>65856</v>
      </c>
      <c r="R128">
        <v>46986204</v>
      </c>
      <c r="U128">
        <v>0</v>
      </c>
      <c r="X128">
        <v>130491</v>
      </c>
      <c r="AA128">
        <v>523762</v>
      </c>
      <c r="AD128">
        <v>913535</v>
      </c>
      <c r="AJ128">
        <v>0</v>
      </c>
      <c r="AM128">
        <v>12801382</v>
      </c>
      <c r="AS128">
        <v>1359115</v>
      </c>
      <c r="AV128">
        <v>6338890</v>
      </c>
      <c r="AY128">
        <v>22366902</v>
      </c>
      <c r="BE128">
        <v>0</v>
      </c>
      <c r="BH128">
        <v>0</v>
      </c>
      <c r="BK128">
        <v>1179979</v>
      </c>
      <c r="BN128">
        <v>662900</v>
      </c>
      <c r="BP128">
        <v>73000000</v>
      </c>
      <c r="BQ128">
        <v>94331314</v>
      </c>
      <c r="BR128" t="str">
        <f>IFERROR(BQ128*100/BP128,0)</f>
        <v>0</v>
      </c>
    </row>
    <row r="129" spans="1:86">
      <c r="A129" s="3"/>
      <c r="B129" s="3"/>
      <c r="C129" s="3" t="s">
        <v>416</v>
      </c>
      <c r="D129" s="3">
        <v>133000000</v>
      </c>
      <c r="E129" s="3">
        <v>142857</v>
      </c>
      <c r="F129" s="3">
        <v>879298</v>
      </c>
      <c r="G129" s="5" t="s">
        <v>417</v>
      </c>
      <c r="H129" s="3">
        <v>95238</v>
      </c>
      <c r="I129" s="3">
        <v>125586</v>
      </c>
      <c r="J129" s="5" t="s">
        <v>165</v>
      </c>
      <c r="K129" s="3">
        <v>29592261</v>
      </c>
      <c r="L129" s="3">
        <v>16678882</v>
      </c>
      <c r="M129" s="5" t="s">
        <v>130</v>
      </c>
      <c r="N129" s="3">
        <v>946428</v>
      </c>
      <c r="O129" s="3">
        <v>390372</v>
      </c>
      <c r="P129" s="5" t="s">
        <v>172</v>
      </c>
      <c r="Q129" s="3">
        <v>13104166</v>
      </c>
      <c r="R129" s="3">
        <v>57929772</v>
      </c>
      <c r="S129" s="5" t="s">
        <v>418</v>
      </c>
      <c r="T129" s="3">
        <v>535714</v>
      </c>
      <c r="U129" s="3">
        <v>254692</v>
      </c>
      <c r="V129" s="5" t="s">
        <v>83</v>
      </c>
      <c r="W129" s="3">
        <v>3600000</v>
      </c>
      <c r="X129" s="3">
        <v>1261740</v>
      </c>
      <c r="Y129" s="5" t="s">
        <v>139</v>
      </c>
      <c r="Z129" s="3">
        <v>2200000</v>
      </c>
      <c r="AA129" s="3">
        <v>938570</v>
      </c>
      <c r="AB129" s="5" t="s">
        <v>183</v>
      </c>
      <c r="AC129" s="3">
        <v>1600000</v>
      </c>
      <c r="AD129" s="3">
        <v>913535</v>
      </c>
      <c r="AE129" s="5" t="s">
        <v>254</v>
      </c>
      <c r="AF129" s="3"/>
      <c r="AG129" s="3"/>
      <c r="AH129" s="3"/>
      <c r="AI129" s="3">
        <v>2000000</v>
      </c>
      <c r="AJ129" s="3">
        <v>448352</v>
      </c>
      <c r="AK129" s="5" t="s">
        <v>174</v>
      </c>
      <c r="AL129" s="3">
        <v>8700000</v>
      </c>
      <c r="AM129" s="3">
        <v>13538686</v>
      </c>
      <c r="AN129" s="5" t="s">
        <v>205</v>
      </c>
      <c r="AO129" s="3"/>
      <c r="AP129" s="3"/>
      <c r="AQ129" s="3"/>
      <c r="AR129" s="3">
        <v>6100000</v>
      </c>
      <c r="AS129" s="3">
        <v>2326847</v>
      </c>
      <c r="AT129" s="5" t="s">
        <v>171</v>
      </c>
      <c r="AU129" s="3">
        <v>2800000</v>
      </c>
      <c r="AV129" s="3">
        <v>2374709</v>
      </c>
      <c r="AW129" s="5" t="s">
        <v>104</v>
      </c>
      <c r="AX129" s="3">
        <v>0</v>
      </c>
      <c r="AY129" s="3">
        <v>23614278</v>
      </c>
      <c r="AZ129" s="5" t="s">
        <v>43</v>
      </c>
      <c r="BA129" s="3"/>
      <c r="BB129" s="3"/>
      <c r="BC129" s="3"/>
      <c r="BD129" s="3">
        <v>0</v>
      </c>
      <c r="BE129" s="3">
        <v>0</v>
      </c>
      <c r="BF129" s="5" t="s">
        <v>43</v>
      </c>
      <c r="BG129" s="3">
        <v>0</v>
      </c>
      <c r="BH129" s="3">
        <v>0</v>
      </c>
      <c r="BI129" s="5" t="s">
        <v>43</v>
      </c>
      <c r="BJ129" s="3">
        <v>0</v>
      </c>
      <c r="BK129" s="3">
        <v>1179979</v>
      </c>
      <c r="BL129" s="5" t="s">
        <v>43</v>
      </c>
      <c r="BM129" s="3">
        <v>1900000</v>
      </c>
      <c r="BN129" s="3">
        <v>794400</v>
      </c>
      <c r="BO129" s="5" t="s">
        <v>66</v>
      </c>
      <c r="BP129" s="3">
        <v>133000000</v>
      </c>
      <c r="BQ129" s="3" t="str">
        <f>BQ128+BQ127</f>
        <v>0</v>
      </c>
      <c r="BR129" s="3" t="str">
        <f>IFERROR(BQ129*100/BP129,0)</f>
        <v>0</v>
      </c>
      <c r="BU129">
        <v>2574186</v>
      </c>
      <c r="BV129">
        <v>490490</v>
      </c>
      <c r="BW129">
        <v>0</v>
      </c>
      <c r="BX129">
        <v>0</v>
      </c>
      <c r="BY129">
        <v>-210992</v>
      </c>
      <c r="BZ129">
        <v>0</v>
      </c>
      <c r="CA129">
        <v>0</v>
      </c>
      <c r="CB129">
        <v>0</v>
      </c>
      <c r="CD129">
        <v>0</v>
      </c>
      <c r="CE129">
        <v>0</v>
      </c>
      <c r="CF129" t="str">
        <f>BQ129-BP129</f>
        <v>0</v>
      </c>
      <c r="CG129" t="str">
        <f>CE83-BW83+BZ83</f>
        <v>0</v>
      </c>
      <c r="CH129" t="str">
        <f>IFERROR(CE129*100/BP129,0)</f>
        <v>0</v>
      </c>
    </row>
    <row r="130" spans="1:86">
      <c r="A130" s="3"/>
    </row>
    <row r="131" spans="1:86">
      <c r="A131" s="3"/>
      <c r="B131" s="5" t="s">
        <v>419</v>
      </c>
      <c r="C131" s="3" t="s">
        <v>365</v>
      </c>
      <c r="D131">
        <v>132000000</v>
      </c>
      <c r="F131">
        <v>13721</v>
      </c>
      <c r="G131" s="2" t="s">
        <v>206</v>
      </c>
      <c r="I131">
        <v>0</v>
      </c>
      <c r="J131" s="2" t="s">
        <v>43</v>
      </c>
      <c r="L131">
        <v>21534803</v>
      </c>
      <c r="M131" s="2" t="s">
        <v>80</v>
      </c>
      <c r="O131">
        <v>727057</v>
      </c>
      <c r="P131" s="2" t="s">
        <v>139</v>
      </c>
      <c r="R131">
        <v>61619768</v>
      </c>
      <c r="S131" s="2" t="s">
        <v>118</v>
      </c>
      <c r="U131">
        <v>79674</v>
      </c>
      <c r="V131" s="2" t="s">
        <v>57</v>
      </c>
      <c r="W131">
        <v>3500000</v>
      </c>
      <c r="X131">
        <v>2763087</v>
      </c>
      <c r="Y131" s="2" t="s">
        <v>65</v>
      </c>
      <c r="Z131">
        <v>5400000</v>
      </c>
      <c r="AA131">
        <v>6774862</v>
      </c>
      <c r="AB131" s="2" t="s">
        <v>420</v>
      </c>
      <c r="AC131">
        <v>600000</v>
      </c>
      <c r="AD131">
        <v>591931</v>
      </c>
      <c r="AE131" s="2" t="s">
        <v>119</v>
      </c>
      <c r="AI131">
        <v>4700000</v>
      </c>
      <c r="AJ131">
        <v>3305498</v>
      </c>
      <c r="AK131" s="2" t="s">
        <v>87</v>
      </c>
      <c r="AL131">
        <v>10600000</v>
      </c>
      <c r="AM131">
        <v>1602493</v>
      </c>
      <c r="AN131" s="2" t="s">
        <v>133</v>
      </c>
      <c r="AR131">
        <v>10200000</v>
      </c>
      <c r="AS131">
        <v>5933829</v>
      </c>
      <c r="AT131" s="2" t="s">
        <v>145</v>
      </c>
      <c r="AU131">
        <v>5000000</v>
      </c>
      <c r="AV131">
        <v>3678196</v>
      </c>
      <c r="AW131" s="2" t="s">
        <v>53</v>
      </c>
      <c r="AX131">
        <v>0</v>
      </c>
      <c r="AY131">
        <v>17804117</v>
      </c>
      <c r="AZ131" s="2" t="s">
        <v>43</v>
      </c>
      <c r="BE131">
        <v>0</v>
      </c>
      <c r="BF131" s="2" t="s">
        <v>43</v>
      </c>
      <c r="BH131">
        <v>0</v>
      </c>
      <c r="BI131" s="2" t="s">
        <v>43</v>
      </c>
      <c r="BK131">
        <v>0</v>
      </c>
      <c r="BL131" s="2" t="s">
        <v>43</v>
      </c>
      <c r="BM131">
        <v>4100000</v>
      </c>
      <c r="BN131">
        <v>900037</v>
      </c>
      <c r="BO131" s="2" t="s">
        <v>174</v>
      </c>
      <c r="BP131">
        <v>132000000</v>
      </c>
      <c r="BQ131">
        <v>127329073</v>
      </c>
      <c r="BR131" t="str">
        <f>IFERROR(BQ131*100/BP131,0)</f>
        <v>0</v>
      </c>
    </row>
    <row r="132" spans="1:86">
      <c r="A132" s="3"/>
      <c r="B132" s="3"/>
      <c r="C132" s="3" t="s">
        <v>366</v>
      </c>
      <c r="D132">
        <v>71000000</v>
      </c>
      <c r="F132">
        <v>0</v>
      </c>
      <c r="I132">
        <v>137001</v>
      </c>
      <c r="L132">
        <v>0</v>
      </c>
      <c r="O132">
        <v>0</v>
      </c>
      <c r="R132">
        <v>39695520</v>
      </c>
      <c r="U132">
        <v>0</v>
      </c>
      <c r="X132">
        <v>369477</v>
      </c>
      <c r="AA132">
        <v>3528146</v>
      </c>
      <c r="AD132">
        <v>1050983</v>
      </c>
      <c r="AJ132">
        <v>1981811</v>
      </c>
      <c r="AM132">
        <v>14373882</v>
      </c>
      <c r="AS132">
        <v>2155569</v>
      </c>
      <c r="AV132">
        <v>1977549</v>
      </c>
      <c r="AY132">
        <v>7184648</v>
      </c>
      <c r="BE132">
        <v>0</v>
      </c>
      <c r="BH132">
        <v>0</v>
      </c>
      <c r="BK132">
        <v>0</v>
      </c>
      <c r="BN132">
        <v>1447437</v>
      </c>
      <c r="BP132">
        <v>71000000</v>
      </c>
      <c r="BQ132">
        <v>73902023</v>
      </c>
      <c r="BR132" t="str">
        <f>IFERROR(BQ132*100/BP132,0)</f>
        <v>0</v>
      </c>
    </row>
    <row r="133" spans="1:86">
      <c r="A133" s="3"/>
      <c r="B133" s="3"/>
      <c r="C133" s="3" t="s">
        <v>421</v>
      </c>
      <c r="D133" s="3">
        <v>203000000</v>
      </c>
      <c r="E133" s="3">
        <v>314285</v>
      </c>
      <c r="F133" s="3">
        <v>13721</v>
      </c>
      <c r="G133" s="5" t="s">
        <v>206</v>
      </c>
      <c r="H133" s="3">
        <v>209523</v>
      </c>
      <c r="I133" s="3">
        <v>137001</v>
      </c>
      <c r="J133" s="5" t="s">
        <v>219</v>
      </c>
      <c r="K133" s="3">
        <v>65102976</v>
      </c>
      <c r="L133" s="3">
        <v>21534803</v>
      </c>
      <c r="M133" s="5" t="s">
        <v>80</v>
      </c>
      <c r="N133" s="3">
        <v>2082142</v>
      </c>
      <c r="O133" s="3">
        <v>727057</v>
      </c>
      <c r="P133" s="5" t="s">
        <v>139</v>
      </c>
      <c r="Q133" s="3">
        <v>28829166</v>
      </c>
      <c r="R133" s="3">
        <v>101315288</v>
      </c>
      <c r="S133" s="5" t="s">
        <v>422</v>
      </c>
      <c r="T133" s="3">
        <v>1178571</v>
      </c>
      <c r="U133" s="3">
        <v>79674</v>
      </c>
      <c r="V133" s="5" t="s">
        <v>57</v>
      </c>
      <c r="W133" s="3">
        <v>3500000</v>
      </c>
      <c r="X133" s="3">
        <v>3132564</v>
      </c>
      <c r="Y133" s="5" t="s">
        <v>159</v>
      </c>
      <c r="Z133" s="3">
        <v>5400000</v>
      </c>
      <c r="AA133" s="3">
        <v>10303008</v>
      </c>
      <c r="AB133" s="5" t="s">
        <v>412</v>
      </c>
      <c r="AC133" s="3">
        <v>600000</v>
      </c>
      <c r="AD133" s="3">
        <v>1642914</v>
      </c>
      <c r="AE133" s="5" t="s">
        <v>423</v>
      </c>
      <c r="AF133" s="3"/>
      <c r="AG133" s="3"/>
      <c r="AH133" s="3"/>
      <c r="AI133" s="3">
        <v>4700000</v>
      </c>
      <c r="AJ133" s="3">
        <v>5287309</v>
      </c>
      <c r="AK133" s="5" t="s">
        <v>317</v>
      </c>
      <c r="AL133" s="3">
        <v>10600000</v>
      </c>
      <c r="AM133" s="3">
        <v>15976375</v>
      </c>
      <c r="AN133" s="5" t="s">
        <v>268</v>
      </c>
      <c r="AO133" s="3"/>
      <c r="AP133" s="3"/>
      <c r="AQ133" s="3"/>
      <c r="AR133" s="3">
        <v>10200000</v>
      </c>
      <c r="AS133" s="3">
        <v>8089398</v>
      </c>
      <c r="AT133" s="5" t="s">
        <v>65</v>
      </c>
      <c r="AU133" s="3">
        <v>5000000</v>
      </c>
      <c r="AV133" s="3">
        <v>3678196</v>
      </c>
      <c r="AW133" s="5" t="s">
        <v>53</v>
      </c>
      <c r="AX133" s="3">
        <v>0</v>
      </c>
      <c r="AY133" s="3">
        <v>24988765</v>
      </c>
      <c r="AZ133" s="5" t="s">
        <v>43</v>
      </c>
      <c r="BA133" s="3"/>
      <c r="BB133" s="3"/>
      <c r="BC133" s="3"/>
      <c r="BD133" s="3">
        <v>0</v>
      </c>
      <c r="BE133" s="3">
        <v>0</v>
      </c>
      <c r="BF133" s="5" t="s">
        <v>43</v>
      </c>
      <c r="BG133" s="3">
        <v>0</v>
      </c>
      <c r="BH133" s="3">
        <v>0</v>
      </c>
      <c r="BI133" s="5" t="s">
        <v>43</v>
      </c>
      <c r="BJ133" s="3">
        <v>0</v>
      </c>
      <c r="BK133" s="3">
        <v>0</v>
      </c>
      <c r="BL133" s="5" t="s">
        <v>43</v>
      </c>
      <c r="BM133" s="3">
        <v>4100000</v>
      </c>
      <c r="BN133" s="3">
        <v>2347474</v>
      </c>
      <c r="BO133" s="5" t="s">
        <v>254</v>
      </c>
      <c r="BP133" s="3">
        <v>203000000</v>
      </c>
      <c r="BQ133" s="3" t="str">
        <f>BQ132+BQ131</f>
        <v>0</v>
      </c>
      <c r="BR133" s="3" t="str">
        <f>IFERROR(BQ133*100/BP133,0)</f>
        <v>0</v>
      </c>
      <c r="BU133">
        <v>10383225</v>
      </c>
      <c r="BV133">
        <v>0</v>
      </c>
      <c r="BW133">
        <v>0</v>
      </c>
      <c r="BX133">
        <v>0</v>
      </c>
      <c r="BY133">
        <v>-450909</v>
      </c>
      <c r="BZ133">
        <v>0</v>
      </c>
      <c r="CA133">
        <v>0</v>
      </c>
      <c r="CB133">
        <v>0</v>
      </c>
      <c r="CD133">
        <v>0</v>
      </c>
      <c r="CE133">
        <v>0</v>
      </c>
      <c r="CF133" t="str">
        <f>BQ133-BP133</f>
        <v>0</v>
      </c>
      <c r="CG133" t="str">
        <f>CE83-BW83+BZ83</f>
        <v>0</v>
      </c>
      <c r="CH133" t="str">
        <f>IFERROR(CE133*100/BP133,0)</f>
        <v>0</v>
      </c>
    </row>
    <row r="134" spans="1:86">
      <c r="A134" s="3"/>
    </row>
    <row r="135" spans="1:86">
      <c r="A135" s="3"/>
      <c r="B135" s="5" t="s">
        <v>424</v>
      </c>
      <c r="C135" s="3" t="s">
        <v>365</v>
      </c>
      <c r="D135">
        <v>68000000</v>
      </c>
      <c r="F135">
        <v>0</v>
      </c>
      <c r="G135" s="2" t="s">
        <v>43</v>
      </c>
      <c r="I135">
        <v>167701</v>
      </c>
      <c r="J135" s="2" t="s">
        <v>52</v>
      </c>
      <c r="L135">
        <v>23786783</v>
      </c>
      <c r="M135" s="2" t="s">
        <v>93</v>
      </c>
      <c r="O135">
        <v>177533</v>
      </c>
      <c r="P135" s="2" t="s">
        <v>138</v>
      </c>
      <c r="R135">
        <v>33593031</v>
      </c>
      <c r="S135" s="2" t="s">
        <v>425</v>
      </c>
      <c r="U135">
        <v>0</v>
      </c>
      <c r="V135" s="2" t="s">
        <v>43</v>
      </c>
      <c r="W135">
        <v>2300000</v>
      </c>
      <c r="X135">
        <v>2055860</v>
      </c>
      <c r="Y135" s="2" t="s">
        <v>166</v>
      </c>
      <c r="Z135">
        <v>3200000</v>
      </c>
      <c r="AA135">
        <v>1706906</v>
      </c>
      <c r="AB135" s="2" t="s">
        <v>110</v>
      </c>
      <c r="AC135">
        <v>1300000</v>
      </c>
      <c r="AD135">
        <v>47998</v>
      </c>
      <c r="AE135" s="2" t="s">
        <v>206</v>
      </c>
      <c r="AI135">
        <v>2000000</v>
      </c>
      <c r="AJ135">
        <v>1356520</v>
      </c>
      <c r="AK135" s="2" t="s">
        <v>152</v>
      </c>
      <c r="AL135">
        <v>5800000</v>
      </c>
      <c r="AM135">
        <v>1736880</v>
      </c>
      <c r="AN135" s="2" t="s">
        <v>102</v>
      </c>
      <c r="AR135">
        <v>14100000</v>
      </c>
      <c r="AS135">
        <v>7749149</v>
      </c>
      <c r="AT135" s="2" t="s">
        <v>105</v>
      </c>
      <c r="AU135">
        <v>4800000</v>
      </c>
      <c r="AV135">
        <v>2049951</v>
      </c>
      <c r="AW135" s="2" t="s">
        <v>183</v>
      </c>
      <c r="AX135">
        <v>0</v>
      </c>
      <c r="AY135">
        <v>5603561</v>
      </c>
      <c r="AZ135" s="2" t="s">
        <v>43</v>
      </c>
      <c r="BE135">
        <v>0</v>
      </c>
      <c r="BF135" s="2" t="s">
        <v>43</v>
      </c>
      <c r="BH135">
        <v>0</v>
      </c>
      <c r="BI135" s="2" t="s">
        <v>43</v>
      </c>
      <c r="BK135">
        <v>0</v>
      </c>
      <c r="BL135" s="2" t="s">
        <v>43</v>
      </c>
      <c r="BM135">
        <v>2800000</v>
      </c>
      <c r="BN135">
        <v>1149941</v>
      </c>
      <c r="BO135" s="2" t="s">
        <v>172</v>
      </c>
      <c r="BP135">
        <v>68000000</v>
      </c>
      <c r="BQ135">
        <v>81181814</v>
      </c>
      <c r="BR135" t="str">
        <f>IFERROR(BQ135*100/BP135,0)</f>
        <v>0</v>
      </c>
    </row>
    <row r="136" spans="1:86">
      <c r="A136" s="3"/>
      <c r="B136" s="3"/>
      <c r="C136" s="3" t="s">
        <v>366</v>
      </c>
      <c r="D136">
        <v>82000000</v>
      </c>
      <c r="F136">
        <v>68306</v>
      </c>
      <c r="I136">
        <v>316426</v>
      </c>
      <c r="L136">
        <v>101816</v>
      </c>
      <c r="O136">
        <v>38148</v>
      </c>
      <c r="R136">
        <v>87895179</v>
      </c>
      <c r="U136">
        <v>0</v>
      </c>
      <c r="X136">
        <v>1085243</v>
      </c>
      <c r="AA136">
        <v>5676102</v>
      </c>
      <c r="AD136">
        <v>1284947</v>
      </c>
      <c r="AJ136">
        <v>293222</v>
      </c>
      <c r="AM136">
        <v>6474820</v>
      </c>
      <c r="AS136">
        <v>7164922</v>
      </c>
      <c r="AV136">
        <v>1572837</v>
      </c>
      <c r="AY136">
        <v>19561839</v>
      </c>
      <c r="BE136">
        <v>0</v>
      </c>
      <c r="BH136">
        <v>0</v>
      </c>
      <c r="BK136">
        <v>0</v>
      </c>
      <c r="BN136">
        <v>3506714</v>
      </c>
      <c r="BP136">
        <v>82000000</v>
      </c>
      <c r="BQ136">
        <v>135040521</v>
      </c>
      <c r="BR136" t="str">
        <f>IFERROR(BQ136*100/BP136,0)</f>
        <v>0</v>
      </c>
    </row>
    <row r="137" spans="1:86">
      <c r="A137" s="3"/>
      <c r="B137" s="3"/>
      <c r="C137" s="3" t="s">
        <v>426</v>
      </c>
      <c r="D137" s="3">
        <v>150000000</v>
      </c>
      <c r="E137" s="3">
        <v>161904</v>
      </c>
      <c r="F137" s="3">
        <v>68306</v>
      </c>
      <c r="G137" s="5" t="s">
        <v>66</v>
      </c>
      <c r="H137" s="3">
        <v>107936</v>
      </c>
      <c r="I137" s="3">
        <v>484127</v>
      </c>
      <c r="J137" s="5" t="s">
        <v>427</v>
      </c>
      <c r="K137" s="3">
        <v>33537896</v>
      </c>
      <c r="L137" s="3">
        <v>23888599</v>
      </c>
      <c r="M137" s="5" t="s">
        <v>93</v>
      </c>
      <c r="N137" s="3">
        <v>1072619</v>
      </c>
      <c r="O137" s="3">
        <v>215681</v>
      </c>
      <c r="P137" s="5" t="s">
        <v>150</v>
      </c>
      <c r="Q137" s="3">
        <v>14851388</v>
      </c>
      <c r="R137" s="3">
        <v>121488210</v>
      </c>
      <c r="S137" s="5" t="s">
        <v>428</v>
      </c>
      <c r="T137" s="3">
        <v>607142</v>
      </c>
      <c r="U137" s="3">
        <v>0</v>
      </c>
      <c r="V137" s="5" t="s">
        <v>43</v>
      </c>
      <c r="W137" s="3">
        <v>2300000</v>
      </c>
      <c r="X137" s="3">
        <v>3141103</v>
      </c>
      <c r="Y137" s="5" t="s">
        <v>276</v>
      </c>
      <c r="Z137" s="3">
        <v>3200000</v>
      </c>
      <c r="AA137" s="3">
        <v>7383008</v>
      </c>
      <c r="AB137" s="5" t="s">
        <v>429</v>
      </c>
      <c r="AC137" s="3">
        <v>1300000</v>
      </c>
      <c r="AD137" s="3">
        <v>1332945</v>
      </c>
      <c r="AE137" s="5" t="s">
        <v>227</v>
      </c>
      <c r="AF137" s="3"/>
      <c r="AG137" s="3"/>
      <c r="AH137" s="3"/>
      <c r="AI137" s="3">
        <v>2000000</v>
      </c>
      <c r="AJ137" s="3">
        <v>1649742</v>
      </c>
      <c r="AK137" s="5" t="s">
        <v>114</v>
      </c>
      <c r="AL137" s="3">
        <v>5800000</v>
      </c>
      <c r="AM137" s="3">
        <v>8211700</v>
      </c>
      <c r="AN137" s="5" t="s">
        <v>391</v>
      </c>
      <c r="AO137" s="3"/>
      <c r="AP137" s="3"/>
      <c r="AQ137" s="3"/>
      <c r="AR137" s="3">
        <v>14100000</v>
      </c>
      <c r="AS137" s="3">
        <v>14914071</v>
      </c>
      <c r="AT137" s="5" t="s">
        <v>196</v>
      </c>
      <c r="AU137" s="3">
        <v>4800000</v>
      </c>
      <c r="AV137" s="3">
        <v>2049951</v>
      </c>
      <c r="AW137" s="5" t="s">
        <v>183</v>
      </c>
      <c r="AX137" s="3">
        <v>0</v>
      </c>
      <c r="AY137" s="3">
        <v>25165400</v>
      </c>
      <c r="AZ137" s="5" t="s">
        <v>43</v>
      </c>
      <c r="BA137" s="3"/>
      <c r="BB137" s="3"/>
      <c r="BC137" s="3"/>
      <c r="BD137" s="3">
        <v>0</v>
      </c>
      <c r="BE137" s="3">
        <v>0</v>
      </c>
      <c r="BF137" s="5" t="s">
        <v>43</v>
      </c>
      <c r="BG137" s="3">
        <v>0</v>
      </c>
      <c r="BH137" s="3">
        <v>0</v>
      </c>
      <c r="BI137" s="5" t="s">
        <v>43</v>
      </c>
      <c r="BJ137" s="3">
        <v>0</v>
      </c>
      <c r="BK137" s="3">
        <v>0</v>
      </c>
      <c r="BL137" s="5" t="s">
        <v>43</v>
      </c>
      <c r="BM137" s="3">
        <v>2800000</v>
      </c>
      <c r="BN137" s="3">
        <v>4656655</v>
      </c>
      <c r="BO137" s="5" t="s">
        <v>112</v>
      </c>
      <c r="BP137" s="3">
        <v>150000000</v>
      </c>
      <c r="BQ137" s="3" t="str">
        <f>BQ136+BQ135</f>
        <v>0</v>
      </c>
      <c r="BR137" s="3" t="str">
        <f>IFERROR(BQ137*100/BP137,0)</f>
        <v>0</v>
      </c>
      <c r="BU137">
        <v>18655734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D137">
        <v>0</v>
      </c>
      <c r="CE137">
        <v>0</v>
      </c>
      <c r="CF137" t="str">
        <f>BQ137-BP137</f>
        <v>0</v>
      </c>
      <c r="CG137" t="str">
        <f>CE83-BW83+BZ83</f>
        <v>0</v>
      </c>
      <c r="CH137" t="str">
        <f>IFERROR(CE137*100/BP137,0)</f>
        <v>0</v>
      </c>
    </row>
    <row r="138" spans="1:86">
      <c r="A138" s="3"/>
    </row>
    <row r="139" spans="1:86">
      <c r="A139" s="3"/>
      <c r="B139" s="5" t="s">
        <v>430</v>
      </c>
      <c r="C139" s="3" t="s">
        <v>365</v>
      </c>
      <c r="D139">
        <v>48000000</v>
      </c>
      <c r="F139">
        <v>0</v>
      </c>
      <c r="G139" s="2" t="s">
        <v>43</v>
      </c>
      <c r="I139">
        <v>51558</v>
      </c>
      <c r="J139" s="2" t="s">
        <v>152</v>
      </c>
      <c r="L139">
        <v>21896254</v>
      </c>
      <c r="M139" s="2" t="s">
        <v>164</v>
      </c>
      <c r="O139">
        <v>804929</v>
      </c>
      <c r="P139" s="2" t="s">
        <v>196</v>
      </c>
      <c r="R139">
        <v>5426981</v>
      </c>
      <c r="S139" s="2" t="s">
        <v>94</v>
      </c>
      <c r="U139">
        <v>4318461</v>
      </c>
      <c r="V139" s="2" t="s">
        <v>431</v>
      </c>
      <c r="W139">
        <v>700000</v>
      </c>
      <c r="X139">
        <v>88703</v>
      </c>
      <c r="Y139" s="2" t="s">
        <v>203</v>
      </c>
      <c r="Z139">
        <v>1100000</v>
      </c>
      <c r="AA139">
        <v>82438</v>
      </c>
      <c r="AB139" s="2" t="s">
        <v>57</v>
      </c>
      <c r="AC139">
        <v>600000</v>
      </c>
      <c r="AD139">
        <v>426469</v>
      </c>
      <c r="AE139" s="2" t="s">
        <v>93</v>
      </c>
      <c r="AI139">
        <v>1200000</v>
      </c>
      <c r="AJ139">
        <v>552734</v>
      </c>
      <c r="AK139" s="2" t="s">
        <v>134</v>
      </c>
      <c r="AL139">
        <v>3200000</v>
      </c>
      <c r="AM139">
        <v>1514803</v>
      </c>
      <c r="AN139" s="2" t="s">
        <v>263</v>
      </c>
      <c r="AR139">
        <v>2700000</v>
      </c>
      <c r="AS139">
        <v>1003088</v>
      </c>
      <c r="AT139" s="2" t="s">
        <v>56</v>
      </c>
      <c r="AU139">
        <v>2700000</v>
      </c>
      <c r="AV139">
        <v>2620410</v>
      </c>
      <c r="AW139" s="2" t="s">
        <v>223</v>
      </c>
      <c r="AX139">
        <v>0</v>
      </c>
      <c r="AY139">
        <v>2099839</v>
      </c>
      <c r="AZ139" s="2" t="s">
        <v>43</v>
      </c>
      <c r="BE139">
        <v>0</v>
      </c>
      <c r="BF139" s="2" t="s">
        <v>43</v>
      </c>
      <c r="BH139">
        <v>0</v>
      </c>
      <c r="BI139" s="2" t="s">
        <v>43</v>
      </c>
      <c r="BK139">
        <v>0</v>
      </c>
      <c r="BL139" s="2" t="s">
        <v>43</v>
      </c>
      <c r="BM139">
        <v>2600000</v>
      </c>
      <c r="BN139">
        <v>307800</v>
      </c>
      <c r="BO139" s="2" t="s">
        <v>86</v>
      </c>
      <c r="BP139">
        <v>48000000</v>
      </c>
      <c r="BQ139">
        <v>41194467</v>
      </c>
      <c r="BR139" t="str">
        <f>IFERROR(BQ139*100/BP139,0)</f>
        <v>0</v>
      </c>
    </row>
    <row r="140" spans="1:86">
      <c r="A140" s="3"/>
      <c r="B140" s="3"/>
      <c r="C140" s="3" t="s">
        <v>366</v>
      </c>
      <c r="D140">
        <v>36000000</v>
      </c>
      <c r="F140">
        <v>814128</v>
      </c>
      <c r="I140">
        <v>0</v>
      </c>
      <c r="L140">
        <v>0</v>
      </c>
      <c r="O140">
        <v>0</v>
      </c>
      <c r="R140">
        <v>18461614</v>
      </c>
      <c r="U140">
        <v>0</v>
      </c>
      <c r="X140">
        <v>0</v>
      </c>
      <c r="AA140">
        <v>259131</v>
      </c>
      <c r="AD140">
        <v>681675</v>
      </c>
      <c r="AJ140">
        <v>79851</v>
      </c>
      <c r="AM140">
        <v>4065888</v>
      </c>
      <c r="AS140">
        <v>1086183</v>
      </c>
      <c r="AV140">
        <v>1325690</v>
      </c>
      <c r="AY140">
        <v>2118751</v>
      </c>
      <c r="BE140">
        <v>0</v>
      </c>
      <c r="BH140">
        <v>0</v>
      </c>
      <c r="BK140">
        <v>0</v>
      </c>
      <c r="BN140">
        <v>753570</v>
      </c>
      <c r="BP140">
        <v>36000000</v>
      </c>
      <c r="BQ140">
        <v>29646481</v>
      </c>
      <c r="BR140" t="str">
        <f>IFERROR(BQ140*100/BP140,0)</f>
        <v>0</v>
      </c>
    </row>
    <row r="141" spans="1:86">
      <c r="A141" s="3"/>
      <c r="B141" s="3"/>
      <c r="C141" s="3" t="s">
        <v>432</v>
      </c>
      <c r="D141" s="3">
        <v>84000000</v>
      </c>
      <c r="E141" s="3">
        <v>114285</v>
      </c>
      <c r="F141" s="3">
        <v>814128</v>
      </c>
      <c r="G141" s="5" t="s">
        <v>433</v>
      </c>
      <c r="H141" s="3">
        <v>76190</v>
      </c>
      <c r="I141" s="3">
        <v>51558</v>
      </c>
      <c r="J141" s="5" t="s">
        <v>152</v>
      </c>
      <c r="K141" s="3">
        <v>23673809</v>
      </c>
      <c r="L141" s="3">
        <v>21896254</v>
      </c>
      <c r="M141" s="5" t="s">
        <v>164</v>
      </c>
      <c r="N141" s="3">
        <v>757142</v>
      </c>
      <c r="O141" s="3">
        <v>804929</v>
      </c>
      <c r="P141" s="5" t="s">
        <v>196</v>
      </c>
      <c r="Q141" s="3">
        <v>10483333</v>
      </c>
      <c r="R141" s="3">
        <v>23888595</v>
      </c>
      <c r="S141" s="5" t="s">
        <v>434</v>
      </c>
      <c r="T141" s="3">
        <v>428571</v>
      </c>
      <c r="U141" s="3">
        <v>4318461</v>
      </c>
      <c r="V141" s="5" t="s">
        <v>431</v>
      </c>
      <c r="W141" s="3">
        <v>700000</v>
      </c>
      <c r="X141" s="3">
        <v>88703</v>
      </c>
      <c r="Y141" s="5" t="s">
        <v>203</v>
      </c>
      <c r="Z141" s="3">
        <v>1100000</v>
      </c>
      <c r="AA141" s="3">
        <v>341569</v>
      </c>
      <c r="AB141" s="5" t="s">
        <v>95</v>
      </c>
      <c r="AC141" s="3">
        <v>600000</v>
      </c>
      <c r="AD141" s="3">
        <v>1108144</v>
      </c>
      <c r="AE141" s="5" t="s">
        <v>435</v>
      </c>
      <c r="AF141" s="3"/>
      <c r="AG141" s="3"/>
      <c r="AH141" s="3"/>
      <c r="AI141" s="3">
        <v>1200000</v>
      </c>
      <c r="AJ141" s="3">
        <v>632585</v>
      </c>
      <c r="AK141" s="5" t="s">
        <v>110</v>
      </c>
      <c r="AL141" s="3">
        <v>3200000</v>
      </c>
      <c r="AM141" s="3">
        <v>5580691</v>
      </c>
      <c r="AN141" s="5" t="s">
        <v>436</v>
      </c>
      <c r="AO141" s="3"/>
      <c r="AP141" s="3"/>
      <c r="AQ141" s="3"/>
      <c r="AR141" s="3">
        <v>2700000</v>
      </c>
      <c r="AS141" s="3">
        <v>2089271</v>
      </c>
      <c r="AT141" s="5" t="s">
        <v>306</v>
      </c>
      <c r="AU141" s="3">
        <v>2700000</v>
      </c>
      <c r="AV141" s="3">
        <v>2620410</v>
      </c>
      <c r="AW141" s="5" t="s">
        <v>223</v>
      </c>
      <c r="AX141" s="3">
        <v>0</v>
      </c>
      <c r="AY141" s="3">
        <v>4218590</v>
      </c>
      <c r="AZ141" s="5" t="s">
        <v>43</v>
      </c>
      <c r="BA141" s="3"/>
      <c r="BB141" s="3"/>
      <c r="BC141" s="3"/>
      <c r="BD141" s="3">
        <v>0</v>
      </c>
      <c r="BE141" s="3">
        <v>0</v>
      </c>
      <c r="BF141" s="5" t="s">
        <v>43</v>
      </c>
      <c r="BG141" s="3">
        <v>0</v>
      </c>
      <c r="BH141" s="3">
        <v>0</v>
      </c>
      <c r="BI141" s="5" t="s">
        <v>43</v>
      </c>
      <c r="BJ141" s="3">
        <v>0</v>
      </c>
      <c r="BK141" s="3">
        <v>0</v>
      </c>
      <c r="BL141" s="5" t="s">
        <v>43</v>
      </c>
      <c r="BM141" s="3">
        <v>2600000</v>
      </c>
      <c r="BN141" s="3">
        <v>1061370</v>
      </c>
      <c r="BO141" s="5" t="s">
        <v>172</v>
      </c>
      <c r="BP141" s="3">
        <v>84000000</v>
      </c>
      <c r="BQ141" s="3" t="str">
        <f>BQ140+BQ139</f>
        <v>0</v>
      </c>
      <c r="BR141" s="3" t="str">
        <f>IFERROR(BQ141*100/BP141,0)</f>
        <v>0</v>
      </c>
      <c r="BU141">
        <v>2215942</v>
      </c>
      <c r="BV141">
        <v>0</v>
      </c>
      <c r="BW141">
        <v>0</v>
      </c>
      <c r="BX141">
        <v>0</v>
      </c>
      <c r="BY141">
        <v>-137491</v>
      </c>
      <c r="BZ141">
        <v>0</v>
      </c>
      <c r="CA141">
        <v>0</v>
      </c>
      <c r="CB141">
        <v>0</v>
      </c>
      <c r="CD141">
        <v>0</v>
      </c>
      <c r="CE141">
        <v>0</v>
      </c>
      <c r="CF141" t="str">
        <f>BQ141-BP141</f>
        <v>0</v>
      </c>
      <c r="CG141" t="str">
        <f>CE83-BW83+BZ83</f>
        <v>0</v>
      </c>
      <c r="CH141" t="str">
        <f>IFERROR(CE141*100/BP141,0)</f>
        <v>0</v>
      </c>
    </row>
    <row r="142" spans="1:86">
      <c r="A142" s="3"/>
    </row>
    <row r="143" spans="1:86">
      <c r="A143" s="3"/>
      <c r="B143" s="5" t="s">
        <v>437</v>
      </c>
      <c r="C143" s="3" t="s">
        <v>365</v>
      </c>
      <c r="D143">
        <v>38000000</v>
      </c>
      <c r="F143">
        <v>150711</v>
      </c>
      <c r="G143" s="2" t="s">
        <v>316</v>
      </c>
      <c r="I143">
        <v>302000</v>
      </c>
      <c r="J143" s="2" t="s">
        <v>438</v>
      </c>
      <c r="L143">
        <v>19534066</v>
      </c>
      <c r="M143" s="2" t="s">
        <v>181</v>
      </c>
      <c r="O143">
        <v>947699</v>
      </c>
      <c r="P143" s="2" t="s">
        <v>439</v>
      </c>
      <c r="R143">
        <v>8817259</v>
      </c>
      <c r="S143" s="2" t="s">
        <v>196</v>
      </c>
      <c r="U143">
        <v>0</v>
      </c>
      <c r="V143" s="2" t="s">
        <v>43</v>
      </c>
      <c r="W143">
        <v>1000000</v>
      </c>
      <c r="X143">
        <v>1066382</v>
      </c>
      <c r="Y143" s="2" t="s">
        <v>63</v>
      </c>
      <c r="Z143">
        <v>1600000</v>
      </c>
      <c r="AA143">
        <v>1078551</v>
      </c>
      <c r="AB143" s="2" t="s">
        <v>267</v>
      </c>
      <c r="AC143">
        <v>300000</v>
      </c>
      <c r="AD143">
        <v>0</v>
      </c>
      <c r="AE143" s="2" t="s">
        <v>43</v>
      </c>
      <c r="AI143">
        <v>1200000</v>
      </c>
      <c r="AJ143">
        <v>1143898</v>
      </c>
      <c r="AK143" s="2" t="s">
        <v>173</v>
      </c>
      <c r="AL143">
        <v>2700000</v>
      </c>
      <c r="AM143">
        <v>168601</v>
      </c>
      <c r="AN143" s="2" t="s">
        <v>191</v>
      </c>
      <c r="AR143">
        <v>5800000</v>
      </c>
      <c r="AS143">
        <v>4770998</v>
      </c>
      <c r="AT143" s="2" t="s">
        <v>114</v>
      </c>
      <c r="AU143">
        <v>2700000</v>
      </c>
      <c r="AV143">
        <v>3653051</v>
      </c>
      <c r="AW143" s="2" t="s">
        <v>216</v>
      </c>
      <c r="AX143">
        <v>0</v>
      </c>
      <c r="AY143">
        <v>3076625</v>
      </c>
      <c r="AZ143" s="2" t="s">
        <v>43</v>
      </c>
      <c r="BE143">
        <v>0</v>
      </c>
      <c r="BF143" s="2" t="s">
        <v>43</v>
      </c>
      <c r="BH143">
        <v>0</v>
      </c>
      <c r="BI143" s="2" t="s">
        <v>43</v>
      </c>
      <c r="BK143">
        <v>0</v>
      </c>
      <c r="BL143" s="2" t="s">
        <v>43</v>
      </c>
      <c r="BM143">
        <v>2100000</v>
      </c>
      <c r="BN143">
        <v>401900</v>
      </c>
      <c r="BO143" s="2" t="s">
        <v>77</v>
      </c>
      <c r="BP143">
        <v>38000000</v>
      </c>
      <c r="BQ143">
        <v>45111741</v>
      </c>
      <c r="BR143" t="str">
        <f>IFERROR(BQ143*100/BP143,0)</f>
        <v>0</v>
      </c>
    </row>
    <row r="144" spans="1:86">
      <c r="A144" s="3"/>
      <c r="B144" s="3"/>
      <c r="C144" s="3" t="s">
        <v>366</v>
      </c>
      <c r="D144">
        <v>37000000</v>
      </c>
      <c r="F144">
        <v>0</v>
      </c>
      <c r="I144">
        <v>30000</v>
      </c>
      <c r="L144">
        <v>0</v>
      </c>
      <c r="O144">
        <v>0</v>
      </c>
      <c r="R144">
        <v>19218024</v>
      </c>
      <c r="U144">
        <v>0</v>
      </c>
      <c r="X144">
        <v>0</v>
      </c>
      <c r="AA144">
        <v>1401810</v>
      </c>
      <c r="AD144">
        <v>406701</v>
      </c>
      <c r="AJ144">
        <v>107353</v>
      </c>
      <c r="AM144">
        <v>350229</v>
      </c>
      <c r="AS144">
        <v>4511059</v>
      </c>
      <c r="AV144">
        <v>357565</v>
      </c>
      <c r="AY144">
        <v>1266043</v>
      </c>
      <c r="BE144">
        <v>0</v>
      </c>
      <c r="BH144">
        <v>0</v>
      </c>
      <c r="BK144">
        <v>0</v>
      </c>
      <c r="BN144">
        <v>408500</v>
      </c>
      <c r="BP144">
        <v>37000000</v>
      </c>
      <c r="BQ144">
        <v>28057284</v>
      </c>
      <c r="BR144" t="str">
        <f>IFERROR(BQ144*100/BP144,0)</f>
        <v>0</v>
      </c>
    </row>
    <row r="145" spans="1:86">
      <c r="A145" s="3"/>
      <c r="B145" s="3"/>
      <c r="C145" s="3" t="s">
        <v>440</v>
      </c>
      <c r="D145" s="3">
        <v>75000000</v>
      </c>
      <c r="E145" s="3">
        <v>90476</v>
      </c>
      <c r="F145" s="3">
        <v>150711</v>
      </c>
      <c r="G145" s="5" t="s">
        <v>316</v>
      </c>
      <c r="H145" s="3">
        <v>60317</v>
      </c>
      <c r="I145" s="3">
        <v>332000</v>
      </c>
      <c r="J145" s="5" t="s">
        <v>441</v>
      </c>
      <c r="K145" s="3">
        <v>18741765</v>
      </c>
      <c r="L145" s="3">
        <v>19534066</v>
      </c>
      <c r="M145" s="5" t="s">
        <v>181</v>
      </c>
      <c r="N145" s="3">
        <v>599404</v>
      </c>
      <c r="O145" s="3">
        <v>947699</v>
      </c>
      <c r="P145" s="5" t="s">
        <v>439</v>
      </c>
      <c r="Q145" s="3">
        <v>8299305</v>
      </c>
      <c r="R145" s="3">
        <v>28035283</v>
      </c>
      <c r="S145" s="5" t="s">
        <v>383</v>
      </c>
      <c r="T145" s="3">
        <v>339285</v>
      </c>
      <c r="U145" s="3">
        <v>0</v>
      </c>
      <c r="V145" s="5" t="s">
        <v>43</v>
      </c>
      <c r="W145" s="3">
        <v>1000000</v>
      </c>
      <c r="X145" s="3">
        <v>1066382</v>
      </c>
      <c r="Y145" s="5" t="s">
        <v>63</v>
      </c>
      <c r="Z145" s="3">
        <v>1600000</v>
      </c>
      <c r="AA145" s="3">
        <v>2480361</v>
      </c>
      <c r="AB145" s="5" t="s">
        <v>52</v>
      </c>
      <c r="AC145" s="3">
        <v>300000</v>
      </c>
      <c r="AD145" s="3">
        <v>406701</v>
      </c>
      <c r="AE145" s="5" t="s">
        <v>323</v>
      </c>
      <c r="AF145" s="3"/>
      <c r="AG145" s="3"/>
      <c r="AH145" s="3"/>
      <c r="AI145" s="3">
        <v>1200000</v>
      </c>
      <c r="AJ145" s="3">
        <v>1251251</v>
      </c>
      <c r="AK145" s="5" t="s">
        <v>181</v>
      </c>
      <c r="AL145" s="3">
        <v>2700000</v>
      </c>
      <c r="AM145" s="3">
        <v>518830</v>
      </c>
      <c r="AN145" s="5" t="s">
        <v>77</v>
      </c>
      <c r="AO145" s="3"/>
      <c r="AP145" s="3"/>
      <c r="AQ145" s="3"/>
      <c r="AR145" s="3">
        <v>5800000</v>
      </c>
      <c r="AS145" s="3">
        <v>9282057</v>
      </c>
      <c r="AT145" s="5" t="s">
        <v>286</v>
      </c>
      <c r="AU145" s="3">
        <v>2700000</v>
      </c>
      <c r="AV145" s="3">
        <v>3653051</v>
      </c>
      <c r="AW145" s="5" t="s">
        <v>216</v>
      </c>
      <c r="AX145" s="3">
        <v>0</v>
      </c>
      <c r="AY145" s="3">
        <v>4342668</v>
      </c>
      <c r="AZ145" s="5" t="s">
        <v>43</v>
      </c>
      <c r="BA145" s="3"/>
      <c r="BB145" s="3"/>
      <c r="BC145" s="3"/>
      <c r="BD145" s="3">
        <v>0</v>
      </c>
      <c r="BE145" s="3">
        <v>0</v>
      </c>
      <c r="BF145" s="5" t="s">
        <v>43</v>
      </c>
      <c r="BG145" s="3">
        <v>0</v>
      </c>
      <c r="BH145" s="3">
        <v>0</v>
      </c>
      <c r="BI145" s="5" t="s">
        <v>43</v>
      </c>
      <c r="BJ145" s="3">
        <v>0</v>
      </c>
      <c r="BK145" s="3">
        <v>0</v>
      </c>
      <c r="BL145" s="5" t="s">
        <v>43</v>
      </c>
      <c r="BM145" s="3">
        <v>2100000</v>
      </c>
      <c r="BN145" s="3">
        <v>810400</v>
      </c>
      <c r="BO145" s="5" t="s">
        <v>88</v>
      </c>
      <c r="BP145" s="3">
        <v>75000000</v>
      </c>
      <c r="BQ145" s="3" t="str">
        <f>BQ144+BQ143</f>
        <v>0</v>
      </c>
      <c r="BR145" s="3" t="str">
        <f>IFERROR(BQ145*100/BP145,0)</f>
        <v>0</v>
      </c>
      <c r="BU145">
        <v>9416476</v>
      </c>
      <c r="BV145">
        <v>0</v>
      </c>
      <c r="BW145">
        <v>0</v>
      </c>
      <c r="BX145">
        <v>0</v>
      </c>
      <c r="BY145">
        <v>-498682</v>
      </c>
      <c r="BZ145">
        <v>0</v>
      </c>
      <c r="CA145">
        <v>0</v>
      </c>
      <c r="CB145">
        <v>0</v>
      </c>
      <c r="CD145">
        <v>0</v>
      </c>
      <c r="CE145">
        <v>0</v>
      </c>
      <c r="CF145" t="str">
        <f>BQ145-BP145</f>
        <v>0</v>
      </c>
      <c r="CG145" t="str">
        <f>CE83-BW83+BZ83</f>
        <v>0</v>
      </c>
      <c r="CH145" t="str">
        <f>IFERROR(CE145*100/BP145,0)</f>
        <v>0</v>
      </c>
    </row>
    <row r="146" spans="1:86">
      <c r="A146" s="3"/>
    </row>
    <row r="147" spans="1:86">
      <c r="A147" s="3"/>
      <c r="B147" s="5" t="s">
        <v>442</v>
      </c>
      <c r="C147" s="3" t="s">
        <v>365</v>
      </c>
      <c r="D147">
        <v>31000000</v>
      </c>
      <c r="F147">
        <v>0</v>
      </c>
      <c r="G147" s="2" t="s">
        <v>43</v>
      </c>
      <c r="I147">
        <v>0</v>
      </c>
      <c r="J147" s="2" t="s">
        <v>43</v>
      </c>
      <c r="L147">
        <v>17887162</v>
      </c>
      <c r="M147" s="2" t="s">
        <v>212</v>
      </c>
      <c r="O147">
        <v>446277</v>
      </c>
      <c r="P147" s="2" t="s">
        <v>140</v>
      </c>
      <c r="R147">
        <v>3428968</v>
      </c>
      <c r="S147" s="2" t="s">
        <v>98</v>
      </c>
      <c r="U147">
        <v>477019</v>
      </c>
      <c r="V147" s="2" t="s">
        <v>246</v>
      </c>
      <c r="W147">
        <v>300000</v>
      </c>
      <c r="X147">
        <v>210894</v>
      </c>
      <c r="Y147" s="2" t="s">
        <v>87</v>
      </c>
      <c r="Z147">
        <v>300000</v>
      </c>
      <c r="AA147">
        <v>106435</v>
      </c>
      <c r="AB147" s="2" t="s">
        <v>139</v>
      </c>
      <c r="AC147">
        <v>300000</v>
      </c>
      <c r="AD147">
        <v>0</v>
      </c>
      <c r="AE147" s="2" t="s">
        <v>43</v>
      </c>
      <c r="AI147">
        <v>700000</v>
      </c>
      <c r="AJ147">
        <v>469837</v>
      </c>
      <c r="AK147" s="2" t="s">
        <v>267</v>
      </c>
      <c r="AL147">
        <v>400000</v>
      </c>
      <c r="AM147">
        <v>722012</v>
      </c>
      <c r="AN147" s="2" t="s">
        <v>443</v>
      </c>
      <c r="AR147">
        <v>300000</v>
      </c>
      <c r="AS147">
        <v>251241</v>
      </c>
      <c r="AT147" s="2" t="s">
        <v>70</v>
      </c>
      <c r="AU147">
        <v>1400000</v>
      </c>
      <c r="AV147">
        <v>1375180</v>
      </c>
      <c r="AW147" s="2" t="s">
        <v>129</v>
      </c>
      <c r="AX147">
        <v>0</v>
      </c>
      <c r="AY147">
        <v>383297</v>
      </c>
      <c r="AZ147" s="2" t="s">
        <v>43</v>
      </c>
      <c r="BE147">
        <v>0</v>
      </c>
      <c r="BF147" s="2" t="s">
        <v>43</v>
      </c>
      <c r="BH147">
        <v>0</v>
      </c>
      <c r="BI147" s="2" t="s">
        <v>43</v>
      </c>
      <c r="BK147">
        <v>0</v>
      </c>
      <c r="BL147" s="2" t="s">
        <v>43</v>
      </c>
      <c r="BM147">
        <v>300000</v>
      </c>
      <c r="BN147">
        <v>135000</v>
      </c>
      <c r="BO147" s="2" t="s">
        <v>84</v>
      </c>
      <c r="BP147">
        <v>31000000</v>
      </c>
      <c r="BQ147">
        <v>25893322</v>
      </c>
      <c r="BR147" t="str">
        <f>IFERROR(BQ147*100/BP147,0)</f>
        <v>0</v>
      </c>
    </row>
    <row r="148" spans="1:86">
      <c r="A148" s="3"/>
      <c r="B148" s="3"/>
      <c r="C148" s="3" t="s">
        <v>366</v>
      </c>
      <c r="D148">
        <v>0</v>
      </c>
      <c r="F148">
        <v>0</v>
      </c>
      <c r="I148">
        <v>0</v>
      </c>
      <c r="L148">
        <v>0</v>
      </c>
      <c r="O148">
        <v>0</v>
      </c>
      <c r="R148">
        <v>0</v>
      </c>
      <c r="U148">
        <v>0</v>
      </c>
      <c r="X148">
        <v>0</v>
      </c>
      <c r="AA148">
        <v>0</v>
      </c>
      <c r="AD148">
        <v>0</v>
      </c>
      <c r="AJ148">
        <v>0</v>
      </c>
      <c r="AM148">
        <v>0</v>
      </c>
      <c r="AS148">
        <v>0</v>
      </c>
      <c r="AV148">
        <v>0</v>
      </c>
      <c r="AY148">
        <v>0</v>
      </c>
      <c r="BE148">
        <v>0</v>
      </c>
      <c r="BH148">
        <v>0</v>
      </c>
      <c r="BK148">
        <v>0</v>
      </c>
      <c r="BN148">
        <v>0</v>
      </c>
      <c r="BP148">
        <v>0</v>
      </c>
      <c r="BQ148">
        <v>0</v>
      </c>
      <c r="BR148" t="str">
        <f>IFERROR(BQ148*100/BP148,0)</f>
        <v>0</v>
      </c>
    </row>
    <row r="149" spans="1:86">
      <c r="A149" s="3"/>
      <c r="B149" s="3"/>
      <c r="C149" s="3" t="s">
        <v>444</v>
      </c>
      <c r="D149" s="3">
        <v>31000000</v>
      </c>
      <c r="E149" s="3">
        <v>73809</v>
      </c>
      <c r="F149" s="3">
        <v>0</v>
      </c>
      <c r="G149" s="5" t="s">
        <v>43</v>
      </c>
      <c r="H149" s="3">
        <v>49206</v>
      </c>
      <c r="I149" s="3">
        <v>0</v>
      </c>
      <c r="J149" s="5" t="s">
        <v>43</v>
      </c>
      <c r="K149" s="3">
        <v>15289335</v>
      </c>
      <c r="L149" s="3">
        <v>17887162</v>
      </c>
      <c r="M149" s="5" t="s">
        <v>212</v>
      </c>
      <c r="N149" s="3">
        <v>488988</v>
      </c>
      <c r="O149" s="3">
        <v>446277</v>
      </c>
      <c r="P149" s="5" t="s">
        <v>140</v>
      </c>
      <c r="Q149" s="3">
        <v>6770486</v>
      </c>
      <c r="R149" s="3">
        <v>3428968</v>
      </c>
      <c r="S149" s="5" t="s">
        <v>98</v>
      </c>
      <c r="T149" s="3">
        <v>276785</v>
      </c>
      <c r="U149" s="3">
        <v>477019</v>
      </c>
      <c r="V149" s="5" t="s">
        <v>246</v>
      </c>
      <c r="W149" s="3">
        <v>300000</v>
      </c>
      <c r="X149" s="3">
        <v>210894</v>
      </c>
      <c r="Y149" s="5" t="s">
        <v>87</v>
      </c>
      <c r="Z149" s="3">
        <v>300000</v>
      </c>
      <c r="AA149" s="3">
        <v>106435</v>
      </c>
      <c r="AB149" s="5" t="s">
        <v>139</v>
      </c>
      <c r="AC149" s="3">
        <v>300000</v>
      </c>
      <c r="AD149" s="3">
        <v>0</v>
      </c>
      <c r="AE149" s="5" t="s">
        <v>43</v>
      </c>
      <c r="AF149" s="3"/>
      <c r="AG149" s="3"/>
      <c r="AH149" s="3"/>
      <c r="AI149" s="3">
        <v>700000</v>
      </c>
      <c r="AJ149" s="3">
        <v>469837</v>
      </c>
      <c r="AK149" s="5" t="s">
        <v>267</v>
      </c>
      <c r="AL149" s="3">
        <v>400000</v>
      </c>
      <c r="AM149" s="3">
        <v>722012</v>
      </c>
      <c r="AN149" s="5" t="s">
        <v>443</v>
      </c>
      <c r="AO149" s="3"/>
      <c r="AP149" s="3"/>
      <c r="AQ149" s="3"/>
      <c r="AR149" s="3">
        <v>300000</v>
      </c>
      <c r="AS149" s="3">
        <v>251241</v>
      </c>
      <c r="AT149" s="5" t="s">
        <v>70</v>
      </c>
      <c r="AU149" s="3">
        <v>1400000</v>
      </c>
      <c r="AV149" s="3">
        <v>1375180</v>
      </c>
      <c r="AW149" s="5" t="s">
        <v>129</v>
      </c>
      <c r="AX149" s="3">
        <v>0</v>
      </c>
      <c r="AY149" s="3">
        <v>383297</v>
      </c>
      <c r="AZ149" s="5" t="s">
        <v>43</v>
      </c>
      <c r="BA149" s="3"/>
      <c r="BB149" s="3"/>
      <c r="BC149" s="3"/>
      <c r="BD149" s="3">
        <v>0</v>
      </c>
      <c r="BE149" s="3">
        <v>0</v>
      </c>
      <c r="BF149" s="5" t="s">
        <v>43</v>
      </c>
      <c r="BG149" s="3">
        <v>0</v>
      </c>
      <c r="BH149" s="3">
        <v>0</v>
      </c>
      <c r="BI149" s="5" t="s">
        <v>43</v>
      </c>
      <c r="BJ149" s="3">
        <v>0</v>
      </c>
      <c r="BK149" s="3">
        <v>0</v>
      </c>
      <c r="BL149" s="5" t="s">
        <v>43</v>
      </c>
      <c r="BM149" s="3">
        <v>300000</v>
      </c>
      <c r="BN149" s="3">
        <v>135000</v>
      </c>
      <c r="BO149" s="5" t="s">
        <v>84</v>
      </c>
      <c r="BP149" s="3">
        <v>31000000</v>
      </c>
      <c r="BQ149" s="3" t="str">
        <f>BQ148+BQ147</f>
        <v>0</v>
      </c>
      <c r="BR149" s="3" t="str">
        <f>IFERROR(BQ149*100/BP149,0)</f>
        <v>0</v>
      </c>
      <c r="BU149">
        <v>2706338</v>
      </c>
      <c r="BV149">
        <v>178114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D149">
        <v>0</v>
      </c>
      <c r="CE149">
        <v>0</v>
      </c>
      <c r="CF149" t="str">
        <f>BQ149-BP149</f>
        <v>0</v>
      </c>
      <c r="CG149" t="str">
        <f>CE83-BW83+BZ83</f>
        <v>0</v>
      </c>
      <c r="CH149" t="str">
        <f>IFERROR(CE149*100/BP149,0)</f>
        <v>0</v>
      </c>
    </row>
    <row r="150" spans="1:86">
      <c r="A150" s="3"/>
    </row>
    <row r="151" spans="1:86">
      <c r="A151" s="3"/>
      <c r="B151" s="5" t="s">
        <v>445</v>
      </c>
      <c r="C151" s="3" t="s">
        <v>365</v>
      </c>
      <c r="D151">
        <v>31000000</v>
      </c>
      <c r="F151">
        <v>0</v>
      </c>
      <c r="G151" s="2" t="s">
        <v>43</v>
      </c>
      <c r="I151">
        <v>5191</v>
      </c>
      <c r="J151" s="2" t="s">
        <v>115</v>
      </c>
      <c r="L151">
        <v>19838024</v>
      </c>
      <c r="M151" s="2" t="s">
        <v>288</v>
      </c>
      <c r="O151">
        <v>844118</v>
      </c>
      <c r="P151" s="2" t="s">
        <v>284</v>
      </c>
      <c r="R151">
        <v>5443476</v>
      </c>
      <c r="S151" s="2" t="s">
        <v>55</v>
      </c>
      <c r="U151">
        <v>1406440</v>
      </c>
      <c r="V151" s="2" t="s">
        <v>446</v>
      </c>
      <c r="W151">
        <v>300000</v>
      </c>
      <c r="X151">
        <v>194550</v>
      </c>
      <c r="Y151" s="2" t="s">
        <v>219</v>
      </c>
      <c r="Z151">
        <v>300000</v>
      </c>
      <c r="AA151">
        <v>274262</v>
      </c>
      <c r="AB151" s="2" t="s">
        <v>140</v>
      </c>
      <c r="AC151">
        <v>300000</v>
      </c>
      <c r="AD151">
        <v>0</v>
      </c>
      <c r="AE151" s="2" t="s">
        <v>43</v>
      </c>
      <c r="AI151">
        <v>700000</v>
      </c>
      <c r="AJ151">
        <v>505939</v>
      </c>
      <c r="AK151" s="2" t="s">
        <v>198</v>
      </c>
      <c r="AL151">
        <v>300000</v>
      </c>
      <c r="AM151">
        <v>697378</v>
      </c>
      <c r="AN151" s="2" t="s">
        <v>447</v>
      </c>
      <c r="AR151">
        <v>300000</v>
      </c>
      <c r="AS151">
        <v>1343885</v>
      </c>
      <c r="AT151" s="2" t="s">
        <v>448</v>
      </c>
      <c r="AU151">
        <v>1200000</v>
      </c>
      <c r="AV151">
        <v>1071274</v>
      </c>
      <c r="AW151" s="2" t="s">
        <v>166</v>
      </c>
      <c r="AX151">
        <v>0</v>
      </c>
      <c r="AY151">
        <v>1109818</v>
      </c>
      <c r="AZ151" s="2" t="s">
        <v>43</v>
      </c>
      <c r="BE151">
        <v>0</v>
      </c>
      <c r="BF151" s="2" t="s">
        <v>43</v>
      </c>
      <c r="BH151">
        <v>0</v>
      </c>
      <c r="BI151" s="2" t="s">
        <v>43</v>
      </c>
      <c r="BK151">
        <v>0</v>
      </c>
      <c r="BL151" s="2" t="s">
        <v>43</v>
      </c>
      <c r="BM151">
        <v>300000</v>
      </c>
      <c r="BN151">
        <v>19700</v>
      </c>
      <c r="BO151" s="2" t="s">
        <v>57</v>
      </c>
      <c r="BP151">
        <v>31000000</v>
      </c>
      <c r="BQ151">
        <v>32754055</v>
      </c>
      <c r="BR151" t="str">
        <f>IFERROR(BQ151*100/BP151,0)</f>
        <v>0</v>
      </c>
    </row>
    <row r="152" spans="1:86">
      <c r="A152" s="3"/>
      <c r="B152" s="3"/>
      <c r="C152" s="3" t="s">
        <v>366</v>
      </c>
      <c r="D152">
        <v>0</v>
      </c>
      <c r="F152">
        <v>0</v>
      </c>
      <c r="I152">
        <v>0</v>
      </c>
      <c r="L152">
        <v>0</v>
      </c>
      <c r="O152">
        <v>0</v>
      </c>
      <c r="R152">
        <v>0</v>
      </c>
      <c r="U152">
        <v>0</v>
      </c>
      <c r="X152">
        <v>0</v>
      </c>
      <c r="AA152">
        <v>0</v>
      </c>
      <c r="AD152">
        <v>0</v>
      </c>
      <c r="AJ152">
        <v>0</v>
      </c>
      <c r="AM152">
        <v>0</v>
      </c>
      <c r="AS152">
        <v>0</v>
      </c>
      <c r="AV152">
        <v>0</v>
      </c>
      <c r="AY152">
        <v>0</v>
      </c>
      <c r="BE152">
        <v>0</v>
      </c>
      <c r="BH152">
        <v>0</v>
      </c>
      <c r="BK152">
        <v>0</v>
      </c>
      <c r="BN152">
        <v>0</v>
      </c>
      <c r="BP152">
        <v>0</v>
      </c>
      <c r="BQ152">
        <v>0</v>
      </c>
      <c r="BR152" t="str">
        <f>IFERROR(BQ152*100/BP152,0)</f>
        <v>0</v>
      </c>
    </row>
    <row r="153" spans="1:86">
      <c r="A153" s="3"/>
      <c r="B153" s="3"/>
      <c r="C153" s="3" t="s">
        <v>449</v>
      </c>
      <c r="D153" s="3">
        <v>31000000</v>
      </c>
      <c r="E153" s="3">
        <v>73809</v>
      </c>
      <c r="F153" s="3">
        <v>0</v>
      </c>
      <c r="G153" s="5" t="s">
        <v>43</v>
      </c>
      <c r="H153" s="3">
        <v>49206</v>
      </c>
      <c r="I153" s="3">
        <v>5191</v>
      </c>
      <c r="J153" s="5" t="s">
        <v>115</v>
      </c>
      <c r="K153" s="3">
        <v>15289335</v>
      </c>
      <c r="L153" s="3">
        <v>19838024</v>
      </c>
      <c r="M153" s="5" t="s">
        <v>288</v>
      </c>
      <c r="N153" s="3">
        <v>488988</v>
      </c>
      <c r="O153" s="3">
        <v>844118</v>
      </c>
      <c r="P153" s="5" t="s">
        <v>284</v>
      </c>
      <c r="Q153" s="3">
        <v>6770486</v>
      </c>
      <c r="R153" s="3">
        <v>5443476</v>
      </c>
      <c r="S153" s="5" t="s">
        <v>55</v>
      </c>
      <c r="T153" s="3">
        <v>276785</v>
      </c>
      <c r="U153" s="3">
        <v>1406440</v>
      </c>
      <c r="V153" s="5" t="s">
        <v>446</v>
      </c>
      <c r="W153" s="3">
        <v>300000</v>
      </c>
      <c r="X153" s="3">
        <v>194550</v>
      </c>
      <c r="Y153" s="5" t="s">
        <v>219</v>
      </c>
      <c r="Z153" s="3">
        <v>300000</v>
      </c>
      <c r="AA153" s="3">
        <v>274262</v>
      </c>
      <c r="AB153" s="5" t="s">
        <v>140</v>
      </c>
      <c r="AC153" s="3">
        <v>300000</v>
      </c>
      <c r="AD153" s="3">
        <v>0</v>
      </c>
      <c r="AE153" s="5" t="s">
        <v>43</v>
      </c>
      <c r="AF153" s="3"/>
      <c r="AG153" s="3"/>
      <c r="AH153" s="3"/>
      <c r="AI153" s="3">
        <v>700000</v>
      </c>
      <c r="AJ153" s="3">
        <v>505939</v>
      </c>
      <c r="AK153" s="5" t="s">
        <v>198</v>
      </c>
      <c r="AL153" s="3">
        <v>300000</v>
      </c>
      <c r="AM153" s="3">
        <v>697378</v>
      </c>
      <c r="AN153" s="5" t="s">
        <v>447</v>
      </c>
      <c r="AO153" s="3"/>
      <c r="AP153" s="3"/>
      <c r="AQ153" s="3"/>
      <c r="AR153" s="3">
        <v>300000</v>
      </c>
      <c r="AS153" s="3">
        <v>1343885</v>
      </c>
      <c r="AT153" s="5" t="s">
        <v>448</v>
      </c>
      <c r="AU153" s="3">
        <v>1200000</v>
      </c>
      <c r="AV153" s="3">
        <v>1071274</v>
      </c>
      <c r="AW153" s="5" t="s">
        <v>166</v>
      </c>
      <c r="AX153" s="3">
        <v>0</v>
      </c>
      <c r="AY153" s="3">
        <v>1109818</v>
      </c>
      <c r="AZ153" s="5" t="s">
        <v>43</v>
      </c>
      <c r="BA153" s="3"/>
      <c r="BB153" s="3"/>
      <c r="BC153" s="3"/>
      <c r="BD153" s="3">
        <v>0</v>
      </c>
      <c r="BE153" s="3">
        <v>0</v>
      </c>
      <c r="BF153" s="5" t="s">
        <v>43</v>
      </c>
      <c r="BG153" s="3">
        <v>0</v>
      </c>
      <c r="BH153" s="3">
        <v>0</v>
      </c>
      <c r="BI153" s="5" t="s">
        <v>43</v>
      </c>
      <c r="BJ153" s="3">
        <v>0</v>
      </c>
      <c r="BK153" s="3">
        <v>0</v>
      </c>
      <c r="BL153" s="5" t="s">
        <v>43</v>
      </c>
      <c r="BM153" s="3">
        <v>300000</v>
      </c>
      <c r="BN153" s="3">
        <v>19700</v>
      </c>
      <c r="BO153" s="5" t="s">
        <v>57</v>
      </c>
      <c r="BP153" s="3">
        <v>31000000</v>
      </c>
      <c r="BQ153" s="3" t="str">
        <f>BQ152+BQ151</f>
        <v>0</v>
      </c>
      <c r="BR153" s="3" t="str">
        <f>IFERROR(BQ153*100/BP153,0)</f>
        <v>0</v>
      </c>
      <c r="BU153">
        <v>7777382</v>
      </c>
      <c r="BV153">
        <v>0</v>
      </c>
      <c r="BW153">
        <v>0</v>
      </c>
      <c r="BX153">
        <v>0</v>
      </c>
      <c r="BY153">
        <v>-1</v>
      </c>
      <c r="BZ153">
        <v>0</v>
      </c>
      <c r="CA153">
        <v>0</v>
      </c>
      <c r="CB153">
        <v>0</v>
      </c>
      <c r="CD153">
        <v>0</v>
      </c>
      <c r="CE153">
        <v>0</v>
      </c>
      <c r="CF153" t="str">
        <f>BQ153-BP153</f>
        <v>0</v>
      </c>
      <c r="CG153" t="str">
        <f>CE83-BW83+BZ83</f>
        <v>0</v>
      </c>
      <c r="CH153" t="str">
        <f>IFERROR(CE153*100/BP153,0)</f>
        <v>0</v>
      </c>
    </row>
    <row r="154" spans="1:86">
      <c r="A154" s="3"/>
    </row>
    <row r="155" spans="1:86">
      <c r="A155" s="3"/>
      <c r="B155" s="5" t="s">
        <v>450</v>
      </c>
      <c r="C155" s="3" t="s">
        <v>365</v>
      </c>
      <c r="D155">
        <v>33000000</v>
      </c>
      <c r="F155">
        <v>0</v>
      </c>
      <c r="G155" s="2" t="s">
        <v>43</v>
      </c>
      <c r="I155">
        <v>0</v>
      </c>
      <c r="J155" s="2" t="s">
        <v>43</v>
      </c>
      <c r="L155">
        <v>16345421</v>
      </c>
      <c r="M155" s="2" t="s">
        <v>67</v>
      </c>
      <c r="O155">
        <v>563281</v>
      </c>
      <c r="P155" s="2" t="s">
        <v>235</v>
      </c>
      <c r="R155">
        <v>2974401</v>
      </c>
      <c r="S155" s="2" t="s">
        <v>172</v>
      </c>
      <c r="U155">
        <v>2536279</v>
      </c>
      <c r="V155" s="2" t="s">
        <v>451</v>
      </c>
      <c r="W155">
        <v>300000</v>
      </c>
      <c r="X155">
        <v>151159</v>
      </c>
      <c r="Y155" s="2" t="s">
        <v>180</v>
      </c>
      <c r="Z155">
        <v>300000</v>
      </c>
      <c r="AA155">
        <v>248318</v>
      </c>
      <c r="AB155" s="2" t="s">
        <v>127</v>
      </c>
      <c r="AC155">
        <v>300000</v>
      </c>
      <c r="AD155">
        <v>0</v>
      </c>
      <c r="AE155" s="2" t="s">
        <v>43</v>
      </c>
      <c r="AI155">
        <v>1200000</v>
      </c>
      <c r="AJ155">
        <v>365060</v>
      </c>
      <c r="AK155" s="2" t="s">
        <v>102</v>
      </c>
      <c r="AL155">
        <v>300000</v>
      </c>
      <c r="AM155">
        <v>879269</v>
      </c>
      <c r="AN155" s="2" t="s">
        <v>452</v>
      </c>
      <c r="AR155">
        <v>300000</v>
      </c>
      <c r="AS155">
        <v>506247</v>
      </c>
      <c r="AT155" s="2" t="s">
        <v>453</v>
      </c>
      <c r="AU155">
        <v>1600000</v>
      </c>
      <c r="AV155">
        <v>2815234</v>
      </c>
      <c r="AW155" s="2" t="s">
        <v>454</v>
      </c>
      <c r="AX155">
        <v>0</v>
      </c>
      <c r="AY155">
        <v>1048475</v>
      </c>
      <c r="AZ155" s="2" t="s">
        <v>43</v>
      </c>
      <c r="BE155">
        <v>0</v>
      </c>
      <c r="BF155" s="2" t="s">
        <v>43</v>
      </c>
      <c r="BH155">
        <v>0</v>
      </c>
      <c r="BI155" s="2" t="s">
        <v>43</v>
      </c>
      <c r="BK155">
        <v>0</v>
      </c>
      <c r="BL155" s="2" t="s">
        <v>43</v>
      </c>
      <c r="BM155">
        <v>300000</v>
      </c>
      <c r="BN155">
        <v>318880</v>
      </c>
      <c r="BO155" s="2" t="s">
        <v>196</v>
      </c>
      <c r="BP155">
        <v>33000000</v>
      </c>
      <c r="BQ155">
        <v>28752024</v>
      </c>
      <c r="BR155" t="str">
        <f>IFERROR(BQ155*100/BP155,0)</f>
        <v>0</v>
      </c>
    </row>
    <row r="156" spans="1:86">
      <c r="A156" s="3"/>
      <c r="B156" s="3"/>
      <c r="C156" s="3" t="s">
        <v>366</v>
      </c>
      <c r="D156">
        <v>0</v>
      </c>
      <c r="F156">
        <v>0</v>
      </c>
      <c r="I156">
        <v>0</v>
      </c>
      <c r="L156">
        <v>0</v>
      </c>
      <c r="O156">
        <v>0</v>
      </c>
      <c r="R156">
        <v>0</v>
      </c>
      <c r="U156">
        <v>0</v>
      </c>
      <c r="X156">
        <v>0</v>
      </c>
      <c r="AA156">
        <v>0</v>
      </c>
      <c r="AD156">
        <v>0</v>
      </c>
      <c r="AJ156">
        <v>0</v>
      </c>
      <c r="AM156">
        <v>0</v>
      </c>
      <c r="AS156">
        <v>0</v>
      </c>
      <c r="AV156">
        <v>0</v>
      </c>
      <c r="AY156">
        <v>0</v>
      </c>
      <c r="BE156">
        <v>0</v>
      </c>
      <c r="BH156">
        <v>0</v>
      </c>
      <c r="BK156">
        <v>0</v>
      </c>
      <c r="BN156">
        <v>0</v>
      </c>
      <c r="BP156">
        <v>0</v>
      </c>
      <c r="BQ156">
        <v>0</v>
      </c>
      <c r="BR156" t="str">
        <f>IFERROR(BQ156*100/BP156,0)</f>
        <v>0</v>
      </c>
    </row>
    <row r="157" spans="1:86">
      <c r="A157" s="3"/>
      <c r="B157" s="3"/>
      <c r="C157" s="3" t="s">
        <v>455</v>
      </c>
      <c r="D157" s="3">
        <v>33000000</v>
      </c>
      <c r="E157" s="3">
        <v>78571</v>
      </c>
      <c r="F157" s="3">
        <v>0</v>
      </c>
      <c r="G157" s="5" t="s">
        <v>43</v>
      </c>
      <c r="H157" s="3">
        <v>52380</v>
      </c>
      <c r="I157" s="3">
        <v>0</v>
      </c>
      <c r="J157" s="5" t="s">
        <v>43</v>
      </c>
      <c r="K157" s="3">
        <v>16275744</v>
      </c>
      <c r="L157" s="3">
        <v>16345421</v>
      </c>
      <c r="M157" s="5" t="s">
        <v>67</v>
      </c>
      <c r="N157" s="3">
        <v>520535</v>
      </c>
      <c r="O157" s="3">
        <v>563281</v>
      </c>
      <c r="P157" s="5" t="s">
        <v>235</v>
      </c>
      <c r="Q157" s="3">
        <v>7207291</v>
      </c>
      <c r="R157" s="3">
        <v>2974401</v>
      </c>
      <c r="S157" s="5" t="s">
        <v>172</v>
      </c>
      <c r="T157" s="3">
        <v>294642</v>
      </c>
      <c r="U157" s="3">
        <v>2536279</v>
      </c>
      <c r="V157" s="5" t="s">
        <v>451</v>
      </c>
      <c r="W157" s="3">
        <v>300000</v>
      </c>
      <c r="X157" s="3">
        <v>151159</v>
      </c>
      <c r="Y157" s="5" t="s">
        <v>180</v>
      </c>
      <c r="Z157" s="3">
        <v>300000</v>
      </c>
      <c r="AA157" s="3">
        <v>248318</v>
      </c>
      <c r="AB157" s="5" t="s">
        <v>127</v>
      </c>
      <c r="AC157" s="3">
        <v>300000</v>
      </c>
      <c r="AD157" s="3">
        <v>0</v>
      </c>
      <c r="AE157" s="5" t="s">
        <v>43</v>
      </c>
      <c r="AF157" s="3"/>
      <c r="AG157" s="3"/>
      <c r="AH157" s="3"/>
      <c r="AI157" s="3">
        <v>1200000</v>
      </c>
      <c r="AJ157" s="3">
        <v>365060</v>
      </c>
      <c r="AK157" s="5" t="s">
        <v>102</v>
      </c>
      <c r="AL157" s="3">
        <v>300000</v>
      </c>
      <c r="AM157" s="3">
        <v>879269</v>
      </c>
      <c r="AN157" s="5" t="s">
        <v>452</v>
      </c>
      <c r="AO157" s="3"/>
      <c r="AP157" s="3"/>
      <c r="AQ157" s="3"/>
      <c r="AR157" s="3">
        <v>300000</v>
      </c>
      <c r="AS157" s="3">
        <v>506247</v>
      </c>
      <c r="AT157" s="5" t="s">
        <v>453</v>
      </c>
      <c r="AU157" s="3">
        <v>1600000</v>
      </c>
      <c r="AV157" s="3">
        <v>2815234</v>
      </c>
      <c r="AW157" s="5" t="s">
        <v>454</v>
      </c>
      <c r="AX157" s="3">
        <v>0</v>
      </c>
      <c r="AY157" s="3">
        <v>1048475</v>
      </c>
      <c r="AZ157" s="5" t="s">
        <v>43</v>
      </c>
      <c r="BA157" s="3"/>
      <c r="BB157" s="3"/>
      <c r="BC157" s="3"/>
      <c r="BD157" s="3">
        <v>0</v>
      </c>
      <c r="BE157" s="3">
        <v>0</v>
      </c>
      <c r="BF157" s="5" t="s">
        <v>43</v>
      </c>
      <c r="BG157" s="3">
        <v>0</v>
      </c>
      <c r="BH157" s="3">
        <v>0</v>
      </c>
      <c r="BI157" s="5" t="s">
        <v>43</v>
      </c>
      <c r="BJ157" s="3">
        <v>0</v>
      </c>
      <c r="BK157" s="3">
        <v>0</v>
      </c>
      <c r="BL157" s="5" t="s">
        <v>43</v>
      </c>
      <c r="BM157" s="3">
        <v>300000</v>
      </c>
      <c r="BN157" s="3">
        <v>318880</v>
      </c>
      <c r="BO157" s="5" t="s">
        <v>196</v>
      </c>
      <c r="BP157" s="3">
        <v>33000000</v>
      </c>
      <c r="BQ157" s="3" t="str">
        <f>BQ156+BQ155</f>
        <v>0</v>
      </c>
      <c r="BR157" s="3" t="str">
        <f>IFERROR(BQ157*100/BP157,0)</f>
        <v>0</v>
      </c>
      <c r="BU157">
        <v>1770001</v>
      </c>
      <c r="BV157">
        <v>1154104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D157">
        <v>0</v>
      </c>
      <c r="CE157">
        <v>0</v>
      </c>
      <c r="CF157" t="str">
        <f>BQ157-BP157</f>
        <v>0</v>
      </c>
      <c r="CG157" t="str">
        <f>CE83-BW83+BZ83</f>
        <v>0</v>
      </c>
      <c r="CH157" t="str">
        <f>IFERROR(CE157*100/BP157,0)</f>
        <v>0</v>
      </c>
    </row>
    <row r="158" spans="1:86">
      <c r="A158" s="3"/>
    </row>
    <row r="159" spans="1:86">
      <c r="A159" s="3"/>
      <c r="B159" s="5" t="s">
        <v>456</v>
      </c>
      <c r="C159" s="3" t="s">
        <v>365</v>
      </c>
      <c r="D159">
        <v>32000000</v>
      </c>
      <c r="F159">
        <v>427475</v>
      </c>
      <c r="G159" s="2" t="s">
        <v>457</v>
      </c>
      <c r="I159">
        <v>2586</v>
      </c>
      <c r="J159" s="2" t="s">
        <v>106</v>
      </c>
      <c r="L159">
        <v>24645531</v>
      </c>
      <c r="M159" s="2" t="s">
        <v>205</v>
      </c>
      <c r="O159">
        <v>763815</v>
      </c>
      <c r="P159" s="2" t="s">
        <v>268</v>
      </c>
      <c r="R159">
        <v>3873695</v>
      </c>
      <c r="S159" s="2" t="s">
        <v>105</v>
      </c>
      <c r="U159">
        <v>0</v>
      </c>
      <c r="V159" s="2" t="s">
        <v>43</v>
      </c>
      <c r="W159">
        <v>300000</v>
      </c>
      <c r="X159">
        <v>49826</v>
      </c>
      <c r="Y159" s="2" t="s">
        <v>138</v>
      </c>
      <c r="Z159">
        <v>300000</v>
      </c>
      <c r="AA159">
        <v>158365</v>
      </c>
      <c r="AB159" s="2" t="s">
        <v>110</v>
      </c>
      <c r="AC159">
        <v>300000</v>
      </c>
      <c r="AD159">
        <v>0</v>
      </c>
      <c r="AE159" s="2" t="s">
        <v>43</v>
      </c>
      <c r="AI159">
        <v>900000</v>
      </c>
      <c r="AJ159">
        <v>507605</v>
      </c>
      <c r="AK159" s="2" t="s">
        <v>130</v>
      </c>
      <c r="AL159">
        <v>600000</v>
      </c>
      <c r="AM159">
        <v>1341808</v>
      </c>
      <c r="AN159" s="2" t="s">
        <v>458</v>
      </c>
      <c r="AR159">
        <v>300000</v>
      </c>
      <c r="AS159">
        <v>297061</v>
      </c>
      <c r="AT159" s="2" t="s">
        <v>119</v>
      </c>
      <c r="AU159">
        <v>1200000</v>
      </c>
      <c r="AV159">
        <v>923072</v>
      </c>
      <c r="AW159" s="2" t="s">
        <v>306</v>
      </c>
      <c r="AX159">
        <v>0</v>
      </c>
      <c r="AY159">
        <v>1106681</v>
      </c>
      <c r="AZ159" s="2" t="s">
        <v>43</v>
      </c>
      <c r="BE159">
        <v>0</v>
      </c>
      <c r="BF159" s="2" t="s">
        <v>43</v>
      </c>
      <c r="BH159">
        <v>0</v>
      </c>
      <c r="BI159" s="2" t="s">
        <v>43</v>
      </c>
      <c r="BK159">
        <v>0</v>
      </c>
      <c r="BL159" s="2" t="s">
        <v>43</v>
      </c>
      <c r="BM159">
        <v>300000</v>
      </c>
      <c r="BN159">
        <v>145000</v>
      </c>
      <c r="BO159" s="2" t="s">
        <v>83</v>
      </c>
      <c r="BP159">
        <v>32000000</v>
      </c>
      <c r="BQ159">
        <v>34242520</v>
      </c>
      <c r="BR159" t="str">
        <f>IFERROR(BQ159*100/BP159,0)</f>
        <v>0</v>
      </c>
    </row>
    <row r="160" spans="1:86">
      <c r="A160" s="3"/>
      <c r="B160" s="3"/>
      <c r="C160" s="3" t="s">
        <v>366</v>
      </c>
      <c r="D160">
        <v>0</v>
      </c>
      <c r="F160">
        <v>0</v>
      </c>
      <c r="I160">
        <v>0</v>
      </c>
      <c r="L160">
        <v>0</v>
      </c>
      <c r="O160">
        <v>0</v>
      </c>
      <c r="R160">
        <v>0</v>
      </c>
      <c r="U160">
        <v>0</v>
      </c>
      <c r="X160">
        <v>0</v>
      </c>
      <c r="AA160">
        <v>0</v>
      </c>
      <c r="AD160">
        <v>0</v>
      </c>
      <c r="AJ160">
        <v>0</v>
      </c>
      <c r="AM160">
        <v>0</v>
      </c>
      <c r="AS160">
        <v>0</v>
      </c>
      <c r="AV160">
        <v>0</v>
      </c>
      <c r="AY160">
        <v>0</v>
      </c>
      <c r="BE160">
        <v>0</v>
      </c>
      <c r="BH160">
        <v>0</v>
      </c>
      <c r="BK160">
        <v>0</v>
      </c>
      <c r="BN160">
        <v>0</v>
      </c>
      <c r="BP160">
        <v>0</v>
      </c>
      <c r="BQ160">
        <v>0</v>
      </c>
      <c r="BR160" t="str">
        <f>IFERROR(BQ160*100/BP160,0)</f>
        <v>0</v>
      </c>
    </row>
    <row r="161" spans="1:86">
      <c r="A161" s="3"/>
      <c r="B161" s="3"/>
      <c r="C161" s="3" t="s">
        <v>459</v>
      </c>
      <c r="D161" s="3">
        <v>32000000</v>
      </c>
      <c r="E161" s="3">
        <v>76190</v>
      </c>
      <c r="F161" s="3">
        <v>427475</v>
      </c>
      <c r="G161" s="5" t="s">
        <v>457</v>
      </c>
      <c r="H161" s="3">
        <v>50793</v>
      </c>
      <c r="I161" s="3">
        <v>2586</v>
      </c>
      <c r="J161" s="5" t="s">
        <v>106</v>
      </c>
      <c r="K161" s="3">
        <v>15782539</v>
      </c>
      <c r="L161" s="3">
        <v>24645531</v>
      </c>
      <c r="M161" s="5" t="s">
        <v>205</v>
      </c>
      <c r="N161" s="3">
        <v>504761</v>
      </c>
      <c r="O161" s="3">
        <v>763815</v>
      </c>
      <c r="P161" s="5" t="s">
        <v>268</v>
      </c>
      <c r="Q161" s="3">
        <v>6988888</v>
      </c>
      <c r="R161" s="3">
        <v>3873695</v>
      </c>
      <c r="S161" s="5" t="s">
        <v>105</v>
      </c>
      <c r="T161" s="3">
        <v>285714</v>
      </c>
      <c r="U161" s="3">
        <v>0</v>
      </c>
      <c r="V161" s="5" t="s">
        <v>43</v>
      </c>
      <c r="W161" s="3">
        <v>300000</v>
      </c>
      <c r="X161" s="3">
        <v>49826</v>
      </c>
      <c r="Y161" s="5" t="s">
        <v>138</v>
      </c>
      <c r="Z161" s="3">
        <v>300000</v>
      </c>
      <c r="AA161" s="3">
        <v>158365</v>
      </c>
      <c r="AB161" s="5" t="s">
        <v>110</v>
      </c>
      <c r="AC161" s="3">
        <v>300000</v>
      </c>
      <c r="AD161" s="3">
        <v>0</v>
      </c>
      <c r="AE161" s="5" t="s">
        <v>43</v>
      </c>
      <c r="AF161" s="3"/>
      <c r="AG161" s="3"/>
      <c r="AH161" s="3"/>
      <c r="AI161" s="3">
        <v>900000</v>
      </c>
      <c r="AJ161" s="3">
        <v>507605</v>
      </c>
      <c r="AK161" s="5" t="s">
        <v>130</v>
      </c>
      <c r="AL161" s="3">
        <v>600000</v>
      </c>
      <c r="AM161" s="3">
        <v>1341808</v>
      </c>
      <c r="AN161" s="5" t="s">
        <v>458</v>
      </c>
      <c r="AO161" s="3"/>
      <c r="AP161" s="3"/>
      <c r="AQ161" s="3"/>
      <c r="AR161" s="3">
        <v>300000</v>
      </c>
      <c r="AS161" s="3">
        <v>297061</v>
      </c>
      <c r="AT161" s="5" t="s">
        <v>119</v>
      </c>
      <c r="AU161" s="3">
        <v>1200000</v>
      </c>
      <c r="AV161" s="3">
        <v>923072</v>
      </c>
      <c r="AW161" s="5" t="s">
        <v>306</v>
      </c>
      <c r="AX161" s="3">
        <v>0</v>
      </c>
      <c r="AY161" s="3">
        <v>1106681</v>
      </c>
      <c r="AZ161" s="5" t="s">
        <v>43</v>
      </c>
      <c r="BA161" s="3"/>
      <c r="BB161" s="3"/>
      <c r="BC161" s="3"/>
      <c r="BD161" s="3">
        <v>0</v>
      </c>
      <c r="BE161" s="3">
        <v>0</v>
      </c>
      <c r="BF161" s="5" t="s">
        <v>43</v>
      </c>
      <c r="BG161" s="3">
        <v>0</v>
      </c>
      <c r="BH161" s="3">
        <v>0</v>
      </c>
      <c r="BI161" s="5" t="s">
        <v>43</v>
      </c>
      <c r="BJ161" s="3">
        <v>0</v>
      </c>
      <c r="BK161" s="3">
        <v>0</v>
      </c>
      <c r="BL161" s="5" t="s">
        <v>43</v>
      </c>
      <c r="BM161" s="3">
        <v>300000</v>
      </c>
      <c r="BN161" s="3">
        <v>145000</v>
      </c>
      <c r="BO161" s="5" t="s">
        <v>83</v>
      </c>
      <c r="BP161" s="3">
        <v>32000000</v>
      </c>
      <c r="BQ161" s="3" t="str">
        <f>BQ160+BQ159</f>
        <v>0</v>
      </c>
      <c r="BR161" s="3" t="str">
        <f>IFERROR(BQ161*100/BP161,0)</f>
        <v>0</v>
      </c>
      <c r="BU161">
        <v>7703808</v>
      </c>
      <c r="BV161">
        <v>-101043</v>
      </c>
      <c r="BW161">
        <v>0</v>
      </c>
      <c r="BX161">
        <v>-91210</v>
      </c>
      <c r="BY161">
        <v>-748787</v>
      </c>
      <c r="BZ161">
        <v>0</v>
      </c>
      <c r="CA161">
        <v>0</v>
      </c>
      <c r="CB161">
        <v>0</v>
      </c>
      <c r="CD161">
        <v>0</v>
      </c>
      <c r="CE161">
        <v>0</v>
      </c>
      <c r="CF161" t="str">
        <f>BQ161-BP161</f>
        <v>0</v>
      </c>
      <c r="CG161" t="str">
        <f>CE83-BW83+BZ83</f>
        <v>0</v>
      </c>
      <c r="CH161" t="str">
        <f>IFERROR(CE161*100/BP161,0)</f>
        <v>0</v>
      </c>
    </row>
    <row r="162" spans="1:86">
      <c r="A162" s="3"/>
    </row>
    <row r="163" spans="1:86">
      <c r="A163" s="3"/>
      <c r="B163" s="5" t="s">
        <v>460</v>
      </c>
      <c r="C163" s="3" t="s">
        <v>365</v>
      </c>
      <c r="D163">
        <v>16000000</v>
      </c>
      <c r="F163">
        <v>0</v>
      </c>
      <c r="G163" s="2" t="s">
        <v>43</v>
      </c>
      <c r="I163">
        <v>0</v>
      </c>
      <c r="J163" s="2" t="s">
        <v>43</v>
      </c>
      <c r="L163">
        <v>4261071</v>
      </c>
      <c r="M163" s="2" t="s">
        <v>43</v>
      </c>
      <c r="O163">
        <v>240948</v>
      </c>
      <c r="P163" s="2" t="s">
        <v>43</v>
      </c>
      <c r="R163">
        <v>878187</v>
      </c>
      <c r="S163" s="2" t="s">
        <v>51</v>
      </c>
      <c r="U163">
        <v>0</v>
      </c>
      <c r="V163" s="2" t="s">
        <v>43</v>
      </c>
      <c r="W163">
        <v>100000</v>
      </c>
      <c r="X163">
        <v>149104</v>
      </c>
      <c r="Y163" s="2" t="s">
        <v>400</v>
      </c>
      <c r="Z163">
        <v>100000</v>
      </c>
      <c r="AA163">
        <v>0</v>
      </c>
      <c r="AB163" s="2" t="s">
        <v>43</v>
      </c>
      <c r="AC163">
        <v>100000</v>
      </c>
      <c r="AD163">
        <v>0</v>
      </c>
      <c r="AE163" s="2" t="s">
        <v>43</v>
      </c>
      <c r="AI163">
        <v>100000</v>
      </c>
      <c r="AJ163">
        <v>576969</v>
      </c>
      <c r="AK163" s="2" t="s">
        <v>461</v>
      </c>
      <c r="AL163">
        <v>100000</v>
      </c>
      <c r="AM163">
        <v>0</v>
      </c>
      <c r="AN163" s="2" t="s">
        <v>43</v>
      </c>
      <c r="AR163">
        <v>100000</v>
      </c>
      <c r="AS163">
        <v>0</v>
      </c>
      <c r="AT163" s="2" t="s">
        <v>43</v>
      </c>
      <c r="AU163">
        <v>300000</v>
      </c>
      <c r="AV163">
        <v>92167</v>
      </c>
      <c r="AW163" s="2" t="s">
        <v>95</v>
      </c>
      <c r="AX163">
        <v>0</v>
      </c>
      <c r="AY163">
        <v>897486</v>
      </c>
      <c r="AZ163" s="2" t="s">
        <v>43</v>
      </c>
      <c r="BE163">
        <v>0</v>
      </c>
      <c r="BF163" s="2" t="s">
        <v>43</v>
      </c>
      <c r="BH163">
        <v>0</v>
      </c>
      <c r="BI163" s="2" t="s">
        <v>43</v>
      </c>
      <c r="BK163">
        <v>0</v>
      </c>
      <c r="BL163" s="2" t="s">
        <v>43</v>
      </c>
      <c r="BM163">
        <v>100000</v>
      </c>
      <c r="BN163">
        <v>0</v>
      </c>
      <c r="BO163" s="2" t="s">
        <v>43</v>
      </c>
      <c r="BP163">
        <v>16000000</v>
      </c>
      <c r="BQ163">
        <v>7095932</v>
      </c>
      <c r="BR163" t="str">
        <f>IFERROR(BQ163*100/BP163,0)</f>
        <v>0</v>
      </c>
    </row>
    <row r="164" spans="1:86">
      <c r="A164" s="3"/>
      <c r="B164" s="3"/>
      <c r="C164" s="3" t="s">
        <v>366</v>
      </c>
      <c r="D164">
        <v>0</v>
      </c>
      <c r="F164">
        <v>0</v>
      </c>
      <c r="I164">
        <v>0</v>
      </c>
      <c r="L164">
        <v>0</v>
      </c>
      <c r="O164">
        <v>0</v>
      </c>
      <c r="R164">
        <v>0</v>
      </c>
      <c r="U164">
        <v>0</v>
      </c>
      <c r="X164">
        <v>0</v>
      </c>
      <c r="AA164">
        <v>0</v>
      </c>
      <c r="AD164">
        <v>0</v>
      </c>
      <c r="AJ164">
        <v>0</v>
      </c>
      <c r="AM164">
        <v>0</v>
      </c>
      <c r="AS164">
        <v>0</v>
      </c>
      <c r="AV164">
        <v>0</v>
      </c>
      <c r="AY164">
        <v>0</v>
      </c>
      <c r="BE164">
        <v>0</v>
      </c>
      <c r="BH164">
        <v>0</v>
      </c>
      <c r="BK164">
        <v>0</v>
      </c>
      <c r="BN164">
        <v>0</v>
      </c>
      <c r="BP164">
        <v>0</v>
      </c>
      <c r="BQ164">
        <v>0</v>
      </c>
      <c r="BR164" t="str">
        <f>IFERROR(BQ164*100/BP164,0)</f>
        <v>0</v>
      </c>
    </row>
    <row r="165" spans="1:86">
      <c r="A165" s="3"/>
      <c r="B165" s="3"/>
      <c r="C165" s="3" t="s">
        <v>462</v>
      </c>
      <c r="D165" s="3">
        <v>16000000</v>
      </c>
      <c r="E165" s="3">
        <v>38095</v>
      </c>
      <c r="F165" s="3">
        <v>0</v>
      </c>
      <c r="G165" s="5" t="s">
        <v>43</v>
      </c>
      <c r="H165" s="3">
        <v>25396</v>
      </c>
      <c r="I165" s="3">
        <v>0</v>
      </c>
      <c r="J165" s="5" t="s">
        <v>43</v>
      </c>
      <c r="K165" s="3">
        <v>0</v>
      </c>
      <c r="L165" s="3">
        <v>4261071</v>
      </c>
      <c r="M165" s="5" t="s">
        <v>43</v>
      </c>
      <c r="N165" s="3">
        <v>0</v>
      </c>
      <c r="O165" s="3">
        <v>240948</v>
      </c>
      <c r="P165" s="5" t="s">
        <v>43</v>
      </c>
      <c r="Q165" s="3">
        <v>3494444</v>
      </c>
      <c r="R165" s="3">
        <v>878187</v>
      </c>
      <c r="S165" s="5" t="s">
        <v>51</v>
      </c>
      <c r="T165" s="3">
        <v>142857</v>
      </c>
      <c r="U165" s="3">
        <v>0</v>
      </c>
      <c r="V165" s="5" t="s">
        <v>43</v>
      </c>
      <c r="W165" s="3">
        <v>100000</v>
      </c>
      <c r="X165" s="3">
        <v>149104</v>
      </c>
      <c r="Y165" s="5" t="s">
        <v>400</v>
      </c>
      <c r="Z165" s="3">
        <v>100000</v>
      </c>
      <c r="AA165" s="3">
        <v>0</v>
      </c>
      <c r="AB165" s="5" t="s">
        <v>43</v>
      </c>
      <c r="AC165" s="3">
        <v>100000</v>
      </c>
      <c r="AD165" s="3">
        <v>0</v>
      </c>
      <c r="AE165" s="5" t="s">
        <v>43</v>
      </c>
      <c r="AF165" s="3"/>
      <c r="AG165" s="3"/>
      <c r="AH165" s="3"/>
      <c r="AI165" s="3">
        <v>100000</v>
      </c>
      <c r="AJ165" s="3">
        <v>576969</v>
      </c>
      <c r="AK165" s="5" t="s">
        <v>461</v>
      </c>
      <c r="AL165" s="3">
        <v>100000</v>
      </c>
      <c r="AM165" s="3">
        <v>0</v>
      </c>
      <c r="AN165" s="5" t="s">
        <v>43</v>
      </c>
      <c r="AO165" s="3"/>
      <c r="AP165" s="3"/>
      <c r="AQ165" s="3"/>
      <c r="AR165" s="3">
        <v>100000</v>
      </c>
      <c r="AS165" s="3">
        <v>0</v>
      </c>
      <c r="AT165" s="5" t="s">
        <v>43</v>
      </c>
      <c r="AU165" s="3">
        <v>300000</v>
      </c>
      <c r="AV165" s="3">
        <v>92167</v>
      </c>
      <c r="AW165" s="5" t="s">
        <v>95</v>
      </c>
      <c r="AX165" s="3">
        <v>0</v>
      </c>
      <c r="AY165" s="3">
        <v>897486</v>
      </c>
      <c r="AZ165" s="5" t="s">
        <v>43</v>
      </c>
      <c r="BA165" s="3"/>
      <c r="BB165" s="3"/>
      <c r="BC165" s="3"/>
      <c r="BD165" s="3">
        <v>0</v>
      </c>
      <c r="BE165" s="3">
        <v>0</v>
      </c>
      <c r="BF165" s="5" t="s">
        <v>43</v>
      </c>
      <c r="BG165" s="3">
        <v>329923</v>
      </c>
      <c r="BH165" s="3">
        <v>0</v>
      </c>
      <c r="BI165" s="5" t="s">
        <v>43</v>
      </c>
      <c r="BJ165" s="3">
        <v>0</v>
      </c>
      <c r="BK165" s="3">
        <v>0</v>
      </c>
      <c r="BL165" s="5" t="s">
        <v>43</v>
      </c>
      <c r="BM165" s="3">
        <v>100000</v>
      </c>
      <c r="BN165" s="3">
        <v>0</v>
      </c>
      <c r="BO165" s="5" t="s">
        <v>43</v>
      </c>
      <c r="BP165" s="3">
        <v>16000000</v>
      </c>
      <c r="BQ165" s="3" t="str">
        <f>BQ164+BQ163</f>
        <v>0</v>
      </c>
      <c r="BR165" s="3" t="str">
        <f>IFERROR(BQ165*100/BP165,0)</f>
        <v>0</v>
      </c>
      <c r="BU165">
        <v>921693</v>
      </c>
      <c r="BV165">
        <v>0</v>
      </c>
      <c r="BW165">
        <v>0</v>
      </c>
      <c r="BX165">
        <v>0</v>
      </c>
      <c r="BY165">
        <v>-156390</v>
      </c>
      <c r="BZ165">
        <v>0</v>
      </c>
      <c r="CA165">
        <v>0</v>
      </c>
      <c r="CB165">
        <v>0</v>
      </c>
      <c r="CD165">
        <v>0</v>
      </c>
      <c r="CE165">
        <v>0</v>
      </c>
      <c r="CF165" t="str">
        <f>BQ165-BP165</f>
        <v>0</v>
      </c>
      <c r="CG165" t="str">
        <f>CE83-BW83+BZ83</f>
        <v>0</v>
      </c>
      <c r="CH165" t="str">
        <f>IFERROR(CE165*100/BP165,0)</f>
        <v>0</v>
      </c>
    </row>
    <row r="166" spans="1:86">
      <c r="A166" s="3"/>
    </row>
    <row r="167" spans="1:86">
      <c r="A167" s="3"/>
      <c r="B167" s="5" t="s">
        <v>463</v>
      </c>
      <c r="C167" s="3" t="s">
        <v>365</v>
      </c>
      <c r="D167">
        <v>0</v>
      </c>
      <c r="F167">
        <v>0</v>
      </c>
      <c r="G167" s="2" t="s">
        <v>43</v>
      </c>
      <c r="I167">
        <v>0</v>
      </c>
      <c r="J167" s="2" t="s">
        <v>43</v>
      </c>
      <c r="L167">
        <v>0</v>
      </c>
      <c r="M167" s="2" t="s">
        <v>43</v>
      </c>
      <c r="O167">
        <v>0</v>
      </c>
      <c r="P167" s="2" t="s">
        <v>43</v>
      </c>
      <c r="R167">
        <v>0</v>
      </c>
      <c r="S167" s="2" t="s">
        <v>43</v>
      </c>
      <c r="U167">
        <v>0</v>
      </c>
      <c r="V167" s="2" t="s">
        <v>43</v>
      </c>
      <c r="W167">
        <v>0</v>
      </c>
      <c r="X167">
        <v>0</v>
      </c>
      <c r="Y167" s="2" t="s">
        <v>43</v>
      </c>
      <c r="Z167">
        <v>0</v>
      </c>
      <c r="AA167">
        <v>0</v>
      </c>
      <c r="AB167" s="2" t="s">
        <v>43</v>
      </c>
      <c r="AC167">
        <v>0</v>
      </c>
      <c r="AD167">
        <v>0</v>
      </c>
      <c r="AE167" s="2" t="s">
        <v>43</v>
      </c>
      <c r="AI167">
        <v>0</v>
      </c>
      <c r="AJ167">
        <v>0</v>
      </c>
      <c r="AK167" s="2" t="s">
        <v>43</v>
      </c>
      <c r="AL167">
        <v>0</v>
      </c>
      <c r="AM167">
        <v>0</v>
      </c>
      <c r="AN167" s="2" t="s">
        <v>43</v>
      </c>
      <c r="AR167">
        <v>0</v>
      </c>
      <c r="AS167">
        <v>0</v>
      </c>
      <c r="AT167" s="2" t="s">
        <v>43</v>
      </c>
      <c r="AU167">
        <v>0</v>
      </c>
      <c r="AV167">
        <v>0</v>
      </c>
      <c r="AW167" s="2" t="s">
        <v>43</v>
      </c>
      <c r="AX167">
        <v>0</v>
      </c>
      <c r="AY167">
        <v>0</v>
      </c>
      <c r="AZ167" s="2" t="s">
        <v>43</v>
      </c>
      <c r="BE167">
        <v>0</v>
      </c>
      <c r="BF167" s="2" t="s">
        <v>43</v>
      </c>
      <c r="BH167">
        <v>0</v>
      </c>
      <c r="BI167" s="2" t="s">
        <v>43</v>
      </c>
      <c r="BK167">
        <v>0</v>
      </c>
      <c r="BL167" s="2" t="s">
        <v>43</v>
      </c>
      <c r="BM167">
        <v>0</v>
      </c>
      <c r="BN167">
        <v>0</v>
      </c>
      <c r="BO167" s="2" t="s">
        <v>43</v>
      </c>
      <c r="BP167">
        <v>0</v>
      </c>
      <c r="BQ167">
        <v>0</v>
      </c>
      <c r="BR167" t="str">
        <f>IFERROR(BQ167*100/BP167,0)</f>
        <v>0</v>
      </c>
    </row>
    <row r="168" spans="1:86">
      <c r="A168" s="3"/>
      <c r="B168" s="3"/>
      <c r="C168" s="3" t="s">
        <v>366</v>
      </c>
      <c r="D168">
        <v>0</v>
      </c>
      <c r="F168">
        <v>0</v>
      </c>
      <c r="I168">
        <v>0</v>
      </c>
      <c r="L168">
        <v>0</v>
      </c>
      <c r="O168">
        <v>0</v>
      </c>
      <c r="R168">
        <v>0</v>
      </c>
      <c r="U168">
        <v>0</v>
      </c>
      <c r="X168">
        <v>0</v>
      </c>
      <c r="AA168">
        <v>0</v>
      </c>
      <c r="AD168">
        <v>0</v>
      </c>
      <c r="AJ168">
        <v>0</v>
      </c>
      <c r="AM168">
        <v>0</v>
      </c>
      <c r="AS168">
        <v>0</v>
      </c>
      <c r="AV168">
        <v>0</v>
      </c>
      <c r="AY168">
        <v>0</v>
      </c>
      <c r="BE168">
        <v>0</v>
      </c>
      <c r="BH168">
        <v>0</v>
      </c>
      <c r="BK168">
        <v>0</v>
      </c>
      <c r="BN168">
        <v>0</v>
      </c>
      <c r="BP168">
        <v>0</v>
      </c>
      <c r="BQ168">
        <v>0</v>
      </c>
      <c r="BR168" t="str">
        <f>IFERROR(BQ168*100/BP168,0)</f>
        <v>0</v>
      </c>
    </row>
    <row r="169" spans="1:86">
      <c r="A169" s="3"/>
      <c r="B169" s="3"/>
      <c r="C169" s="3" t="s">
        <v>464</v>
      </c>
      <c r="D169" s="3">
        <v>0</v>
      </c>
      <c r="E169" s="3">
        <v>0</v>
      </c>
      <c r="F169" s="3">
        <v>0</v>
      </c>
      <c r="G169" s="5" t="s">
        <v>43</v>
      </c>
      <c r="H169" s="3">
        <v>0</v>
      </c>
      <c r="I169" s="3">
        <v>0</v>
      </c>
      <c r="J169" s="5" t="s">
        <v>43</v>
      </c>
      <c r="K169" s="3">
        <v>0</v>
      </c>
      <c r="L169" s="3">
        <v>0</v>
      </c>
      <c r="M169" s="5" t="s">
        <v>43</v>
      </c>
      <c r="N169" s="3">
        <v>0</v>
      </c>
      <c r="O169" s="3">
        <v>0</v>
      </c>
      <c r="P169" s="5" t="s">
        <v>43</v>
      </c>
      <c r="Q169" s="3">
        <v>0</v>
      </c>
      <c r="R169" s="3">
        <v>0</v>
      </c>
      <c r="S169" s="5" t="s">
        <v>43</v>
      </c>
      <c r="T169" s="3">
        <v>0</v>
      </c>
      <c r="U169" s="3">
        <v>0</v>
      </c>
      <c r="V169" s="5" t="s">
        <v>43</v>
      </c>
      <c r="W169" s="3">
        <v>0</v>
      </c>
      <c r="X169" s="3">
        <v>0</v>
      </c>
      <c r="Y169" s="5" t="s">
        <v>43</v>
      </c>
      <c r="Z169" s="3">
        <v>0</v>
      </c>
      <c r="AA169" s="3">
        <v>0</v>
      </c>
      <c r="AB169" s="5" t="s">
        <v>43</v>
      </c>
      <c r="AC169" s="3">
        <v>0</v>
      </c>
      <c r="AD169" s="3">
        <v>0</v>
      </c>
      <c r="AE169" s="5" t="s">
        <v>43</v>
      </c>
      <c r="AF169" s="3"/>
      <c r="AG169" s="3"/>
      <c r="AH169" s="3"/>
      <c r="AI169" s="3">
        <v>0</v>
      </c>
      <c r="AJ169" s="3">
        <v>0</v>
      </c>
      <c r="AK169" s="5" t="s">
        <v>43</v>
      </c>
      <c r="AL169" s="3">
        <v>0</v>
      </c>
      <c r="AM169" s="3">
        <v>0</v>
      </c>
      <c r="AN169" s="5" t="s">
        <v>43</v>
      </c>
      <c r="AO169" s="3"/>
      <c r="AP169" s="3"/>
      <c r="AQ169" s="3"/>
      <c r="AR169" s="3">
        <v>0</v>
      </c>
      <c r="AS169" s="3">
        <v>0</v>
      </c>
      <c r="AT169" s="5" t="s">
        <v>43</v>
      </c>
      <c r="AU169" s="3">
        <v>0</v>
      </c>
      <c r="AV169" s="3">
        <v>0</v>
      </c>
      <c r="AW169" s="5" t="s">
        <v>43</v>
      </c>
      <c r="AX169" s="3">
        <v>0</v>
      </c>
      <c r="AY169" s="3">
        <v>0</v>
      </c>
      <c r="AZ169" s="5" t="s">
        <v>43</v>
      </c>
      <c r="BA169" s="3"/>
      <c r="BB169" s="3"/>
      <c r="BC169" s="3"/>
      <c r="BD169" s="3">
        <v>0</v>
      </c>
      <c r="BE169" s="3">
        <v>0</v>
      </c>
      <c r="BF169" s="5" t="s">
        <v>43</v>
      </c>
      <c r="BG169" s="3">
        <v>0</v>
      </c>
      <c r="BH169" s="3">
        <v>0</v>
      </c>
      <c r="BI169" s="5" t="s">
        <v>43</v>
      </c>
      <c r="BJ169" s="3">
        <v>0</v>
      </c>
      <c r="BK169" s="3">
        <v>0</v>
      </c>
      <c r="BL169" s="5" t="s">
        <v>43</v>
      </c>
      <c r="BM169" s="3">
        <v>0</v>
      </c>
      <c r="BN169" s="3">
        <v>0</v>
      </c>
      <c r="BO169" s="5" t="s">
        <v>43</v>
      </c>
      <c r="BP169" s="3">
        <v>0</v>
      </c>
      <c r="BQ169" s="3" t="str">
        <f>BQ168+BQ167</f>
        <v>0</v>
      </c>
      <c r="BR169" s="3" t="str">
        <f>IFERROR(BQ169*100/BP169,0)</f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D169">
        <v>0</v>
      </c>
      <c r="CE169">
        <v>0</v>
      </c>
      <c r="CF169" t="str">
        <f>BQ169-BP169</f>
        <v>0</v>
      </c>
      <c r="CG169" t="str">
        <f>CE83-BW83+BZ83</f>
        <v>0</v>
      </c>
      <c r="CH169" t="str">
        <f>IFERROR(CE169*100/BP169,0)</f>
        <v>0</v>
      </c>
    </row>
    <row r="170" spans="1:86">
      <c r="A170" s="3"/>
    </row>
    <row r="171" spans="1:86">
      <c r="A171" s="3"/>
      <c r="B171" s="5" t="s">
        <v>465</v>
      </c>
      <c r="C171" s="3" t="s">
        <v>365</v>
      </c>
      <c r="D171">
        <v>0</v>
      </c>
      <c r="F171">
        <v>0</v>
      </c>
      <c r="G171" s="2" t="s">
        <v>43</v>
      </c>
      <c r="I171">
        <v>0</v>
      </c>
      <c r="J171" s="2" t="s">
        <v>43</v>
      </c>
      <c r="L171">
        <v>0</v>
      </c>
      <c r="M171" s="2" t="s">
        <v>43</v>
      </c>
      <c r="O171">
        <v>0</v>
      </c>
      <c r="P171" s="2" t="s">
        <v>43</v>
      </c>
      <c r="R171">
        <v>0</v>
      </c>
      <c r="S171" s="2" t="s">
        <v>43</v>
      </c>
      <c r="U171">
        <v>0</v>
      </c>
      <c r="V171" s="2" t="s">
        <v>43</v>
      </c>
      <c r="W171">
        <v>0</v>
      </c>
      <c r="X171">
        <v>0</v>
      </c>
      <c r="Y171" s="2" t="s">
        <v>43</v>
      </c>
      <c r="Z171">
        <v>0</v>
      </c>
      <c r="AA171">
        <v>0</v>
      </c>
      <c r="AB171" s="2" t="s">
        <v>43</v>
      </c>
      <c r="AC171">
        <v>0</v>
      </c>
      <c r="AD171">
        <v>0</v>
      </c>
      <c r="AE171" s="2" t="s">
        <v>43</v>
      </c>
      <c r="AI171">
        <v>0</v>
      </c>
      <c r="AJ171">
        <v>0</v>
      </c>
      <c r="AK171" s="2" t="s">
        <v>43</v>
      </c>
      <c r="AL171">
        <v>0</v>
      </c>
      <c r="AM171">
        <v>0</v>
      </c>
      <c r="AN171" s="2" t="s">
        <v>43</v>
      </c>
      <c r="AR171">
        <v>0</v>
      </c>
      <c r="AS171">
        <v>0</v>
      </c>
      <c r="AT171" s="2" t="s">
        <v>43</v>
      </c>
      <c r="AU171">
        <v>0</v>
      </c>
      <c r="AV171">
        <v>0</v>
      </c>
      <c r="AW171" s="2" t="s">
        <v>43</v>
      </c>
      <c r="AX171">
        <v>0</v>
      </c>
      <c r="AY171">
        <v>0</v>
      </c>
      <c r="AZ171" s="2" t="s">
        <v>43</v>
      </c>
      <c r="BE171">
        <v>0</v>
      </c>
      <c r="BF171" s="2" t="s">
        <v>43</v>
      </c>
      <c r="BH171">
        <v>0</v>
      </c>
      <c r="BI171" s="2" t="s">
        <v>43</v>
      </c>
      <c r="BK171">
        <v>0</v>
      </c>
      <c r="BL171" s="2" t="s">
        <v>43</v>
      </c>
      <c r="BM171">
        <v>0</v>
      </c>
      <c r="BN171">
        <v>0</v>
      </c>
      <c r="BO171" s="2" t="s">
        <v>43</v>
      </c>
      <c r="BP171">
        <v>0</v>
      </c>
      <c r="BQ171">
        <v>0</v>
      </c>
      <c r="BR171" t="str">
        <f>IFERROR(BQ171*100/BP171,0)</f>
        <v>0</v>
      </c>
    </row>
    <row r="172" spans="1:86">
      <c r="A172" s="3"/>
      <c r="B172" s="3"/>
      <c r="C172" s="3" t="s">
        <v>366</v>
      </c>
      <c r="D172">
        <v>0</v>
      </c>
      <c r="F172">
        <v>0</v>
      </c>
      <c r="I172">
        <v>0</v>
      </c>
      <c r="L172">
        <v>0</v>
      </c>
      <c r="O172">
        <v>0</v>
      </c>
      <c r="R172">
        <v>0</v>
      </c>
      <c r="U172">
        <v>0</v>
      </c>
      <c r="X172">
        <v>0</v>
      </c>
      <c r="AA172">
        <v>0</v>
      </c>
      <c r="AD172">
        <v>0</v>
      </c>
      <c r="AJ172">
        <v>0</v>
      </c>
      <c r="AM172">
        <v>0</v>
      </c>
      <c r="AS172">
        <v>0</v>
      </c>
      <c r="AV172">
        <v>0</v>
      </c>
      <c r="AY172">
        <v>0</v>
      </c>
      <c r="BE172">
        <v>0</v>
      </c>
      <c r="BH172">
        <v>0</v>
      </c>
      <c r="BK172">
        <v>0</v>
      </c>
      <c r="BN172">
        <v>0</v>
      </c>
      <c r="BP172">
        <v>0</v>
      </c>
      <c r="BQ172">
        <v>0</v>
      </c>
      <c r="BR172" t="str">
        <f>IFERROR(BQ172*100/BP172,0)</f>
        <v>0</v>
      </c>
    </row>
    <row r="173" spans="1:86">
      <c r="A173" s="3"/>
      <c r="B173" s="3"/>
      <c r="C173" s="3" t="s">
        <v>466</v>
      </c>
      <c r="D173" s="3">
        <v>0</v>
      </c>
      <c r="E173" s="3">
        <v>0</v>
      </c>
      <c r="F173" s="3">
        <v>0</v>
      </c>
      <c r="G173" s="5" t="s">
        <v>43</v>
      </c>
      <c r="H173" s="3">
        <v>0</v>
      </c>
      <c r="I173" s="3">
        <v>0</v>
      </c>
      <c r="J173" s="5" t="s">
        <v>43</v>
      </c>
      <c r="K173" s="3">
        <v>0</v>
      </c>
      <c r="L173" s="3">
        <v>0</v>
      </c>
      <c r="M173" s="5" t="s">
        <v>43</v>
      </c>
      <c r="N173" s="3">
        <v>0</v>
      </c>
      <c r="O173" s="3">
        <v>0</v>
      </c>
      <c r="P173" s="5" t="s">
        <v>43</v>
      </c>
      <c r="Q173" s="3">
        <v>0</v>
      </c>
      <c r="R173" s="3">
        <v>0</v>
      </c>
      <c r="S173" s="5" t="s">
        <v>43</v>
      </c>
      <c r="T173" s="3">
        <v>0</v>
      </c>
      <c r="U173" s="3">
        <v>0</v>
      </c>
      <c r="V173" s="5" t="s">
        <v>43</v>
      </c>
      <c r="W173" s="3">
        <v>0</v>
      </c>
      <c r="X173" s="3">
        <v>0</v>
      </c>
      <c r="Y173" s="5" t="s">
        <v>43</v>
      </c>
      <c r="Z173" s="3">
        <v>0</v>
      </c>
      <c r="AA173" s="3">
        <v>0</v>
      </c>
      <c r="AB173" s="5" t="s">
        <v>43</v>
      </c>
      <c r="AC173" s="3">
        <v>0</v>
      </c>
      <c r="AD173" s="3">
        <v>0</v>
      </c>
      <c r="AE173" s="5" t="s">
        <v>43</v>
      </c>
      <c r="AF173" s="3"/>
      <c r="AG173" s="3"/>
      <c r="AH173" s="3"/>
      <c r="AI173" s="3">
        <v>0</v>
      </c>
      <c r="AJ173" s="3">
        <v>0</v>
      </c>
      <c r="AK173" s="5" t="s">
        <v>43</v>
      </c>
      <c r="AL173" s="3">
        <v>0</v>
      </c>
      <c r="AM173" s="3">
        <v>0</v>
      </c>
      <c r="AN173" s="5" t="s">
        <v>43</v>
      </c>
      <c r="AO173" s="3"/>
      <c r="AP173" s="3"/>
      <c r="AQ173" s="3"/>
      <c r="AR173" s="3">
        <v>0</v>
      </c>
      <c r="AS173" s="3">
        <v>0</v>
      </c>
      <c r="AT173" s="5" t="s">
        <v>43</v>
      </c>
      <c r="AU173" s="3">
        <v>0</v>
      </c>
      <c r="AV173" s="3">
        <v>0</v>
      </c>
      <c r="AW173" s="5" t="s">
        <v>43</v>
      </c>
      <c r="AX173" s="3">
        <v>0</v>
      </c>
      <c r="AY173" s="3">
        <v>0</v>
      </c>
      <c r="AZ173" s="5" t="s">
        <v>43</v>
      </c>
      <c r="BA173" s="3"/>
      <c r="BB173" s="3"/>
      <c r="BC173" s="3"/>
      <c r="BD173" s="3">
        <v>0</v>
      </c>
      <c r="BE173" s="3">
        <v>0</v>
      </c>
      <c r="BF173" s="5" t="s">
        <v>43</v>
      </c>
      <c r="BG173" s="3">
        <v>0</v>
      </c>
      <c r="BH173" s="3">
        <v>0</v>
      </c>
      <c r="BI173" s="5" t="s">
        <v>43</v>
      </c>
      <c r="BJ173" s="3">
        <v>0</v>
      </c>
      <c r="BK173" s="3">
        <v>0</v>
      </c>
      <c r="BL173" s="5" t="s">
        <v>43</v>
      </c>
      <c r="BM173" s="3">
        <v>0</v>
      </c>
      <c r="BN173" s="3">
        <v>0</v>
      </c>
      <c r="BO173" s="5" t="s">
        <v>43</v>
      </c>
      <c r="BP173" s="3">
        <v>0</v>
      </c>
      <c r="BQ173" s="3" t="str">
        <f>BQ172+BQ171</f>
        <v>0</v>
      </c>
      <c r="BR173" s="3" t="str">
        <f>IFERROR(BQ173*100/BP173,0)</f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D173">
        <v>0</v>
      </c>
      <c r="CE173">
        <v>0</v>
      </c>
      <c r="CF173" t="str">
        <f>BQ173-BP173</f>
        <v>0</v>
      </c>
      <c r="CG173" t="str">
        <f>CE83-BW83+BZ83</f>
        <v>0</v>
      </c>
      <c r="CH173" t="str">
        <f>IFERROR(CE173*100/BP173,0)</f>
        <v>0</v>
      </c>
    </row>
    <row r="174" spans="1:86">
      <c r="A174" s="3"/>
    </row>
    <row r="175" spans="1:86">
      <c r="A175" s="3"/>
      <c r="B175" s="5" t="s">
        <v>467</v>
      </c>
      <c r="C175" s="3" t="s">
        <v>365</v>
      </c>
      <c r="D175">
        <v>0</v>
      </c>
      <c r="F175">
        <v>0</v>
      </c>
      <c r="G175" s="2" t="s">
        <v>43</v>
      </c>
      <c r="I175">
        <v>0</v>
      </c>
      <c r="J175" s="2" t="s">
        <v>43</v>
      </c>
      <c r="L175">
        <v>0</v>
      </c>
      <c r="M175" s="2" t="s">
        <v>43</v>
      </c>
      <c r="O175">
        <v>0</v>
      </c>
      <c r="P175" s="2" t="s">
        <v>43</v>
      </c>
      <c r="R175">
        <v>0</v>
      </c>
      <c r="S175" s="2" t="s">
        <v>43</v>
      </c>
      <c r="U175">
        <v>0</v>
      </c>
      <c r="V175" s="2" t="s">
        <v>43</v>
      </c>
      <c r="W175">
        <v>0</v>
      </c>
      <c r="X175">
        <v>0</v>
      </c>
      <c r="Y175" s="2" t="s">
        <v>43</v>
      </c>
      <c r="Z175">
        <v>0</v>
      </c>
      <c r="AA175">
        <v>0</v>
      </c>
      <c r="AB175" s="2" t="s">
        <v>43</v>
      </c>
      <c r="AC175">
        <v>0</v>
      </c>
      <c r="AD175">
        <v>0</v>
      </c>
      <c r="AE175" s="2" t="s">
        <v>43</v>
      </c>
      <c r="AI175">
        <v>0</v>
      </c>
      <c r="AJ175">
        <v>0</v>
      </c>
      <c r="AK175" s="2" t="s">
        <v>43</v>
      </c>
      <c r="AL175">
        <v>0</v>
      </c>
      <c r="AM175">
        <v>0</v>
      </c>
      <c r="AN175" s="2" t="s">
        <v>43</v>
      </c>
      <c r="AR175">
        <v>0</v>
      </c>
      <c r="AS175">
        <v>0</v>
      </c>
      <c r="AT175" s="2" t="s">
        <v>43</v>
      </c>
      <c r="AU175">
        <v>0</v>
      </c>
      <c r="AV175">
        <v>0</v>
      </c>
      <c r="AW175" s="2" t="s">
        <v>43</v>
      </c>
      <c r="AX175">
        <v>0</v>
      </c>
      <c r="AY175">
        <v>0</v>
      </c>
      <c r="AZ175" s="2" t="s">
        <v>43</v>
      </c>
      <c r="BE175">
        <v>0</v>
      </c>
      <c r="BF175" s="2" t="s">
        <v>43</v>
      </c>
      <c r="BH175">
        <v>0</v>
      </c>
      <c r="BI175" s="2" t="s">
        <v>43</v>
      </c>
      <c r="BK175">
        <v>0</v>
      </c>
      <c r="BL175" s="2" t="s">
        <v>43</v>
      </c>
      <c r="BM175">
        <v>0</v>
      </c>
      <c r="BN175">
        <v>0</v>
      </c>
      <c r="BO175" s="2" t="s">
        <v>43</v>
      </c>
      <c r="BP175">
        <v>0</v>
      </c>
      <c r="BQ175">
        <v>0</v>
      </c>
      <c r="BR175" t="str">
        <f>IFERROR(BQ175*100/BP175,0)</f>
        <v>0</v>
      </c>
    </row>
    <row r="176" spans="1:86">
      <c r="A176" s="3"/>
      <c r="B176" s="3"/>
      <c r="C176" s="3" t="s">
        <v>366</v>
      </c>
      <c r="D176">
        <v>0</v>
      </c>
      <c r="F176">
        <v>0</v>
      </c>
      <c r="I176">
        <v>0</v>
      </c>
      <c r="L176">
        <v>0</v>
      </c>
      <c r="O176">
        <v>0</v>
      </c>
      <c r="R176">
        <v>0</v>
      </c>
      <c r="U176">
        <v>0</v>
      </c>
      <c r="X176">
        <v>0</v>
      </c>
      <c r="AA176">
        <v>0</v>
      </c>
      <c r="AD176">
        <v>0</v>
      </c>
      <c r="AJ176">
        <v>0</v>
      </c>
      <c r="AM176">
        <v>0</v>
      </c>
      <c r="AS176">
        <v>0</v>
      </c>
      <c r="AV176">
        <v>0</v>
      </c>
      <c r="AY176">
        <v>0</v>
      </c>
      <c r="BE176">
        <v>0</v>
      </c>
      <c r="BH176">
        <v>0</v>
      </c>
      <c r="BK176">
        <v>0</v>
      </c>
      <c r="BN176">
        <v>0</v>
      </c>
      <c r="BP176">
        <v>0</v>
      </c>
      <c r="BQ176">
        <v>0</v>
      </c>
      <c r="BR176" t="str">
        <f>IFERROR(BQ176*100/BP176,0)</f>
        <v>0</v>
      </c>
    </row>
    <row r="177" spans="1:86">
      <c r="A177" s="3"/>
      <c r="B177" s="3"/>
      <c r="C177" s="3" t="s">
        <v>468</v>
      </c>
      <c r="D177" s="3">
        <v>0</v>
      </c>
      <c r="E177" s="3">
        <v>0</v>
      </c>
      <c r="F177" s="3">
        <v>0</v>
      </c>
      <c r="G177" s="5" t="s">
        <v>43</v>
      </c>
      <c r="H177" s="3">
        <v>0</v>
      </c>
      <c r="I177" s="3">
        <v>0</v>
      </c>
      <c r="J177" s="5" t="s">
        <v>43</v>
      </c>
      <c r="K177" s="3">
        <v>0</v>
      </c>
      <c r="L177" s="3">
        <v>0</v>
      </c>
      <c r="M177" s="5" t="s">
        <v>43</v>
      </c>
      <c r="N177" s="3">
        <v>0</v>
      </c>
      <c r="O177" s="3">
        <v>0</v>
      </c>
      <c r="P177" s="5" t="s">
        <v>43</v>
      </c>
      <c r="Q177" s="3">
        <v>0</v>
      </c>
      <c r="R177" s="3">
        <v>0</v>
      </c>
      <c r="S177" s="5" t="s">
        <v>43</v>
      </c>
      <c r="T177" s="3">
        <v>0</v>
      </c>
      <c r="U177" s="3">
        <v>0</v>
      </c>
      <c r="V177" s="5" t="s">
        <v>43</v>
      </c>
      <c r="W177" s="3">
        <v>0</v>
      </c>
      <c r="X177" s="3">
        <v>0</v>
      </c>
      <c r="Y177" s="5" t="s">
        <v>43</v>
      </c>
      <c r="Z177" s="3">
        <v>0</v>
      </c>
      <c r="AA177" s="3">
        <v>0</v>
      </c>
      <c r="AB177" s="5" t="s">
        <v>43</v>
      </c>
      <c r="AC177" s="3">
        <v>0</v>
      </c>
      <c r="AD177" s="3">
        <v>0</v>
      </c>
      <c r="AE177" s="5" t="s">
        <v>43</v>
      </c>
      <c r="AF177" s="3"/>
      <c r="AG177" s="3"/>
      <c r="AH177" s="3"/>
      <c r="AI177" s="3">
        <v>0</v>
      </c>
      <c r="AJ177" s="3">
        <v>0</v>
      </c>
      <c r="AK177" s="5" t="s">
        <v>43</v>
      </c>
      <c r="AL177" s="3">
        <v>0</v>
      </c>
      <c r="AM177" s="3">
        <v>0</v>
      </c>
      <c r="AN177" s="5" t="s">
        <v>43</v>
      </c>
      <c r="AO177" s="3"/>
      <c r="AP177" s="3"/>
      <c r="AQ177" s="3"/>
      <c r="AR177" s="3">
        <v>0</v>
      </c>
      <c r="AS177" s="3">
        <v>0</v>
      </c>
      <c r="AT177" s="5" t="s">
        <v>43</v>
      </c>
      <c r="AU177" s="3">
        <v>0</v>
      </c>
      <c r="AV177" s="3">
        <v>0</v>
      </c>
      <c r="AW177" s="5" t="s">
        <v>43</v>
      </c>
      <c r="AX177" s="3">
        <v>0</v>
      </c>
      <c r="AY177" s="3">
        <v>0</v>
      </c>
      <c r="AZ177" s="5" t="s">
        <v>43</v>
      </c>
      <c r="BA177" s="3"/>
      <c r="BB177" s="3"/>
      <c r="BC177" s="3"/>
      <c r="BD177" s="3">
        <v>0</v>
      </c>
      <c r="BE177" s="3">
        <v>0</v>
      </c>
      <c r="BF177" s="5" t="s">
        <v>43</v>
      </c>
      <c r="BG177" s="3">
        <v>0</v>
      </c>
      <c r="BH177" s="3">
        <v>0</v>
      </c>
      <c r="BI177" s="5" t="s">
        <v>43</v>
      </c>
      <c r="BJ177" s="3">
        <v>0</v>
      </c>
      <c r="BK177" s="3">
        <v>0</v>
      </c>
      <c r="BL177" s="5" t="s">
        <v>43</v>
      </c>
      <c r="BM177" s="3">
        <v>0</v>
      </c>
      <c r="BN177" s="3">
        <v>0</v>
      </c>
      <c r="BO177" s="5" t="s">
        <v>43</v>
      </c>
      <c r="BP177" s="3">
        <v>0</v>
      </c>
      <c r="BQ177" s="3" t="str">
        <f>BQ176+BQ175</f>
        <v>0</v>
      </c>
      <c r="BR177" s="3" t="str">
        <f>IFERROR(BQ177*100/BP177,0)</f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D177">
        <v>0</v>
      </c>
      <c r="CE177">
        <v>0</v>
      </c>
      <c r="CF177" t="str">
        <f>BQ177-BP177</f>
        <v>0</v>
      </c>
      <c r="CG177" t="str">
        <f>CE83-BW83+BZ83</f>
        <v>0</v>
      </c>
      <c r="CH177" t="str">
        <f>IFERROR(CE177*100/BP177,0)</f>
        <v>0</v>
      </c>
    </row>
    <row r="178" spans="1:86">
      <c r="A178" s="11" t="s">
        <v>469</v>
      </c>
      <c r="B178" s="12"/>
      <c r="C178" s="12"/>
      <c r="D178" s="12">
        <v>1673000000</v>
      </c>
      <c r="E178" s="12">
        <v>2149992</v>
      </c>
      <c r="F178" s="12">
        <v>3647437</v>
      </c>
      <c r="G178" s="13" t="s">
        <v>120</v>
      </c>
      <c r="H178" s="12">
        <v>1433323</v>
      </c>
      <c r="I178" s="12">
        <v>2837001</v>
      </c>
      <c r="J178" s="13" t="s">
        <v>470</v>
      </c>
      <c r="K178" s="12">
        <v>437472262</v>
      </c>
      <c r="L178" s="12">
        <v>352946071</v>
      </c>
      <c r="M178" s="13" t="s">
        <v>79</v>
      </c>
      <c r="N178" s="12">
        <v>13991360</v>
      </c>
      <c r="O178" s="12">
        <v>10538761</v>
      </c>
      <c r="P178" s="13" t="s">
        <v>78</v>
      </c>
      <c r="Q178" s="12">
        <v>197217698</v>
      </c>
      <c r="R178" s="12">
        <v>674759854</v>
      </c>
      <c r="S178" s="13" t="s">
        <v>471</v>
      </c>
      <c r="T178" s="12">
        <v>8062490</v>
      </c>
      <c r="U178" s="12">
        <v>9668095</v>
      </c>
      <c r="V178" s="13" t="s">
        <v>402</v>
      </c>
      <c r="W178" s="12">
        <v>23700000</v>
      </c>
      <c r="X178" s="12">
        <v>19764740</v>
      </c>
      <c r="Y178" s="13" t="s">
        <v>127</v>
      </c>
      <c r="Z178" s="12">
        <v>32100000</v>
      </c>
      <c r="AA178" s="12">
        <v>50132259</v>
      </c>
      <c r="AB178" s="13" t="s">
        <v>205</v>
      </c>
      <c r="AC178" s="12">
        <v>14300000</v>
      </c>
      <c r="AD178" s="12">
        <v>10727333</v>
      </c>
      <c r="AE178" s="13" t="s">
        <v>78</v>
      </c>
      <c r="AF178" s="12"/>
      <c r="AG178" s="12"/>
      <c r="AH178" s="12"/>
      <c r="AI178" s="12">
        <v>24200000</v>
      </c>
      <c r="AJ178" s="12">
        <v>19360647</v>
      </c>
      <c r="AK178" s="13" t="s">
        <v>55</v>
      </c>
      <c r="AL178" s="12">
        <v>91800000</v>
      </c>
      <c r="AM178" s="12">
        <v>99987468</v>
      </c>
      <c r="AN178" s="13" t="s">
        <v>74</v>
      </c>
      <c r="AO178" s="12"/>
      <c r="AP178" s="12"/>
      <c r="AQ178" s="12"/>
      <c r="AR178" s="12">
        <v>100800000</v>
      </c>
      <c r="AS178" s="12">
        <v>108867265</v>
      </c>
      <c r="AT178" s="13" t="s">
        <v>235</v>
      </c>
      <c r="AU178" s="12">
        <v>52900000</v>
      </c>
      <c r="AV178" s="12">
        <v>45785398</v>
      </c>
      <c r="AW178" s="13" t="s">
        <v>153</v>
      </c>
      <c r="AX178" s="12">
        <v>0</v>
      </c>
      <c r="AY178" s="12">
        <v>151825060</v>
      </c>
      <c r="AZ178" s="13" t="s">
        <v>43</v>
      </c>
      <c r="BA178" s="12"/>
      <c r="BB178" s="12"/>
      <c r="BC178" s="12"/>
      <c r="BD178" s="12">
        <v>0</v>
      </c>
      <c r="BE178" s="12">
        <v>0</v>
      </c>
      <c r="BF178" s="13" t="s">
        <v>43</v>
      </c>
      <c r="BG178" s="12">
        <v>329923</v>
      </c>
      <c r="BH178" s="12">
        <v>0</v>
      </c>
      <c r="BI178" s="13" t="s">
        <v>43</v>
      </c>
      <c r="BJ178" s="12">
        <v>0</v>
      </c>
      <c r="BK178" s="12">
        <v>1890216</v>
      </c>
      <c r="BL178" s="13" t="s">
        <v>43</v>
      </c>
      <c r="BM178" s="12">
        <v>31000000</v>
      </c>
      <c r="BN178" s="12">
        <v>21335748</v>
      </c>
      <c r="BO178" s="13" t="s">
        <v>144</v>
      </c>
      <c r="BP178" s="12">
        <v>1673000000</v>
      </c>
      <c r="BQ178" s="12">
        <v>1617115213</v>
      </c>
      <c r="BR178" s="12" t="str">
        <f>IFERROR(BQ178*100/BP178,0)</f>
        <v>0</v>
      </c>
    </row>
    <row r="180" spans="1:86">
      <c r="A180" s="4" t="s">
        <v>472</v>
      </c>
      <c r="B180" s="5" t="s">
        <v>473</v>
      </c>
      <c r="C180" s="3" t="s">
        <v>365</v>
      </c>
      <c r="D180">
        <v>0</v>
      </c>
      <c r="F180">
        <v>0</v>
      </c>
      <c r="I180">
        <v>0</v>
      </c>
      <c r="L180">
        <v>214754</v>
      </c>
      <c r="O180">
        <v>10084</v>
      </c>
      <c r="R180">
        <v>0</v>
      </c>
      <c r="U180">
        <v>0</v>
      </c>
      <c r="X180">
        <v>0</v>
      </c>
      <c r="AA180">
        <v>0</v>
      </c>
      <c r="AD180">
        <v>0</v>
      </c>
      <c r="AJ180">
        <v>0</v>
      </c>
      <c r="AM180">
        <v>0</v>
      </c>
      <c r="AS180">
        <v>0</v>
      </c>
      <c r="AV180">
        <v>4878021</v>
      </c>
      <c r="AY180">
        <v>0</v>
      </c>
      <c r="BE180">
        <v>0</v>
      </c>
      <c r="BH180">
        <v>0</v>
      </c>
      <c r="BK180">
        <v>0</v>
      </c>
      <c r="BN180">
        <v>0</v>
      </c>
      <c r="BP180">
        <v>0</v>
      </c>
      <c r="BQ180">
        <v>5102859</v>
      </c>
      <c r="BR180" t="str">
        <f>IFERROR(BQ180*100/BP180,0)</f>
        <v>0</v>
      </c>
    </row>
    <row r="181" spans="1:86">
      <c r="A181" s="3"/>
      <c r="B181" s="3"/>
      <c r="C181" s="3" t="s">
        <v>366</v>
      </c>
      <c r="D181">
        <v>0</v>
      </c>
      <c r="BP181">
        <v>0</v>
      </c>
      <c r="BR181" t="str">
        <f>IFERROR(BQ181*100/BP181,0)</f>
        <v>0</v>
      </c>
    </row>
    <row r="182" spans="1:86">
      <c r="A182" s="3"/>
      <c r="B182" s="3"/>
      <c r="C182" s="3" t="s">
        <v>474</v>
      </c>
      <c r="D182" s="3">
        <v>0</v>
      </c>
      <c r="E182" s="3"/>
      <c r="F182" s="3" t="str">
        <f>SUM(F180:F181)</f>
        <v>0</v>
      </c>
      <c r="G182" s="3"/>
      <c r="H182" s="3"/>
      <c r="I182" s="3" t="str">
        <f>SUM(I180:I181)</f>
        <v>0</v>
      </c>
      <c r="J182" s="3"/>
      <c r="K182" s="3"/>
      <c r="L182" s="3" t="str">
        <f>SUM(L180:L181)</f>
        <v>0</v>
      </c>
      <c r="M182" s="3"/>
      <c r="N182" s="3"/>
      <c r="O182" s="3" t="str">
        <f>SUM(O180:O181)</f>
        <v>0</v>
      </c>
      <c r="P182" s="3"/>
      <c r="Q182" s="3"/>
      <c r="R182" s="3" t="str">
        <f>SUM(R180:R181)</f>
        <v>0</v>
      </c>
      <c r="S182" s="3"/>
      <c r="T182" s="3"/>
      <c r="U182" s="3" t="str">
        <f>SUM(U180:U181)</f>
        <v>0</v>
      </c>
      <c r="V182" s="3"/>
      <c r="W182" s="3"/>
      <c r="X182" s="3" t="str">
        <f>SUM(X180:X181)</f>
        <v>0</v>
      </c>
      <c r="Y182" s="3"/>
      <c r="Z182" s="3"/>
      <c r="AA182" s="3" t="str">
        <f>SUM(AA180:AA181)</f>
        <v>0</v>
      </c>
      <c r="AB182" s="3"/>
      <c r="AC182" s="3"/>
      <c r="AD182" s="3" t="str">
        <f>SUM(AD180:AD181)</f>
        <v>0</v>
      </c>
      <c r="AE182" s="3"/>
      <c r="AF182" s="3"/>
      <c r="AG182" s="3"/>
      <c r="AH182" s="3"/>
      <c r="AI182" s="3"/>
      <c r="AJ182" s="3" t="str">
        <f>SUM(AJ180:AJ181)</f>
        <v>0</v>
      </c>
      <c r="AK182" s="3"/>
      <c r="AL182" s="3"/>
      <c r="AM182" s="3" t="str">
        <f>SUM(AM180:AM181)</f>
        <v>0</v>
      </c>
      <c r="AN182" s="3"/>
      <c r="AO182" s="3"/>
      <c r="AP182" s="3"/>
      <c r="AQ182" s="3"/>
      <c r="AR182" s="3"/>
      <c r="AS182" s="3" t="str">
        <f>SUM(AS180:AS181)</f>
        <v>0</v>
      </c>
      <c r="AT182" s="3"/>
      <c r="AU182" s="3"/>
      <c r="AV182" s="3" t="str">
        <f>SUM(AV180:AV181)</f>
        <v>0</v>
      </c>
      <c r="AW182" s="3"/>
      <c r="AX182" s="3"/>
      <c r="AY182" s="3" t="str">
        <f>SUM(AY180:AY181)</f>
        <v>0</v>
      </c>
      <c r="AZ182" s="3"/>
      <c r="BA182" s="3"/>
      <c r="BB182" s="3"/>
      <c r="BC182" s="3"/>
      <c r="BD182" s="3"/>
      <c r="BE182" s="3" t="str">
        <f>SUM(BE180:BE181)</f>
        <v>0</v>
      </c>
      <c r="BF182" s="3"/>
      <c r="BG182" s="3"/>
      <c r="BH182" s="3" t="str">
        <f>SUM(BH180:BH181)</f>
        <v>0</v>
      </c>
      <c r="BI182" s="3"/>
      <c r="BJ182" s="3"/>
      <c r="BK182" s="3" t="str">
        <f>SUM(BK180:BK181)</f>
        <v>0</v>
      </c>
      <c r="BL182" s="3"/>
      <c r="BM182" s="3"/>
      <c r="BN182" s="3" t="str">
        <f>SUM(BN180:BN181)</f>
        <v>0</v>
      </c>
      <c r="BO182" s="3"/>
      <c r="BP182" s="3">
        <v>0</v>
      </c>
      <c r="BQ182" s="3" t="str">
        <f>BQ181+BQ180</f>
        <v>0</v>
      </c>
      <c r="BR182" s="3" t="str">
        <f>IFERROR(BQ182*100/BP182,0)</f>
        <v>0</v>
      </c>
    </row>
    <row r="183" spans="1:86">
      <c r="A183" s="3"/>
    </row>
    <row r="184" spans="1:86">
      <c r="A184" s="3"/>
      <c r="B184" s="5" t="s">
        <v>475</v>
      </c>
      <c r="C184" s="3" t="s">
        <v>365</v>
      </c>
      <c r="D184">
        <v>0</v>
      </c>
      <c r="F184">
        <v>0</v>
      </c>
      <c r="I184">
        <v>706200</v>
      </c>
      <c r="L184">
        <v>0</v>
      </c>
      <c r="O184">
        <v>0</v>
      </c>
      <c r="R184">
        <v>0</v>
      </c>
      <c r="U184">
        <v>0</v>
      </c>
      <c r="X184">
        <v>0</v>
      </c>
      <c r="AA184">
        <v>0</v>
      </c>
      <c r="AD184">
        <v>1326132</v>
      </c>
      <c r="AJ184">
        <v>0</v>
      </c>
      <c r="AM184">
        <v>0</v>
      </c>
      <c r="AS184">
        <v>113787102</v>
      </c>
      <c r="AV184">
        <v>0</v>
      </c>
      <c r="AY184">
        <v>0</v>
      </c>
      <c r="BE184">
        <v>0</v>
      </c>
      <c r="BH184">
        <v>0</v>
      </c>
      <c r="BK184">
        <v>0</v>
      </c>
      <c r="BN184">
        <v>17013981</v>
      </c>
      <c r="BP184">
        <v>132833415</v>
      </c>
      <c r="BQ184">
        <v>132833415</v>
      </c>
      <c r="BR184" t="str">
        <f>IFERROR(BQ184*100/BP184,0)</f>
        <v>0</v>
      </c>
    </row>
    <row r="185" spans="1:86">
      <c r="A185" s="3"/>
      <c r="B185" s="3"/>
      <c r="C185" s="3" t="s">
        <v>366</v>
      </c>
      <c r="D185">
        <v>0</v>
      </c>
      <c r="BP185">
        <v>0</v>
      </c>
      <c r="BR185" t="str">
        <f>IFERROR(BQ185*100/BP185,0)</f>
        <v>0</v>
      </c>
    </row>
    <row r="186" spans="1:86">
      <c r="A186" s="3"/>
      <c r="B186" s="3"/>
      <c r="C186" s="3" t="s">
        <v>476</v>
      </c>
      <c r="D186" s="3">
        <v>0</v>
      </c>
      <c r="E186" s="3"/>
      <c r="F186" s="3" t="str">
        <f>SUM(F184:F185)</f>
        <v>0</v>
      </c>
      <c r="G186" s="3"/>
      <c r="H186" s="3"/>
      <c r="I186" s="3" t="str">
        <f>SUM(I184:I185)</f>
        <v>0</v>
      </c>
      <c r="J186" s="3"/>
      <c r="K186" s="3"/>
      <c r="L186" s="3" t="str">
        <f>SUM(L184:L185)</f>
        <v>0</v>
      </c>
      <c r="M186" s="3"/>
      <c r="N186" s="3"/>
      <c r="O186" s="3" t="str">
        <f>SUM(O184:O185)</f>
        <v>0</v>
      </c>
      <c r="P186" s="3"/>
      <c r="Q186" s="3"/>
      <c r="R186" s="3" t="str">
        <f>SUM(R184:R185)</f>
        <v>0</v>
      </c>
      <c r="S186" s="3"/>
      <c r="T186" s="3"/>
      <c r="U186" s="3" t="str">
        <f>SUM(U184:U185)</f>
        <v>0</v>
      </c>
      <c r="V186" s="3"/>
      <c r="W186" s="3"/>
      <c r="X186" s="3" t="str">
        <f>SUM(X184:X185)</f>
        <v>0</v>
      </c>
      <c r="Y186" s="3"/>
      <c r="Z186" s="3"/>
      <c r="AA186" s="3" t="str">
        <f>SUM(AA184:AA185)</f>
        <v>0</v>
      </c>
      <c r="AB186" s="3"/>
      <c r="AC186" s="3"/>
      <c r="AD186" s="3" t="str">
        <f>SUM(AD184:AD185)</f>
        <v>0</v>
      </c>
      <c r="AE186" s="3"/>
      <c r="AF186" s="3"/>
      <c r="AG186" s="3"/>
      <c r="AH186" s="3"/>
      <c r="AI186" s="3"/>
      <c r="AJ186" s="3" t="str">
        <f>SUM(AJ184:AJ185)</f>
        <v>0</v>
      </c>
      <c r="AK186" s="3"/>
      <c r="AL186" s="3"/>
      <c r="AM186" s="3" t="str">
        <f>SUM(AM184:AM185)</f>
        <v>0</v>
      </c>
      <c r="AN186" s="3"/>
      <c r="AO186" s="3"/>
      <c r="AP186" s="3"/>
      <c r="AQ186" s="3"/>
      <c r="AR186" s="3"/>
      <c r="AS186" s="3" t="str">
        <f>SUM(AS184:AS185)</f>
        <v>0</v>
      </c>
      <c r="AT186" s="3"/>
      <c r="AU186" s="3"/>
      <c r="AV186" s="3" t="str">
        <f>SUM(AV184:AV185)</f>
        <v>0</v>
      </c>
      <c r="AW186" s="3"/>
      <c r="AX186" s="3"/>
      <c r="AY186" s="3" t="str">
        <f>SUM(AY184:AY185)</f>
        <v>0</v>
      </c>
      <c r="AZ186" s="3"/>
      <c r="BA186" s="3"/>
      <c r="BB186" s="3"/>
      <c r="BC186" s="3"/>
      <c r="BD186" s="3"/>
      <c r="BE186" s="3" t="str">
        <f>SUM(BE184:BE185)</f>
        <v>0</v>
      </c>
      <c r="BF186" s="3"/>
      <c r="BG186" s="3"/>
      <c r="BH186" s="3" t="str">
        <f>SUM(BH184:BH185)</f>
        <v>0</v>
      </c>
      <c r="BI186" s="3"/>
      <c r="BJ186" s="3"/>
      <c r="BK186" s="3" t="str">
        <f>SUM(BK184:BK185)</f>
        <v>0</v>
      </c>
      <c r="BL186" s="3"/>
      <c r="BM186" s="3"/>
      <c r="BN186" s="3" t="str">
        <f>SUM(BN184:BN185)</f>
        <v>0</v>
      </c>
      <c r="BO186" s="3"/>
      <c r="BP186" s="3">
        <v>0</v>
      </c>
      <c r="BQ186" s="3" t="str">
        <f>BQ185+BQ184</f>
        <v>0</v>
      </c>
      <c r="BR186" s="3" t="str">
        <f>IFERROR(BQ186*100/BP186,0)</f>
        <v>0</v>
      </c>
    </row>
    <row r="187" spans="1:86">
      <c r="A187" s="7" t="s">
        <v>477</v>
      </c>
      <c r="B187" s="3"/>
      <c r="C187" s="3"/>
      <c r="D187" s="3">
        <v>0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 t="str">
        <f>IFERROR(BQ187*100/BP187,0)</f>
        <v>0</v>
      </c>
    </row>
    <row r="189" spans="1:86" customHeight="1" ht="20">
      <c r="A189" s="11" t="s">
        <v>478</v>
      </c>
      <c r="B189" s="12"/>
      <c r="C189" s="12"/>
      <c r="D189" s="12">
        <v>903000000</v>
      </c>
      <c r="E189" s="12">
        <v>2149992</v>
      </c>
      <c r="F189" s="12">
        <v>868653</v>
      </c>
      <c r="G189" s="13" t="s">
        <v>169</v>
      </c>
      <c r="H189" s="12">
        <v>1433323</v>
      </c>
      <c r="I189" s="12">
        <v>1481382</v>
      </c>
      <c r="J189" s="13" t="s">
        <v>227</v>
      </c>
      <c r="K189" s="12">
        <v>437472262</v>
      </c>
      <c r="L189" s="12">
        <v>333630769</v>
      </c>
      <c r="M189" s="13" t="s">
        <v>154</v>
      </c>
      <c r="N189" s="12">
        <v>13991360</v>
      </c>
      <c r="O189" s="12">
        <v>10394187</v>
      </c>
      <c r="P189" s="13" t="s">
        <v>53</v>
      </c>
      <c r="Q189" s="12">
        <v>197217698</v>
      </c>
      <c r="R189" s="12">
        <v>210215675</v>
      </c>
      <c r="S189" s="13" t="s">
        <v>63</v>
      </c>
      <c r="T189" s="12">
        <v>8062490</v>
      </c>
      <c r="U189" s="12">
        <v>9668095</v>
      </c>
      <c r="V189" s="13" t="s">
        <v>402</v>
      </c>
      <c r="W189" s="12">
        <v>23700000</v>
      </c>
      <c r="X189" s="12">
        <v>12023921</v>
      </c>
      <c r="Y189" s="13" t="s">
        <v>98</v>
      </c>
      <c r="Z189" s="12">
        <v>32100000</v>
      </c>
      <c r="AA189" s="12">
        <v>14969854</v>
      </c>
      <c r="AB189" s="13" t="s">
        <v>263</v>
      </c>
      <c r="AC189" s="12">
        <v>14300000</v>
      </c>
      <c r="AD189" s="12">
        <v>3155342</v>
      </c>
      <c r="AE189" s="13" t="s">
        <v>174</v>
      </c>
      <c r="AF189" s="12"/>
      <c r="AG189" s="12"/>
      <c r="AH189" s="12"/>
      <c r="AI189" s="12">
        <v>24200000</v>
      </c>
      <c r="AJ189" s="12">
        <v>15738850</v>
      </c>
      <c r="AK189" s="13" t="s">
        <v>219</v>
      </c>
      <c r="AL189" s="12">
        <v>91800000</v>
      </c>
      <c r="AM189" s="12">
        <v>19659259</v>
      </c>
      <c r="AN189" s="13" t="s">
        <v>237</v>
      </c>
      <c r="AO189" s="12"/>
      <c r="AP189" s="12"/>
      <c r="AQ189" s="12"/>
      <c r="AR189" s="12">
        <v>100800000</v>
      </c>
      <c r="AS189" s="12">
        <v>153208834</v>
      </c>
      <c r="AT189" s="13" t="s">
        <v>328</v>
      </c>
      <c r="AU189" s="12">
        <v>52900000</v>
      </c>
      <c r="AV189" s="12">
        <v>50663419</v>
      </c>
      <c r="AW189" s="13" t="s">
        <v>142</v>
      </c>
      <c r="AX189" s="12">
        <v>0</v>
      </c>
      <c r="AY189" s="12">
        <v>50488802</v>
      </c>
      <c r="AZ189" s="13" t="s">
        <v>43</v>
      </c>
      <c r="BA189" s="12"/>
      <c r="BB189" s="12"/>
      <c r="BC189" s="12"/>
      <c r="BD189" s="12">
        <v>0</v>
      </c>
      <c r="BE189" s="12">
        <v>0</v>
      </c>
      <c r="BF189" s="13" t="s">
        <v>43</v>
      </c>
      <c r="BG189" s="12">
        <v>329923</v>
      </c>
      <c r="BH189" s="12">
        <v>0</v>
      </c>
      <c r="BI189" s="13" t="s">
        <v>43</v>
      </c>
      <c r="BJ189" s="12">
        <v>0</v>
      </c>
      <c r="BK189" s="12">
        <v>428625</v>
      </c>
      <c r="BL189" s="13" t="s">
        <v>43</v>
      </c>
      <c r="BM189" s="12">
        <v>31000000</v>
      </c>
      <c r="BN189" s="12">
        <v>23861837</v>
      </c>
      <c r="BO189" s="13" t="s">
        <v>306</v>
      </c>
      <c r="BP189" s="12">
        <v>1035833415</v>
      </c>
      <c r="BQ189" s="12">
        <v>910457504</v>
      </c>
      <c r="BR189" s="12" t="str">
        <f>IFERROR(BQ189*100/BP189,0)</f>
        <v>0</v>
      </c>
    </row>
    <row r="190" spans="1:86" customHeight="1" ht="20">
      <c r="A190" s="11" t="s">
        <v>479</v>
      </c>
      <c r="B190" s="12"/>
      <c r="C190" s="12"/>
      <c r="D190" s="12">
        <v>770000000</v>
      </c>
      <c r="E190" s="12">
        <v>0</v>
      </c>
      <c r="F190" s="12">
        <v>2778784</v>
      </c>
      <c r="G190" s="13" t="s">
        <v>43</v>
      </c>
      <c r="H190" s="12">
        <v>0</v>
      </c>
      <c r="I190" s="12">
        <v>2061819</v>
      </c>
      <c r="J190" s="13" t="s">
        <v>43</v>
      </c>
      <c r="K190" s="12">
        <v>0</v>
      </c>
      <c r="L190" s="12">
        <v>19530056</v>
      </c>
      <c r="M190" s="13" t="s">
        <v>43</v>
      </c>
      <c r="N190" s="12">
        <v>0</v>
      </c>
      <c r="O190" s="12">
        <v>154658</v>
      </c>
      <c r="P190" s="13" t="s">
        <v>43</v>
      </c>
      <c r="Q190" s="12">
        <v>0</v>
      </c>
      <c r="R190" s="12">
        <v>464544179</v>
      </c>
      <c r="S190" s="13" t="s">
        <v>43</v>
      </c>
      <c r="T190" s="12">
        <v>0</v>
      </c>
      <c r="U190" s="12">
        <v>0</v>
      </c>
      <c r="V190" s="13" t="s">
        <v>43</v>
      </c>
      <c r="W190" s="12">
        <v>0</v>
      </c>
      <c r="X190" s="12">
        <v>7740819</v>
      </c>
      <c r="Y190" s="13" t="s">
        <v>43</v>
      </c>
      <c r="Z190" s="12">
        <v>0</v>
      </c>
      <c r="AA190" s="12">
        <v>35162405</v>
      </c>
      <c r="AB190" s="13" t="s">
        <v>43</v>
      </c>
      <c r="AC190" s="12">
        <v>0</v>
      </c>
      <c r="AD190" s="12">
        <v>8898123</v>
      </c>
      <c r="AE190" s="13" t="s">
        <v>43</v>
      </c>
      <c r="AF190" s="12"/>
      <c r="AG190" s="12"/>
      <c r="AH190" s="12"/>
      <c r="AI190" s="12">
        <v>0</v>
      </c>
      <c r="AJ190" s="12">
        <v>3621797</v>
      </c>
      <c r="AK190" s="13" t="s">
        <v>43</v>
      </c>
      <c r="AL190" s="12">
        <v>0</v>
      </c>
      <c r="AM190" s="12">
        <v>80328209</v>
      </c>
      <c r="AN190" s="13" t="s">
        <v>43</v>
      </c>
      <c r="AO190" s="12"/>
      <c r="AP190" s="12"/>
      <c r="AQ190" s="12"/>
      <c r="AR190" s="12">
        <v>0</v>
      </c>
      <c r="AS190" s="12">
        <v>69445533</v>
      </c>
      <c r="AT190" s="13" t="s">
        <v>43</v>
      </c>
      <c r="AU190" s="12">
        <v>0</v>
      </c>
      <c r="AV190" s="12">
        <v>33041860</v>
      </c>
      <c r="AW190" s="13" t="s">
        <v>43</v>
      </c>
      <c r="AX190" s="12">
        <v>0</v>
      </c>
      <c r="AY190" s="12">
        <v>101336258</v>
      </c>
      <c r="AZ190" s="13" t="s">
        <v>43</v>
      </c>
      <c r="BA190" s="12"/>
      <c r="BB190" s="12"/>
      <c r="BC190" s="12"/>
      <c r="BD190" s="12">
        <v>0</v>
      </c>
      <c r="BE190" s="12">
        <v>0</v>
      </c>
      <c r="BF190" s="13" t="s">
        <v>43</v>
      </c>
      <c r="BG190" s="12">
        <v>0</v>
      </c>
      <c r="BH190" s="12">
        <v>0</v>
      </c>
      <c r="BI190" s="13" t="s">
        <v>43</v>
      </c>
      <c r="BJ190" s="12">
        <v>0</v>
      </c>
      <c r="BK190" s="12">
        <v>1461591</v>
      </c>
      <c r="BL190" s="13" t="s">
        <v>43</v>
      </c>
      <c r="BM190" s="12">
        <v>0</v>
      </c>
      <c r="BN190" s="12">
        <v>14487892</v>
      </c>
      <c r="BO190" s="13" t="s">
        <v>43</v>
      </c>
      <c r="BP190" s="12">
        <v>770000000</v>
      </c>
      <c r="BQ190" s="12">
        <v>844593983</v>
      </c>
      <c r="BR190" s="12" t="str">
        <f>IFERROR(BQ190*100/BP190,0)</f>
        <v>0</v>
      </c>
    </row>
    <row r="191" spans="1:86" customHeight="1" ht="20">
      <c r="A191" s="11" t="s">
        <v>480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>
        <v>82992523</v>
      </c>
      <c r="BQ191" s="12">
        <v>82992523</v>
      </c>
      <c r="BR191" s="12"/>
    </row>
    <row r="193" spans="1:86" customHeight="1" ht="20">
      <c r="A193" s="11" t="s">
        <v>481</v>
      </c>
      <c r="B193" s="12"/>
      <c r="C193" s="12"/>
      <c r="D193" s="12">
        <v>8553768612</v>
      </c>
      <c r="E193" s="12">
        <v>101690908</v>
      </c>
      <c r="F193" s="12">
        <v>87189356</v>
      </c>
      <c r="G193" s="12" t="str">
        <f>IFERROR(F193*100/E193,0)</f>
        <v>0</v>
      </c>
      <c r="H193" s="12">
        <v>16767402</v>
      </c>
      <c r="I193" s="12">
        <v>15252336</v>
      </c>
      <c r="J193" s="12" t="str">
        <f>IFERROR(I193*100/H193,0)</f>
        <v>0</v>
      </c>
      <c r="K193" s="12">
        <v>3256414442</v>
      </c>
      <c r="L193" s="12">
        <v>3442423703</v>
      </c>
      <c r="M193" s="12" t="str">
        <f>IFERROR(L193*100/K193,0)</f>
        <v>0</v>
      </c>
      <c r="N193" s="12">
        <v>324880590</v>
      </c>
      <c r="O193" s="12">
        <v>415928468</v>
      </c>
      <c r="P193" s="12" t="str">
        <f>IFERROR(O193*100/N193,0)</f>
        <v>0</v>
      </c>
      <c r="Q193" s="12">
        <v>2041812462</v>
      </c>
      <c r="R193" s="12">
        <v>1853104330</v>
      </c>
      <c r="S193" s="12" t="str">
        <f>IFERROR(R193*100/Q193,0)</f>
        <v>0</v>
      </c>
      <c r="T193" s="12">
        <v>117607692</v>
      </c>
      <c r="U193" s="12">
        <v>92465052</v>
      </c>
      <c r="V193" s="12" t="str">
        <f>IFERROR(U193*100/T193,0)</f>
        <v>0</v>
      </c>
      <c r="W193" s="12">
        <v>74952000</v>
      </c>
      <c r="X193" s="12">
        <v>53818098</v>
      </c>
      <c r="Y193" s="12" t="str">
        <f>IFERROR(X193*100/W193,0)</f>
        <v>0</v>
      </c>
      <c r="Z193" s="12">
        <v>114220000</v>
      </c>
      <c r="AA193" s="12">
        <v>103677721</v>
      </c>
      <c r="AB193" s="12" t="str">
        <f>IFERROR(AA193*100/Z193,0)</f>
        <v>0</v>
      </c>
      <c r="AC193" s="12">
        <v>59790000</v>
      </c>
      <c r="AD193" s="12">
        <v>26523932</v>
      </c>
      <c r="AE193" s="12" t="str">
        <f>IFERROR(AD193*100/AC193,0)</f>
        <v>0</v>
      </c>
      <c r="AF193" s="12"/>
      <c r="AG193" s="12"/>
      <c r="AH193" s="12"/>
      <c r="AI193" s="12">
        <v>137160000</v>
      </c>
      <c r="AJ193" s="12">
        <v>137980522</v>
      </c>
      <c r="AK193" s="12" t="str">
        <f>IFERROR(AJ193*100/AI193,0)</f>
        <v>0</v>
      </c>
      <c r="AL193" s="12">
        <v>381340000</v>
      </c>
      <c r="AM193" s="12">
        <v>244863146</v>
      </c>
      <c r="AN193" s="12" t="str">
        <f>IFERROR(AM193*100/AL193,0)</f>
        <v>0</v>
      </c>
      <c r="AO193" s="12"/>
      <c r="AP193" s="12"/>
      <c r="AQ193" s="12"/>
      <c r="AR193" s="12">
        <v>481790000</v>
      </c>
      <c r="AS193" s="12">
        <v>428466722</v>
      </c>
      <c r="AT193" s="12" t="str">
        <f>IFERROR(AS193*100/AR193,0)</f>
        <v>0</v>
      </c>
      <c r="AU193" s="12">
        <v>568500000</v>
      </c>
      <c r="AV193" s="12">
        <v>542744943</v>
      </c>
      <c r="AW193" s="12" t="str">
        <f>IFERROR(AV193*100/AU193,0)</f>
        <v>0</v>
      </c>
      <c r="AX193" s="12">
        <v>0</v>
      </c>
      <c r="AY193" s="12">
        <v>485029376</v>
      </c>
      <c r="AZ193" s="12" t="str">
        <f>IFERROR(AY193*100/AX193,0)</f>
        <v>0</v>
      </c>
      <c r="BA193" s="12"/>
      <c r="BB193" s="12"/>
      <c r="BC193" s="12"/>
      <c r="BD193" s="12">
        <v>306150</v>
      </c>
      <c r="BE193" s="12">
        <v>139562</v>
      </c>
      <c r="BF193" s="12" t="str">
        <f>IFERROR(BE193*100/BD193,0)</f>
        <v>0</v>
      </c>
      <c r="BG193" s="12">
        <v>12801018</v>
      </c>
      <c r="BH193" s="12">
        <v>8268565</v>
      </c>
      <c r="BI193" s="12" t="str">
        <f>IFERROR(BH193*100/BG193,0)</f>
        <v>0</v>
      </c>
      <c r="BJ193" s="12">
        <v>0</v>
      </c>
      <c r="BK193" s="12">
        <v>6449585</v>
      </c>
      <c r="BL193" s="12" t="str">
        <f>IFERROR(BK193*100/BJ193,0)</f>
        <v>0</v>
      </c>
      <c r="BM193" s="12">
        <v>240640000</v>
      </c>
      <c r="BN193" s="12">
        <v>143502446</v>
      </c>
      <c r="BO193" s="12" t="str">
        <f>IFERROR(BN193*100/BM193,0)</f>
        <v>0</v>
      </c>
      <c r="BP193" s="12">
        <v>8686602027</v>
      </c>
      <c r="BQ193" s="12" t="str">
        <f>(F193+I193+L193+O193+R193+U193+X193+AA193+AD193+AJ193+AM193+AS193+AV193+AY193+BE193+BH193+BK193+BN193+0)</f>
        <v>0</v>
      </c>
      <c r="BR193" s="12" t="str">
        <f>IFERROR(BQ193*100/BP193,0)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C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I4:AK4"/>
    <mergeCell ref="AL4:AN4"/>
    <mergeCell ref="AR4:AT4"/>
    <mergeCell ref="AU4:AW4"/>
    <mergeCell ref="AX4:AZ4"/>
    <mergeCell ref="BD4:BF4"/>
    <mergeCell ref="BG4:BI4"/>
    <mergeCell ref="BJ4:BL4"/>
    <mergeCell ref="BM4:BO4"/>
    <mergeCell ref="BP4:BR4"/>
    <mergeCell ref="D4:D5"/>
    <mergeCell ref="A7:A27"/>
    <mergeCell ref="A28:C28"/>
    <mergeCell ref="A30:A36"/>
    <mergeCell ref="A37:C37"/>
    <mergeCell ref="A39:A41"/>
    <mergeCell ref="A42:C42"/>
    <mergeCell ref="A44:A52"/>
    <mergeCell ref="A53:C53"/>
    <mergeCell ref="A55:A58"/>
    <mergeCell ref="A59:C59"/>
    <mergeCell ref="A61:A61"/>
    <mergeCell ref="A62:C62"/>
    <mergeCell ref="A64:A65"/>
    <mergeCell ref="A66:C66"/>
    <mergeCell ref="A68:A68"/>
    <mergeCell ref="A69:C69"/>
    <mergeCell ref="A71:A79"/>
    <mergeCell ref="A80:C80"/>
    <mergeCell ref="A82:A83"/>
    <mergeCell ref="A84:C84"/>
    <mergeCell ref="A85:C85"/>
    <mergeCell ref="A87:A177"/>
    <mergeCell ref="B87:B89"/>
    <mergeCell ref="B91:B93"/>
    <mergeCell ref="B95:B97"/>
    <mergeCell ref="B99:B101"/>
    <mergeCell ref="B103:B105"/>
    <mergeCell ref="B107:B109"/>
    <mergeCell ref="B111:B113"/>
    <mergeCell ref="B115:B117"/>
    <mergeCell ref="B119:B121"/>
    <mergeCell ref="B123:B125"/>
    <mergeCell ref="B127:B129"/>
    <mergeCell ref="B131:B133"/>
    <mergeCell ref="B135:B137"/>
    <mergeCell ref="B139:B141"/>
    <mergeCell ref="B143:B145"/>
    <mergeCell ref="B147:B149"/>
    <mergeCell ref="B151:B153"/>
    <mergeCell ref="B155:B157"/>
    <mergeCell ref="B159:B161"/>
    <mergeCell ref="B163:B165"/>
    <mergeCell ref="B167:B169"/>
    <mergeCell ref="B171:B173"/>
    <mergeCell ref="B175:B177"/>
    <mergeCell ref="A178:C178"/>
    <mergeCell ref="A180:A186"/>
    <mergeCell ref="B180:B182"/>
    <mergeCell ref="B184:B186"/>
    <mergeCell ref="A187:C187"/>
    <mergeCell ref="A189:C189"/>
    <mergeCell ref="A190:C190"/>
    <mergeCell ref="A191:C191"/>
    <mergeCell ref="A193:C19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5"/>
  <sheetViews>
    <sheetView tabSelected="1" workbookViewId="0" showGridLines="true" showRowColHeaders="1">
      <selection activeCell="D25" sqref="D25"/>
    </sheetView>
  </sheetViews>
  <sheetFormatPr defaultRowHeight="14.4" outlineLevelRow="0" outlineLevelCol="0"/>
  <cols>
    <col min="2" max="2" width="22" customWidth="true" style="0"/>
    <col min="3" max="3" width="22" customWidth="true" style="0"/>
    <col min="4" max="4" width="22" customWidth="true" style="0"/>
  </cols>
  <sheetData>
    <row r="2" spans="1:4">
      <c r="B2" s="4" t="s">
        <v>482</v>
      </c>
      <c r="C2" s="3"/>
      <c r="D2" s="3"/>
    </row>
    <row r="4" spans="1:4">
      <c r="B4" s="1" t="s">
        <v>483</v>
      </c>
      <c r="C4"/>
      <c r="D4"/>
    </row>
    <row r="5" spans="1:4">
      <c r="B5" s="14" t="s">
        <v>22</v>
      </c>
      <c r="C5" s="14" t="s">
        <v>484</v>
      </c>
      <c r="D5" s="14" t="s">
        <v>485</v>
      </c>
    </row>
    <row r="6" spans="1:4">
      <c r="B6" t="s">
        <v>486</v>
      </c>
      <c r="C6">
        <v>5628138767</v>
      </c>
      <c r="D6">
        <v>5948683726</v>
      </c>
    </row>
    <row r="7" spans="1:4">
      <c r="B7" t="s">
        <v>363</v>
      </c>
      <c r="C7">
        <v>1617115213</v>
      </c>
      <c r="D7">
        <v>1697468712</v>
      </c>
    </row>
    <row r="8" spans="1:4">
      <c r="B8" t="s">
        <v>40</v>
      </c>
      <c r="C8">
        <v>1549231592</v>
      </c>
      <c r="D8">
        <v>1566599104</v>
      </c>
    </row>
    <row r="9" spans="1:4">
      <c r="B9" s="14" t="s">
        <v>487</v>
      </c>
      <c r="C9" s="15" t="str">
        <f>(C8+C7+C6)</f>
        <v>0</v>
      </c>
      <c r="D9" s="15" t="str">
        <f>(D8+D7+D6)</f>
        <v>0</v>
      </c>
    </row>
    <row r="11" spans="1:4">
      <c r="B11" s="1" t="s">
        <v>319</v>
      </c>
      <c r="C11"/>
      <c r="D11"/>
    </row>
    <row r="12" spans="1:4">
      <c r="B12" s="14" t="s">
        <v>22</v>
      </c>
      <c r="C12" s="14" t="s">
        <v>484</v>
      </c>
      <c r="D12" s="14" t="s">
        <v>485</v>
      </c>
    </row>
    <row r="13" spans="1:4">
      <c r="B13" t="s">
        <v>488</v>
      </c>
      <c r="C13">
        <v>8268565</v>
      </c>
      <c r="D13">
        <v>9835210</v>
      </c>
    </row>
    <row r="14" spans="1:4">
      <c r="B14" t="s">
        <v>486</v>
      </c>
      <c r="C14">
        <v>422400679</v>
      </c>
      <c r="D14">
        <v>492687025</v>
      </c>
    </row>
    <row r="15" spans="1:4">
      <c r="B15" t="s">
        <v>363</v>
      </c>
      <c r="C15">
        <v>45785398</v>
      </c>
      <c r="D15">
        <v>52302431</v>
      </c>
    </row>
    <row r="16" spans="1:4">
      <c r="B16" t="s">
        <v>40</v>
      </c>
      <c r="C16">
        <v>69680845</v>
      </c>
      <c r="D16">
        <v>80373387</v>
      </c>
    </row>
    <row r="17" spans="1:4">
      <c r="B17" t="s">
        <v>473</v>
      </c>
      <c r="C17">
        <v>12948021</v>
      </c>
      <c r="D17">
        <v>13582117</v>
      </c>
    </row>
    <row r="18" spans="1:4">
      <c r="B18" s="14" t="s">
        <v>487</v>
      </c>
      <c r="C18" s="15" t="str">
        <f>(C17+C16+C15+C14)</f>
        <v>0</v>
      </c>
      <c r="D18" s="15" t="str">
        <f>(D17+D16+D15+D14)</f>
        <v>0</v>
      </c>
    </row>
    <row r="20" spans="1:4">
      <c r="B20" s="1" t="s">
        <v>489</v>
      </c>
      <c r="C20"/>
      <c r="D20"/>
    </row>
    <row r="21" spans="1:4">
      <c r="B21" s="14" t="s">
        <v>22</v>
      </c>
      <c r="C21" s="14" t="s">
        <v>484</v>
      </c>
      <c r="D21" s="14" t="s">
        <v>485</v>
      </c>
    </row>
    <row r="22" spans="1:4">
      <c r="B22" s="2">
        <v>965</v>
      </c>
      <c r="C22">
        <v>58006621</v>
      </c>
      <c r="D22">
        <v>60906956</v>
      </c>
    </row>
    <row r="23" spans="1:4">
      <c r="B23" s="2">
        <v>971</v>
      </c>
      <c r="C23">
        <v>154917552</v>
      </c>
      <c r="D23">
        <v>162663437</v>
      </c>
    </row>
    <row r="24" spans="1:4">
      <c r="B24" s="2" t="s">
        <v>490</v>
      </c>
      <c r="C24">
        <v>75644293</v>
      </c>
      <c r="D24">
        <v>79423534</v>
      </c>
    </row>
    <row r="25" spans="1:4">
      <c r="B25" s="14" t="s">
        <v>487</v>
      </c>
      <c r="C25" s="15" t="str">
        <f>(C24+C23+C22)</f>
        <v>0</v>
      </c>
      <c r="D25" s="15" t="str">
        <f>(D24+D23+D22)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4:D4"/>
    <mergeCell ref="B11:D11"/>
    <mergeCell ref="B20:D2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Informe de Ventas</vt:lpstr>
      <vt:lpstr>Informe RH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Autor: Agrocampo</dc:creator>
  <cp:lastModifiedBy>Agrocampo</cp:lastModifiedBy>
  <dcterms:created xsi:type="dcterms:W3CDTF">2022-05-20T17:20:25-05:00</dcterms:created>
  <dcterms:modified xsi:type="dcterms:W3CDTF">2022-05-20T17:20:25-05:00</dcterms:modified>
  <dc:title>Informe de Ordenes</dc:title>
  <dc:description>Informe en Office 2007 XLSX</dc:description>
  <dc:subject>Office 2007 XLSX Informe Empresarial</dc:subject>
  <cp:keywords>office 2007 openxml php</cp:keywords>
  <cp:category>Resultado de Informe</cp:category>
</cp:coreProperties>
</file>