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<sst xmlns="http://schemas.openxmlformats.org/spreadsheetml/2006/main" uniqueCount="491">
  <si>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</si>
  <si>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</si>
  <si>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</si>
  <si>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</si>
  <si>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</si>
  <si>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</si>
  <si>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</si>
  <si>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</si>
  <si>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</si>
  <si>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</si>
  <si>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</si>
  <si>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</si>
  <si>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</si>
  <si>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</si>
  <si>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</si>
  <si>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</si>
  <si>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</si>
  <si>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</si>
  <si>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</si>
  <si>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</si>
  <si>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</si>
  <si>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</si>
  <si>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</si>
  <si>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</si>
  <si>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</si>
  <si>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</si>
  <si>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</si>
  <si>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</si>
  <si>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</si>
  <si>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</si>
  <si>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</si>
  <si>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</si>
  <si>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</si>
  <si>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</si>
  <si>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</si>
  <si>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</si>
  <si>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</si>
  <si>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</si>
  <si>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</si>
  <si>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</si>
  <si>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</si>
  <si>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</si>
  <si>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</si>
  <si>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</si>
  <si>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</si>
  <si>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</si>
  <si>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</si>
  <si>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ACEVEDO JUAN SEBASTIAN</t>
  </si>
  <si>
    <t>29%</t>
  </si>
  <si>
    <t>55%</t>
  </si>
  <si>
    <t>43%</t>
  </si>
  <si>
    <t>89%</t>
  </si>
  <si>
    <t>61%</t>
  </si>
  <si>
    <t>17%</t>
  </si>
  <si>
    <t>57%</t>
  </si>
  <si>
    <t>39%</t>
  </si>
  <si>
    <t>82%</t>
  </si>
  <si>
    <t>35%</t>
  </si>
  <si>
    <t>VEND040</t>
  </si>
  <si>
    <t>DAZA LEONARDO</t>
  </si>
  <si>
    <t>65%</t>
  </si>
  <si>
    <t>90%</t>
  </si>
  <si>
    <t>124%</t>
  </si>
  <si>
    <t>73%</t>
  </si>
  <si>
    <t>92%</t>
  </si>
  <si>
    <t>169%</t>
  </si>
  <si>
    <t>131%</t>
  </si>
  <si>
    <t>VEND045</t>
  </si>
  <si>
    <t>PEÑA ZEA SAMEC</t>
  </si>
  <si>
    <t>9%</t>
  </si>
  <si>
    <t>81%</t>
  </si>
  <si>
    <t>59%</t>
  </si>
  <si>
    <t>18%</t>
  </si>
  <si>
    <t>44%</t>
  </si>
  <si>
    <t>71%</t>
  </si>
  <si>
    <t>137%</t>
  </si>
  <si>
    <t>91%</t>
  </si>
  <si>
    <t>112%</t>
  </si>
  <si>
    <t>VEND078</t>
  </si>
  <si>
    <t>SARRIAS JHONATAN</t>
  </si>
  <si>
    <t>103%</t>
  </si>
  <si>
    <t>64%</t>
  </si>
  <si>
    <t>60%</t>
  </si>
  <si>
    <t>146%</t>
  </si>
  <si>
    <t>118%</t>
  </si>
  <si>
    <t>125%</t>
  </si>
  <si>
    <t>53%</t>
  </si>
  <si>
    <t>74%</t>
  </si>
  <si>
    <t>147%</t>
  </si>
  <si>
    <t>VEND079</t>
  </si>
  <si>
    <t>RODRIGUEZ JOSE OLIVER</t>
  </si>
  <si>
    <t>7%</t>
  </si>
  <si>
    <t>8%</t>
  </si>
  <si>
    <t>182%</t>
  </si>
  <si>
    <t>38%</t>
  </si>
  <si>
    <t>1%</t>
  </si>
  <si>
    <t>101%</t>
  </si>
  <si>
    <t>72%</t>
  </si>
  <si>
    <t>VEND081</t>
  </si>
  <si>
    <t>NAVARRETE GERMAN</t>
  </si>
  <si>
    <t>41%</t>
  </si>
  <si>
    <t>100%</t>
  </si>
  <si>
    <t>84%</t>
  </si>
  <si>
    <t>40%</t>
  </si>
  <si>
    <t>58%</t>
  </si>
  <si>
    <t>471%</t>
  </si>
  <si>
    <t>172%</t>
  </si>
  <si>
    <t>VEND114</t>
  </si>
  <si>
    <t>114 ZONA</t>
  </si>
  <si>
    <t>16%</t>
  </si>
  <si>
    <t>36%</t>
  </si>
  <si>
    <t>4%</t>
  </si>
  <si>
    <t>50%</t>
  </si>
  <si>
    <t>105%</t>
  </si>
  <si>
    <t>113%</t>
  </si>
  <si>
    <t>VEND165</t>
  </si>
  <si>
    <t>RICO PIZA JESUS KENNETH</t>
  </si>
  <si>
    <t>2%</t>
  </si>
  <si>
    <t>119%</t>
  </si>
  <si>
    <t>107%</t>
  </si>
  <si>
    <t>313%</t>
  </si>
  <si>
    <t>179%</t>
  </si>
  <si>
    <t>83%</t>
  </si>
  <si>
    <t>192%</t>
  </si>
  <si>
    <t>167%</t>
  </si>
  <si>
    <t>331%</t>
  </si>
  <si>
    <t>VEND183</t>
  </si>
  <si>
    <t>BLANCO DANNY</t>
  </si>
  <si>
    <t>77%</t>
  </si>
  <si>
    <t>63%</t>
  </si>
  <si>
    <t>174%</t>
  </si>
  <si>
    <t>96%</t>
  </si>
  <si>
    <t>75%</t>
  </si>
  <si>
    <t>30%</t>
  </si>
  <si>
    <t>66%</t>
  </si>
  <si>
    <t>54%</t>
  </si>
  <si>
    <t>49%</t>
  </si>
  <si>
    <t>132%</t>
  </si>
  <si>
    <t>VEND214</t>
  </si>
  <si>
    <t>BOTIA DIAZ WILLIAN ALEXANDER</t>
  </si>
  <si>
    <t>56%</t>
  </si>
  <si>
    <t>42%</t>
  </si>
  <si>
    <t>67%</t>
  </si>
  <si>
    <t>45%</t>
  </si>
  <si>
    <t>VEND217</t>
  </si>
  <si>
    <t>VENTA EXTERNA VENTA EXTERNA</t>
  </si>
  <si>
    <t>VEND252</t>
  </si>
  <si>
    <t>252 ZONA</t>
  </si>
  <si>
    <t>31%</t>
  </si>
  <si>
    <t>69%</t>
  </si>
  <si>
    <t>85%</t>
  </si>
  <si>
    <t>34%</t>
  </si>
  <si>
    <t>297%</t>
  </si>
  <si>
    <t>VEND260</t>
  </si>
  <si>
    <t>RODRIGUEZ MIGUEL</t>
  </si>
  <si>
    <t>222%</t>
  </si>
  <si>
    <t>37%</t>
  </si>
  <si>
    <t>97%</t>
  </si>
  <si>
    <t>70%</t>
  </si>
  <si>
    <t>32%</t>
  </si>
  <si>
    <t>140%</t>
  </si>
  <si>
    <t>VEND310</t>
  </si>
  <si>
    <t>ALVAREZ OQUENDO DIEGO ALEXANDER</t>
  </si>
  <si>
    <t>271%</t>
  </si>
  <si>
    <t>28%</t>
  </si>
  <si>
    <t>48%</t>
  </si>
  <si>
    <t>33%</t>
  </si>
  <si>
    <t>274%</t>
  </si>
  <si>
    <t>78%</t>
  </si>
  <si>
    <t>VEND313</t>
  </si>
  <si>
    <t>233%</t>
  </si>
  <si>
    <t>104%</t>
  </si>
  <si>
    <t>93%</t>
  </si>
  <si>
    <t>492%</t>
  </si>
  <si>
    <t>243%</t>
  </si>
  <si>
    <t>VEND314</t>
  </si>
  <si>
    <t>RIOS BARR LEONARDO ANDRES</t>
  </si>
  <si>
    <t>181%</t>
  </si>
  <si>
    <t>193%</t>
  </si>
  <si>
    <t>165%</t>
  </si>
  <si>
    <t>99%</t>
  </si>
  <si>
    <t>138%</t>
  </si>
  <si>
    <t>VEND334</t>
  </si>
  <si>
    <t>MEZA RICARDO</t>
  </si>
  <si>
    <t>11%</t>
  </si>
  <si>
    <t>98%</t>
  </si>
  <si>
    <t>26%</t>
  </si>
  <si>
    <t>607%</t>
  </si>
  <si>
    <t>111%</t>
  </si>
  <si>
    <t>VEND338</t>
  </si>
  <si>
    <t>338 ZONA</t>
  </si>
  <si>
    <t>VENDOTC</t>
  </si>
  <si>
    <t>AGROCAMPO VENDEDOR LICITACIONES</t>
  </si>
  <si>
    <t>TOTAL VENTA EXTERNA</t>
  </si>
  <si>
    <t>62%</t>
  </si>
  <si>
    <t>123%</t>
  </si>
  <si>
    <t>86%</t>
  </si>
  <si>
    <t>102%</t>
  </si>
  <si>
    <t>CONCENTRADOS</t>
  </si>
  <si>
    <t>VEND363</t>
  </si>
  <si>
    <t>ROMERO JONATHAN</t>
  </si>
  <si>
    <t>27%</t>
  </si>
  <si>
    <t>110%</t>
  </si>
  <si>
    <t>121%</t>
  </si>
  <si>
    <t>108%</t>
  </si>
  <si>
    <t>76%</t>
  </si>
  <si>
    <t>VEND369</t>
  </si>
  <si>
    <t>RODRIGUEZ ANDRES</t>
  </si>
  <si>
    <t>216%</t>
  </si>
  <si>
    <t>5%</t>
  </si>
  <si>
    <t>164%</t>
  </si>
  <si>
    <t>VEND408</t>
  </si>
  <si>
    <t>ROCHA JEISSON</t>
  </si>
  <si>
    <t>292%</t>
  </si>
  <si>
    <t>6%</t>
  </si>
  <si>
    <t>21%</t>
  </si>
  <si>
    <t>VEND571</t>
  </si>
  <si>
    <t>ARIAS DEIBER</t>
  </si>
  <si>
    <t>47%</t>
  </si>
  <si>
    <t>3%</t>
  </si>
  <si>
    <t>51%</t>
  </si>
  <si>
    <t>VEND572</t>
  </si>
  <si>
    <t>PAEZ NELSON</t>
  </si>
  <si>
    <t>106%</t>
  </si>
  <si>
    <t>68%</t>
  </si>
  <si>
    <t>157%</t>
  </si>
  <si>
    <t>VEND591</t>
  </si>
  <si>
    <t>CHACON DAVID</t>
  </si>
  <si>
    <t>136%</t>
  </si>
  <si>
    <t>117%</t>
  </si>
  <si>
    <t>114%</t>
  </si>
  <si>
    <t>VEND596</t>
  </si>
  <si>
    <t>VEND596 VEND596</t>
  </si>
  <si>
    <t>TOTAL CONCENTRADOS</t>
  </si>
  <si>
    <t>120%</t>
  </si>
  <si>
    <t>20%</t>
  </si>
  <si>
    <t>GATOS</t>
  </si>
  <si>
    <t>VEND302</t>
  </si>
  <si>
    <t>LEMOS ARNOLD</t>
  </si>
  <si>
    <t>87%</t>
  </si>
  <si>
    <t>141%</t>
  </si>
  <si>
    <t>95%</t>
  </si>
  <si>
    <t>VEND550</t>
  </si>
  <si>
    <t>CAMACHO ROJAS DEISSY JOHANA</t>
  </si>
  <si>
    <t>46%</t>
  </si>
  <si>
    <t>24%</t>
  </si>
  <si>
    <t>VEND575</t>
  </si>
  <si>
    <t>SIERRA EDISSON</t>
  </si>
  <si>
    <t>14%</t>
  </si>
  <si>
    <t>52%</t>
  </si>
  <si>
    <t>TOTAL GATOS</t>
  </si>
  <si>
    <t>12%</t>
  </si>
  <si>
    <t>22%</t>
  </si>
  <si>
    <t>80%</t>
  </si>
  <si>
    <t>MOSTRADOR</t>
  </si>
  <si>
    <t>VEND050</t>
  </si>
  <si>
    <t>PEREZ RICHARD</t>
  </si>
  <si>
    <t>205%</t>
  </si>
  <si>
    <t>115%</t>
  </si>
  <si>
    <t>221%</t>
  </si>
  <si>
    <t>133%</t>
  </si>
  <si>
    <t>23%</t>
  </si>
  <si>
    <t>-10%</t>
  </si>
  <si>
    <t>VEND164</t>
  </si>
  <si>
    <t>FERNEY WILLINGTON</t>
  </si>
  <si>
    <t>128%</t>
  </si>
  <si>
    <t>184%</t>
  </si>
  <si>
    <t>VEND304</t>
  </si>
  <si>
    <t>OTERO ACOSTA</t>
  </si>
  <si>
    <t>234%</t>
  </si>
  <si>
    <t>VEND380</t>
  </si>
  <si>
    <t>MARTINEZ OYOLA WILDER</t>
  </si>
  <si>
    <t>153%</t>
  </si>
  <si>
    <t>280%</t>
  </si>
  <si>
    <t>25%</t>
  </si>
  <si>
    <t>94%</t>
  </si>
  <si>
    <t>VEND544</t>
  </si>
  <si>
    <t>LUGO SEBASTIAN</t>
  </si>
  <si>
    <t>VEND567</t>
  </si>
  <si>
    <t>FUQUENE BRAYAN</t>
  </si>
  <si>
    <t>79%</t>
  </si>
  <si>
    <t>116%</t>
  </si>
  <si>
    <t>134%</t>
  </si>
  <si>
    <t>130%</t>
  </si>
  <si>
    <t>VEND568</t>
  </si>
  <si>
    <t>VEND568 VEND568</t>
  </si>
  <si>
    <t>VEND569</t>
  </si>
  <si>
    <t>CASTILLO YERAL</t>
  </si>
  <si>
    <t>19%</t>
  </si>
  <si>
    <t>VEND576</t>
  </si>
  <si>
    <t>ESTUPIÑAN CARLOS</t>
  </si>
  <si>
    <t>VEND586</t>
  </si>
  <si>
    <t>SABOGAL JUAN DANIEL</t>
  </si>
  <si>
    <t>173%</t>
  </si>
  <si>
    <t>13%</t>
  </si>
  <si>
    <t>VEND587</t>
  </si>
  <si>
    <t>SANCHEZ YULY</t>
  </si>
  <si>
    <t>144%</t>
  </si>
  <si>
    <t>VEND593</t>
  </si>
  <si>
    <t>GAMEZ DAVID FERNANDO</t>
  </si>
  <si>
    <t>TOTAL MOSTRADOR</t>
  </si>
  <si>
    <t>10%</t>
  </si>
  <si>
    <t>PEQUEï¿½OS</t>
  </si>
  <si>
    <t>VEND358</t>
  </si>
  <si>
    <t>CUERVO WILLIAN</t>
  </si>
  <si>
    <t>VEND534</t>
  </si>
  <si>
    <t>CASTILLO JUAN DAVID</t>
  </si>
  <si>
    <t>329%</t>
  </si>
  <si>
    <t>VEND563</t>
  </si>
  <si>
    <t>RICO JULIAN DAVID</t>
  </si>
  <si>
    <t>88%</t>
  </si>
  <si>
    <t>VEND592</t>
  </si>
  <si>
    <t>CASTRILLON  GONZALEZ DIEGO ALEJANDRO</t>
  </si>
  <si>
    <t>TOTAL PEQUEï¿½OS</t>
  </si>
  <si>
    <t>126%</t>
  </si>
  <si>
    <t>IMPORTADOS</t>
  </si>
  <si>
    <t>VEND250</t>
  </si>
  <si>
    <t>DUARTE TATIANA</t>
  </si>
  <si>
    <t>VEND595</t>
  </si>
  <si>
    <t>MONTOYA CLAUDIA BIBIANA</t>
  </si>
  <si>
    <t>177%</t>
  </si>
  <si>
    <t>142%</t>
  </si>
  <si>
    <t>109%</t>
  </si>
  <si>
    <t>247%</t>
  </si>
  <si>
    <t>TOTAL IMPORTADOS</t>
  </si>
  <si>
    <t>217%</t>
  </si>
  <si>
    <t>SEMILLAS  Y FERRETERIA</t>
  </si>
  <si>
    <t>VEND538</t>
  </si>
  <si>
    <t>GONZALEZ SUGAR</t>
  </si>
  <si>
    <t>156%</t>
  </si>
  <si>
    <t>VEND564</t>
  </si>
  <si>
    <t>BUSTAMANTE JOSE MIGUEL</t>
  </si>
  <si>
    <t>VEND570</t>
  </si>
  <si>
    <t>MARTINEZ JEISON</t>
  </si>
  <si>
    <t>139%</t>
  </si>
  <si>
    <t>TOTAL SEMILLAS  Y FERRETERIA</t>
  </si>
  <si>
    <t>148%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</si>
  <si>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</si>
  <si>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</si>
  <si>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</si>
  <si>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</si>
  <si>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</si>
  <si>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</si>
  <si>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</si>
  <si>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</si>
  <si>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</si>
  <si>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</si>
  <si>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</si>
  <si>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</si>
  <si>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</si>
  <si>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</si>
  <si>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</si>
  <si>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</si>
  <si>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</si>
  <si>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</si>
  <si>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</si>
  <si>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</si>
  <si>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</si>
  <si>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</si>
  <si>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</si>
  <si>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</si>
  <si>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</si>
  <si>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</si>
  <si>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</si>
  <si>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</si>
  <si>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</si>
  <si>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</si>
  <si>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</si>
  <si>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</si>
  <si>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</si>
  <si>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</si>
  <si>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</si>
  <si>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</si>
  <si>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</si>
  <si>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15%</t>
  </si>
  <si>
    <t>ESCOBAR CLAUDIA</t>
  </si>
  <si>
    <t>571%</t>
  </si>
  <si>
    <t>278%</t>
  </si>
  <si>
    <t>VEND389</t>
  </si>
  <si>
    <t>SEPULVEDA ANGIE PAOLA</t>
  </si>
  <si>
    <t>323%</t>
  </si>
  <si>
    <t>649%</t>
  </si>
  <si>
    <t>VEND414</t>
  </si>
  <si>
    <t>CUELLAR MORA JOSE JOAQUIN</t>
  </si>
  <si>
    <t>936%</t>
  </si>
  <si>
    <t>143%</t>
  </si>
  <si>
    <t>VEND419</t>
  </si>
  <si>
    <t>200%</t>
  </si>
  <si>
    <t>265%</t>
  </si>
  <si>
    <t>159%</t>
  </si>
  <si>
    <t>FLOREZ NEIDA YOLANI</t>
  </si>
  <si>
    <t>VEND437</t>
  </si>
  <si>
    <t>SALINAS MORON LIZETH MARIANA</t>
  </si>
  <si>
    <t>375%</t>
  </si>
  <si>
    <t>VEND439</t>
  </si>
  <si>
    <t>183%</t>
  </si>
  <si>
    <t>187%</t>
  </si>
  <si>
    <t>DAZA LIZETH</t>
  </si>
  <si>
    <t>562%</t>
  </si>
  <si>
    <t>266%</t>
  </si>
  <si>
    <t>VEND443</t>
  </si>
  <si>
    <t>508%</t>
  </si>
  <si>
    <t>VALENCIA HAROLD</t>
  </si>
  <si>
    <t>514%</t>
  </si>
  <si>
    <t>295%</t>
  </si>
  <si>
    <t>VEND466</t>
  </si>
  <si>
    <t>-1%</t>
  </si>
  <si>
    <t>TAQUE RAMIREZ VIVIANA MARCELA</t>
  </si>
  <si>
    <t>455%</t>
  </si>
  <si>
    <t>VEND468</t>
  </si>
  <si>
    <t>LOPEZ PARADA EDICSON</t>
  </si>
  <si>
    <t>509%</t>
  </si>
  <si>
    <t>VEND469</t>
  </si>
  <si>
    <t>MORALES RUBIELA</t>
  </si>
  <si>
    <t>684%</t>
  </si>
  <si>
    <t>208%</t>
  </si>
  <si>
    <t>VEND475</t>
  </si>
  <si>
    <t>195%</t>
  </si>
  <si>
    <t>BARAHONA SANCHEZ ERIKA LORENA</t>
  </si>
  <si>
    <t>428%</t>
  </si>
  <si>
    <t>160%</t>
  </si>
  <si>
    <t>135%</t>
  </si>
  <si>
    <t>151%</t>
  </si>
  <si>
    <t>VEND481</t>
  </si>
  <si>
    <t>145%</t>
  </si>
  <si>
    <t>MORA MARTINEZ EDWIN YESID</t>
  </si>
  <si>
    <t>484%</t>
  </si>
  <si>
    <t>161%</t>
  </si>
  <si>
    <t>VEND500</t>
  </si>
  <si>
    <t>171%</t>
  </si>
  <si>
    <t>122%</t>
  </si>
  <si>
    <t>RODRIGUEZ MOLINA ERICK ANDRES</t>
  </si>
  <si>
    <t>264%</t>
  </si>
  <si>
    <t>VEND501</t>
  </si>
  <si>
    <t>603%</t>
  </si>
  <si>
    <t>ROJAS RAMOS LUISA MARINA</t>
  </si>
  <si>
    <t>1042%</t>
  </si>
  <si>
    <t>336%</t>
  </si>
  <si>
    <t>VEND515</t>
  </si>
  <si>
    <t>373%</t>
  </si>
  <si>
    <t>RODRIGUEZ YURI JULIET</t>
  </si>
  <si>
    <t>VEND580</t>
  </si>
  <si>
    <t>ROCHA BOBADILLA YENNI ANDREA</t>
  </si>
  <si>
    <t>VEND582</t>
  </si>
  <si>
    <t>OCAMPO LEIDY</t>
  </si>
  <si>
    <t>VEND583</t>
  </si>
  <si>
    <t>CARDENAS SERGIO</t>
  </si>
  <si>
    <t>VEND584</t>
  </si>
  <si>
    <t>178%</t>
  </si>
  <si>
    <t>218%</t>
  </si>
  <si>
    <t>163%</t>
  </si>
  <si>
    <t>ARIZA PAEZ DEIBER YESID</t>
  </si>
  <si>
    <t>VEND585</t>
  </si>
  <si>
    <t>168%</t>
  </si>
  <si>
    <t>270%</t>
  </si>
  <si>
    <t>185%</t>
  </si>
  <si>
    <t>408%</t>
  </si>
  <si>
    <t>299%</t>
  </si>
  <si>
    <t>VILLAMIL MONICA ALEJANDRA</t>
  </si>
  <si>
    <t>VEND588</t>
  </si>
  <si>
    <t>RODRIGUEZ JHON JAIRO</t>
  </si>
  <si>
    <t>VEND589</t>
  </si>
  <si>
    <t>617%</t>
  </si>
  <si>
    <t>261%</t>
  </si>
  <si>
    <t>MIRANDA MAR LAURA SOFIA</t>
  </si>
  <si>
    <t>VEND590</t>
  </si>
  <si>
    <t>209%</t>
  </si>
  <si>
    <t>SANCHEZ TATIANA ANDREA</t>
  </si>
  <si>
    <t>VEND594</t>
  </si>
  <si>
    <t>MONTERO ERIKA ALEXANDRA</t>
  </si>
  <si>
    <t>TOTAL TELEOPERADOR</t>
  </si>
  <si>
    <t>385%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</si>
  <si>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</si>
  <si>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</si>
  <si>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</si>
  <si>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</si>
  <si>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</si>
  <si>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</si>
  <si>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</si>
  <si>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202%</t>
  </si>
  <si>
    <t>TOTAL CONTACT CENTER VENTA OBJETIVO INDIVIDUAL</t>
  </si>
  <si>
    <t>TOTAL VENTAS CALL A VENDEDORES (VEND114, VEND214)</t>
  </si>
  <si>
    <t>TOTAL GENERAL (VEXT +ALM + CALL IND) - (CALL VEND114 Y VEND214)</t>
  </si>
  <si>
    <t>SEPTIEMBRE - OCTUBRE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</si>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</sst>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206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0</v>
      </c>
      <c r="BV7">
        <v>1781893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E8">
        <v>0</v>
      </c>
      <c r="F8">
        <v>0</v>
      </c>
      <c r="G8" s="2" t="s">
        <v>43</v>
      </c>
      <c r="H8">
        <v>0</v>
      </c>
      <c r="I8">
        <v>0</v>
      </c>
      <c r="J8" s="2" t="s">
        <v>43</v>
      </c>
      <c r="K8">
        <v>0</v>
      </c>
      <c r="L8">
        <v>0</v>
      </c>
      <c r="M8" s="2" t="s">
        <v>43</v>
      </c>
      <c r="N8">
        <v>0</v>
      </c>
      <c r="O8">
        <v>0</v>
      </c>
      <c r="P8" s="2" t="s">
        <v>43</v>
      </c>
      <c r="Q8">
        <v>0</v>
      </c>
      <c r="R8">
        <v>0</v>
      </c>
      <c r="S8" s="2" t="s">
        <v>43</v>
      </c>
      <c r="T8">
        <v>0</v>
      </c>
      <c r="U8">
        <v>0</v>
      </c>
      <c r="V8" s="2" t="s">
        <v>43</v>
      </c>
      <c r="W8">
        <v>0</v>
      </c>
      <c r="X8">
        <v>0</v>
      </c>
      <c r="Y8" s="2" t="s">
        <v>43</v>
      </c>
      <c r="Z8">
        <v>0</v>
      </c>
      <c r="AA8">
        <v>0</v>
      </c>
      <c r="AB8" s="2" t="s">
        <v>43</v>
      </c>
      <c r="AC8">
        <v>0</v>
      </c>
      <c r="AD8">
        <v>0</v>
      </c>
      <c r="AE8" s="2" t="s">
        <v>43</v>
      </c>
      <c r="AI8">
        <v>0</v>
      </c>
      <c r="AJ8">
        <v>0</v>
      </c>
      <c r="AK8" s="2" t="s">
        <v>43</v>
      </c>
      <c r="AL8">
        <v>0</v>
      </c>
      <c r="AM8">
        <v>0</v>
      </c>
      <c r="AN8" s="2" t="s">
        <v>43</v>
      </c>
      <c r="AR8">
        <v>0</v>
      </c>
      <c r="AS8">
        <v>0</v>
      </c>
      <c r="AT8" s="2" t="s">
        <v>43</v>
      </c>
      <c r="AU8">
        <v>0</v>
      </c>
      <c r="AV8">
        <v>0</v>
      </c>
      <c r="AW8" s="2" t="s">
        <v>43</v>
      </c>
      <c r="AX8">
        <v>0</v>
      </c>
      <c r="AY8">
        <v>0</v>
      </c>
      <c r="AZ8" s="2" t="s">
        <v>43</v>
      </c>
      <c r="BD8">
        <v>0</v>
      </c>
      <c r="BE8">
        <v>0</v>
      </c>
      <c r="BF8" s="2" t="s">
        <v>43</v>
      </c>
      <c r="BG8">
        <v>0</v>
      </c>
      <c r="BH8">
        <v>0</v>
      </c>
      <c r="BI8" s="2" t="s">
        <v>43</v>
      </c>
      <c r="BJ8">
        <v>0</v>
      </c>
      <c r="BK8">
        <v>0</v>
      </c>
      <c r="BL8" s="2" t="s">
        <v>43</v>
      </c>
      <c r="BM8">
        <v>0</v>
      </c>
      <c r="BN8">
        <v>0</v>
      </c>
      <c r="BO8" s="2" t="s">
        <v>43</v>
      </c>
      <c r="BP8">
        <v>0</v>
      </c>
      <c r="BQ8" t="str">
        <f>(F8+I8+L8+O8+R8+U8+X8+AA8+AD8+AJ8+AM8+AS8+AV8+AY8+BE8+BH8+BK8+BN8)</f>
        <v>0</v>
      </c>
      <c r="BR8" s="2" t="str">
        <f>IFERROR(BQ8*100/BP8,0)</f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t="str">
        <f>(BU8+BV8+BW8+BX8+BY8+BZ8+CA8+CB8)</f>
        <v>0</v>
      </c>
      <c r="CD8">
        <v>0</v>
      </c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573900000</v>
      </c>
      <c r="E9">
        <v>0</v>
      </c>
      <c r="F9">
        <v>0</v>
      </c>
      <c r="G9" s="2" t="s">
        <v>43</v>
      </c>
      <c r="H9">
        <v>2123550</v>
      </c>
      <c r="I9">
        <v>614640</v>
      </c>
      <c r="J9" s="2" t="s">
        <v>48</v>
      </c>
      <c r="K9">
        <v>0</v>
      </c>
      <c r="L9">
        <v>0</v>
      </c>
      <c r="M9" s="2" t="s">
        <v>43</v>
      </c>
      <c r="N9">
        <v>0</v>
      </c>
      <c r="O9">
        <v>0</v>
      </c>
      <c r="P9" s="2" t="s">
        <v>43</v>
      </c>
      <c r="Q9">
        <v>227605950</v>
      </c>
      <c r="R9">
        <v>125039935</v>
      </c>
      <c r="S9" s="2" t="s">
        <v>49</v>
      </c>
      <c r="T9">
        <v>0</v>
      </c>
      <c r="U9">
        <v>0</v>
      </c>
      <c r="V9" s="2" t="s">
        <v>43</v>
      </c>
      <c r="W9">
        <v>4150000</v>
      </c>
      <c r="X9">
        <v>1783065</v>
      </c>
      <c r="Y9" s="2" t="s">
        <v>50</v>
      </c>
      <c r="Z9">
        <v>13750000</v>
      </c>
      <c r="AA9">
        <v>12297922</v>
      </c>
      <c r="AB9" s="2" t="s">
        <v>51</v>
      </c>
      <c r="AC9">
        <v>4650000</v>
      </c>
      <c r="AD9">
        <v>2836350</v>
      </c>
      <c r="AE9" s="2" t="s">
        <v>52</v>
      </c>
      <c r="AI9">
        <v>6650000</v>
      </c>
      <c r="AJ9">
        <v>1112203</v>
      </c>
      <c r="AK9" s="2" t="s">
        <v>53</v>
      </c>
      <c r="AL9">
        <v>108950000</v>
      </c>
      <c r="AM9">
        <v>62530402</v>
      </c>
      <c r="AN9" s="2" t="s">
        <v>54</v>
      </c>
      <c r="AR9">
        <v>56800000</v>
      </c>
      <c r="AS9">
        <v>21892553</v>
      </c>
      <c r="AT9" s="2" t="s">
        <v>55</v>
      </c>
      <c r="AU9">
        <v>39900000</v>
      </c>
      <c r="AV9">
        <v>32826429</v>
      </c>
      <c r="AW9" s="2" t="s">
        <v>56</v>
      </c>
      <c r="AX9">
        <v>0</v>
      </c>
      <c r="AY9">
        <v>44876105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77540</v>
      </c>
      <c r="BL9" s="2" t="s">
        <v>43</v>
      </c>
      <c r="BM9">
        <v>34700000</v>
      </c>
      <c r="BN9">
        <v>12078187</v>
      </c>
      <c r="BO9" s="2" t="s">
        <v>57</v>
      </c>
      <c r="BP9">
        <v>573900000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18769047</v>
      </c>
      <c r="BV9">
        <v>301357667</v>
      </c>
      <c r="BW9">
        <v>0</v>
      </c>
      <c r="BX9">
        <v>0</v>
      </c>
      <c r="BY9">
        <v>-2161383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58</v>
      </c>
      <c r="C10" t="s">
        <v>59</v>
      </c>
      <c r="D10">
        <v>514200000</v>
      </c>
      <c r="E10">
        <v>1575000</v>
      </c>
      <c r="F10">
        <v>1029409</v>
      </c>
      <c r="G10" s="2" t="s">
        <v>60</v>
      </c>
      <c r="H10">
        <v>1905750</v>
      </c>
      <c r="I10">
        <v>1714593</v>
      </c>
      <c r="J10" s="2" t="s">
        <v>61</v>
      </c>
      <c r="K10">
        <v>0</v>
      </c>
      <c r="L10">
        <v>416252</v>
      </c>
      <c r="M10" s="2" t="s">
        <v>43</v>
      </c>
      <c r="N10">
        <v>0</v>
      </c>
      <c r="O10">
        <v>0</v>
      </c>
      <c r="P10" s="2" t="s">
        <v>43</v>
      </c>
      <c r="Q10">
        <v>204261750</v>
      </c>
      <c r="R10">
        <v>181598213</v>
      </c>
      <c r="S10" s="2" t="s">
        <v>51</v>
      </c>
      <c r="T10">
        <v>0</v>
      </c>
      <c r="U10">
        <v>0</v>
      </c>
      <c r="V10" s="2" t="s">
        <v>43</v>
      </c>
      <c r="W10">
        <v>4900000</v>
      </c>
      <c r="X10">
        <v>6076443</v>
      </c>
      <c r="Y10" s="2" t="s">
        <v>62</v>
      </c>
      <c r="Z10">
        <v>28900000</v>
      </c>
      <c r="AA10">
        <v>16589342</v>
      </c>
      <c r="AB10" s="2" t="s">
        <v>54</v>
      </c>
      <c r="AC10">
        <v>4850000</v>
      </c>
      <c r="AD10">
        <v>3540631</v>
      </c>
      <c r="AE10" s="2" t="s">
        <v>63</v>
      </c>
      <c r="AI10">
        <v>4400000</v>
      </c>
      <c r="AJ10">
        <v>1712043</v>
      </c>
      <c r="AK10" s="2" t="s">
        <v>55</v>
      </c>
      <c r="AL10">
        <v>52800000</v>
      </c>
      <c r="AM10">
        <v>48389518</v>
      </c>
      <c r="AN10" s="2" t="s">
        <v>64</v>
      </c>
      <c r="AR10">
        <v>37600000</v>
      </c>
      <c r="AS10">
        <v>63404386</v>
      </c>
      <c r="AT10" s="2" t="s">
        <v>65</v>
      </c>
      <c r="AU10">
        <v>14500000</v>
      </c>
      <c r="AV10">
        <v>18960892</v>
      </c>
      <c r="AW10" s="2" t="s">
        <v>66</v>
      </c>
      <c r="AX10">
        <v>0</v>
      </c>
      <c r="AY10">
        <v>73620858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616597</v>
      </c>
      <c r="BL10" s="2" t="s">
        <v>43</v>
      </c>
      <c r="BM10">
        <v>23800000</v>
      </c>
      <c r="BN10">
        <v>9244709</v>
      </c>
      <c r="BO10" s="2" t="s">
        <v>55</v>
      </c>
      <c r="BP10">
        <v>514200000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75016990</v>
      </c>
      <c r="BV10">
        <v>352338463</v>
      </c>
      <c r="BW10">
        <v>0</v>
      </c>
      <c r="BX10">
        <v>0</v>
      </c>
      <c r="BY10">
        <v>-441567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67</v>
      </c>
      <c r="C11" t="s">
        <v>68</v>
      </c>
      <c r="D11">
        <v>469800000</v>
      </c>
      <c r="E11">
        <v>1440000</v>
      </c>
      <c r="F11">
        <v>125255</v>
      </c>
      <c r="G11" s="2" t="s">
        <v>69</v>
      </c>
      <c r="H11">
        <v>1742400</v>
      </c>
      <c r="I11">
        <v>1414540</v>
      </c>
      <c r="J11" s="2" t="s">
        <v>70</v>
      </c>
      <c r="K11">
        <v>0</v>
      </c>
      <c r="L11">
        <v>0</v>
      </c>
      <c r="M11" s="2" t="s">
        <v>43</v>
      </c>
      <c r="N11">
        <v>0</v>
      </c>
      <c r="O11">
        <v>0</v>
      </c>
      <c r="P11" s="2" t="s">
        <v>43</v>
      </c>
      <c r="Q11">
        <v>186753600</v>
      </c>
      <c r="R11">
        <v>168621696</v>
      </c>
      <c r="S11" s="2" t="s">
        <v>61</v>
      </c>
      <c r="T11">
        <v>0</v>
      </c>
      <c r="U11">
        <v>0</v>
      </c>
      <c r="V11" s="2" t="s">
        <v>43</v>
      </c>
      <c r="W11">
        <v>2400000</v>
      </c>
      <c r="X11">
        <v>1570913</v>
      </c>
      <c r="Y11" s="2" t="s">
        <v>60</v>
      </c>
      <c r="Z11">
        <v>7400000</v>
      </c>
      <c r="AA11">
        <v>4351678</v>
      </c>
      <c r="AB11" s="2" t="s">
        <v>71</v>
      </c>
      <c r="AC11">
        <v>5750000</v>
      </c>
      <c r="AD11">
        <v>1016648</v>
      </c>
      <c r="AE11" s="2" t="s">
        <v>72</v>
      </c>
      <c r="AI11">
        <v>1400000</v>
      </c>
      <c r="AJ11">
        <v>618298</v>
      </c>
      <c r="AK11" s="2" t="s">
        <v>73</v>
      </c>
      <c r="AL11">
        <v>53600000</v>
      </c>
      <c r="AM11">
        <v>37955619</v>
      </c>
      <c r="AN11" s="2" t="s">
        <v>74</v>
      </c>
      <c r="AR11">
        <v>57200000</v>
      </c>
      <c r="AS11">
        <v>78513456</v>
      </c>
      <c r="AT11" s="2" t="s">
        <v>75</v>
      </c>
      <c r="AU11">
        <v>13500000</v>
      </c>
      <c r="AV11">
        <v>12236616</v>
      </c>
      <c r="AW11" s="2" t="s">
        <v>76</v>
      </c>
      <c r="AX11">
        <v>0</v>
      </c>
      <c r="AY11">
        <v>45709601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0</v>
      </c>
      <c r="BL11" s="2" t="s">
        <v>43</v>
      </c>
      <c r="BM11">
        <v>23800000</v>
      </c>
      <c r="BN11">
        <v>26754191</v>
      </c>
      <c r="BO11" s="2" t="s">
        <v>77</v>
      </c>
      <c r="BP11">
        <v>469800000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42473549</v>
      </c>
      <c r="BV11">
        <v>342483853</v>
      </c>
      <c r="BW11">
        <v>0</v>
      </c>
      <c r="BX11">
        <v>0</v>
      </c>
      <c r="BY11">
        <v>-6068891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78</v>
      </c>
      <c r="C12" t="s">
        <v>79</v>
      </c>
      <c r="D12">
        <v>599900000</v>
      </c>
      <c r="E12">
        <v>1830000</v>
      </c>
      <c r="F12">
        <v>814128</v>
      </c>
      <c r="G12" s="2" t="s">
        <v>73</v>
      </c>
      <c r="H12">
        <v>2214300</v>
      </c>
      <c r="I12">
        <v>2285058</v>
      </c>
      <c r="J12" s="2" t="s">
        <v>80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237332700</v>
      </c>
      <c r="R12">
        <v>151296366</v>
      </c>
      <c r="S12" s="2" t="s">
        <v>81</v>
      </c>
      <c r="T12">
        <v>0</v>
      </c>
      <c r="U12">
        <v>671690</v>
      </c>
      <c r="V12" s="2" t="s">
        <v>43</v>
      </c>
      <c r="W12">
        <v>2500000</v>
      </c>
      <c r="X12">
        <v>1493700</v>
      </c>
      <c r="Y12" s="2" t="s">
        <v>82</v>
      </c>
      <c r="Z12">
        <v>9500000</v>
      </c>
      <c r="AA12">
        <v>13907893</v>
      </c>
      <c r="AB12" s="2" t="s">
        <v>83</v>
      </c>
      <c r="AC12">
        <v>1800000</v>
      </c>
      <c r="AD12">
        <v>2123715</v>
      </c>
      <c r="AE12" s="2" t="s">
        <v>84</v>
      </c>
      <c r="AI12">
        <v>300000</v>
      </c>
      <c r="AJ12">
        <v>0</v>
      </c>
      <c r="AK12" s="2" t="s">
        <v>43</v>
      </c>
      <c r="AL12">
        <v>149900000</v>
      </c>
      <c r="AM12">
        <v>187745306</v>
      </c>
      <c r="AN12" s="2" t="s">
        <v>85</v>
      </c>
      <c r="AR12">
        <v>116900000</v>
      </c>
      <c r="AS12">
        <v>62463392</v>
      </c>
      <c r="AT12" s="2" t="s">
        <v>86</v>
      </c>
      <c r="AU12">
        <v>28900000</v>
      </c>
      <c r="AV12">
        <v>21521594</v>
      </c>
      <c r="AW12" s="2" t="s">
        <v>87</v>
      </c>
      <c r="AX12">
        <v>0</v>
      </c>
      <c r="AY12">
        <v>109840817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98542</v>
      </c>
      <c r="BL12" s="2" t="s">
        <v>43</v>
      </c>
      <c r="BM12">
        <v>31900000</v>
      </c>
      <c r="BN12">
        <v>46852359</v>
      </c>
      <c r="BO12" s="2" t="s">
        <v>88</v>
      </c>
      <c r="BP12">
        <v>599900000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35409699</v>
      </c>
      <c r="BV12">
        <v>565878495</v>
      </c>
      <c r="BW12">
        <v>0</v>
      </c>
      <c r="BX12">
        <v>0</v>
      </c>
      <c r="BY12">
        <v>-173634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89</v>
      </c>
      <c r="C13" t="s">
        <v>90</v>
      </c>
      <c r="D13">
        <v>191800000</v>
      </c>
      <c r="E13">
        <v>585000</v>
      </c>
      <c r="F13">
        <v>40477</v>
      </c>
      <c r="G13" s="2" t="s">
        <v>91</v>
      </c>
      <c r="H13">
        <v>707850</v>
      </c>
      <c r="I13">
        <v>54004</v>
      </c>
      <c r="J13" s="2" t="s">
        <v>92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75868650</v>
      </c>
      <c r="R13">
        <v>67613751</v>
      </c>
      <c r="S13" s="2" t="s">
        <v>51</v>
      </c>
      <c r="T13">
        <v>0</v>
      </c>
      <c r="U13">
        <v>0</v>
      </c>
      <c r="V13" s="2" t="s">
        <v>43</v>
      </c>
      <c r="W13">
        <v>1500000</v>
      </c>
      <c r="X13">
        <v>2734944</v>
      </c>
      <c r="Y13" s="2" t="s">
        <v>93</v>
      </c>
      <c r="Z13">
        <v>2900000</v>
      </c>
      <c r="AA13">
        <v>1094439</v>
      </c>
      <c r="AB13" s="2" t="s">
        <v>94</v>
      </c>
      <c r="AC13">
        <v>4050000</v>
      </c>
      <c r="AD13">
        <v>22715</v>
      </c>
      <c r="AE13" s="2" t="s">
        <v>95</v>
      </c>
      <c r="AI13">
        <v>1700000</v>
      </c>
      <c r="AJ13">
        <v>282963</v>
      </c>
      <c r="AK13" s="2" t="s">
        <v>53</v>
      </c>
      <c r="AL13">
        <v>11900000</v>
      </c>
      <c r="AM13">
        <v>12008950</v>
      </c>
      <c r="AN13" s="2" t="s">
        <v>96</v>
      </c>
      <c r="AR13">
        <v>16900000</v>
      </c>
      <c r="AS13">
        <v>3031909</v>
      </c>
      <c r="AT13" s="2" t="s">
        <v>72</v>
      </c>
      <c r="AU13">
        <v>8900000</v>
      </c>
      <c r="AV13">
        <v>6412999</v>
      </c>
      <c r="AW13" s="2" t="s">
        <v>97</v>
      </c>
      <c r="AX13">
        <v>0</v>
      </c>
      <c r="AY13">
        <v>42886517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86225</v>
      </c>
      <c r="BL13" s="2" t="s">
        <v>43</v>
      </c>
      <c r="BM13">
        <v>5890000</v>
      </c>
      <c r="BN13">
        <v>536361</v>
      </c>
      <c r="BO13" s="2" t="s">
        <v>69</v>
      </c>
      <c r="BP13">
        <v>191800000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10445677</v>
      </c>
      <c r="BV13">
        <v>132297002</v>
      </c>
      <c r="BW13">
        <v>0</v>
      </c>
      <c r="BX13">
        <v>0</v>
      </c>
      <c r="BY13">
        <v>-5936425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98</v>
      </c>
      <c r="C14" t="s">
        <v>99</v>
      </c>
      <c r="D14">
        <v>132500000</v>
      </c>
      <c r="E14">
        <v>405000</v>
      </c>
      <c r="F14">
        <v>0</v>
      </c>
      <c r="G14" s="2" t="s">
        <v>43</v>
      </c>
      <c r="H14">
        <v>490050</v>
      </c>
      <c r="I14">
        <v>198910</v>
      </c>
      <c r="J14" s="2" t="s">
        <v>100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52524450</v>
      </c>
      <c r="R14">
        <v>52373593</v>
      </c>
      <c r="S14" s="2" t="s">
        <v>101</v>
      </c>
      <c r="T14">
        <v>0</v>
      </c>
      <c r="U14">
        <v>0</v>
      </c>
      <c r="V14" s="2" t="s">
        <v>43</v>
      </c>
      <c r="W14">
        <v>1500000</v>
      </c>
      <c r="X14">
        <v>1254713</v>
      </c>
      <c r="Y14" s="2" t="s">
        <v>102</v>
      </c>
      <c r="Z14">
        <v>2900000</v>
      </c>
      <c r="AA14">
        <v>839015</v>
      </c>
      <c r="AB14" s="2" t="s">
        <v>48</v>
      </c>
      <c r="AC14">
        <v>1100000</v>
      </c>
      <c r="AD14">
        <v>648863</v>
      </c>
      <c r="AE14" s="2" t="s">
        <v>71</v>
      </c>
      <c r="AI14">
        <v>250000</v>
      </c>
      <c r="AJ14">
        <v>0</v>
      </c>
      <c r="AK14" s="2" t="s">
        <v>43</v>
      </c>
      <c r="AL14">
        <v>14900000</v>
      </c>
      <c r="AM14">
        <v>5998091</v>
      </c>
      <c r="AN14" s="2" t="s">
        <v>103</v>
      </c>
      <c r="AR14">
        <v>16500000</v>
      </c>
      <c r="AS14">
        <v>9503372</v>
      </c>
      <c r="AT14" s="2" t="s">
        <v>104</v>
      </c>
      <c r="AU14">
        <v>3900000</v>
      </c>
      <c r="AV14">
        <v>18387793</v>
      </c>
      <c r="AW14" s="2" t="s">
        <v>105</v>
      </c>
      <c r="AX14">
        <v>0</v>
      </c>
      <c r="AY14">
        <v>23026732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0</v>
      </c>
      <c r="BL14" s="2" t="s">
        <v>43</v>
      </c>
      <c r="BM14">
        <v>4400000</v>
      </c>
      <c r="BN14">
        <v>7584249</v>
      </c>
      <c r="BO14" s="2" t="s">
        <v>106</v>
      </c>
      <c r="BP14">
        <v>132500000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1169560</v>
      </c>
      <c r="BV14">
        <v>119664433</v>
      </c>
      <c r="BW14">
        <v>0</v>
      </c>
      <c r="BX14">
        <v>0</v>
      </c>
      <c r="BY14">
        <v>-1018662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107</v>
      </c>
      <c r="C15" t="s">
        <v>108</v>
      </c>
      <c r="D15">
        <v>112500000</v>
      </c>
      <c r="E15">
        <v>345000</v>
      </c>
      <c r="F15">
        <v>0</v>
      </c>
      <c r="G15" s="2" t="s">
        <v>43</v>
      </c>
      <c r="H15">
        <v>417450</v>
      </c>
      <c r="I15">
        <v>67505</v>
      </c>
      <c r="J15" s="2" t="s">
        <v>109</v>
      </c>
      <c r="K15">
        <v>7000000</v>
      </c>
      <c r="L15">
        <v>4151793</v>
      </c>
      <c r="M15" s="2" t="s">
        <v>71</v>
      </c>
      <c r="N15">
        <v>0</v>
      </c>
      <c r="O15">
        <v>0</v>
      </c>
      <c r="P15" s="2" t="s">
        <v>43</v>
      </c>
      <c r="Q15">
        <v>44743050</v>
      </c>
      <c r="R15">
        <v>16036402</v>
      </c>
      <c r="S15" s="2" t="s">
        <v>110</v>
      </c>
      <c r="T15">
        <v>0</v>
      </c>
      <c r="U15">
        <v>0</v>
      </c>
      <c r="V15" s="2" t="s">
        <v>43</v>
      </c>
      <c r="W15">
        <v>1200000</v>
      </c>
      <c r="X15">
        <v>48230</v>
      </c>
      <c r="Y15" s="2" t="s">
        <v>111</v>
      </c>
      <c r="Z15">
        <v>2500000</v>
      </c>
      <c r="AA15">
        <v>208030</v>
      </c>
      <c r="AB15" s="2" t="s">
        <v>92</v>
      </c>
      <c r="AC15">
        <v>300000</v>
      </c>
      <c r="AD15">
        <v>0</v>
      </c>
      <c r="AE15" s="2" t="s">
        <v>43</v>
      </c>
      <c r="AI15">
        <v>750000</v>
      </c>
      <c r="AJ15">
        <v>71006</v>
      </c>
      <c r="AK15" s="2" t="s">
        <v>69</v>
      </c>
      <c r="AL15">
        <v>14900000</v>
      </c>
      <c r="AM15">
        <v>7461160</v>
      </c>
      <c r="AN15" s="2" t="s">
        <v>112</v>
      </c>
      <c r="AR15">
        <v>12600000</v>
      </c>
      <c r="AS15">
        <v>13214089</v>
      </c>
      <c r="AT15" s="2" t="s">
        <v>113</v>
      </c>
      <c r="AU15">
        <v>13500000</v>
      </c>
      <c r="AV15">
        <v>17737620</v>
      </c>
      <c r="AW15" s="2" t="s">
        <v>66</v>
      </c>
      <c r="AX15">
        <v>0</v>
      </c>
      <c r="AY15">
        <v>17975393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1200000</v>
      </c>
      <c r="BN15">
        <v>1359800</v>
      </c>
      <c r="BO15" s="2" t="s">
        <v>114</v>
      </c>
      <c r="BP15">
        <v>112500000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59701091</v>
      </c>
      <c r="BV15">
        <v>19262607</v>
      </c>
      <c r="BW15">
        <v>0</v>
      </c>
      <c r="BX15">
        <v>-632670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115</v>
      </c>
      <c r="C16" t="s">
        <v>116</v>
      </c>
      <c r="D16">
        <v>263500000</v>
      </c>
      <c r="E16">
        <v>810000</v>
      </c>
      <c r="F16">
        <v>19386</v>
      </c>
      <c r="G16" s="2" t="s">
        <v>117</v>
      </c>
      <c r="H16">
        <v>980100</v>
      </c>
      <c r="I16">
        <v>1168908</v>
      </c>
      <c r="J16" s="2" t="s">
        <v>118</v>
      </c>
      <c r="K16">
        <v>0</v>
      </c>
      <c r="L16">
        <v>165340</v>
      </c>
      <c r="M16" s="2" t="s">
        <v>43</v>
      </c>
      <c r="N16">
        <v>0</v>
      </c>
      <c r="O16">
        <v>82670</v>
      </c>
      <c r="P16" s="2" t="s">
        <v>43</v>
      </c>
      <c r="Q16">
        <v>105048900</v>
      </c>
      <c r="R16">
        <v>112419601</v>
      </c>
      <c r="S16" s="2" t="s">
        <v>119</v>
      </c>
      <c r="T16">
        <v>0</v>
      </c>
      <c r="U16">
        <v>0</v>
      </c>
      <c r="V16" s="2" t="s">
        <v>43</v>
      </c>
      <c r="W16">
        <v>500000</v>
      </c>
      <c r="X16">
        <v>1566286</v>
      </c>
      <c r="Y16" s="2" t="s">
        <v>120</v>
      </c>
      <c r="Z16">
        <v>2900000</v>
      </c>
      <c r="AA16">
        <v>5179506</v>
      </c>
      <c r="AB16" s="2" t="s">
        <v>121</v>
      </c>
      <c r="AC16">
        <v>2900000</v>
      </c>
      <c r="AD16">
        <v>2405634</v>
      </c>
      <c r="AE16" s="2" t="s">
        <v>122</v>
      </c>
      <c r="AI16">
        <v>4500000</v>
      </c>
      <c r="AJ16">
        <v>738400</v>
      </c>
      <c r="AK16" s="2" t="s">
        <v>109</v>
      </c>
      <c r="AL16">
        <v>42500000</v>
      </c>
      <c r="AM16">
        <v>81557848</v>
      </c>
      <c r="AN16" s="2" t="s">
        <v>123</v>
      </c>
      <c r="AR16">
        <v>29800000</v>
      </c>
      <c r="AS16">
        <v>26640367</v>
      </c>
      <c r="AT16" s="2" t="s">
        <v>51</v>
      </c>
      <c r="AU16">
        <v>4900000</v>
      </c>
      <c r="AV16">
        <v>8179724</v>
      </c>
      <c r="AW16" s="2" t="s">
        <v>124</v>
      </c>
      <c r="AX16">
        <v>0</v>
      </c>
      <c r="AY16">
        <v>29087124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0</v>
      </c>
      <c r="BL16" s="2" t="s">
        <v>43</v>
      </c>
      <c r="BM16">
        <v>4500000</v>
      </c>
      <c r="BN16">
        <v>14887509</v>
      </c>
      <c r="BO16" s="2" t="s">
        <v>125</v>
      </c>
      <c r="BP16">
        <v>263500000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22822201</v>
      </c>
      <c r="BV16">
        <v>261662304</v>
      </c>
      <c r="BW16">
        <v>0</v>
      </c>
      <c r="BX16">
        <v>0</v>
      </c>
      <c r="BY16">
        <v>-386202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126</v>
      </c>
      <c r="C17" t="s">
        <v>127</v>
      </c>
      <c r="D17">
        <v>573200000</v>
      </c>
      <c r="E17">
        <v>1755000</v>
      </c>
      <c r="F17">
        <v>1357752</v>
      </c>
      <c r="G17" s="2" t="s">
        <v>128</v>
      </c>
      <c r="H17">
        <v>2123550</v>
      </c>
      <c r="I17">
        <v>1332455</v>
      </c>
      <c r="J17" s="2" t="s">
        <v>129</v>
      </c>
      <c r="K17">
        <v>33000000</v>
      </c>
      <c r="L17">
        <v>57552373</v>
      </c>
      <c r="M17" s="2" t="s">
        <v>130</v>
      </c>
      <c r="N17">
        <v>0</v>
      </c>
      <c r="O17">
        <v>14084</v>
      </c>
      <c r="P17" s="2" t="s">
        <v>43</v>
      </c>
      <c r="Q17">
        <v>227605950</v>
      </c>
      <c r="R17">
        <v>217395093</v>
      </c>
      <c r="S17" s="2" t="s">
        <v>131</v>
      </c>
      <c r="T17">
        <v>0</v>
      </c>
      <c r="U17">
        <v>0</v>
      </c>
      <c r="V17" s="2" t="s">
        <v>43</v>
      </c>
      <c r="W17">
        <v>9500000</v>
      </c>
      <c r="X17">
        <v>7135246</v>
      </c>
      <c r="Y17" s="2" t="s">
        <v>132</v>
      </c>
      <c r="Z17">
        <v>21200000</v>
      </c>
      <c r="AA17">
        <v>8238625</v>
      </c>
      <c r="AB17" s="2" t="s">
        <v>55</v>
      </c>
      <c r="AC17">
        <v>8500000</v>
      </c>
      <c r="AD17">
        <v>2546623</v>
      </c>
      <c r="AE17" s="2" t="s">
        <v>133</v>
      </c>
      <c r="AI17">
        <v>9500000</v>
      </c>
      <c r="AJ17">
        <v>6266328</v>
      </c>
      <c r="AK17" s="2" t="s">
        <v>134</v>
      </c>
      <c r="AL17">
        <v>59900000</v>
      </c>
      <c r="AM17">
        <v>32169861</v>
      </c>
      <c r="AN17" s="2" t="s">
        <v>135</v>
      </c>
      <c r="AR17">
        <v>75400000</v>
      </c>
      <c r="AS17">
        <v>72358374</v>
      </c>
      <c r="AT17" s="2" t="s">
        <v>131</v>
      </c>
      <c r="AU17">
        <v>28900000</v>
      </c>
      <c r="AV17">
        <v>14114408</v>
      </c>
      <c r="AW17" s="2" t="s">
        <v>136</v>
      </c>
      <c r="AX17">
        <v>0</v>
      </c>
      <c r="AY17">
        <v>124745566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36953</v>
      </c>
      <c r="BL17" s="2" t="s">
        <v>43</v>
      </c>
      <c r="BM17">
        <v>14200000</v>
      </c>
      <c r="BN17">
        <v>18752838</v>
      </c>
      <c r="BO17" s="2" t="s">
        <v>137</v>
      </c>
      <c r="BP17">
        <v>573200000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28562754</v>
      </c>
      <c r="BV17">
        <v>541313690</v>
      </c>
      <c r="BW17">
        <v>0</v>
      </c>
      <c r="BX17">
        <v>0</v>
      </c>
      <c r="BY17">
        <v>-5859865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138</v>
      </c>
      <c r="C18" t="s">
        <v>139</v>
      </c>
      <c r="D18">
        <v>333300000</v>
      </c>
      <c r="E18">
        <v>1020000</v>
      </c>
      <c r="F18">
        <v>0</v>
      </c>
      <c r="G18" s="2" t="s">
        <v>43</v>
      </c>
      <c r="H18">
        <v>1234200</v>
      </c>
      <c r="I18">
        <v>51804</v>
      </c>
      <c r="J18" s="2" t="s">
        <v>111</v>
      </c>
      <c r="K18">
        <v>20000000</v>
      </c>
      <c r="L18">
        <v>11229088</v>
      </c>
      <c r="M18" s="2" t="s">
        <v>140</v>
      </c>
      <c r="N18">
        <v>0</v>
      </c>
      <c r="O18">
        <v>206530</v>
      </c>
      <c r="P18" s="2" t="s">
        <v>43</v>
      </c>
      <c r="Q18">
        <v>132283800</v>
      </c>
      <c r="R18">
        <v>76462583</v>
      </c>
      <c r="S18" s="2" t="s">
        <v>104</v>
      </c>
      <c r="T18">
        <v>0</v>
      </c>
      <c r="U18">
        <v>0</v>
      </c>
      <c r="V18" s="2" t="s">
        <v>43</v>
      </c>
      <c r="W18">
        <v>7050000</v>
      </c>
      <c r="X18">
        <v>4214294</v>
      </c>
      <c r="Y18" s="2" t="s">
        <v>82</v>
      </c>
      <c r="Z18">
        <v>16500000</v>
      </c>
      <c r="AA18">
        <v>7002027</v>
      </c>
      <c r="AB18" s="2" t="s">
        <v>141</v>
      </c>
      <c r="AC18">
        <v>500000</v>
      </c>
      <c r="AD18">
        <v>268356</v>
      </c>
      <c r="AE18" s="2" t="s">
        <v>135</v>
      </c>
      <c r="AI18">
        <v>8900000</v>
      </c>
      <c r="AJ18">
        <v>2602380</v>
      </c>
      <c r="AK18" s="2" t="s">
        <v>48</v>
      </c>
      <c r="AL18">
        <v>10300000</v>
      </c>
      <c r="AM18">
        <v>7537339</v>
      </c>
      <c r="AN18" s="2" t="s">
        <v>63</v>
      </c>
      <c r="AR18">
        <v>29900000</v>
      </c>
      <c r="AS18">
        <v>20141290</v>
      </c>
      <c r="AT18" s="2" t="s">
        <v>142</v>
      </c>
      <c r="AU18">
        <v>13800000</v>
      </c>
      <c r="AV18">
        <v>16406207</v>
      </c>
      <c r="AW18" s="2" t="s">
        <v>118</v>
      </c>
      <c r="AX18">
        <v>0</v>
      </c>
      <c r="AY18">
        <v>29151491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6900000</v>
      </c>
      <c r="BN18">
        <v>3083778</v>
      </c>
      <c r="BO18" s="2" t="s">
        <v>143</v>
      </c>
      <c r="BP18">
        <v>333300000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186816477</v>
      </c>
      <c r="BV18">
        <v>0</v>
      </c>
      <c r="BW18">
        <v>0</v>
      </c>
      <c r="BX18">
        <v>-8459310</v>
      </c>
      <c r="BY18">
        <v>0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144</v>
      </c>
      <c r="C19" t="s">
        <v>145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146</v>
      </c>
      <c r="C20" t="s">
        <v>147</v>
      </c>
      <c r="D20">
        <v>88900000</v>
      </c>
      <c r="E20">
        <v>270000</v>
      </c>
      <c r="F20">
        <v>83827</v>
      </c>
      <c r="G20" s="2" t="s">
        <v>148</v>
      </c>
      <c r="H20">
        <v>326700</v>
      </c>
      <c r="I20">
        <v>225003</v>
      </c>
      <c r="J20" s="2" t="s">
        <v>149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35016300</v>
      </c>
      <c r="R20">
        <v>29621668</v>
      </c>
      <c r="S20" s="2" t="s">
        <v>150</v>
      </c>
      <c r="T20">
        <v>0</v>
      </c>
      <c r="U20">
        <v>0</v>
      </c>
      <c r="V20" s="2" t="s">
        <v>43</v>
      </c>
      <c r="W20">
        <v>0</v>
      </c>
      <c r="X20">
        <v>0</v>
      </c>
      <c r="Y20" s="2" t="s">
        <v>43</v>
      </c>
      <c r="Z20">
        <v>1300000</v>
      </c>
      <c r="AA20">
        <v>231092</v>
      </c>
      <c r="AB20" s="2" t="s">
        <v>72</v>
      </c>
      <c r="AC20">
        <v>0</v>
      </c>
      <c r="AD20">
        <v>71050</v>
      </c>
      <c r="AE20" s="2" t="s">
        <v>43</v>
      </c>
      <c r="AI20">
        <v>0</v>
      </c>
      <c r="AJ20">
        <v>69745</v>
      </c>
      <c r="AK20" s="2" t="s">
        <v>43</v>
      </c>
      <c r="AL20">
        <v>18900000</v>
      </c>
      <c r="AM20">
        <v>17258997</v>
      </c>
      <c r="AN20" s="2" t="s">
        <v>76</v>
      </c>
      <c r="AR20">
        <v>7500000</v>
      </c>
      <c r="AS20">
        <v>2530122</v>
      </c>
      <c r="AT20" s="2" t="s">
        <v>151</v>
      </c>
      <c r="AU20">
        <v>2400000</v>
      </c>
      <c r="AV20">
        <v>1507614</v>
      </c>
      <c r="AW20" s="2" t="s">
        <v>129</v>
      </c>
      <c r="AX20">
        <v>0</v>
      </c>
      <c r="AY20">
        <v>8083952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0</v>
      </c>
      <c r="BL20" s="2" t="s">
        <v>43</v>
      </c>
      <c r="BM20">
        <v>990000</v>
      </c>
      <c r="BN20">
        <v>2940053</v>
      </c>
      <c r="BO20" s="2" t="s">
        <v>152</v>
      </c>
      <c r="BP20">
        <v>88900000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63171218</v>
      </c>
      <c r="BW20">
        <v>0</v>
      </c>
      <c r="BX20">
        <v>0</v>
      </c>
      <c r="BY20">
        <v>-548095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153</v>
      </c>
      <c r="C21" t="s">
        <v>154</v>
      </c>
      <c r="D21">
        <v>324500000</v>
      </c>
      <c r="E21">
        <v>990000</v>
      </c>
      <c r="F21">
        <v>2193902</v>
      </c>
      <c r="G21" s="2" t="s">
        <v>155</v>
      </c>
      <c r="H21">
        <v>1197900</v>
      </c>
      <c r="I21">
        <v>1005066</v>
      </c>
      <c r="J21" s="2" t="s">
        <v>102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128393100</v>
      </c>
      <c r="R21">
        <v>104136953</v>
      </c>
      <c r="S21" s="2" t="s">
        <v>70</v>
      </c>
      <c r="T21">
        <v>0</v>
      </c>
      <c r="U21">
        <v>0</v>
      </c>
      <c r="V21" s="2" t="s">
        <v>43</v>
      </c>
      <c r="W21">
        <v>4400000</v>
      </c>
      <c r="X21">
        <v>3247187</v>
      </c>
      <c r="Y21" s="2" t="s">
        <v>87</v>
      </c>
      <c r="Z21">
        <v>12900000</v>
      </c>
      <c r="AA21">
        <v>5842966</v>
      </c>
      <c r="AB21" s="2" t="s">
        <v>143</v>
      </c>
      <c r="AC21">
        <v>2500000</v>
      </c>
      <c r="AD21">
        <v>936879</v>
      </c>
      <c r="AE21" s="2" t="s">
        <v>156</v>
      </c>
      <c r="AI21">
        <v>2700000</v>
      </c>
      <c r="AJ21">
        <v>2628228</v>
      </c>
      <c r="AK21" s="2" t="s">
        <v>157</v>
      </c>
      <c r="AL21">
        <v>41800000</v>
      </c>
      <c r="AM21">
        <v>29153094</v>
      </c>
      <c r="AN21" s="2" t="s">
        <v>158</v>
      </c>
      <c r="AR21">
        <v>62300000</v>
      </c>
      <c r="AS21">
        <v>19914564</v>
      </c>
      <c r="AT21" s="2" t="s">
        <v>159</v>
      </c>
      <c r="AU21">
        <v>9900000</v>
      </c>
      <c r="AV21">
        <v>7135320</v>
      </c>
      <c r="AW21" s="2" t="s">
        <v>97</v>
      </c>
      <c r="AX21">
        <v>0</v>
      </c>
      <c r="AY21">
        <v>43042884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12318</v>
      </c>
      <c r="BL21" s="2" t="s">
        <v>43</v>
      </c>
      <c r="BM21">
        <v>10400000</v>
      </c>
      <c r="BN21">
        <v>14559196</v>
      </c>
      <c r="BO21" s="2" t="s">
        <v>160</v>
      </c>
      <c r="BP21">
        <v>324500000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26090330</v>
      </c>
      <c r="BV21">
        <v>207806283</v>
      </c>
      <c r="BW21">
        <v>0</v>
      </c>
      <c r="BX21">
        <v>0</v>
      </c>
      <c r="BY21">
        <v>-88056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161</v>
      </c>
      <c r="C22" t="s">
        <v>162</v>
      </c>
      <c r="D22">
        <v>197800000</v>
      </c>
      <c r="E22">
        <v>600000</v>
      </c>
      <c r="F22">
        <v>1628256</v>
      </c>
      <c r="G22" s="2" t="s">
        <v>163</v>
      </c>
      <c r="H22">
        <v>726000</v>
      </c>
      <c r="I22">
        <v>200350</v>
      </c>
      <c r="J22" s="2" t="s">
        <v>164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77814000</v>
      </c>
      <c r="R22">
        <v>37596602</v>
      </c>
      <c r="S22" s="2" t="s">
        <v>165</v>
      </c>
      <c r="T22">
        <v>0</v>
      </c>
      <c r="U22">
        <v>0</v>
      </c>
      <c r="V22" s="2" t="s">
        <v>43</v>
      </c>
      <c r="W22">
        <v>1500000</v>
      </c>
      <c r="X22">
        <v>587776</v>
      </c>
      <c r="Y22" s="2" t="s">
        <v>55</v>
      </c>
      <c r="Z22">
        <v>2500000</v>
      </c>
      <c r="AA22">
        <v>842516</v>
      </c>
      <c r="AB22" s="2" t="s">
        <v>151</v>
      </c>
      <c r="AC22">
        <v>2500000</v>
      </c>
      <c r="AD22">
        <v>837061</v>
      </c>
      <c r="AE22" s="2" t="s">
        <v>166</v>
      </c>
      <c r="AI22">
        <v>650000</v>
      </c>
      <c r="AJ22">
        <v>1782592</v>
      </c>
      <c r="AK22" s="2" t="s">
        <v>167</v>
      </c>
      <c r="AL22">
        <v>29900000</v>
      </c>
      <c r="AM22">
        <v>19003913</v>
      </c>
      <c r="AN22" s="2" t="s">
        <v>81</v>
      </c>
      <c r="AR22">
        <v>38900000</v>
      </c>
      <c r="AS22">
        <v>14383486</v>
      </c>
      <c r="AT22" s="2" t="s">
        <v>156</v>
      </c>
      <c r="AU22">
        <v>3700000</v>
      </c>
      <c r="AV22">
        <v>2892128</v>
      </c>
      <c r="AW22" s="2" t="s">
        <v>168</v>
      </c>
      <c r="AX22">
        <v>0</v>
      </c>
      <c r="AY22">
        <v>11293289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12500000</v>
      </c>
      <c r="BN22">
        <v>7571261</v>
      </c>
      <c r="BO22" s="2" t="s">
        <v>52</v>
      </c>
      <c r="BP22">
        <v>197800000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0</v>
      </c>
      <c r="BV22">
        <v>106119480</v>
      </c>
      <c r="BW22">
        <v>0</v>
      </c>
      <c r="BX22">
        <v>0</v>
      </c>
      <c r="BY22">
        <v>-7500250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169</v>
      </c>
      <c r="C23" t="s">
        <v>162</v>
      </c>
      <c r="D23">
        <v>135900000</v>
      </c>
      <c r="E23">
        <v>420000</v>
      </c>
      <c r="F23">
        <v>0</v>
      </c>
      <c r="G23" s="2" t="s">
        <v>43</v>
      </c>
      <c r="H23">
        <v>508200</v>
      </c>
      <c r="I23">
        <v>1183551</v>
      </c>
      <c r="J23" s="2" t="s">
        <v>170</v>
      </c>
      <c r="K23">
        <v>0</v>
      </c>
      <c r="L23">
        <v>0</v>
      </c>
      <c r="M23" s="2" t="s">
        <v>43</v>
      </c>
      <c r="N23">
        <v>0</v>
      </c>
      <c r="O23">
        <v>76350</v>
      </c>
      <c r="P23" s="2" t="s">
        <v>43</v>
      </c>
      <c r="Q23">
        <v>54469800</v>
      </c>
      <c r="R23">
        <v>34924804</v>
      </c>
      <c r="S23" s="2" t="s">
        <v>81</v>
      </c>
      <c r="T23">
        <v>0</v>
      </c>
      <c r="U23">
        <v>0</v>
      </c>
      <c r="V23" s="2" t="s">
        <v>43</v>
      </c>
      <c r="W23">
        <v>1500000</v>
      </c>
      <c r="X23">
        <v>1231154</v>
      </c>
      <c r="Y23" s="2" t="s">
        <v>56</v>
      </c>
      <c r="Z23">
        <v>2500000</v>
      </c>
      <c r="AA23">
        <v>2609445</v>
      </c>
      <c r="AB23" s="2" t="s">
        <v>171</v>
      </c>
      <c r="AC23">
        <v>2100000</v>
      </c>
      <c r="AD23">
        <v>1948523</v>
      </c>
      <c r="AE23" s="2" t="s">
        <v>172</v>
      </c>
      <c r="AI23">
        <v>400000</v>
      </c>
      <c r="AJ23">
        <v>1966976</v>
      </c>
      <c r="AK23" s="2" t="s">
        <v>173</v>
      </c>
      <c r="AL23">
        <v>22600000</v>
      </c>
      <c r="AM23">
        <v>17668719</v>
      </c>
      <c r="AN23" s="2" t="s">
        <v>168</v>
      </c>
      <c r="AR23">
        <v>9900000</v>
      </c>
      <c r="AS23">
        <v>7080496</v>
      </c>
      <c r="AT23" s="2" t="s">
        <v>97</v>
      </c>
      <c r="AU23">
        <v>4200000</v>
      </c>
      <c r="AV23">
        <v>4347955</v>
      </c>
      <c r="AW23" s="2" t="s">
        <v>171</v>
      </c>
      <c r="AX23">
        <v>0</v>
      </c>
      <c r="AY23">
        <v>19213404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246356</v>
      </c>
      <c r="BL23" s="2" t="s">
        <v>43</v>
      </c>
      <c r="BM23">
        <v>4900000</v>
      </c>
      <c r="BN23">
        <v>11920089</v>
      </c>
      <c r="BO23" s="2" t="s">
        <v>174</v>
      </c>
      <c r="BP23">
        <v>135900000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55366</v>
      </c>
      <c r="BV23">
        <v>104663515</v>
      </c>
      <c r="BW23">
        <v>0</v>
      </c>
      <c r="BX23">
        <v>0</v>
      </c>
      <c r="BY23">
        <v>-301059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175</v>
      </c>
      <c r="C24" t="s">
        <v>176</v>
      </c>
      <c r="D24">
        <v>147300000</v>
      </c>
      <c r="E24">
        <v>450000</v>
      </c>
      <c r="F24">
        <v>814128</v>
      </c>
      <c r="G24" s="2" t="s">
        <v>177</v>
      </c>
      <c r="H24">
        <v>544500</v>
      </c>
      <c r="I24">
        <v>270000</v>
      </c>
      <c r="J24" s="2" t="s">
        <v>112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58360500</v>
      </c>
      <c r="R24">
        <v>29113770</v>
      </c>
      <c r="S24" s="2" t="s">
        <v>112</v>
      </c>
      <c r="T24">
        <v>0</v>
      </c>
      <c r="U24">
        <v>0</v>
      </c>
      <c r="V24" s="2" t="s">
        <v>43</v>
      </c>
      <c r="W24">
        <v>250000</v>
      </c>
      <c r="X24">
        <v>0</v>
      </c>
      <c r="Y24" s="2" t="s">
        <v>43</v>
      </c>
      <c r="Z24">
        <v>800000</v>
      </c>
      <c r="AA24">
        <v>1546745</v>
      </c>
      <c r="AB24" s="2" t="s">
        <v>178</v>
      </c>
      <c r="AC24">
        <v>1800000</v>
      </c>
      <c r="AD24">
        <v>779166</v>
      </c>
      <c r="AE24" s="2" t="s">
        <v>50</v>
      </c>
      <c r="AI24">
        <v>550000</v>
      </c>
      <c r="AJ24">
        <v>170828</v>
      </c>
      <c r="AK24" s="2" t="s">
        <v>148</v>
      </c>
      <c r="AL24">
        <v>29900000</v>
      </c>
      <c r="AM24">
        <v>11347532</v>
      </c>
      <c r="AN24" s="2" t="s">
        <v>94</v>
      </c>
      <c r="AR24">
        <v>20500000</v>
      </c>
      <c r="AS24">
        <v>33875536</v>
      </c>
      <c r="AT24" s="2" t="s">
        <v>179</v>
      </c>
      <c r="AU24">
        <v>10400000</v>
      </c>
      <c r="AV24">
        <v>10251518</v>
      </c>
      <c r="AW24" s="2" t="s">
        <v>180</v>
      </c>
      <c r="AX24">
        <v>0</v>
      </c>
      <c r="AY24">
        <v>7908883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1134593</v>
      </c>
      <c r="BL24" s="2" t="s">
        <v>43</v>
      </c>
      <c r="BM24">
        <v>15800000</v>
      </c>
      <c r="BN24">
        <v>21761538</v>
      </c>
      <c r="BO24" s="2" t="s">
        <v>181</v>
      </c>
      <c r="BP24">
        <v>147300000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13691087</v>
      </c>
      <c r="BV24">
        <v>106123150</v>
      </c>
      <c r="BW24">
        <v>0</v>
      </c>
      <c r="BX24">
        <v>0</v>
      </c>
      <c r="BY24">
        <v>-840000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182</v>
      </c>
      <c r="C25" t="s">
        <v>183</v>
      </c>
      <c r="D25">
        <v>243500000</v>
      </c>
      <c r="E25">
        <v>750000</v>
      </c>
      <c r="F25">
        <v>83822</v>
      </c>
      <c r="G25" s="2" t="s">
        <v>184</v>
      </c>
      <c r="H25">
        <v>907500</v>
      </c>
      <c r="I25">
        <v>841532</v>
      </c>
      <c r="J25" s="2" t="s">
        <v>172</v>
      </c>
      <c r="K25">
        <v>0</v>
      </c>
      <c r="L25">
        <v>61411</v>
      </c>
      <c r="M25" s="2" t="s">
        <v>43</v>
      </c>
      <c r="N25">
        <v>0</v>
      </c>
      <c r="O25">
        <v>0</v>
      </c>
      <c r="P25" s="2" t="s">
        <v>43</v>
      </c>
      <c r="Q25">
        <v>97267500</v>
      </c>
      <c r="R25">
        <v>95752809</v>
      </c>
      <c r="S25" s="2" t="s">
        <v>185</v>
      </c>
      <c r="T25">
        <v>0</v>
      </c>
      <c r="U25">
        <v>0</v>
      </c>
      <c r="V25" s="2" t="s">
        <v>43</v>
      </c>
      <c r="W25">
        <v>8900000</v>
      </c>
      <c r="X25">
        <v>8316903</v>
      </c>
      <c r="Y25" s="2" t="s">
        <v>172</v>
      </c>
      <c r="Z25">
        <v>5200000</v>
      </c>
      <c r="AA25">
        <v>1328581</v>
      </c>
      <c r="AB25" s="2" t="s">
        <v>186</v>
      </c>
      <c r="AC25">
        <v>1900000</v>
      </c>
      <c r="AD25">
        <v>719449</v>
      </c>
      <c r="AE25" s="2" t="s">
        <v>94</v>
      </c>
      <c r="AI25">
        <v>900000</v>
      </c>
      <c r="AJ25">
        <v>5463054</v>
      </c>
      <c r="AK25" s="2" t="s">
        <v>187</v>
      </c>
      <c r="AL25">
        <v>29900000</v>
      </c>
      <c r="AM25">
        <v>17190031</v>
      </c>
      <c r="AN25" s="2" t="s">
        <v>54</v>
      </c>
      <c r="AR25">
        <v>33700000</v>
      </c>
      <c r="AS25">
        <v>16885711</v>
      </c>
      <c r="AT25" s="2" t="s">
        <v>112</v>
      </c>
      <c r="AU25">
        <v>12400000</v>
      </c>
      <c r="AV25">
        <v>17132028</v>
      </c>
      <c r="AW25" s="2" t="s">
        <v>181</v>
      </c>
      <c r="AX25">
        <v>0</v>
      </c>
      <c r="AY25">
        <v>49996187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1983639</v>
      </c>
      <c r="BL25" s="2" t="s">
        <v>43</v>
      </c>
      <c r="BM25">
        <v>6500000</v>
      </c>
      <c r="BN25">
        <v>7240920</v>
      </c>
      <c r="BO25" s="2" t="s">
        <v>188</v>
      </c>
      <c r="BP25">
        <v>243500000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15446564</v>
      </c>
      <c r="BV25">
        <v>207549513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189</v>
      </c>
      <c r="C26" t="s">
        <v>190</v>
      </c>
      <c r="D26">
        <v>9900000</v>
      </c>
      <c r="E26">
        <v>0</v>
      </c>
      <c r="F26">
        <v>0</v>
      </c>
      <c r="G26" s="2" t="s">
        <v>43</v>
      </c>
      <c r="H26">
        <v>0</v>
      </c>
      <c r="I26">
        <v>41537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0</v>
      </c>
      <c r="R26">
        <v>7410581</v>
      </c>
      <c r="S26" s="2" t="s">
        <v>43</v>
      </c>
      <c r="T26">
        <v>0</v>
      </c>
      <c r="U26">
        <v>0</v>
      </c>
      <c r="V26" s="2" t="s">
        <v>43</v>
      </c>
      <c r="W26">
        <v>0</v>
      </c>
      <c r="X26">
        <v>1284940</v>
      </c>
      <c r="Y26" s="2" t="s">
        <v>43</v>
      </c>
      <c r="Z26">
        <v>990000</v>
      </c>
      <c r="AA26">
        <v>496073</v>
      </c>
      <c r="AB26" s="2" t="s">
        <v>112</v>
      </c>
      <c r="AC26">
        <v>0</v>
      </c>
      <c r="AD26">
        <v>860002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500000</v>
      </c>
      <c r="AS26">
        <v>909200</v>
      </c>
      <c r="AT26" s="2" t="s">
        <v>93</v>
      </c>
      <c r="AU26">
        <v>2500000</v>
      </c>
      <c r="AV26">
        <v>2456238</v>
      </c>
      <c r="AW26" s="2" t="s">
        <v>185</v>
      </c>
      <c r="AX26">
        <v>0</v>
      </c>
      <c r="AY26">
        <v>1510571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55800</v>
      </c>
      <c r="BO26" s="2" t="s">
        <v>43</v>
      </c>
      <c r="BP26">
        <v>9900000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15024942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191</v>
      </c>
      <c r="C27" t="s">
        <v>192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200982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7586790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200982</v>
      </c>
      <c r="BV27">
        <v>7586790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193</v>
      </c>
      <c r="B28" s="3"/>
      <c r="C28" s="3"/>
      <c r="D28" s="3">
        <v>4912400000</v>
      </c>
      <c r="E28" s="3">
        <v>13245000</v>
      </c>
      <c r="F28" s="3">
        <v>8190342</v>
      </c>
      <c r="G28" s="5" t="s">
        <v>194</v>
      </c>
      <c r="H28" s="3">
        <v>18150000</v>
      </c>
      <c r="I28" s="3">
        <v>12669456</v>
      </c>
      <c r="J28" s="5" t="s">
        <v>158</v>
      </c>
      <c r="K28" s="3">
        <v>60000000</v>
      </c>
      <c r="L28" s="3">
        <v>73777239</v>
      </c>
      <c r="M28" s="5" t="s">
        <v>195</v>
      </c>
      <c r="N28" s="3">
        <v>0</v>
      </c>
      <c r="O28" s="3">
        <v>379634</v>
      </c>
      <c r="P28" s="5" t="s">
        <v>43</v>
      </c>
      <c r="Q28" s="3">
        <v>1945350000</v>
      </c>
      <c r="R28" s="3">
        <v>1507414420</v>
      </c>
      <c r="S28" s="5" t="s">
        <v>128</v>
      </c>
      <c r="T28" s="3">
        <v>0</v>
      </c>
      <c r="U28" s="3">
        <v>671690</v>
      </c>
      <c r="V28" s="5" t="s">
        <v>43</v>
      </c>
      <c r="W28" s="3">
        <v>51750000</v>
      </c>
      <c r="X28" s="3">
        <v>42545794</v>
      </c>
      <c r="Y28" s="5" t="s">
        <v>56</v>
      </c>
      <c r="Z28" s="3">
        <v>134640000</v>
      </c>
      <c r="AA28" s="3">
        <v>82605895</v>
      </c>
      <c r="AB28" s="5" t="s">
        <v>52</v>
      </c>
      <c r="AC28" s="3">
        <v>45200000</v>
      </c>
      <c r="AD28" s="3">
        <v>21561665</v>
      </c>
      <c r="AE28" s="5" t="s">
        <v>165</v>
      </c>
      <c r="AF28" s="3"/>
      <c r="AG28" s="3"/>
      <c r="AH28" s="3"/>
      <c r="AI28" s="3">
        <v>43550000</v>
      </c>
      <c r="AJ28" s="3">
        <v>25485044</v>
      </c>
      <c r="AK28" s="5" t="s">
        <v>71</v>
      </c>
      <c r="AL28" s="3">
        <v>692650000</v>
      </c>
      <c r="AM28" s="3">
        <v>594976380</v>
      </c>
      <c r="AN28" s="5" t="s">
        <v>196</v>
      </c>
      <c r="AO28" s="3"/>
      <c r="AP28" s="3"/>
      <c r="AQ28" s="3"/>
      <c r="AR28" s="3">
        <v>622900000</v>
      </c>
      <c r="AS28" s="3">
        <v>466742303</v>
      </c>
      <c r="AT28" s="5" t="s">
        <v>132</v>
      </c>
      <c r="AU28" s="3">
        <v>216200000</v>
      </c>
      <c r="AV28" s="3">
        <v>220093873</v>
      </c>
      <c r="AW28" s="5" t="s">
        <v>197</v>
      </c>
      <c r="AX28" s="3">
        <v>0</v>
      </c>
      <c r="AY28" s="3">
        <v>681969374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4292763</v>
      </c>
      <c r="BL28" s="5" t="s">
        <v>43</v>
      </c>
      <c r="BM28" s="3">
        <v>202380000</v>
      </c>
      <c r="BN28" s="3">
        <v>207182838</v>
      </c>
      <c r="BO28" s="5" t="s">
        <v>197</v>
      </c>
      <c r="BP28" s="3">
        <v>4912400000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198</v>
      </c>
      <c r="B30" s="2" t="s">
        <v>199</v>
      </c>
      <c r="C30" t="s">
        <v>200</v>
      </c>
      <c r="D30">
        <v>259300000</v>
      </c>
      <c r="E30">
        <v>442531</v>
      </c>
      <c r="F30">
        <v>118097</v>
      </c>
      <c r="G30" s="2" t="s">
        <v>201</v>
      </c>
      <c r="H30">
        <v>348768</v>
      </c>
      <c r="I30">
        <v>0</v>
      </c>
      <c r="J30" s="2" t="s">
        <v>43</v>
      </c>
      <c r="K30">
        <v>180939001</v>
      </c>
      <c r="L30">
        <v>198850657</v>
      </c>
      <c r="M30" s="2" t="s">
        <v>202</v>
      </c>
      <c r="N30">
        <v>14977585</v>
      </c>
      <c r="O30">
        <v>14895160</v>
      </c>
      <c r="P30" s="2" t="s">
        <v>180</v>
      </c>
      <c r="Q30">
        <v>10842854</v>
      </c>
      <c r="R30">
        <v>13081276</v>
      </c>
      <c r="S30" s="2" t="s">
        <v>203</v>
      </c>
      <c r="T30">
        <v>988322</v>
      </c>
      <c r="U30">
        <v>374246</v>
      </c>
      <c r="V30" s="2" t="s">
        <v>94</v>
      </c>
      <c r="W30">
        <v>990000</v>
      </c>
      <c r="X30">
        <v>731405</v>
      </c>
      <c r="Y30" s="2" t="s">
        <v>87</v>
      </c>
      <c r="Z30">
        <v>800000</v>
      </c>
      <c r="AA30">
        <v>585577</v>
      </c>
      <c r="AB30" s="2" t="s">
        <v>63</v>
      </c>
      <c r="AC30">
        <v>300000</v>
      </c>
      <c r="AD30">
        <v>21180</v>
      </c>
      <c r="AE30" s="2" t="s">
        <v>91</v>
      </c>
      <c r="AI30">
        <v>4200000</v>
      </c>
      <c r="AJ30">
        <v>4531278</v>
      </c>
      <c r="AK30" s="2" t="s">
        <v>204</v>
      </c>
      <c r="AL30">
        <v>2500000</v>
      </c>
      <c r="AM30">
        <v>1076300</v>
      </c>
      <c r="AN30" s="2" t="s">
        <v>50</v>
      </c>
      <c r="AR30">
        <v>4400000</v>
      </c>
      <c r="AS30">
        <v>1779408</v>
      </c>
      <c r="AT30" s="2" t="s">
        <v>103</v>
      </c>
      <c r="AU30">
        <v>22400000</v>
      </c>
      <c r="AV30">
        <v>17004025</v>
      </c>
      <c r="AW30" s="2" t="s">
        <v>205</v>
      </c>
      <c r="AX30">
        <v>0</v>
      </c>
      <c r="AY30">
        <v>7235046</v>
      </c>
      <c r="AZ30" s="2" t="s">
        <v>43</v>
      </c>
      <c r="BD30">
        <v>0</v>
      </c>
      <c r="BE30">
        <v>0</v>
      </c>
      <c r="BF30" s="2" t="s">
        <v>43</v>
      </c>
      <c r="BG30">
        <v>717103</v>
      </c>
      <c r="BH30">
        <v>77372</v>
      </c>
      <c r="BI30" s="2" t="s">
        <v>184</v>
      </c>
      <c r="BJ30">
        <v>0</v>
      </c>
      <c r="BK30">
        <v>0</v>
      </c>
      <c r="BL30" s="2" t="s">
        <v>43</v>
      </c>
      <c r="BM30">
        <v>1200000</v>
      </c>
      <c r="BN30">
        <v>762200</v>
      </c>
      <c r="BO30" s="2" t="s">
        <v>81</v>
      </c>
      <c r="BP30">
        <v>259300000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265987896</v>
      </c>
      <c r="BV30">
        <v>0</v>
      </c>
      <c r="BW30">
        <v>0</v>
      </c>
      <c r="BX30">
        <v>-4864669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206</v>
      </c>
      <c r="C31" t="s">
        <v>207</v>
      </c>
      <c r="D31">
        <v>239600000</v>
      </c>
      <c r="E31">
        <v>408910</v>
      </c>
      <c r="F31">
        <v>881755</v>
      </c>
      <c r="G31" s="2" t="s">
        <v>208</v>
      </c>
      <c r="H31">
        <v>322271</v>
      </c>
      <c r="I31">
        <v>15625</v>
      </c>
      <c r="J31" s="2" t="s">
        <v>209</v>
      </c>
      <c r="K31">
        <v>167192382</v>
      </c>
      <c r="L31">
        <v>116048211</v>
      </c>
      <c r="M31" s="2" t="s">
        <v>149</v>
      </c>
      <c r="N31">
        <v>13839682</v>
      </c>
      <c r="O31">
        <v>6113060</v>
      </c>
      <c r="P31" s="2" t="s">
        <v>73</v>
      </c>
      <c r="Q31">
        <v>10019081</v>
      </c>
      <c r="R31">
        <v>9108786</v>
      </c>
      <c r="S31" s="2" t="s">
        <v>76</v>
      </c>
      <c r="T31">
        <v>913236</v>
      </c>
      <c r="U31">
        <v>253003</v>
      </c>
      <c r="V31" s="2" t="s">
        <v>164</v>
      </c>
      <c r="W31">
        <v>800000</v>
      </c>
      <c r="X31">
        <v>343024</v>
      </c>
      <c r="Y31" s="2" t="s">
        <v>50</v>
      </c>
      <c r="Z31">
        <v>1300000</v>
      </c>
      <c r="AA31">
        <v>524744</v>
      </c>
      <c r="AB31" s="2" t="s">
        <v>103</v>
      </c>
      <c r="AC31">
        <v>300000</v>
      </c>
      <c r="AD31">
        <v>96989</v>
      </c>
      <c r="AE31" s="2" t="s">
        <v>159</v>
      </c>
      <c r="AI31">
        <v>3600000</v>
      </c>
      <c r="AJ31">
        <v>1551031</v>
      </c>
      <c r="AK31" s="2" t="s">
        <v>50</v>
      </c>
      <c r="AL31">
        <v>1900000</v>
      </c>
      <c r="AM31">
        <v>802024</v>
      </c>
      <c r="AN31" s="2" t="s">
        <v>141</v>
      </c>
      <c r="AR31">
        <v>2200000</v>
      </c>
      <c r="AS31">
        <v>1058504</v>
      </c>
      <c r="AT31" s="2" t="s">
        <v>165</v>
      </c>
      <c r="AU31">
        <v>16800000</v>
      </c>
      <c r="AV31">
        <v>7217593</v>
      </c>
      <c r="AW31" s="2" t="s">
        <v>50</v>
      </c>
      <c r="AX31">
        <v>0</v>
      </c>
      <c r="AY31">
        <v>5276546</v>
      </c>
      <c r="AZ31" s="2" t="s">
        <v>43</v>
      </c>
      <c r="BD31">
        <v>0</v>
      </c>
      <c r="BE31">
        <v>0</v>
      </c>
      <c r="BF31" s="2" t="s">
        <v>43</v>
      </c>
      <c r="BG31">
        <v>533658</v>
      </c>
      <c r="BH31">
        <v>29202</v>
      </c>
      <c r="BI31" s="2" t="s">
        <v>209</v>
      </c>
      <c r="BJ31">
        <v>0</v>
      </c>
      <c r="BK31">
        <v>0</v>
      </c>
      <c r="BL31" s="2" t="s">
        <v>43</v>
      </c>
      <c r="BM31">
        <v>1600000</v>
      </c>
      <c r="BN31">
        <v>2618645</v>
      </c>
      <c r="BO31" s="2" t="s">
        <v>210</v>
      </c>
      <c r="BP31">
        <v>239600000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159399368</v>
      </c>
      <c r="BV31">
        <v>0</v>
      </c>
      <c r="BW31">
        <v>0</v>
      </c>
      <c r="BX31">
        <v>-7460626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211</v>
      </c>
      <c r="C32" t="s">
        <v>212</v>
      </c>
      <c r="D32">
        <v>249900000</v>
      </c>
      <c r="E32">
        <v>426489</v>
      </c>
      <c r="F32">
        <v>1244186</v>
      </c>
      <c r="G32" s="2" t="s">
        <v>213</v>
      </c>
      <c r="H32">
        <v>336124</v>
      </c>
      <c r="I32">
        <v>0</v>
      </c>
      <c r="J32" s="2" t="s">
        <v>43</v>
      </c>
      <c r="K32">
        <v>174379701</v>
      </c>
      <c r="L32">
        <v>160515489</v>
      </c>
      <c r="M32" s="2" t="s">
        <v>64</v>
      </c>
      <c r="N32">
        <v>14434626</v>
      </c>
      <c r="O32">
        <v>9686558</v>
      </c>
      <c r="P32" s="2" t="s">
        <v>142</v>
      </c>
      <c r="Q32">
        <v>10449785</v>
      </c>
      <c r="R32">
        <v>8742235</v>
      </c>
      <c r="S32" s="2" t="s">
        <v>102</v>
      </c>
      <c r="T32">
        <v>952494</v>
      </c>
      <c r="U32">
        <v>36635</v>
      </c>
      <c r="V32" s="2" t="s">
        <v>111</v>
      </c>
      <c r="W32">
        <v>990000</v>
      </c>
      <c r="X32">
        <v>279733</v>
      </c>
      <c r="Y32" s="2" t="s">
        <v>164</v>
      </c>
      <c r="Z32">
        <v>800000</v>
      </c>
      <c r="AA32">
        <v>478494</v>
      </c>
      <c r="AB32" s="2" t="s">
        <v>82</v>
      </c>
      <c r="AC32">
        <v>500000</v>
      </c>
      <c r="AD32">
        <v>0</v>
      </c>
      <c r="AE32" s="2" t="s">
        <v>43</v>
      </c>
      <c r="AI32">
        <v>3950000</v>
      </c>
      <c r="AJ32">
        <v>2727192</v>
      </c>
      <c r="AK32" s="2" t="s">
        <v>149</v>
      </c>
      <c r="AL32">
        <v>3500000</v>
      </c>
      <c r="AM32">
        <v>189685</v>
      </c>
      <c r="AN32" s="2" t="s">
        <v>209</v>
      </c>
      <c r="AR32">
        <v>9900000</v>
      </c>
      <c r="AS32">
        <v>590698</v>
      </c>
      <c r="AT32" s="2" t="s">
        <v>214</v>
      </c>
      <c r="AU32">
        <v>18800000</v>
      </c>
      <c r="AV32">
        <v>12110994</v>
      </c>
      <c r="AW32" s="2" t="s">
        <v>81</v>
      </c>
      <c r="AX32">
        <v>0</v>
      </c>
      <c r="AY32">
        <v>4757743</v>
      </c>
      <c r="AZ32" s="2" t="s">
        <v>43</v>
      </c>
      <c r="BD32">
        <v>0</v>
      </c>
      <c r="BE32">
        <v>0</v>
      </c>
      <c r="BF32" s="2" t="s">
        <v>43</v>
      </c>
      <c r="BG32">
        <v>600365</v>
      </c>
      <c r="BH32">
        <v>176477</v>
      </c>
      <c r="BI32" s="2" t="s">
        <v>48</v>
      </c>
      <c r="BJ32">
        <v>0</v>
      </c>
      <c r="BK32">
        <v>0</v>
      </c>
      <c r="BL32" s="2" t="s">
        <v>43</v>
      </c>
      <c r="BM32">
        <v>4500000</v>
      </c>
      <c r="BN32">
        <v>952962</v>
      </c>
      <c r="BO32" s="2" t="s">
        <v>215</v>
      </c>
      <c r="BP32">
        <v>249900000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207357583</v>
      </c>
      <c r="BV32">
        <v>0</v>
      </c>
      <c r="BW32">
        <v>0</v>
      </c>
      <c r="BX32">
        <v>-4709155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216</v>
      </c>
      <c r="C33" t="s">
        <v>217</v>
      </c>
      <c r="D33">
        <v>170500000</v>
      </c>
      <c r="E33">
        <v>290982</v>
      </c>
      <c r="F33">
        <v>24471</v>
      </c>
      <c r="G33" s="2" t="s">
        <v>92</v>
      </c>
      <c r="H33">
        <v>229328</v>
      </c>
      <c r="I33">
        <v>0</v>
      </c>
      <c r="J33" s="2" t="s">
        <v>43</v>
      </c>
      <c r="K33">
        <v>118974545</v>
      </c>
      <c r="L33">
        <v>131468963</v>
      </c>
      <c r="M33" s="2" t="s">
        <v>188</v>
      </c>
      <c r="N33">
        <v>9848354</v>
      </c>
      <c r="O33">
        <v>8498402</v>
      </c>
      <c r="P33" s="2" t="s">
        <v>196</v>
      </c>
      <c r="Q33">
        <v>7129605</v>
      </c>
      <c r="R33">
        <v>6582441</v>
      </c>
      <c r="S33" s="2" t="s">
        <v>64</v>
      </c>
      <c r="T33">
        <v>649861</v>
      </c>
      <c r="U33">
        <v>42824</v>
      </c>
      <c r="V33" s="2" t="s">
        <v>91</v>
      </c>
      <c r="W33">
        <v>500000</v>
      </c>
      <c r="X33">
        <v>234653</v>
      </c>
      <c r="Y33" s="2" t="s">
        <v>218</v>
      </c>
      <c r="Z33">
        <v>500000</v>
      </c>
      <c r="AA33">
        <v>737311</v>
      </c>
      <c r="AB33" s="2" t="s">
        <v>88</v>
      </c>
      <c r="AC33">
        <v>300000</v>
      </c>
      <c r="AD33">
        <v>9135</v>
      </c>
      <c r="AE33" s="2" t="s">
        <v>219</v>
      </c>
      <c r="AI33">
        <v>3200000</v>
      </c>
      <c r="AJ33">
        <v>1063078</v>
      </c>
      <c r="AK33" s="2" t="s">
        <v>166</v>
      </c>
      <c r="AL33">
        <v>900000</v>
      </c>
      <c r="AM33">
        <v>535227</v>
      </c>
      <c r="AN33" s="2" t="s">
        <v>71</v>
      </c>
      <c r="AR33">
        <v>990000</v>
      </c>
      <c r="AS33">
        <v>954220</v>
      </c>
      <c r="AT33" s="2" t="s">
        <v>131</v>
      </c>
      <c r="AU33">
        <v>9900000</v>
      </c>
      <c r="AV33">
        <v>10055365</v>
      </c>
      <c r="AW33" s="2" t="s">
        <v>197</v>
      </c>
      <c r="AX33">
        <v>0</v>
      </c>
      <c r="AY33">
        <v>1994364</v>
      </c>
      <c r="AZ33" s="2" t="s">
        <v>43</v>
      </c>
      <c r="BD33">
        <v>0</v>
      </c>
      <c r="BE33">
        <v>0</v>
      </c>
      <c r="BF33" s="2" t="s">
        <v>43</v>
      </c>
      <c r="BG33">
        <v>416920</v>
      </c>
      <c r="BH33">
        <v>29221</v>
      </c>
      <c r="BI33" s="2" t="s">
        <v>91</v>
      </c>
      <c r="BJ33">
        <v>0</v>
      </c>
      <c r="BK33">
        <v>0</v>
      </c>
      <c r="BL33" s="2" t="s">
        <v>43</v>
      </c>
      <c r="BM33">
        <v>1200000</v>
      </c>
      <c r="BN33">
        <v>609800</v>
      </c>
      <c r="BO33" s="2" t="s">
        <v>220</v>
      </c>
      <c r="BP33">
        <v>170500000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164837095</v>
      </c>
      <c r="BV33">
        <v>0</v>
      </c>
      <c r="BW33">
        <v>0</v>
      </c>
      <c r="BX33">
        <v>-1997620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221</v>
      </c>
      <c r="C34" t="s">
        <v>222</v>
      </c>
      <c r="D34">
        <v>189900000</v>
      </c>
      <c r="E34">
        <v>324090</v>
      </c>
      <c r="F34">
        <v>121105</v>
      </c>
      <c r="G34" s="2" t="s">
        <v>156</v>
      </c>
      <c r="H34">
        <v>255422</v>
      </c>
      <c r="I34">
        <v>0</v>
      </c>
      <c r="J34" s="2" t="s">
        <v>43</v>
      </c>
      <c r="K34">
        <v>132511825</v>
      </c>
      <c r="L34">
        <v>145182613</v>
      </c>
      <c r="M34" s="2" t="s">
        <v>202</v>
      </c>
      <c r="N34">
        <v>10968930</v>
      </c>
      <c r="O34">
        <v>10697039</v>
      </c>
      <c r="P34" s="2" t="s">
        <v>185</v>
      </c>
      <c r="Q34">
        <v>7940833</v>
      </c>
      <c r="R34">
        <v>8434914</v>
      </c>
      <c r="S34" s="2" t="s">
        <v>223</v>
      </c>
      <c r="T34">
        <v>723804</v>
      </c>
      <c r="U34">
        <v>495736</v>
      </c>
      <c r="V34" s="2" t="s">
        <v>224</v>
      </c>
      <c r="W34">
        <v>500000</v>
      </c>
      <c r="X34">
        <v>347590</v>
      </c>
      <c r="Y34" s="2" t="s">
        <v>158</v>
      </c>
      <c r="Z34">
        <v>500000</v>
      </c>
      <c r="AA34">
        <v>786369</v>
      </c>
      <c r="AB34" s="2" t="s">
        <v>225</v>
      </c>
      <c r="AC34">
        <v>300000</v>
      </c>
      <c r="AD34">
        <v>10590</v>
      </c>
      <c r="AE34" s="2" t="s">
        <v>111</v>
      </c>
      <c r="AI34">
        <v>2400000</v>
      </c>
      <c r="AJ34">
        <v>2010124</v>
      </c>
      <c r="AK34" s="2" t="s">
        <v>102</v>
      </c>
      <c r="AL34">
        <v>900000</v>
      </c>
      <c r="AM34">
        <v>763277</v>
      </c>
      <c r="AN34" s="2" t="s">
        <v>150</v>
      </c>
      <c r="AR34">
        <v>990000</v>
      </c>
      <c r="AS34">
        <v>696447</v>
      </c>
      <c r="AT34" s="2" t="s">
        <v>158</v>
      </c>
      <c r="AU34">
        <v>12600000</v>
      </c>
      <c r="AV34">
        <v>10483970</v>
      </c>
      <c r="AW34" s="2" t="s">
        <v>122</v>
      </c>
      <c r="AX34">
        <v>0</v>
      </c>
      <c r="AY34">
        <v>2616249</v>
      </c>
      <c r="AZ34" s="2" t="s">
        <v>43</v>
      </c>
      <c r="BD34">
        <v>0</v>
      </c>
      <c r="BE34">
        <v>0</v>
      </c>
      <c r="BF34" s="2" t="s">
        <v>43</v>
      </c>
      <c r="BG34">
        <v>416920</v>
      </c>
      <c r="BH34">
        <v>175577</v>
      </c>
      <c r="BI34" s="2" t="s">
        <v>141</v>
      </c>
      <c r="BJ34">
        <v>0</v>
      </c>
      <c r="BK34">
        <v>0</v>
      </c>
      <c r="BL34" s="2" t="s">
        <v>43</v>
      </c>
      <c r="BM34">
        <v>1200000</v>
      </c>
      <c r="BN34">
        <v>647560</v>
      </c>
      <c r="BO34" s="2" t="s">
        <v>135</v>
      </c>
      <c r="BP34">
        <v>189900000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188157699</v>
      </c>
      <c r="BV34">
        <v>0</v>
      </c>
      <c r="BW34">
        <v>0</v>
      </c>
      <c r="BX34">
        <v>-4688539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226</v>
      </c>
      <c r="C35" t="s">
        <v>227</v>
      </c>
      <c r="D35">
        <v>147500000</v>
      </c>
      <c r="E35">
        <v>251729</v>
      </c>
      <c r="F35">
        <v>191603</v>
      </c>
      <c r="G35" s="2" t="s">
        <v>205</v>
      </c>
      <c r="H35">
        <v>198393</v>
      </c>
      <c r="I35">
        <v>87655</v>
      </c>
      <c r="J35" s="2" t="s">
        <v>73</v>
      </c>
      <c r="K35">
        <v>102925193</v>
      </c>
      <c r="L35">
        <v>111211078</v>
      </c>
      <c r="M35" s="2" t="s">
        <v>204</v>
      </c>
      <c r="N35">
        <v>8519837</v>
      </c>
      <c r="O35">
        <v>8555910</v>
      </c>
      <c r="P35" s="2" t="s">
        <v>101</v>
      </c>
      <c r="Q35">
        <v>6167840</v>
      </c>
      <c r="R35">
        <v>8405822</v>
      </c>
      <c r="S35" s="2" t="s">
        <v>228</v>
      </c>
      <c r="T35">
        <v>562196</v>
      </c>
      <c r="U35">
        <v>190177</v>
      </c>
      <c r="V35" s="2" t="s">
        <v>151</v>
      </c>
      <c r="W35">
        <v>700000</v>
      </c>
      <c r="X35">
        <v>466307</v>
      </c>
      <c r="Y35" s="2" t="s">
        <v>142</v>
      </c>
      <c r="Z35">
        <v>600000</v>
      </c>
      <c r="AA35">
        <v>700521</v>
      </c>
      <c r="AB35" s="2" t="s">
        <v>229</v>
      </c>
      <c r="AC35">
        <v>300000</v>
      </c>
      <c r="AD35">
        <v>82935</v>
      </c>
      <c r="AE35" s="2" t="s">
        <v>164</v>
      </c>
      <c r="AI35">
        <v>2800000</v>
      </c>
      <c r="AJ35">
        <v>1683435</v>
      </c>
      <c r="AK35" s="2" t="s">
        <v>82</v>
      </c>
      <c r="AL35">
        <v>700000</v>
      </c>
      <c r="AM35">
        <v>651285</v>
      </c>
      <c r="AN35" s="2" t="s">
        <v>172</v>
      </c>
      <c r="AR35">
        <v>600000</v>
      </c>
      <c r="AS35">
        <v>684628</v>
      </c>
      <c r="AT35" s="2" t="s">
        <v>230</v>
      </c>
      <c r="AU35">
        <v>8900000</v>
      </c>
      <c r="AV35">
        <v>10929414</v>
      </c>
      <c r="AW35" s="2" t="s">
        <v>195</v>
      </c>
      <c r="AX35">
        <v>0</v>
      </c>
      <c r="AY35">
        <v>3152685</v>
      </c>
      <c r="AZ35" s="2" t="s">
        <v>43</v>
      </c>
      <c r="BD35">
        <v>0</v>
      </c>
      <c r="BE35">
        <v>0</v>
      </c>
      <c r="BF35" s="2" t="s">
        <v>43</v>
      </c>
      <c r="BG35">
        <v>333536</v>
      </c>
      <c r="BH35">
        <v>122999</v>
      </c>
      <c r="BI35" s="2" t="s">
        <v>156</v>
      </c>
      <c r="BJ35">
        <v>0</v>
      </c>
      <c r="BK35">
        <v>0</v>
      </c>
      <c r="BL35" s="2" t="s">
        <v>43</v>
      </c>
      <c r="BM35">
        <v>600000</v>
      </c>
      <c r="BN35">
        <v>750280</v>
      </c>
      <c r="BO35" s="2" t="s">
        <v>85</v>
      </c>
      <c r="BP35">
        <v>147500000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152264594</v>
      </c>
      <c r="BV35">
        <v>0</v>
      </c>
      <c r="BW35">
        <v>0</v>
      </c>
      <c r="BX35">
        <v>-4397860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3"/>
      <c r="B36" s="2" t="s">
        <v>231</v>
      </c>
      <c r="C36" t="s">
        <v>232</v>
      </c>
      <c r="D36">
        <v>0</v>
      </c>
      <c r="E36">
        <v>0</v>
      </c>
      <c r="F36">
        <v>0</v>
      </c>
      <c r="G36" s="2" t="s">
        <v>43</v>
      </c>
      <c r="H36">
        <v>0</v>
      </c>
      <c r="I36">
        <v>0</v>
      </c>
      <c r="J36" s="2" t="s">
        <v>43</v>
      </c>
      <c r="K36">
        <v>0</v>
      </c>
      <c r="L36">
        <v>0</v>
      </c>
      <c r="M36" s="2" t="s">
        <v>43</v>
      </c>
      <c r="N36">
        <v>0</v>
      </c>
      <c r="O36">
        <v>0</v>
      </c>
      <c r="P36" s="2" t="s">
        <v>43</v>
      </c>
      <c r="Q36">
        <v>0</v>
      </c>
      <c r="R36">
        <v>0</v>
      </c>
      <c r="S36" s="2" t="s">
        <v>43</v>
      </c>
      <c r="T36">
        <v>0</v>
      </c>
      <c r="U36">
        <v>0</v>
      </c>
      <c r="V36" s="2" t="s">
        <v>43</v>
      </c>
      <c r="W36">
        <v>0</v>
      </c>
      <c r="X36">
        <v>0</v>
      </c>
      <c r="Y36" s="2" t="s">
        <v>43</v>
      </c>
      <c r="Z36">
        <v>0</v>
      </c>
      <c r="AA36">
        <v>0</v>
      </c>
      <c r="AB36" s="2" t="s">
        <v>43</v>
      </c>
      <c r="AC36">
        <v>0</v>
      </c>
      <c r="AD36">
        <v>0</v>
      </c>
      <c r="AE36" s="2" t="s">
        <v>43</v>
      </c>
      <c r="AI36">
        <v>0</v>
      </c>
      <c r="AJ36">
        <v>0</v>
      </c>
      <c r="AK36" s="2" t="s">
        <v>43</v>
      </c>
      <c r="AL36">
        <v>0</v>
      </c>
      <c r="AM36">
        <v>0</v>
      </c>
      <c r="AN36" s="2" t="s">
        <v>43</v>
      </c>
      <c r="AR36">
        <v>0</v>
      </c>
      <c r="AS36">
        <v>0</v>
      </c>
      <c r="AT36" s="2" t="s">
        <v>43</v>
      </c>
      <c r="AU36">
        <v>0</v>
      </c>
      <c r="AV36">
        <v>0</v>
      </c>
      <c r="AW36" s="2" t="s">
        <v>43</v>
      </c>
      <c r="AX36">
        <v>0</v>
      </c>
      <c r="AY36">
        <v>0</v>
      </c>
      <c r="AZ36" s="2" t="s">
        <v>43</v>
      </c>
      <c r="BD36">
        <v>0</v>
      </c>
      <c r="BE36">
        <v>0</v>
      </c>
      <c r="BF36" s="2" t="s">
        <v>43</v>
      </c>
      <c r="BG36">
        <v>0</v>
      </c>
      <c r="BH36">
        <v>0</v>
      </c>
      <c r="BI36" s="2" t="s">
        <v>43</v>
      </c>
      <c r="BJ36">
        <v>0</v>
      </c>
      <c r="BK36">
        <v>0</v>
      </c>
      <c r="BL36" s="2" t="s">
        <v>43</v>
      </c>
      <c r="BM36">
        <v>0</v>
      </c>
      <c r="BN36">
        <v>0</v>
      </c>
      <c r="BO36" s="2" t="s">
        <v>43</v>
      </c>
      <c r="BP36">
        <v>0</v>
      </c>
      <c r="BQ36" t="str">
        <f>(F36+I36+L36+O36+R36+U36+X36+AA36+AD36+AJ36+AM36+AS36+AV36+AY36+BE36+BH36+BK36+BN36)</f>
        <v>0</v>
      </c>
      <c r="BR36" s="2" t="str">
        <f>IFERROR(BQ36*100/BP36,0)</f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 t="str">
        <f>(BU36+BV36+BW36+BX36+BY36+BZ36+CA36+CB36)</f>
        <v>0</v>
      </c>
      <c r="CD36">
        <v>0</v>
      </c>
      <c r="CE36" t="str">
        <f>(BU36+BV36+BW36+BX36+BY36+BZ36+CA36+CB36)-CD36</f>
        <v>0</v>
      </c>
      <c r="CF36" t="str">
        <f>(BQ36-BP36)</f>
        <v>0</v>
      </c>
      <c r="CG36" t="str">
        <f>CE36-BW36+BZ36</f>
        <v>0</v>
      </c>
      <c r="CH36" t="str">
        <f>IFERROR(CE36*100/BP36,0)</f>
        <v>0</v>
      </c>
    </row>
    <row r="37" spans="1:86">
      <c r="A37" s="7" t="s">
        <v>233</v>
      </c>
      <c r="B37" s="3"/>
      <c r="C37" s="3"/>
      <c r="D37" s="3">
        <v>1256700000</v>
      </c>
      <c r="E37" s="3">
        <v>2144731</v>
      </c>
      <c r="F37" s="3">
        <v>2581217</v>
      </c>
      <c r="G37" s="5" t="s">
        <v>234</v>
      </c>
      <c r="H37" s="3">
        <v>1690306</v>
      </c>
      <c r="I37" s="3">
        <v>103280</v>
      </c>
      <c r="J37" s="5" t="s">
        <v>214</v>
      </c>
      <c r="K37" s="3">
        <v>876922647</v>
      </c>
      <c r="L37" s="3">
        <v>863277011</v>
      </c>
      <c r="M37" s="5" t="s">
        <v>185</v>
      </c>
      <c r="N37" s="3">
        <v>72589014</v>
      </c>
      <c r="O37" s="3">
        <v>58446129</v>
      </c>
      <c r="P37" s="5" t="s">
        <v>70</v>
      </c>
      <c r="Q37" s="3">
        <v>52549998</v>
      </c>
      <c r="R37" s="3">
        <v>54355474</v>
      </c>
      <c r="S37" s="5" t="s">
        <v>80</v>
      </c>
      <c r="T37" s="3">
        <v>4789913</v>
      </c>
      <c r="U37" s="3">
        <v>1392621</v>
      </c>
      <c r="V37" s="5" t="s">
        <v>48</v>
      </c>
      <c r="W37" s="3">
        <v>4480000</v>
      </c>
      <c r="X37" s="3">
        <v>2402712</v>
      </c>
      <c r="Y37" s="5" t="s">
        <v>135</v>
      </c>
      <c r="Z37" s="3">
        <v>4500000</v>
      </c>
      <c r="AA37" s="3">
        <v>3813016</v>
      </c>
      <c r="AB37" s="5" t="s">
        <v>150</v>
      </c>
      <c r="AC37" s="3">
        <v>2000000</v>
      </c>
      <c r="AD37" s="3">
        <v>220829</v>
      </c>
      <c r="AE37" s="5" t="s">
        <v>184</v>
      </c>
      <c r="AF37" s="3"/>
      <c r="AG37" s="3"/>
      <c r="AH37" s="3"/>
      <c r="AI37" s="3">
        <v>20150000</v>
      </c>
      <c r="AJ37" s="3">
        <v>13566138</v>
      </c>
      <c r="AK37" s="5" t="s">
        <v>142</v>
      </c>
      <c r="AL37" s="3">
        <v>10400000</v>
      </c>
      <c r="AM37" s="3">
        <v>4017798</v>
      </c>
      <c r="AN37" s="5" t="s">
        <v>55</v>
      </c>
      <c r="AO37" s="3"/>
      <c r="AP37" s="3"/>
      <c r="AQ37" s="3"/>
      <c r="AR37" s="3">
        <v>19080000</v>
      </c>
      <c r="AS37" s="3">
        <v>5763905</v>
      </c>
      <c r="AT37" s="5" t="s">
        <v>133</v>
      </c>
      <c r="AU37" s="3">
        <v>89400000</v>
      </c>
      <c r="AV37" s="3">
        <v>67801361</v>
      </c>
      <c r="AW37" s="5" t="s">
        <v>205</v>
      </c>
      <c r="AX37" s="3">
        <v>0</v>
      </c>
      <c r="AY37" s="3">
        <v>25032633</v>
      </c>
      <c r="AZ37" s="5" t="s">
        <v>43</v>
      </c>
      <c r="BA37" s="3"/>
      <c r="BB37" s="3"/>
      <c r="BC37" s="3"/>
      <c r="BD37" s="3">
        <v>0</v>
      </c>
      <c r="BE37" s="3">
        <v>0</v>
      </c>
      <c r="BF37" s="5" t="s">
        <v>43</v>
      </c>
      <c r="BG37" s="3">
        <v>3018502</v>
      </c>
      <c r="BH37" s="3">
        <v>610848</v>
      </c>
      <c r="BI37" s="5" t="s">
        <v>235</v>
      </c>
      <c r="BJ37" s="3">
        <v>0</v>
      </c>
      <c r="BK37" s="3">
        <v>0</v>
      </c>
      <c r="BL37" s="5" t="s">
        <v>43</v>
      </c>
      <c r="BM37" s="3">
        <v>10300000</v>
      </c>
      <c r="BN37" s="3">
        <v>6341447</v>
      </c>
      <c r="BO37" s="5" t="s">
        <v>194</v>
      </c>
      <c r="BP37" s="3">
        <v>1256700000</v>
      </c>
      <c r="BQ37" s="3" t="str">
        <f>(F37+I37+L37+O37+R37+U37+X37+AA37+AD37+AJ37+AM37+AS37+AV37+AY37+BE37+BH37+BK37+BN37)</f>
        <v>0</v>
      </c>
      <c r="BR37" s="3" t="str">
        <f>IFERROR(BQ37*100/BP37,0)</f>
        <v>0</v>
      </c>
      <c r="BT37" s="4" t="s">
        <v>233</v>
      </c>
      <c r="BU37" s="4" t="str">
        <f>SUM(BU30:BU36)</f>
        <v>0</v>
      </c>
      <c r="BV37" s="4" t="str">
        <f>SUM(BV30:BV36)</f>
        <v>0</v>
      </c>
      <c r="BW37" s="4" t="str">
        <f>SUM(BW30:BW36)</f>
        <v>0</v>
      </c>
      <c r="BX37" s="4" t="str">
        <f>SUM(BX30:BX36)</f>
        <v>0</v>
      </c>
      <c r="BY37" s="4" t="str">
        <f>SUM(BY30:BY36)</f>
        <v>0</v>
      </c>
      <c r="BZ37" s="4" t="str">
        <f>SUM(BZ30:BZ36)</f>
        <v>0</v>
      </c>
      <c r="CA37" s="4" t="str">
        <f>SUM(CA30:CA36)</f>
        <v>0</v>
      </c>
      <c r="CB37" s="4" t="str">
        <f>SUM(CB30:CB36)</f>
        <v>0</v>
      </c>
      <c r="CC37" s="4" t="str">
        <f>SUM(CC30:CC36)</f>
        <v>0</v>
      </c>
      <c r="CD37" s="4" t="str">
        <f>SUM(CD30:CD36)</f>
        <v>0</v>
      </c>
      <c r="CE37" s="4" t="str">
        <f>SUM(CE30:CE36)</f>
        <v>0</v>
      </c>
      <c r="CF37" s="4" t="str">
        <f>SUM(CF30:CF36)</f>
        <v>0</v>
      </c>
      <c r="CG37" s="4" t="str">
        <f>SUM(CG30:CG36)</f>
        <v>0</v>
      </c>
      <c r="CH37" s="4" t="str">
        <f>IFERROR(CE37*100/BP37,0)</f>
        <v>0</v>
      </c>
    </row>
    <row r="39" spans="1:86">
      <c r="A39" s="4" t="s">
        <v>236</v>
      </c>
      <c r="B39" s="2" t="s">
        <v>237</v>
      </c>
      <c r="C39" t="s">
        <v>238</v>
      </c>
      <c r="D39">
        <v>204600000</v>
      </c>
      <c r="E39">
        <v>666857</v>
      </c>
      <c r="F39">
        <v>54732</v>
      </c>
      <c r="G39" s="2" t="s">
        <v>92</v>
      </c>
      <c r="H39">
        <v>1180734</v>
      </c>
      <c r="I39">
        <v>0</v>
      </c>
      <c r="J39" s="2" t="s">
        <v>43</v>
      </c>
      <c r="K39">
        <v>97476540</v>
      </c>
      <c r="L39">
        <v>132460319</v>
      </c>
      <c r="M39" s="2" t="s">
        <v>228</v>
      </c>
      <c r="N39">
        <v>19648295</v>
      </c>
      <c r="O39">
        <v>17019098</v>
      </c>
      <c r="P39" s="2" t="s">
        <v>239</v>
      </c>
      <c r="Q39">
        <v>25564871</v>
      </c>
      <c r="R39">
        <v>13858652</v>
      </c>
      <c r="S39" s="2" t="s">
        <v>135</v>
      </c>
      <c r="T39">
        <v>3493129</v>
      </c>
      <c r="U39">
        <v>215304</v>
      </c>
      <c r="V39" s="2" t="s">
        <v>214</v>
      </c>
      <c r="W39">
        <v>1200000</v>
      </c>
      <c r="X39">
        <v>1009299</v>
      </c>
      <c r="Y39" s="2" t="s">
        <v>102</v>
      </c>
      <c r="Z39">
        <v>3400000</v>
      </c>
      <c r="AA39">
        <v>2082682</v>
      </c>
      <c r="AB39" s="2" t="s">
        <v>52</v>
      </c>
      <c r="AC39">
        <v>800000</v>
      </c>
      <c r="AD39">
        <v>131035</v>
      </c>
      <c r="AE39" s="2" t="s">
        <v>109</v>
      </c>
      <c r="AI39">
        <v>3500000</v>
      </c>
      <c r="AJ39">
        <v>3595076</v>
      </c>
      <c r="AK39" s="2" t="s">
        <v>80</v>
      </c>
      <c r="AL39">
        <v>1900000</v>
      </c>
      <c r="AM39">
        <v>1531895</v>
      </c>
      <c r="AN39" s="2" t="s">
        <v>70</v>
      </c>
      <c r="AR39">
        <v>3200000</v>
      </c>
      <c r="AS39">
        <v>4509099</v>
      </c>
      <c r="AT39" s="2" t="s">
        <v>240</v>
      </c>
      <c r="AU39">
        <v>25500000</v>
      </c>
      <c r="AV39">
        <v>24208795</v>
      </c>
      <c r="AW39" s="2" t="s">
        <v>241</v>
      </c>
      <c r="AX39">
        <v>0</v>
      </c>
      <c r="AY39">
        <v>5504550</v>
      </c>
      <c r="AZ39" s="2" t="s">
        <v>43</v>
      </c>
      <c r="BD39">
        <v>0</v>
      </c>
      <c r="BE39">
        <v>0</v>
      </c>
      <c r="BF39" s="2" t="s">
        <v>43</v>
      </c>
      <c r="BG39">
        <v>917225</v>
      </c>
      <c r="BH39">
        <v>330659</v>
      </c>
      <c r="BI39" s="2" t="s">
        <v>110</v>
      </c>
      <c r="BJ39">
        <v>0</v>
      </c>
      <c r="BK39">
        <v>0</v>
      </c>
      <c r="BL39" s="2" t="s">
        <v>43</v>
      </c>
      <c r="BM39">
        <v>1200000</v>
      </c>
      <c r="BN39">
        <v>1626340</v>
      </c>
      <c r="BO39" s="2" t="s">
        <v>228</v>
      </c>
      <c r="BP39">
        <v>204600000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212822182</v>
      </c>
      <c r="BV39">
        <v>0</v>
      </c>
      <c r="BW39">
        <v>0</v>
      </c>
      <c r="BX39">
        <v>-4684647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242</v>
      </c>
      <c r="C40" t="s">
        <v>243</v>
      </c>
      <c r="D40">
        <v>171600000</v>
      </c>
      <c r="E40">
        <v>559300</v>
      </c>
      <c r="F40">
        <v>153361</v>
      </c>
      <c r="G40" s="2" t="s">
        <v>201</v>
      </c>
      <c r="H40">
        <v>990293</v>
      </c>
      <c r="I40">
        <v>12750</v>
      </c>
      <c r="J40" s="2" t="s">
        <v>95</v>
      </c>
      <c r="K40">
        <v>81754518</v>
      </c>
      <c r="L40">
        <v>68743562</v>
      </c>
      <c r="M40" s="2" t="s">
        <v>102</v>
      </c>
      <c r="N40">
        <v>16479215</v>
      </c>
      <c r="O40">
        <v>18291959</v>
      </c>
      <c r="P40" s="2" t="s">
        <v>188</v>
      </c>
      <c r="Q40">
        <v>21441504</v>
      </c>
      <c r="R40">
        <v>14038543</v>
      </c>
      <c r="S40" s="2" t="s">
        <v>60</v>
      </c>
      <c r="T40">
        <v>2929721</v>
      </c>
      <c r="U40">
        <v>252988</v>
      </c>
      <c r="V40" s="2" t="s">
        <v>69</v>
      </c>
      <c r="W40">
        <v>850000</v>
      </c>
      <c r="X40">
        <v>554245</v>
      </c>
      <c r="Y40" s="2" t="s">
        <v>60</v>
      </c>
      <c r="Z40">
        <v>3300000</v>
      </c>
      <c r="AA40">
        <v>994268</v>
      </c>
      <c r="AB40" s="2" t="s">
        <v>133</v>
      </c>
      <c r="AC40">
        <v>990000</v>
      </c>
      <c r="AD40">
        <v>24380</v>
      </c>
      <c r="AE40" s="2" t="s">
        <v>117</v>
      </c>
      <c r="AI40">
        <v>3400000</v>
      </c>
      <c r="AJ40">
        <v>2480913</v>
      </c>
      <c r="AK40" s="2" t="s">
        <v>63</v>
      </c>
      <c r="AL40">
        <v>4500000</v>
      </c>
      <c r="AM40">
        <v>1371644</v>
      </c>
      <c r="AN40" s="2" t="s">
        <v>133</v>
      </c>
      <c r="AR40">
        <v>3500000</v>
      </c>
      <c r="AS40">
        <v>1617152</v>
      </c>
      <c r="AT40" s="2" t="s">
        <v>244</v>
      </c>
      <c r="AU40">
        <v>28900000</v>
      </c>
      <c r="AV40">
        <v>23678232</v>
      </c>
      <c r="AW40" s="2" t="s">
        <v>56</v>
      </c>
      <c r="AX40">
        <v>0</v>
      </c>
      <c r="AY40">
        <v>5679851</v>
      </c>
      <c r="AZ40" s="2" t="s">
        <v>43</v>
      </c>
      <c r="BD40">
        <v>0</v>
      </c>
      <c r="BE40">
        <v>0</v>
      </c>
      <c r="BF40" s="2" t="s">
        <v>43</v>
      </c>
      <c r="BG40">
        <v>917225</v>
      </c>
      <c r="BH40">
        <v>224662</v>
      </c>
      <c r="BI40" s="2" t="s">
        <v>245</v>
      </c>
      <c r="BJ40">
        <v>0</v>
      </c>
      <c r="BK40">
        <v>0</v>
      </c>
      <c r="BL40" s="2" t="s">
        <v>43</v>
      </c>
      <c r="BM40">
        <v>1200000</v>
      </c>
      <c r="BN40">
        <v>640440</v>
      </c>
      <c r="BO40" s="2" t="s">
        <v>86</v>
      </c>
      <c r="BP40">
        <v>171600000</v>
      </c>
      <c r="BQ40" t="str">
        <f>(F40+I40+L40+O40+R40+U40+X40+AA40+AD40+AJ40+AM40+AS40+AV40+AY40+BE40+BH40+BK40+BN40)</f>
        <v>0</v>
      </c>
      <c r="BR40" s="2" t="str">
        <f>IFERROR(BQ40*100/BP40,0)</f>
        <v>0</v>
      </c>
      <c r="BU40">
        <v>142429076</v>
      </c>
      <c r="BV40">
        <v>0</v>
      </c>
      <c r="BW40">
        <v>0</v>
      </c>
      <c r="BX40">
        <v>-3670126</v>
      </c>
      <c r="BY40">
        <v>0</v>
      </c>
      <c r="BZ40">
        <v>0</v>
      </c>
      <c r="CA40">
        <v>0</v>
      </c>
      <c r="CB40">
        <v>0</v>
      </c>
      <c r="CC40" t="str">
        <f>(BU40+BV40+BW40+BX40+BY40+BZ40+CA40+CB40)</f>
        <v>0</v>
      </c>
      <c r="CD40">
        <v>0</v>
      </c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3"/>
      <c r="B41" s="2" t="s">
        <v>246</v>
      </c>
      <c r="C41" t="s">
        <v>247</v>
      </c>
      <c r="D41">
        <v>128800000</v>
      </c>
      <c r="E41">
        <v>419800</v>
      </c>
      <c r="F41">
        <v>58474</v>
      </c>
      <c r="G41" s="2" t="s">
        <v>248</v>
      </c>
      <c r="H41">
        <v>743297</v>
      </c>
      <c r="I41">
        <v>58824</v>
      </c>
      <c r="J41" s="2" t="s">
        <v>92</v>
      </c>
      <c r="K41">
        <v>61363531</v>
      </c>
      <c r="L41">
        <v>53506606</v>
      </c>
      <c r="M41" s="2" t="s">
        <v>239</v>
      </c>
      <c r="N41">
        <v>12369014</v>
      </c>
      <c r="O41">
        <v>14076802</v>
      </c>
      <c r="P41" s="2" t="s">
        <v>230</v>
      </c>
      <c r="Q41">
        <v>16093623</v>
      </c>
      <c r="R41">
        <v>13318160</v>
      </c>
      <c r="S41" s="2" t="s">
        <v>122</v>
      </c>
      <c r="T41">
        <v>2198998</v>
      </c>
      <c r="U41">
        <v>569069</v>
      </c>
      <c r="V41" s="2" t="s">
        <v>186</v>
      </c>
      <c r="W41">
        <v>800000</v>
      </c>
      <c r="X41">
        <v>417900</v>
      </c>
      <c r="Y41" s="2" t="s">
        <v>249</v>
      </c>
      <c r="Z41">
        <v>1500000</v>
      </c>
      <c r="AA41">
        <v>959924</v>
      </c>
      <c r="AB41" s="2" t="s">
        <v>81</v>
      </c>
      <c r="AC41">
        <v>700000</v>
      </c>
      <c r="AD41">
        <v>150363</v>
      </c>
      <c r="AE41" s="2" t="s">
        <v>215</v>
      </c>
      <c r="AI41">
        <v>3200000</v>
      </c>
      <c r="AJ41">
        <v>2096967</v>
      </c>
      <c r="AK41" s="2" t="s">
        <v>134</v>
      </c>
      <c r="AL41">
        <v>2200000</v>
      </c>
      <c r="AM41">
        <v>1221141</v>
      </c>
      <c r="AN41" s="2" t="s">
        <v>140</v>
      </c>
      <c r="AR41">
        <v>1900000</v>
      </c>
      <c r="AS41">
        <v>1224765</v>
      </c>
      <c r="AT41" s="2" t="s">
        <v>81</v>
      </c>
      <c r="AU41">
        <v>22300000</v>
      </c>
      <c r="AV41">
        <v>14477458</v>
      </c>
      <c r="AW41" s="2" t="s">
        <v>60</v>
      </c>
      <c r="AX41">
        <v>0</v>
      </c>
      <c r="AY41">
        <v>2823650</v>
      </c>
      <c r="AZ41" s="2" t="s">
        <v>43</v>
      </c>
      <c r="BD41">
        <v>0</v>
      </c>
      <c r="BE41">
        <v>0</v>
      </c>
      <c r="BF41" s="2" t="s">
        <v>43</v>
      </c>
      <c r="BG41">
        <v>750457</v>
      </c>
      <c r="BH41">
        <v>24373</v>
      </c>
      <c r="BI41" s="2" t="s">
        <v>219</v>
      </c>
      <c r="BJ41">
        <v>0</v>
      </c>
      <c r="BK41">
        <v>0</v>
      </c>
      <c r="BL41" s="2" t="s">
        <v>43</v>
      </c>
      <c r="BM41">
        <v>1200000</v>
      </c>
      <c r="BN41">
        <v>618960</v>
      </c>
      <c r="BO41" s="2" t="s">
        <v>249</v>
      </c>
      <c r="BP41">
        <v>128800000</v>
      </c>
      <c r="BQ41" t="str">
        <f>(F41+I41+L41+O41+R41+U41+X41+AA41+AD41+AJ41+AM41+AS41+AV41+AY41+BE41+BH41+BK41+BN41)</f>
        <v>0</v>
      </c>
      <c r="BR41" s="2" t="str">
        <f>IFERROR(BQ41*100/BP41,0)</f>
        <v>0</v>
      </c>
      <c r="BU41">
        <v>109601044</v>
      </c>
      <c r="BV41">
        <v>0</v>
      </c>
      <c r="BW41">
        <v>0</v>
      </c>
      <c r="BX41">
        <v>-3997608</v>
      </c>
      <c r="BY41">
        <v>0</v>
      </c>
      <c r="BZ41">
        <v>0</v>
      </c>
      <c r="CA41">
        <v>0</v>
      </c>
      <c r="CB41">
        <v>0</v>
      </c>
      <c r="CC41" t="str">
        <f>(BU41+BV41+BW41+BX41+BY41+BZ41+CA41+CB41)</f>
        <v>0</v>
      </c>
      <c r="CD41">
        <v>0</v>
      </c>
      <c r="CE41" t="str">
        <f>(BU41+BV41+BW41+BX41+BY41+BZ41+CA41+CB41)-CD41</f>
        <v>0</v>
      </c>
      <c r="CF41" t="str">
        <f>(BQ41-BP41)</f>
        <v>0</v>
      </c>
      <c r="CG41" t="str">
        <f>CE41-BW41+BZ41</f>
        <v>0</v>
      </c>
      <c r="CH41" t="str">
        <f>IFERROR(CE41*100/BP41,0)</f>
        <v>0</v>
      </c>
    </row>
    <row r="42" spans="1:86">
      <c r="A42" s="7" t="s">
        <v>250</v>
      </c>
      <c r="B42" s="3"/>
      <c r="C42" s="3"/>
      <c r="D42" s="3">
        <v>505000000</v>
      </c>
      <c r="E42" s="3">
        <v>1645957</v>
      </c>
      <c r="F42" s="3">
        <v>266567</v>
      </c>
      <c r="G42" s="5" t="s">
        <v>109</v>
      </c>
      <c r="H42" s="3">
        <v>2914324</v>
      </c>
      <c r="I42" s="3">
        <v>71574</v>
      </c>
      <c r="J42" s="5" t="s">
        <v>117</v>
      </c>
      <c r="K42" s="3">
        <v>240594589</v>
      </c>
      <c r="L42" s="3">
        <v>254710487</v>
      </c>
      <c r="M42" s="5" t="s">
        <v>223</v>
      </c>
      <c r="N42" s="3">
        <v>48496524</v>
      </c>
      <c r="O42" s="3">
        <v>49387859</v>
      </c>
      <c r="P42" s="5" t="s">
        <v>197</v>
      </c>
      <c r="Q42" s="3">
        <v>63099998</v>
      </c>
      <c r="R42" s="3">
        <v>41215355</v>
      </c>
      <c r="S42" s="5" t="s">
        <v>60</v>
      </c>
      <c r="T42" s="3">
        <v>8621848</v>
      </c>
      <c r="U42" s="3">
        <v>1037361</v>
      </c>
      <c r="V42" s="5" t="s">
        <v>251</v>
      </c>
      <c r="W42" s="3">
        <v>2850000</v>
      </c>
      <c r="X42" s="3">
        <v>1981444</v>
      </c>
      <c r="Y42" s="5" t="s">
        <v>158</v>
      </c>
      <c r="Z42" s="3">
        <v>8200000</v>
      </c>
      <c r="AA42" s="3">
        <v>4036874</v>
      </c>
      <c r="AB42" s="5" t="s">
        <v>136</v>
      </c>
      <c r="AC42" s="3">
        <v>2490000</v>
      </c>
      <c r="AD42" s="3">
        <v>305778</v>
      </c>
      <c r="AE42" s="5" t="s">
        <v>251</v>
      </c>
      <c r="AF42" s="3"/>
      <c r="AG42" s="3"/>
      <c r="AH42" s="3"/>
      <c r="AI42" s="3">
        <v>10100000</v>
      </c>
      <c r="AJ42" s="3">
        <v>8172956</v>
      </c>
      <c r="AK42" s="5" t="s">
        <v>70</v>
      </c>
      <c r="AL42" s="3">
        <v>8600000</v>
      </c>
      <c r="AM42" s="3">
        <v>4124680</v>
      </c>
      <c r="AN42" s="5" t="s">
        <v>165</v>
      </c>
      <c r="AO42" s="3"/>
      <c r="AP42" s="3"/>
      <c r="AQ42" s="3"/>
      <c r="AR42" s="3">
        <v>8600000</v>
      </c>
      <c r="AS42" s="3">
        <v>7351016</v>
      </c>
      <c r="AT42" s="5" t="s">
        <v>150</v>
      </c>
      <c r="AU42" s="3">
        <v>76700000</v>
      </c>
      <c r="AV42" s="3">
        <v>62364485</v>
      </c>
      <c r="AW42" s="5" t="s">
        <v>70</v>
      </c>
      <c r="AX42" s="3">
        <v>0</v>
      </c>
      <c r="AY42" s="3">
        <v>14008051</v>
      </c>
      <c r="AZ42" s="5" t="s">
        <v>43</v>
      </c>
      <c r="BA42" s="3"/>
      <c r="BB42" s="3"/>
      <c r="BC42" s="3"/>
      <c r="BD42" s="3">
        <v>0</v>
      </c>
      <c r="BE42" s="3">
        <v>0</v>
      </c>
      <c r="BF42" s="5" t="s">
        <v>43</v>
      </c>
      <c r="BG42" s="3">
        <v>2584907</v>
      </c>
      <c r="BH42" s="3">
        <v>579694</v>
      </c>
      <c r="BI42" s="5" t="s">
        <v>252</v>
      </c>
      <c r="BJ42" s="3">
        <v>0</v>
      </c>
      <c r="BK42" s="3">
        <v>0</v>
      </c>
      <c r="BL42" s="5" t="s">
        <v>43</v>
      </c>
      <c r="BM42" s="3">
        <v>3600000</v>
      </c>
      <c r="BN42" s="3">
        <v>2885740</v>
      </c>
      <c r="BO42" s="5" t="s">
        <v>253</v>
      </c>
      <c r="BP42" s="3">
        <v>505000000</v>
      </c>
      <c r="BQ42" s="3" t="str">
        <f>(F42+I42+L42+O42+R42+U42+X42+AA42+AD42+AJ42+AM42+AS42+AV42+AY42+BE42+BH42+BK42+BN42)</f>
        <v>0</v>
      </c>
      <c r="BR42" s="3" t="str">
        <f>IFERROR(BQ42*100/BP42,0)</f>
        <v>0</v>
      </c>
      <c r="BT42" s="4" t="s">
        <v>250</v>
      </c>
      <c r="BU42" s="4" t="str">
        <f>SUM(BU39:BU41)</f>
        <v>0</v>
      </c>
      <c r="BV42" s="4" t="str">
        <f>SUM(BV39:BV41)</f>
        <v>0</v>
      </c>
      <c r="BW42" s="4" t="str">
        <f>SUM(BW39:BW41)</f>
        <v>0</v>
      </c>
      <c r="BX42" s="4" t="str">
        <f>SUM(BX39:BX41)</f>
        <v>0</v>
      </c>
      <c r="BY42" s="4" t="str">
        <f>SUM(BY39:BY41)</f>
        <v>0</v>
      </c>
      <c r="BZ42" s="4" t="str">
        <f>SUM(BZ39:BZ41)</f>
        <v>0</v>
      </c>
      <c r="CA42" s="4" t="str">
        <f>SUM(CA39:CA41)</f>
        <v>0</v>
      </c>
      <c r="CB42" s="4" t="str">
        <f>SUM(CB39:CB41)</f>
        <v>0</v>
      </c>
      <c r="CC42" s="4" t="str">
        <f>SUM(CC39:CC41)</f>
        <v>0</v>
      </c>
      <c r="CD42" s="4" t="str">
        <f>SUM(CD39:CD41)</f>
        <v>0</v>
      </c>
      <c r="CE42" s="4" t="str">
        <f>SUM(CE39:CE41)</f>
        <v>0</v>
      </c>
      <c r="CF42" s="4" t="str">
        <f>SUM(CF39:CF41)</f>
        <v>0</v>
      </c>
      <c r="CG42" s="4" t="str">
        <f>SUM(CG39:CG41)</f>
        <v>0</v>
      </c>
      <c r="CH42" s="4" t="str">
        <f>IFERROR(CE42*100/BP42,0)</f>
        <v>0</v>
      </c>
    </row>
    <row r="44" spans="1:86">
      <c r="A44" s="4" t="s">
        <v>254</v>
      </c>
      <c r="B44" s="2" t="s">
        <v>255</v>
      </c>
      <c r="C44" t="s">
        <v>256</v>
      </c>
      <c r="D44">
        <v>395700000</v>
      </c>
      <c r="E44">
        <v>3826306</v>
      </c>
      <c r="F44">
        <v>7856441</v>
      </c>
      <c r="G44" s="2" t="s">
        <v>257</v>
      </c>
      <c r="H44">
        <v>2125227</v>
      </c>
      <c r="I44">
        <v>2441865</v>
      </c>
      <c r="J44" s="2" t="s">
        <v>258</v>
      </c>
      <c r="K44">
        <v>31728943</v>
      </c>
      <c r="L44">
        <v>9542928</v>
      </c>
      <c r="M44" s="2" t="s">
        <v>133</v>
      </c>
      <c r="N44">
        <v>8369530</v>
      </c>
      <c r="O44">
        <v>1740056</v>
      </c>
      <c r="P44" s="2" t="s">
        <v>215</v>
      </c>
      <c r="Q44">
        <v>108293137</v>
      </c>
      <c r="R44">
        <v>112036987</v>
      </c>
      <c r="S44" s="2" t="s">
        <v>80</v>
      </c>
      <c r="T44">
        <v>5187582</v>
      </c>
      <c r="U44">
        <v>11443223</v>
      </c>
      <c r="V44" s="2" t="s">
        <v>259</v>
      </c>
      <c r="W44">
        <v>2600000</v>
      </c>
      <c r="X44">
        <v>3456970</v>
      </c>
      <c r="Y44" s="2" t="s">
        <v>260</v>
      </c>
      <c r="Z44">
        <v>7500000</v>
      </c>
      <c r="AA44">
        <v>10515573</v>
      </c>
      <c r="AB44" s="2" t="s">
        <v>160</v>
      </c>
      <c r="AC44">
        <v>1500000</v>
      </c>
      <c r="AD44">
        <v>343309</v>
      </c>
      <c r="AE44" s="2" t="s">
        <v>261</v>
      </c>
      <c r="AI44">
        <v>3800000</v>
      </c>
      <c r="AJ44">
        <v>2067795</v>
      </c>
      <c r="AK44" s="2" t="s">
        <v>135</v>
      </c>
      <c r="AL44">
        <v>52900000</v>
      </c>
      <c r="AM44">
        <v>50011451</v>
      </c>
      <c r="AN44" s="2" t="s">
        <v>241</v>
      </c>
      <c r="AR44">
        <v>75600000</v>
      </c>
      <c r="AS44">
        <v>74058436</v>
      </c>
      <c r="AT44" s="2" t="s">
        <v>185</v>
      </c>
      <c r="AU44">
        <v>12700000</v>
      </c>
      <c r="AV44">
        <v>13442725</v>
      </c>
      <c r="AW44" s="2" t="s">
        <v>223</v>
      </c>
      <c r="AX44">
        <v>0</v>
      </c>
      <c r="AY44">
        <v>19180515</v>
      </c>
      <c r="AZ44" s="2" t="s">
        <v>43</v>
      </c>
      <c r="BD44">
        <v>202200</v>
      </c>
      <c r="BE44">
        <v>0</v>
      </c>
      <c r="BF44" s="2" t="s">
        <v>43</v>
      </c>
      <c r="BG44">
        <v>416920</v>
      </c>
      <c r="BH44">
        <v>-42332</v>
      </c>
      <c r="BI44" s="2" t="s">
        <v>262</v>
      </c>
      <c r="BJ44">
        <v>0</v>
      </c>
      <c r="BK44">
        <v>61589</v>
      </c>
      <c r="BL44" s="2" t="s">
        <v>43</v>
      </c>
      <c r="BM44">
        <v>43300000</v>
      </c>
      <c r="BN44">
        <v>46270614</v>
      </c>
      <c r="BO44" s="2" t="s">
        <v>119</v>
      </c>
      <c r="BP44">
        <v>395700000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233400646</v>
      </c>
      <c r="BV44">
        <v>142755261</v>
      </c>
      <c r="BW44">
        <v>0</v>
      </c>
      <c r="BX44">
        <v>-4446284</v>
      </c>
      <c r="BY44">
        <v>-2573323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263</v>
      </c>
      <c r="C45" t="s">
        <v>264</v>
      </c>
      <c r="D45">
        <v>466800000</v>
      </c>
      <c r="E45">
        <v>4513823</v>
      </c>
      <c r="F45">
        <v>5790085</v>
      </c>
      <c r="G45" s="2" t="s">
        <v>265</v>
      </c>
      <c r="H45">
        <v>2507091</v>
      </c>
      <c r="I45">
        <v>2559099</v>
      </c>
      <c r="J45" s="2" t="s">
        <v>197</v>
      </c>
      <c r="K45">
        <v>37430050</v>
      </c>
      <c r="L45">
        <v>16495872</v>
      </c>
      <c r="M45" s="2" t="s">
        <v>73</v>
      </c>
      <c r="N45">
        <v>9873380</v>
      </c>
      <c r="O45">
        <v>3941811</v>
      </c>
      <c r="P45" s="2" t="s">
        <v>103</v>
      </c>
      <c r="Q45">
        <v>127751418</v>
      </c>
      <c r="R45">
        <v>149889537</v>
      </c>
      <c r="S45" s="2" t="s">
        <v>229</v>
      </c>
      <c r="T45">
        <v>6119695</v>
      </c>
      <c r="U45">
        <v>4333244</v>
      </c>
      <c r="V45" s="2" t="s">
        <v>74</v>
      </c>
      <c r="W45">
        <v>6800000</v>
      </c>
      <c r="X45">
        <v>6994701</v>
      </c>
      <c r="Y45" s="2" t="s">
        <v>80</v>
      </c>
      <c r="Z45">
        <v>8400000</v>
      </c>
      <c r="AA45">
        <v>15417537</v>
      </c>
      <c r="AB45" s="2" t="s">
        <v>266</v>
      </c>
      <c r="AC45">
        <v>1500000</v>
      </c>
      <c r="AD45">
        <v>1021405</v>
      </c>
      <c r="AE45" s="2" t="s">
        <v>224</v>
      </c>
      <c r="AI45">
        <v>5300000</v>
      </c>
      <c r="AJ45">
        <v>5427223</v>
      </c>
      <c r="AK45" s="2" t="s">
        <v>197</v>
      </c>
      <c r="AL45">
        <v>93900000</v>
      </c>
      <c r="AM45">
        <v>75509183</v>
      </c>
      <c r="AN45" s="2" t="s">
        <v>253</v>
      </c>
      <c r="AR45">
        <v>89900000</v>
      </c>
      <c r="AS45">
        <v>83184161</v>
      </c>
      <c r="AT45" s="2" t="s">
        <v>172</v>
      </c>
      <c r="AU45">
        <v>17600000</v>
      </c>
      <c r="AV45">
        <v>15586397</v>
      </c>
      <c r="AW45" s="2" t="s">
        <v>51</v>
      </c>
      <c r="AX45">
        <v>0</v>
      </c>
      <c r="AY45">
        <v>36949978</v>
      </c>
      <c r="AZ45" s="2" t="s">
        <v>43</v>
      </c>
      <c r="BD45">
        <v>238500</v>
      </c>
      <c r="BE45">
        <v>106944</v>
      </c>
      <c r="BF45" s="2" t="s">
        <v>143</v>
      </c>
      <c r="BG45">
        <v>583688</v>
      </c>
      <c r="BH45">
        <v>0</v>
      </c>
      <c r="BI45" s="2" t="s">
        <v>43</v>
      </c>
      <c r="BJ45">
        <v>0</v>
      </c>
      <c r="BK45">
        <v>121858</v>
      </c>
      <c r="BL45" s="2" t="s">
        <v>43</v>
      </c>
      <c r="BM45">
        <v>42300000</v>
      </c>
      <c r="BN45">
        <v>61673834</v>
      </c>
      <c r="BO45" s="2" t="s">
        <v>83</v>
      </c>
      <c r="BP45">
        <v>466800000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393222876</v>
      </c>
      <c r="BV45">
        <v>112908720</v>
      </c>
      <c r="BW45">
        <v>0</v>
      </c>
      <c r="BX45">
        <v>-11406606</v>
      </c>
      <c r="BY45">
        <v>-4474192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267</v>
      </c>
      <c r="C46" t="s">
        <v>268</v>
      </c>
      <c r="D46">
        <v>355500000</v>
      </c>
      <c r="E46">
        <v>3437584</v>
      </c>
      <c r="F46">
        <v>635283</v>
      </c>
      <c r="G46" s="2" t="s">
        <v>72</v>
      </c>
      <c r="H46">
        <v>1909320</v>
      </c>
      <c r="I46">
        <v>2260349</v>
      </c>
      <c r="J46" s="2" t="s">
        <v>84</v>
      </c>
      <c r="K46">
        <v>28505533</v>
      </c>
      <c r="L46">
        <v>23360021</v>
      </c>
      <c r="M46" s="2" t="s">
        <v>56</v>
      </c>
      <c r="N46">
        <v>7519251</v>
      </c>
      <c r="O46">
        <v>5464779</v>
      </c>
      <c r="P46" s="2" t="s">
        <v>63</v>
      </c>
      <c r="Q46">
        <v>97291408</v>
      </c>
      <c r="R46">
        <v>71796024</v>
      </c>
      <c r="S46" s="2" t="s">
        <v>87</v>
      </c>
      <c r="T46">
        <v>4660565</v>
      </c>
      <c r="U46">
        <v>10899021</v>
      </c>
      <c r="V46" s="2" t="s">
        <v>269</v>
      </c>
      <c r="W46">
        <v>3800000</v>
      </c>
      <c r="X46">
        <v>2172982</v>
      </c>
      <c r="Y46" s="2" t="s">
        <v>54</v>
      </c>
      <c r="Z46">
        <v>12500000</v>
      </c>
      <c r="AA46">
        <v>2993108</v>
      </c>
      <c r="AB46" s="2" t="s">
        <v>245</v>
      </c>
      <c r="AC46">
        <v>3500000</v>
      </c>
      <c r="AD46">
        <v>1055695</v>
      </c>
      <c r="AE46" s="2" t="s">
        <v>133</v>
      </c>
      <c r="AI46">
        <v>7800000</v>
      </c>
      <c r="AJ46">
        <v>7493273</v>
      </c>
      <c r="AK46" s="2" t="s">
        <v>131</v>
      </c>
      <c r="AL46">
        <v>49900000</v>
      </c>
      <c r="AM46">
        <v>35642486</v>
      </c>
      <c r="AN46" s="2" t="s">
        <v>74</v>
      </c>
      <c r="AR46">
        <v>45700000</v>
      </c>
      <c r="AS46">
        <v>46579575</v>
      </c>
      <c r="AT46" s="2" t="s">
        <v>197</v>
      </c>
      <c r="AU46">
        <v>21300000</v>
      </c>
      <c r="AV46">
        <v>13000764</v>
      </c>
      <c r="AW46" s="2" t="s">
        <v>52</v>
      </c>
      <c r="AX46">
        <v>0</v>
      </c>
      <c r="AY46">
        <v>13520952</v>
      </c>
      <c r="AZ46" s="2" t="s">
        <v>43</v>
      </c>
      <c r="BD46">
        <v>181600</v>
      </c>
      <c r="BE46">
        <v>0</v>
      </c>
      <c r="BF46" s="2" t="s">
        <v>43</v>
      </c>
      <c r="BG46">
        <v>950579</v>
      </c>
      <c r="BH46">
        <v>349629</v>
      </c>
      <c r="BI46" s="2" t="s">
        <v>156</v>
      </c>
      <c r="BJ46">
        <v>0</v>
      </c>
      <c r="BK46">
        <v>1852440</v>
      </c>
      <c r="BL46" s="2" t="s">
        <v>43</v>
      </c>
      <c r="BM46">
        <v>28200000</v>
      </c>
      <c r="BN46">
        <v>32548749</v>
      </c>
      <c r="BO46" s="2" t="s">
        <v>258</v>
      </c>
      <c r="BP46">
        <v>355500000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279768349</v>
      </c>
      <c r="BV46">
        <v>1767629</v>
      </c>
      <c r="BW46">
        <v>0</v>
      </c>
      <c r="BX46">
        <v>-10210848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270</v>
      </c>
      <c r="C47" t="s">
        <v>271</v>
      </c>
      <c r="D47">
        <v>366200000</v>
      </c>
      <c r="E47">
        <v>3541050</v>
      </c>
      <c r="F47">
        <v>5408899</v>
      </c>
      <c r="G47" s="2" t="s">
        <v>272</v>
      </c>
      <c r="H47">
        <v>1966788</v>
      </c>
      <c r="I47">
        <v>1369508</v>
      </c>
      <c r="J47" s="2" t="s">
        <v>158</v>
      </c>
      <c r="K47">
        <v>29363505</v>
      </c>
      <c r="L47">
        <v>82329268</v>
      </c>
      <c r="M47" s="2" t="s">
        <v>273</v>
      </c>
      <c r="N47">
        <v>7745569</v>
      </c>
      <c r="O47">
        <v>3883773</v>
      </c>
      <c r="P47" s="2" t="s">
        <v>112</v>
      </c>
      <c r="Q47">
        <v>100219729</v>
      </c>
      <c r="R47">
        <v>65946532</v>
      </c>
      <c r="S47" s="2" t="s">
        <v>134</v>
      </c>
      <c r="T47">
        <v>4800840</v>
      </c>
      <c r="U47">
        <v>3151710</v>
      </c>
      <c r="V47" s="2" t="s">
        <v>134</v>
      </c>
      <c r="W47">
        <v>3400000</v>
      </c>
      <c r="X47">
        <v>2897474</v>
      </c>
      <c r="Y47" s="2" t="s">
        <v>150</v>
      </c>
      <c r="Z47">
        <v>7500000</v>
      </c>
      <c r="AA47">
        <v>5205968</v>
      </c>
      <c r="AB47" s="2" t="s">
        <v>149</v>
      </c>
      <c r="AC47">
        <v>1900000</v>
      </c>
      <c r="AD47">
        <v>470255</v>
      </c>
      <c r="AE47" s="2" t="s">
        <v>274</v>
      </c>
      <c r="AI47">
        <v>5200000</v>
      </c>
      <c r="AJ47">
        <v>3040953</v>
      </c>
      <c r="AK47" s="2" t="s">
        <v>104</v>
      </c>
      <c r="AL47">
        <v>45500000</v>
      </c>
      <c r="AM47">
        <v>46570917</v>
      </c>
      <c r="AN47" s="2" t="s">
        <v>197</v>
      </c>
      <c r="AR47">
        <v>69900000</v>
      </c>
      <c r="AS47">
        <v>65402705</v>
      </c>
      <c r="AT47" s="2" t="s">
        <v>275</v>
      </c>
      <c r="AU47">
        <v>9900000</v>
      </c>
      <c r="AV47">
        <v>10205678</v>
      </c>
      <c r="AW47" s="2" t="s">
        <v>80</v>
      </c>
      <c r="AX47">
        <v>0</v>
      </c>
      <c r="AY47">
        <v>14910639</v>
      </c>
      <c r="AZ47" s="2" t="s">
        <v>43</v>
      </c>
      <c r="BD47">
        <v>187100</v>
      </c>
      <c r="BE47">
        <v>0</v>
      </c>
      <c r="BF47" s="2" t="s">
        <v>43</v>
      </c>
      <c r="BG47">
        <v>333536</v>
      </c>
      <c r="BH47">
        <v>0</v>
      </c>
      <c r="BI47" s="2" t="s">
        <v>43</v>
      </c>
      <c r="BJ47">
        <v>0</v>
      </c>
      <c r="BK47">
        <v>121710</v>
      </c>
      <c r="BL47" s="2" t="s">
        <v>43</v>
      </c>
      <c r="BM47">
        <v>52600000</v>
      </c>
      <c r="BN47">
        <v>49952458</v>
      </c>
      <c r="BO47" s="2" t="s">
        <v>241</v>
      </c>
      <c r="BP47">
        <v>366200000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239192819</v>
      </c>
      <c r="BV47">
        <v>128511046</v>
      </c>
      <c r="BW47">
        <v>0</v>
      </c>
      <c r="BX47">
        <v>-1806781</v>
      </c>
      <c r="BY47">
        <v>-545281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276</v>
      </c>
      <c r="C48" t="s">
        <v>277</v>
      </c>
      <c r="D48">
        <v>0</v>
      </c>
      <c r="E48">
        <v>0</v>
      </c>
      <c r="F48">
        <v>0</v>
      </c>
      <c r="G48" s="2" t="s">
        <v>43</v>
      </c>
      <c r="H48">
        <v>0</v>
      </c>
      <c r="I48">
        <v>0</v>
      </c>
      <c r="J48" s="2" t="s">
        <v>43</v>
      </c>
      <c r="K48">
        <v>0</v>
      </c>
      <c r="L48">
        <v>0</v>
      </c>
      <c r="M48" s="2" t="s">
        <v>43</v>
      </c>
      <c r="N48">
        <v>0</v>
      </c>
      <c r="O48">
        <v>0</v>
      </c>
      <c r="P48" s="2" t="s">
        <v>43</v>
      </c>
      <c r="Q48">
        <v>0</v>
      </c>
      <c r="R48">
        <v>0</v>
      </c>
      <c r="S48" s="2" t="s">
        <v>43</v>
      </c>
      <c r="T48">
        <v>0</v>
      </c>
      <c r="U48">
        <v>0</v>
      </c>
      <c r="V48" s="2" t="s">
        <v>43</v>
      </c>
      <c r="W48">
        <v>0</v>
      </c>
      <c r="X48">
        <v>0</v>
      </c>
      <c r="Y48" s="2" t="s">
        <v>43</v>
      </c>
      <c r="Z48">
        <v>0</v>
      </c>
      <c r="AA48">
        <v>0</v>
      </c>
      <c r="AB48" s="2" t="s">
        <v>43</v>
      </c>
      <c r="AC48">
        <v>0</v>
      </c>
      <c r="AD48">
        <v>0</v>
      </c>
      <c r="AE48" s="2" t="s">
        <v>43</v>
      </c>
      <c r="AI48">
        <v>0</v>
      </c>
      <c r="AJ48">
        <v>0</v>
      </c>
      <c r="AK48" s="2" t="s">
        <v>43</v>
      </c>
      <c r="AL48">
        <v>0</v>
      </c>
      <c r="AM48">
        <v>0</v>
      </c>
      <c r="AN48" s="2" t="s">
        <v>43</v>
      </c>
      <c r="AR48">
        <v>0</v>
      </c>
      <c r="AS48">
        <v>0</v>
      </c>
      <c r="AT48" s="2" t="s">
        <v>43</v>
      </c>
      <c r="AU48">
        <v>0</v>
      </c>
      <c r="AV48">
        <v>0</v>
      </c>
      <c r="AW48" s="2" t="s">
        <v>43</v>
      </c>
      <c r="AX48">
        <v>0</v>
      </c>
      <c r="AY48">
        <v>0</v>
      </c>
      <c r="AZ48" s="2" t="s">
        <v>43</v>
      </c>
      <c r="BD48">
        <v>0</v>
      </c>
      <c r="BE48">
        <v>0</v>
      </c>
      <c r="BF48" s="2" t="s">
        <v>43</v>
      </c>
      <c r="BG48">
        <v>0</v>
      </c>
      <c r="BH48">
        <v>0</v>
      </c>
      <c r="BI48" s="2" t="s">
        <v>43</v>
      </c>
      <c r="BJ48">
        <v>0</v>
      </c>
      <c r="BK48">
        <v>0</v>
      </c>
      <c r="BL48" s="2" t="s">
        <v>43</v>
      </c>
      <c r="BM48">
        <v>0</v>
      </c>
      <c r="BN48">
        <v>0</v>
      </c>
      <c r="BO48" s="2" t="s">
        <v>43</v>
      </c>
      <c r="BP48">
        <v>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278</v>
      </c>
      <c r="C49" t="s">
        <v>279</v>
      </c>
      <c r="D49">
        <v>174200000</v>
      </c>
      <c r="E49">
        <v>1684464</v>
      </c>
      <c r="F49">
        <v>865964</v>
      </c>
      <c r="G49" s="2" t="s">
        <v>220</v>
      </c>
      <c r="H49">
        <v>935594</v>
      </c>
      <c r="I49">
        <v>735082</v>
      </c>
      <c r="J49" s="2" t="s">
        <v>280</v>
      </c>
      <c r="K49">
        <v>13968112</v>
      </c>
      <c r="L49">
        <v>16188303</v>
      </c>
      <c r="M49" s="2" t="s">
        <v>281</v>
      </c>
      <c r="N49">
        <v>3684539</v>
      </c>
      <c r="O49">
        <v>4120934</v>
      </c>
      <c r="P49" s="2" t="s">
        <v>77</v>
      </c>
      <c r="Q49">
        <v>47674158</v>
      </c>
      <c r="R49">
        <v>43818043</v>
      </c>
      <c r="S49" s="2" t="s">
        <v>64</v>
      </c>
      <c r="T49">
        <v>2283742</v>
      </c>
      <c r="U49">
        <v>1816967</v>
      </c>
      <c r="V49" s="2" t="s">
        <v>253</v>
      </c>
      <c r="W49">
        <v>1800000</v>
      </c>
      <c r="X49">
        <v>1055031</v>
      </c>
      <c r="Y49" s="2" t="s">
        <v>71</v>
      </c>
      <c r="Z49">
        <v>3200000</v>
      </c>
      <c r="AA49">
        <v>4283474</v>
      </c>
      <c r="AB49" s="2" t="s">
        <v>282</v>
      </c>
      <c r="AC49">
        <v>1500000</v>
      </c>
      <c r="AD49">
        <v>323569</v>
      </c>
      <c r="AE49" s="2" t="s">
        <v>252</v>
      </c>
      <c r="AI49">
        <v>4900000</v>
      </c>
      <c r="AJ49">
        <v>4815742</v>
      </c>
      <c r="AK49" s="2" t="s">
        <v>185</v>
      </c>
      <c r="AL49">
        <v>16900000</v>
      </c>
      <c r="AM49">
        <v>17161975</v>
      </c>
      <c r="AN49" s="2" t="s">
        <v>197</v>
      </c>
      <c r="AR49">
        <v>14500000</v>
      </c>
      <c r="AS49">
        <v>17212863</v>
      </c>
      <c r="AT49" s="2" t="s">
        <v>118</v>
      </c>
      <c r="AU49">
        <v>12900000</v>
      </c>
      <c r="AV49">
        <v>10992404</v>
      </c>
      <c r="AW49" s="2" t="s">
        <v>150</v>
      </c>
      <c r="AX49">
        <v>0</v>
      </c>
      <c r="AY49">
        <v>10392918</v>
      </c>
      <c r="AZ49" s="2" t="s">
        <v>43</v>
      </c>
      <c r="BD49">
        <v>89000</v>
      </c>
      <c r="BE49">
        <v>0</v>
      </c>
      <c r="BF49" s="2" t="s">
        <v>43</v>
      </c>
      <c r="BG49">
        <v>416920</v>
      </c>
      <c r="BH49">
        <v>0</v>
      </c>
      <c r="BI49" s="2" t="s">
        <v>43</v>
      </c>
      <c r="BJ49">
        <v>0</v>
      </c>
      <c r="BK49">
        <v>257279</v>
      </c>
      <c r="BL49" s="2" t="s">
        <v>43</v>
      </c>
      <c r="BM49">
        <v>9600000</v>
      </c>
      <c r="BN49">
        <v>12472359</v>
      </c>
      <c r="BO49" s="2" t="s">
        <v>283</v>
      </c>
      <c r="BP49">
        <v>174200000</v>
      </c>
      <c r="BQ49" t="str">
        <f>(F49+I49+L49+O49+R49+U49+X49+AA49+AD49+AJ49+AM49+AS49+AV49+AY49+BE49+BH49+BK49+BN49)</f>
        <v>0</v>
      </c>
      <c r="BR49" s="2" t="str">
        <f>IFERROR(BQ49*100/BP49,0)</f>
        <v>0</v>
      </c>
      <c r="BU49">
        <v>150444179</v>
      </c>
      <c r="BV49">
        <v>377149</v>
      </c>
      <c r="BW49">
        <v>0</v>
      </c>
      <c r="BX49">
        <v>-4308421</v>
      </c>
      <c r="BY49">
        <v>0</v>
      </c>
      <c r="BZ49">
        <v>0</v>
      </c>
      <c r="CA49">
        <v>0</v>
      </c>
      <c r="CB49">
        <v>0</v>
      </c>
      <c r="CC49" t="str">
        <f>(BU49+BV49+BW49+BX49+BY49+BZ49+CA49+CB49)</f>
        <v>0</v>
      </c>
      <c r="CD49">
        <v>0</v>
      </c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284</v>
      </c>
      <c r="C50" t="s">
        <v>285</v>
      </c>
      <c r="D50">
        <v>0</v>
      </c>
      <c r="E50">
        <v>0</v>
      </c>
      <c r="F50">
        <v>0</v>
      </c>
      <c r="G50" s="2" t="s">
        <v>43</v>
      </c>
      <c r="H50">
        <v>0</v>
      </c>
      <c r="I50">
        <v>0</v>
      </c>
      <c r="J50" s="2" t="s">
        <v>43</v>
      </c>
      <c r="K50">
        <v>0</v>
      </c>
      <c r="L50">
        <v>0</v>
      </c>
      <c r="M50" s="2" t="s">
        <v>43</v>
      </c>
      <c r="N50">
        <v>0</v>
      </c>
      <c r="O50">
        <v>0</v>
      </c>
      <c r="P50" s="2" t="s">
        <v>43</v>
      </c>
      <c r="Q50">
        <v>0</v>
      </c>
      <c r="R50">
        <v>0</v>
      </c>
      <c r="S50" s="2" t="s">
        <v>43</v>
      </c>
      <c r="T50">
        <v>0</v>
      </c>
      <c r="U50">
        <v>0</v>
      </c>
      <c r="V50" s="2" t="s">
        <v>43</v>
      </c>
      <c r="W50">
        <v>0</v>
      </c>
      <c r="X50">
        <v>0</v>
      </c>
      <c r="Y50" s="2" t="s">
        <v>43</v>
      </c>
      <c r="Z50">
        <v>0</v>
      </c>
      <c r="AA50">
        <v>0</v>
      </c>
      <c r="AB50" s="2" t="s">
        <v>43</v>
      </c>
      <c r="AC50">
        <v>0</v>
      </c>
      <c r="AD50">
        <v>0</v>
      </c>
      <c r="AE50" s="2" t="s">
        <v>43</v>
      </c>
      <c r="AI50">
        <v>0</v>
      </c>
      <c r="AJ50">
        <v>0</v>
      </c>
      <c r="AK50" s="2" t="s">
        <v>43</v>
      </c>
      <c r="AL50">
        <v>0</v>
      </c>
      <c r="AM50">
        <v>0</v>
      </c>
      <c r="AN50" s="2" t="s">
        <v>43</v>
      </c>
      <c r="AR50">
        <v>0</v>
      </c>
      <c r="AS50">
        <v>0</v>
      </c>
      <c r="AT50" s="2" t="s">
        <v>43</v>
      </c>
      <c r="AU50">
        <v>0</v>
      </c>
      <c r="AV50">
        <v>0</v>
      </c>
      <c r="AW50" s="2" t="s">
        <v>43</v>
      </c>
      <c r="AX50">
        <v>0</v>
      </c>
      <c r="AY50">
        <v>0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0</v>
      </c>
      <c r="BI50" s="2" t="s">
        <v>43</v>
      </c>
      <c r="BJ50">
        <v>0</v>
      </c>
      <c r="BK50">
        <v>0</v>
      </c>
      <c r="BL50" s="2" t="s">
        <v>43</v>
      </c>
      <c r="BM50">
        <v>0</v>
      </c>
      <c r="BN50">
        <v>0</v>
      </c>
      <c r="BO50" s="2" t="s">
        <v>43</v>
      </c>
      <c r="BP50">
        <v>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286</v>
      </c>
      <c r="C51" t="s">
        <v>287</v>
      </c>
      <c r="D51">
        <v>173400000</v>
      </c>
      <c r="E51">
        <v>1676728</v>
      </c>
      <c r="F51">
        <v>1845127</v>
      </c>
      <c r="G51" s="2" t="s">
        <v>202</v>
      </c>
      <c r="H51">
        <v>931297</v>
      </c>
      <c r="I51">
        <v>597526</v>
      </c>
      <c r="J51" s="2" t="s">
        <v>81</v>
      </c>
      <c r="K51">
        <v>13903964</v>
      </c>
      <c r="L51">
        <v>6290769</v>
      </c>
      <c r="M51" s="2" t="s">
        <v>143</v>
      </c>
      <c r="N51">
        <v>3667618</v>
      </c>
      <c r="O51">
        <v>1399162</v>
      </c>
      <c r="P51" s="2" t="s">
        <v>94</v>
      </c>
      <c r="Q51">
        <v>47455218</v>
      </c>
      <c r="R51">
        <v>25161658</v>
      </c>
      <c r="S51" s="2" t="s">
        <v>86</v>
      </c>
      <c r="T51">
        <v>2273254</v>
      </c>
      <c r="U51">
        <v>671148</v>
      </c>
      <c r="V51" s="2" t="s">
        <v>133</v>
      </c>
      <c r="W51">
        <v>2300000</v>
      </c>
      <c r="X51">
        <v>321149</v>
      </c>
      <c r="Y51" s="2" t="s">
        <v>248</v>
      </c>
      <c r="Z51">
        <v>3200000</v>
      </c>
      <c r="AA51">
        <v>1033944</v>
      </c>
      <c r="AB51" s="2" t="s">
        <v>159</v>
      </c>
      <c r="AC51">
        <v>1500000</v>
      </c>
      <c r="AD51">
        <v>134549</v>
      </c>
      <c r="AE51" s="2" t="s">
        <v>69</v>
      </c>
      <c r="AI51">
        <v>4200000</v>
      </c>
      <c r="AJ51">
        <v>1527458</v>
      </c>
      <c r="AK51" s="2" t="s">
        <v>110</v>
      </c>
      <c r="AL51">
        <v>19900000</v>
      </c>
      <c r="AM51">
        <v>8943938</v>
      </c>
      <c r="AN51" s="2" t="s">
        <v>143</v>
      </c>
      <c r="AR51">
        <v>14500000</v>
      </c>
      <c r="AS51">
        <v>13200244</v>
      </c>
      <c r="AT51" s="2" t="s">
        <v>76</v>
      </c>
      <c r="AU51">
        <v>9900000</v>
      </c>
      <c r="AV51">
        <v>5816432</v>
      </c>
      <c r="AW51" s="2" t="s">
        <v>71</v>
      </c>
      <c r="AX51">
        <v>0</v>
      </c>
      <c r="AY51">
        <v>5684442</v>
      </c>
      <c r="AZ51" s="2" t="s">
        <v>43</v>
      </c>
      <c r="BD51">
        <v>88600</v>
      </c>
      <c r="BE51">
        <v>0</v>
      </c>
      <c r="BF51" s="2" t="s">
        <v>43</v>
      </c>
      <c r="BG51">
        <v>333536</v>
      </c>
      <c r="BH51">
        <v>63813</v>
      </c>
      <c r="BI51" s="2" t="s">
        <v>288</v>
      </c>
      <c r="BJ51">
        <v>0</v>
      </c>
      <c r="BK51">
        <v>0</v>
      </c>
      <c r="BL51" s="2" t="s">
        <v>43</v>
      </c>
      <c r="BM51">
        <v>9600000</v>
      </c>
      <c r="BN51">
        <v>9688844</v>
      </c>
      <c r="BO51" s="2" t="s">
        <v>96</v>
      </c>
      <c r="BP51">
        <v>173400000</v>
      </c>
      <c r="BQ51" t="str">
        <f>(F51+I51+L51+O51+R51+U51+X51+AA51+AD51+AJ51+AM51+AS51+AV51+AY51+BE51+BH51+BK51+BN51)</f>
        <v>0</v>
      </c>
      <c r="BR51" s="2" t="str">
        <f>IFERROR(BQ51*100/BP51,0)</f>
        <v>0</v>
      </c>
      <c r="BU51">
        <v>94831200</v>
      </c>
      <c r="BV51">
        <v>130210</v>
      </c>
      <c r="BW51">
        <v>0</v>
      </c>
      <c r="BX51">
        <v>-12681207</v>
      </c>
      <c r="BY51">
        <v>0</v>
      </c>
      <c r="BZ51">
        <v>0</v>
      </c>
      <c r="CA51">
        <v>0</v>
      </c>
      <c r="CB51">
        <v>0</v>
      </c>
      <c r="CC51" t="str">
        <f>(BU51+BV51+BW51+BX51+BY51+BZ51+CA51+CB51)</f>
        <v>0</v>
      </c>
      <c r="CD51">
        <v>0</v>
      </c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289</v>
      </c>
      <c r="C52" t="s">
        <v>290</v>
      </c>
      <c r="D52">
        <v>0</v>
      </c>
      <c r="E52">
        <v>0</v>
      </c>
      <c r="F52">
        <v>0</v>
      </c>
      <c r="G52" s="2" t="s">
        <v>43</v>
      </c>
      <c r="H52">
        <v>0</v>
      </c>
      <c r="I52">
        <v>0</v>
      </c>
      <c r="J52" s="2" t="s">
        <v>43</v>
      </c>
      <c r="K52">
        <v>0</v>
      </c>
      <c r="L52">
        <v>0</v>
      </c>
      <c r="M52" s="2" t="s">
        <v>43</v>
      </c>
      <c r="N52">
        <v>0</v>
      </c>
      <c r="O52">
        <v>0</v>
      </c>
      <c r="P52" s="2" t="s">
        <v>43</v>
      </c>
      <c r="Q52">
        <v>0</v>
      </c>
      <c r="R52">
        <v>0</v>
      </c>
      <c r="S52" s="2" t="s">
        <v>43</v>
      </c>
      <c r="T52">
        <v>0</v>
      </c>
      <c r="U52">
        <v>0</v>
      </c>
      <c r="V52" s="2" t="s">
        <v>43</v>
      </c>
      <c r="W52">
        <v>0</v>
      </c>
      <c r="X52">
        <v>0</v>
      </c>
      <c r="Y52" s="2" t="s">
        <v>43</v>
      </c>
      <c r="Z52">
        <v>0</v>
      </c>
      <c r="AA52">
        <v>0</v>
      </c>
      <c r="AB52" s="2" t="s">
        <v>43</v>
      </c>
      <c r="AC52">
        <v>0</v>
      </c>
      <c r="AD52">
        <v>0</v>
      </c>
      <c r="AE52" s="2" t="s">
        <v>43</v>
      </c>
      <c r="AI52">
        <v>0</v>
      </c>
      <c r="AJ52">
        <v>0</v>
      </c>
      <c r="AK52" s="2" t="s">
        <v>43</v>
      </c>
      <c r="AL52">
        <v>0</v>
      </c>
      <c r="AM52">
        <v>0</v>
      </c>
      <c r="AN52" s="2" t="s">
        <v>43</v>
      </c>
      <c r="AR52">
        <v>0</v>
      </c>
      <c r="AS52">
        <v>0</v>
      </c>
      <c r="AT52" s="2" t="s">
        <v>43</v>
      </c>
      <c r="AU52">
        <v>0</v>
      </c>
      <c r="AV52">
        <v>0</v>
      </c>
      <c r="AW52" s="2" t="s">
        <v>43</v>
      </c>
      <c r="AX52">
        <v>0</v>
      </c>
      <c r="AY52">
        <v>0</v>
      </c>
      <c r="AZ52" s="2" t="s">
        <v>43</v>
      </c>
      <c r="BD52">
        <v>0</v>
      </c>
      <c r="BE52">
        <v>0</v>
      </c>
      <c r="BF52" s="2" t="s">
        <v>43</v>
      </c>
      <c r="BG52">
        <v>0</v>
      </c>
      <c r="BH52">
        <v>0</v>
      </c>
      <c r="BI52" s="2" t="s">
        <v>43</v>
      </c>
      <c r="BJ52">
        <v>0</v>
      </c>
      <c r="BK52">
        <v>0</v>
      </c>
      <c r="BL52" s="2" t="s">
        <v>43</v>
      </c>
      <c r="BM52">
        <v>0</v>
      </c>
      <c r="BN52">
        <v>0</v>
      </c>
      <c r="BO52" s="2" t="s">
        <v>43</v>
      </c>
      <c r="BP52">
        <v>0</v>
      </c>
      <c r="BQ52" t="str">
        <f>(F52+I52+L52+O52+R52+U52+X52+AA52+AD52+AJ52+AM52+AS52+AV52+AY52+BE52+BH52+BK52+BN52)</f>
        <v>0</v>
      </c>
      <c r="BR52" s="2" t="str">
        <f>IFERROR(BQ52*100/BP52,0)</f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t="str">
        <f>(BU52+BV52+BW52+BX52+BY52+BZ52+CA52+CB52)</f>
        <v>0</v>
      </c>
      <c r="CD52">
        <v>0</v>
      </c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291</v>
      </c>
      <c r="C53" t="s">
        <v>292</v>
      </c>
      <c r="D53">
        <v>129900000</v>
      </c>
      <c r="E53">
        <v>1256096</v>
      </c>
      <c r="F53">
        <v>17636</v>
      </c>
      <c r="G53" s="2" t="s">
        <v>95</v>
      </c>
      <c r="H53">
        <v>697667</v>
      </c>
      <c r="I53">
        <v>811298</v>
      </c>
      <c r="J53" s="2" t="s">
        <v>281</v>
      </c>
      <c r="K53">
        <v>10415945</v>
      </c>
      <c r="L53">
        <v>9383146</v>
      </c>
      <c r="M53" s="2" t="s">
        <v>61</v>
      </c>
      <c r="N53">
        <v>2747541</v>
      </c>
      <c r="O53">
        <v>2623131</v>
      </c>
      <c r="P53" s="2" t="s">
        <v>241</v>
      </c>
      <c r="Q53">
        <v>35550362</v>
      </c>
      <c r="R53">
        <v>17833824</v>
      </c>
      <c r="S53" s="2" t="s">
        <v>112</v>
      </c>
      <c r="T53">
        <v>1702974</v>
      </c>
      <c r="U53">
        <v>2954291</v>
      </c>
      <c r="V53" s="2" t="s">
        <v>293</v>
      </c>
      <c r="W53">
        <v>1500000</v>
      </c>
      <c r="X53">
        <v>802443</v>
      </c>
      <c r="Y53" s="2" t="s">
        <v>86</v>
      </c>
      <c r="Z53">
        <v>1800000</v>
      </c>
      <c r="AA53">
        <v>1344796</v>
      </c>
      <c r="AB53" s="2" t="s">
        <v>132</v>
      </c>
      <c r="AC53">
        <v>1300000</v>
      </c>
      <c r="AD53">
        <v>170014</v>
      </c>
      <c r="AE53" s="2" t="s">
        <v>294</v>
      </c>
      <c r="AI53">
        <v>3700000</v>
      </c>
      <c r="AJ53">
        <v>1821486</v>
      </c>
      <c r="AK53" s="2" t="s">
        <v>136</v>
      </c>
      <c r="AL53">
        <v>6800000</v>
      </c>
      <c r="AM53">
        <v>7267442</v>
      </c>
      <c r="AN53" s="2" t="s">
        <v>119</v>
      </c>
      <c r="AR53">
        <v>10900000</v>
      </c>
      <c r="AS53">
        <v>9654198</v>
      </c>
      <c r="AT53" s="2" t="s">
        <v>51</v>
      </c>
      <c r="AU53">
        <v>6300000</v>
      </c>
      <c r="AV53">
        <v>4842000</v>
      </c>
      <c r="AW53" s="2" t="s">
        <v>128</v>
      </c>
      <c r="AX53">
        <v>0</v>
      </c>
      <c r="AY53">
        <v>5640889</v>
      </c>
      <c r="AZ53" s="2" t="s">
        <v>43</v>
      </c>
      <c r="BD53">
        <v>66400</v>
      </c>
      <c r="BE53">
        <v>0</v>
      </c>
      <c r="BF53" s="2" t="s">
        <v>43</v>
      </c>
      <c r="BG53">
        <v>200121</v>
      </c>
      <c r="BH53">
        <v>0</v>
      </c>
      <c r="BI53" s="2" t="s">
        <v>43</v>
      </c>
      <c r="BJ53">
        <v>0</v>
      </c>
      <c r="BK53">
        <v>0</v>
      </c>
      <c r="BL53" s="2" t="s">
        <v>43</v>
      </c>
      <c r="BM53">
        <v>5900000</v>
      </c>
      <c r="BN53">
        <v>5904100</v>
      </c>
      <c r="BO53" s="2" t="s">
        <v>101</v>
      </c>
      <c r="BP53">
        <v>129900000</v>
      </c>
      <c r="BQ53" t="str">
        <f>(F53+I53+L53+O53+R53+U53+X53+AA53+AD53+AJ53+AM53+AS53+AV53+AY53+BE53+BH53+BK53+BN53)</f>
        <v>0</v>
      </c>
      <c r="BR53" s="2" t="str">
        <f>IFERROR(BQ53*100/BP53,0)</f>
        <v>0</v>
      </c>
      <c r="BU53">
        <v>73412606</v>
      </c>
      <c r="BV53">
        <v>113109</v>
      </c>
      <c r="BW53">
        <v>0</v>
      </c>
      <c r="BX53">
        <v>-2455021</v>
      </c>
      <c r="BY53">
        <v>0</v>
      </c>
      <c r="BZ53">
        <v>0</v>
      </c>
      <c r="CA53">
        <v>0</v>
      </c>
      <c r="CB53">
        <v>0</v>
      </c>
      <c r="CC53" t="str">
        <f>(BU53+BV53+BW53+BX53+BY53+BZ53+CA53+CB53)</f>
        <v>0</v>
      </c>
      <c r="CD53">
        <v>0</v>
      </c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295</v>
      </c>
      <c r="C54" t="s">
        <v>296</v>
      </c>
      <c r="D54">
        <v>130500000</v>
      </c>
      <c r="E54">
        <v>1261898</v>
      </c>
      <c r="F54">
        <v>1278964</v>
      </c>
      <c r="G54" s="2" t="s">
        <v>96</v>
      </c>
      <c r="H54">
        <v>700889</v>
      </c>
      <c r="I54">
        <v>561200</v>
      </c>
      <c r="J54" s="2" t="s">
        <v>253</v>
      </c>
      <c r="K54">
        <v>10464056</v>
      </c>
      <c r="L54">
        <v>15023995</v>
      </c>
      <c r="M54" s="2" t="s">
        <v>297</v>
      </c>
      <c r="N54">
        <v>2760231</v>
      </c>
      <c r="O54">
        <v>5075572</v>
      </c>
      <c r="P54" s="2" t="s">
        <v>266</v>
      </c>
      <c r="Q54">
        <v>35714567</v>
      </c>
      <c r="R54">
        <v>32165750</v>
      </c>
      <c r="S54" s="2" t="s">
        <v>61</v>
      </c>
      <c r="T54">
        <v>1710840</v>
      </c>
      <c r="U54">
        <v>2892618</v>
      </c>
      <c r="V54" s="2" t="s">
        <v>65</v>
      </c>
      <c r="W54">
        <v>1600000</v>
      </c>
      <c r="X54">
        <v>631371</v>
      </c>
      <c r="Y54" s="2" t="s">
        <v>55</v>
      </c>
      <c r="Z54">
        <v>1800000</v>
      </c>
      <c r="AA54">
        <v>1280476</v>
      </c>
      <c r="AB54" s="2" t="s">
        <v>74</v>
      </c>
      <c r="AC54">
        <v>1300000</v>
      </c>
      <c r="AD54">
        <v>225718</v>
      </c>
      <c r="AE54" s="2" t="s">
        <v>53</v>
      </c>
      <c r="AI54">
        <v>3500000</v>
      </c>
      <c r="AJ54">
        <v>4170522</v>
      </c>
      <c r="AK54" s="2" t="s">
        <v>118</v>
      </c>
      <c r="AL54">
        <v>6800000</v>
      </c>
      <c r="AM54">
        <v>8503281</v>
      </c>
      <c r="AN54" s="2" t="s">
        <v>85</v>
      </c>
      <c r="AR54">
        <v>10900000</v>
      </c>
      <c r="AS54">
        <v>10888385</v>
      </c>
      <c r="AT54" s="2" t="s">
        <v>101</v>
      </c>
      <c r="AU54">
        <v>7200000</v>
      </c>
      <c r="AV54">
        <v>6650070</v>
      </c>
      <c r="AW54" s="2" t="s">
        <v>64</v>
      </c>
      <c r="AX54">
        <v>0</v>
      </c>
      <c r="AY54">
        <v>10727269</v>
      </c>
      <c r="AZ54" s="2" t="s">
        <v>43</v>
      </c>
      <c r="BD54">
        <v>66700</v>
      </c>
      <c r="BE54">
        <v>0</v>
      </c>
      <c r="BF54" s="2" t="s">
        <v>43</v>
      </c>
      <c r="BG54">
        <v>233475</v>
      </c>
      <c r="BH54">
        <v>0</v>
      </c>
      <c r="BI54" s="2" t="s">
        <v>43</v>
      </c>
      <c r="BJ54">
        <v>0</v>
      </c>
      <c r="BK54">
        <v>12923</v>
      </c>
      <c r="BL54" s="2" t="s">
        <v>43</v>
      </c>
      <c r="BM54">
        <v>5500000</v>
      </c>
      <c r="BN54">
        <v>7258946</v>
      </c>
      <c r="BO54" s="2" t="s">
        <v>137</v>
      </c>
      <c r="BP54">
        <v>130500000</v>
      </c>
      <c r="BQ54" t="str">
        <f>(F54+I54+L54+O54+R54+U54+X54+AA54+AD54+AJ54+AM54+AS54+AV54+AY54+BE54+BH54+BK54+BN54)</f>
        <v>0</v>
      </c>
      <c r="BR54" s="2" t="str">
        <f>IFERROR(BQ54*100/BP54,0)</f>
        <v>0</v>
      </c>
      <c r="BU54">
        <v>118706431</v>
      </c>
      <c r="BV54">
        <v>0</v>
      </c>
      <c r="BW54">
        <v>0</v>
      </c>
      <c r="BX54">
        <v>-10927739</v>
      </c>
      <c r="BY54">
        <v>0</v>
      </c>
      <c r="BZ54">
        <v>0</v>
      </c>
      <c r="CA54">
        <v>0</v>
      </c>
      <c r="CB54">
        <v>0</v>
      </c>
      <c r="CC54" t="str">
        <f>(BU54+BV54+BW54+BX54+BY54+BZ54+CA54+CB54)</f>
        <v>0</v>
      </c>
      <c r="CD54">
        <v>0</v>
      </c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298</v>
      </c>
      <c r="C55" t="s">
        <v>299</v>
      </c>
      <c r="D55">
        <v>0</v>
      </c>
      <c r="E55">
        <v>0</v>
      </c>
      <c r="F55">
        <v>0</v>
      </c>
      <c r="G55" s="2" t="s">
        <v>43</v>
      </c>
      <c r="H55">
        <v>0</v>
      </c>
      <c r="I55">
        <v>0</v>
      </c>
      <c r="J55" s="2" t="s">
        <v>43</v>
      </c>
      <c r="K55">
        <v>0</v>
      </c>
      <c r="L55">
        <v>0</v>
      </c>
      <c r="M55" s="2" t="s">
        <v>43</v>
      </c>
      <c r="N55">
        <v>0</v>
      </c>
      <c r="O55">
        <v>0</v>
      </c>
      <c r="P55" s="2" t="s">
        <v>43</v>
      </c>
      <c r="Q55">
        <v>0</v>
      </c>
      <c r="R55">
        <v>0</v>
      </c>
      <c r="S55" s="2" t="s">
        <v>43</v>
      </c>
      <c r="T55">
        <v>0</v>
      </c>
      <c r="U55">
        <v>0</v>
      </c>
      <c r="V55" s="2" t="s">
        <v>43</v>
      </c>
      <c r="W55">
        <v>0</v>
      </c>
      <c r="X55">
        <v>0</v>
      </c>
      <c r="Y55" s="2" t="s">
        <v>43</v>
      </c>
      <c r="Z55">
        <v>0</v>
      </c>
      <c r="AA55">
        <v>0</v>
      </c>
      <c r="AB55" s="2" t="s">
        <v>43</v>
      </c>
      <c r="AC55">
        <v>0</v>
      </c>
      <c r="AD55">
        <v>0</v>
      </c>
      <c r="AE55" s="2" t="s">
        <v>43</v>
      </c>
      <c r="AI55">
        <v>0</v>
      </c>
      <c r="AJ55">
        <v>0</v>
      </c>
      <c r="AK55" s="2" t="s">
        <v>43</v>
      </c>
      <c r="AL55">
        <v>0</v>
      </c>
      <c r="AM55">
        <v>0</v>
      </c>
      <c r="AN55" s="2" t="s">
        <v>43</v>
      </c>
      <c r="AR55">
        <v>0</v>
      </c>
      <c r="AS55">
        <v>0</v>
      </c>
      <c r="AT55" s="2" t="s">
        <v>43</v>
      </c>
      <c r="AU55">
        <v>0</v>
      </c>
      <c r="AV55">
        <v>0</v>
      </c>
      <c r="AW55" s="2" t="s">
        <v>43</v>
      </c>
      <c r="AX55">
        <v>0</v>
      </c>
      <c r="AY55">
        <v>0</v>
      </c>
      <c r="AZ55" s="2" t="s">
        <v>43</v>
      </c>
      <c r="BD55">
        <v>0</v>
      </c>
      <c r="BE55">
        <v>0</v>
      </c>
      <c r="BF55" s="2" t="s">
        <v>43</v>
      </c>
      <c r="BG55">
        <v>0</v>
      </c>
      <c r="BH55">
        <v>0</v>
      </c>
      <c r="BI55" s="2" t="s">
        <v>43</v>
      </c>
      <c r="BJ55">
        <v>0</v>
      </c>
      <c r="BK55">
        <v>0</v>
      </c>
      <c r="BL55" s="2" t="s">
        <v>43</v>
      </c>
      <c r="BM55">
        <v>0</v>
      </c>
      <c r="BN55">
        <v>0</v>
      </c>
      <c r="BO55" s="2" t="s">
        <v>43</v>
      </c>
      <c r="BP55">
        <v>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7" t="s">
        <v>300</v>
      </c>
      <c r="B56" s="3"/>
      <c r="C56" s="3"/>
      <c r="D56" s="3">
        <v>2192200000</v>
      </c>
      <c r="E56" s="3">
        <v>21197949</v>
      </c>
      <c r="F56" s="3">
        <v>23698399</v>
      </c>
      <c r="G56" s="5" t="s">
        <v>77</v>
      </c>
      <c r="H56" s="3">
        <v>11773873</v>
      </c>
      <c r="I56" s="3">
        <v>11335927</v>
      </c>
      <c r="J56" s="5" t="s">
        <v>131</v>
      </c>
      <c r="K56" s="3">
        <v>175780108</v>
      </c>
      <c r="L56" s="3">
        <v>178614302</v>
      </c>
      <c r="M56" s="5" t="s">
        <v>197</v>
      </c>
      <c r="N56" s="3">
        <v>46367659</v>
      </c>
      <c r="O56" s="3">
        <v>28249218</v>
      </c>
      <c r="P56" s="5" t="s">
        <v>52</v>
      </c>
      <c r="Q56" s="3">
        <v>599949997</v>
      </c>
      <c r="R56" s="3">
        <v>518648355</v>
      </c>
      <c r="S56" s="5" t="s">
        <v>196</v>
      </c>
      <c r="T56" s="3">
        <v>28739492</v>
      </c>
      <c r="U56" s="3">
        <v>38162222</v>
      </c>
      <c r="V56" s="5" t="s">
        <v>260</v>
      </c>
      <c r="W56" s="3">
        <v>23800000</v>
      </c>
      <c r="X56" s="3">
        <v>18332121</v>
      </c>
      <c r="Y56" s="5" t="s">
        <v>128</v>
      </c>
      <c r="Z56" s="3">
        <v>45900000</v>
      </c>
      <c r="AA56" s="3">
        <v>42074876</v>
      </c>
      <c r="AB56" s="5" t="s">
        <v>64</v>
      </c>
      <c r="AC56" s="3">
        <v>14000000</v>
      </c>
      <c r="AD56" s="3">
        <v>3744514</v>
      </c>
      <c r="AE56" s="5" t="s">
        <v>201</v>
      </c>
      <c r="AF56" s="3"/>
      <c r="AG56" s="3"/>
      <c r="AH56" s="3"/>
      <c r="AI56" s="3">
        <v>38400000</v>
      </c>
      <c r="AJ56" s="3">
        <v>30364452</v>
      </c>
      <c r="AK56" s="5" t="s">
        <v>280</v>
      </c>
      <c r="AL56" s="3">
        <v>292600000</v>
      </c>
      <c r="AM56" s="3">
        <v>249610673</v>
      </c>
      <c r="AN56" s="5" t="s">
        <v>150</v>
      </c>
      <c r="AO56" s="3"/>
      <c r="AP56" s="3"/>
      <c r="AQ56" s="3"/>
      <c r="AR56" s="3">
        <v>331900000</v>
      </c>
      <c r="AS56" s="3">
        <v>320180567</v>
      </c>
      <c r="AT56" s="5" t="s">
        <v>131</v>
      </c>
      <c r="AU56" s="3">
        <v>97800000</v>
      </c>
      <c r="AV56" s="3">
        <v>80536470</v>
      </c>
      <c r="AW56" s="5" t="s">
        <v>56</v>
      </c>
      <c r="AX56" s="3">
        <v>0</v>
      </c>
      <c r="AY56" s="3">
        <v>117007602</v>
      </c>
      <c r="AZ56" s="5" t="s">
        <v>43</v>
      </c>
      <c r="BA56" s="3"/>
      <c r="BB56" s="3"/>
      <c r="BC56" s="3"/>
      <c r="BD56" s="3">
        <v>1120100</v>
      </c>
      <c r="BE56" s="3">
        <v>106944</v>
      </c>
      <c r="BF56" s="5" t="s">
        <v>301</v>
      </c>
      <c r="BG56" s="3">
        <v>3468775</v>
      </c>
      <c r="BH56" s="3">
        <v>371110</v>
      </c>
      <c r="BI56" s="5" t="s">
        <v>184</v>
      </c>
      <c r="BJ56" s="3">
        <v>0</v>
      </c>
      <c r="BK56" s="3">
        <v>2427799</v>
      </c>
      <c r="BL56" s="5" t="s">
        <v>43</v>
      </c>
      <c r="BM56" s="3">
        <v>197000000</v>
      </c>
      <c r="BN56" s="3">
        <v>225769904</v>
      </c>
      <c r="BO56" s="5" t="s">
        <v>258</v>
      </c>
      <c r="BP56" s="3">
        <v>2192200000</v>
      </c>
      <c r="BQ56" s="3" t="str">
        <f>(F56+I56+L56+O56+R56+U56+X56+AA56+AD56+AJ56+AM56+AS56+AV56+AY56+BE56+BH56+BK56+BN56)</f>
        <v>0</v>
      </c>
      <c r="BR56" s="3" t="str">
        <f>IFERROR(BQ56*100/BP56,0)</f>
        <v>0</v>
      </c>
      <c r="BT56" s="4" t="s">
        <v>300</v>
      </c>
      <c r="BU56" s="4" t="str">
        <f>SUM(BU44:BU55)</f>
        <v>0</v>
      </c>
      <c r="BV56" s="4" t="str">
        <f>SUM(BV44:BV55)</f>
        <v>0</v>
      </c>
      <c r="BW56" s="4" t="str">
        <f>SUM(BW44:BW55)</f>
        <v>0</v>
      </c>
      <c r="BX56" s="4" t="str">
        <f>SUM(BX44:BX55)</f>
        <v>0</v>
      </c>
      <c r="BY56" s="4" t="str">
        <f>SUM(BY44:BY55)</f>
        <v>0</v>
      </c>
      <c r="BZ56" s="4" t="str">
        <f>SUM(BZ44:BZ55)</f>
        <v>0</v>
      </c>
      <c r="CA56" s="4" t="str">
        <f>SUM(CA44:CA55)</f>
        <v>0</v>
      </c>
      <c r="CB56" s="4" t="str">
        <f>SUM(CB44:CB55)</f>
        <v>0</v>
      </c>
      <c r="CC56" s="4" t="str">
        <f>SUM(CC44:CC55)</f>
        <v>0</v>
      </c>
      <c r="CD56" s="4" t="str">
        <f>SUM(CD44:CD55)</f>
        <v>0</v>
      </c>
      <c r="CE56" s="4" t="str">
        <f>SUM(CE44:CE55)</f>
        <v>0</v>
      </c>
      <c r="CF56" s="4" t="str">
        <f>SUM(CF44:CF55)</f>
        <v>0</v>
      </c>
      <c r="CG56" s="4" t="str">
        <f>SUM(CG44:CG55)</f>
        <v>0</v>
      </c>
      <c r="CH56" s="4" t="str">
        <f>IFERROR(CE56*100/BP56,0)</f>
        <v>0</v>
      </c>
    </row>
    <row r="58" spans="1:86">
      <c r="A58" s="4" t="s">
        <v>302</v>
      </c>
      <c r="B58" s="2" t="s">
        <v>303</v>
      </c>
      <c r="C58" t="s">
        <v>304</v>
      </c>
      <c r="D58">
        <v>224800000</v>
      </c>
      <c r="E58">
        <v>3776175</v>
      </c>
      <c r="F58">
        <v>58816</v>
      </c>
      <c r="G58" s="2" t="s">
        <v>117</v>
      </c>
      <c r="H58">
        <v>465571</v>
      </c>
      <c r="I58">
        <v>527621</v>
      </c>
      <c r="J58" s="2" t="s">
        <v>114</v>
      </c>
      <c r="K58">
        <v>36916724</v>
      </c>
      <c r="L58">
        <v>24369770</v>
      </c>
      <c r="M58" s="2" t="s">
        <v>134</v>
      </c>
      <c r="N58">
        <v>20376654</v>
      </c>
      <c r="O58">
        <v>14430164</v>
      </c>
      <c r="P58" s="2" t="s">
        <v>74</v>
      </c>
      <c r="Q58">
        <v>45060713</v>
      </c>
      <c r="R58">
        <v>59146719</v>
      </c>
      <c r="S58" s="2" t="s">
        <v>66</v>
      </c>
      <c r="T58">
        <v>3992361</v>
      </c>
      <c r="U58">
        <v>408873</v>
      </c>
      <c r="V58" s="2" t="s">
        <v>301</v>
      </c>
      <c r="W58">
        <v>3600000</v>
      </c>
      <c r="X58">
        <v>4190038</v>
      </c>
      <c r="Y58" s="2" t="s">
        <v>281</v>
      </c>
      <c r="Z58">
        <v>11900000</v>
      </c>
      <c r="AA58">
        <v>8870329</v>
      </c>
      <c r="AB58" s="2" t="s">
        <v>132</v>
      </c>
      <c r="AC58">
        <v>990000</v>
      </c>
      <c r="AD58">
        <v>58245</v>
      </c>
      <c r="AE58" s="2" t="s">
        <v>214</v>
      </c>
      <c r="AI58">
        <v>10400000</v>
      </c>
      <c r="AJ58">
        <v>10892449</v>
      </c>
      <c r="AK58" s="2" t="s">
        <v>113</v>
      </c>
      <c r="AL58">
        <v>9700000</v>
      </c>
      <c r="AM58">
        <v>9209595</v>
      </c>
      <c r="AN58" s="2" t="s">
        <v>241</v>
      </c>
      <c r="AR58">
        <v>15500000</v>
      </c>
      <c r="AS58">
        <v>15984689</v>
      </c>
      <c r="AT58" s="2" t="s">
        <v>80</v>
      </c>
      <c r="AU58">
        <v>24500000</v>
      </c>
      <c r="AV58">
        <v>20665016</v>
      </c>
      <c r="AW58" s="2" t="s">
        <v>102</v>
      </c>
      <c r="AX58">
        <v>0</v>
      </c>
      <c r="AY58">
        <v>18168516</v>
      </c>
      <c r="AZ58" s="2" t="s">
        <v>43</v>
      </c>
      <c r="BD58">
        <v>0</v>
      </c>
      <c r="BE58">
        <v>0</v>
      </c>
      <c r="BF58" s="2" t="s">
        <v>43</v>
      </c>
      <c r="BG58">
        <v>833841</v>
      </c>
      <c r="BH58">
        <v>758421</v>
      </c>
      <c r="BI58" s="2" t="s">
        <v>76</v>
      </c>
      <c r="BJ58">
        <v>0</v>
      </c>
      <c r="BK58">
        <v>0</v>
      </c>
      <c r="BL58" s="2" t="s">
        <v>43</v>
      </c>
      <c r="BM58">
        <v>2200000</v>
      </c>
      <c r="BN58">
        <v>2758152</v>
      </c>
      <c r="BO58" s="2" t="s">
        <v>85</v>
      </c>
      <c r="BP58">
        <v>224800000</v>
      </c>
      <c r="BQ58" t="str">
        <f>(F58+I58+L58+O58+R58+U58+X58+AA58+AD58+AJ58+AM58+AS58+AV58+AY58+BE58+BH58+BK58+BN58)</f>
        <v>0</v>
      </c>
      <c r="BR58" s="2" t="str">
        <f>IFERROR(BQ58*100/BP58,0)</f>
        <v>0</v>
      </c>
      <c r="BU58">
        <v>194646782</v>
      </c>
      <c r="BV58">
        <v>110020</v>
      </c>
      <c r="BW58">
        <v>0</v>
      </c>
      <c r="BX58">
        <v>-4259389</v>
      </c>
      <c r="BY58">
        <v>0</v>
      </c>
      <c r="BZ58">
        <v>0</v>
      </c>
      <c r="CA58">
        <v>0</v>
      </c>
      <c r="CB58">
        <v>0</v>
      </c>
      <c r="CC58" t="str">
        <f>(BU58+BV58+BW58+BX58+BY58+BZ58+CA58+CB58)</f>
        <v>0</v>
      </c>
      <c r="CD58">
        <v>0</v>
      </c>
      <c r="CE58" t="str">
        <f>(BU58+BV58+BW58+BX58+BY58+BZ58+CA58+CB58)-CD58</f>
        <v>0</v>
      </c>
      <c r="CF58" t="str">
        <f>(BQ58-BP58)</f>
        <v>0</v>
      </c>
      <c r="CG58" t="str">
        <f>CE58-BW58+BZ58</f>
        <v>0</v>
      </c>
      <c r="CH58" t="str">
        <f>IFERROR(CE58*100/BP58,0)</f>
        <v>0</v>
      </c>
    </row>
    <row r="59" spans="1:86">
      <c r="A59" s="3"/>
      <c r="B59" s="2" t="s">
        <v>305</v>
      </c>
      <c r="C59" t="s">
        <v>306</v>
      </c>
      <c r="D59">
        <v>179350000</v>
      </c>
      <c r="E59">
        <v>3012709</v>
      </c>
      <c r="F59">
        <v>100520</v>
      </c>
      <c r="G59" s="2" t="s">
        <v>219</v>
      </c>
      <c r="H59">
        <v>371442</v>
      </c>
      <c r="I59">
        <v>317335</v>
      </c>
      <c r="J59" s="2" t="s">
        <v>150</v>
      </c>
      <c r="K59">
        <v>29452911</v>
      </c>
      <c r="L59">
        <v>27805834</v>
      </c>
      <c r="M59" s="2" t="s">
        <v>275</v>
      </c>
      <c r="N59">
        <v>16256908</v>
      </c>
      <c r="O59">
        <v>15996746</v>
      </c>
      <c r="P59" s="2" t="s">
        <v>185</v>
      </c>
      <c r="Q59">
        <v>35950351</v>
      </c>
      <c r="R59">
        <v>47638406</v>
      </c>
      <c r="S59" s="2" t="s">
        <v>260</v>
      </c>
      <c r="T59">
        <v>3185186</v>
      </c>
      <c r="U59">
        <v>757122</v>
      </c>
      <c r="V59" s="2" t="s">
        <v>245</v>
      </c>
      <c r="W59">
        <v>2900000</v>
      </c>
      <c r="X59">
        <v>3480399</v>
      </c>
      <c r="Y59" s="2" t="s">
        <v>234</v>
      </c>
      <c r="Z59">
        <v>5900000</v>
      </c>
      <c r="AA59">
        <v>4391802</v>
      </c>
      <c r="AB59" s="2" t="s">
        <v>87</v>
      </c>
      <c r="AC59">
        <v>1300000</v>
      </c>
      <c r="AD59">
        <v>92205</v>
      </c>
      <c r="AE59" s="2" t="s">
        <v>91</v>
      </c>
      <c r="AI59">
        <v>10900000</v>
      </c>
      <c r="AJ59">
        <v>10910311</v>
      </c>
      <c r="AK59" s="2" t="s">
        <v>101</v>
      </c>
      <c r="AL59">
        <v>4400000</v>
      </c>
      <c r="AM59">
        <v>4843419</v>
      </c>
      <c r="AN59" s="2" t="s">
        <v>202</v>
      </c>
      <c r="AR59">
        <v>7500000</v>
      </c>
      <c r="AS59">
        <v>10602250</v>
      </c>
      <c r="AT59" s="2" t="s">
        <v>240</v>
      </c>
      <c r="AU59">
        <v>25500000</v>
      </c>
      <c r="AV59">
        <v>19264851</v>
      </c>
      <c r="AW59" s="2" t="s">
        <v>205</v>
      </c>
      <c r="AX59">
        <v>0</v>
      </c>
      <c r="AY59">
        <v>15239259</v>
      </c>
      <c r="AZ59" s="2" t="s">
        <v>43</v>
      </c>
      <c r="BD59">
        <v>0</v>
      </c>
      <c r="BE59">
        <v>0</v>
      </c>
      <c r="BF59" s="2" t="s">
        <v>43</v>
      </c>
      <c r="BG59">
        <v>833841</v>
      </c>
      <c r="BH59">
        <v>52565</v>
      </c>
      <c r="BI59" s="2" t="s">
        <v>214</v>
      </c>
      <c r="BJ59">
        <v>0</v>
      </c>
      <c r="BK59">
        <v>0</v>
      </c>
      <c r="BL59" s="2" t="s">
        <v>43</v>
      </c>
      <c r="BM59">
        <v>1200000</v>
      </c>
      <c r="BN59">
        <v>3951850</v>
      </c>
      <c r="BO59" s="2" t="s">
        <v>307</v>
      </c>
      <c r="BP59">
        <v>179350000</v>
      </c>
      <c r="BQ59" t="str">
        <f>(F59+I59+L59+O59+R59+U59+X59+AA59+AD59+AJ59+AM59+AS59+AV59+AY59+BE59+BH59+BK59+BN59)</f>
        <v>0</v>
      </c>
      <c r="BR59" s="2" t="str">
        <f>IFERROR(BQ59*100/BP59,0)</f>
        <v>0</v>
      </c>
      <c r="BU59">
        <v>169804741</v>
      </c>
      <c r="BV59">
        <v>0</v>
      </c>
      <c r="BW59">
        <v>0</v>
      </c>
      <c r="BX59">
        <v>-4359867</v>
      </c>
      <c r="BY59">
        <v>0</v>
      </c>
      <c r="BZ59">
        <v>0</v>
      </c>
      <c r="CA59">
        <v>0</v>
      </c>
      <c r="CB59">
        <v>0</v>
      </c>
      <c r="CC59" t="str">
        <f>(BU59+BV59+BW59+BX59+BY59+BZ59+CA59+CB59)</f>
        <v>0</v>
      </c>
      <c r="CD59">
        <v>0</v>
      </c>
      <c r="CE59" t="str">
        <f>(BU59+BV59+BW59+BX59+BY59+BZ59+CA59+CB59)-CD59</f>
        <v>0</v>
      </c>
      <c r="CF59" t="str">
        <f>(BQ59-BP59)</f>
        <v>0</v>
      </c>
      <c r="CG59" t="str">
        <f>CE59-BW59+BZ59</f>
        <v>0</v>
      </c>
      <c r="CH59" t="str">
        <f>IFERROR(CE59*100/BP59,0)</f>
        <v>0</v>
      </c>
    </row>
    <row r="60" spans="1:86">
      <c r="A60" s="3"/>
      <c r="B60" s="2" t="s">
        <v>308</v>
      </c>
      <c r="C60" t="s">
        <v>309</v>
      </c>
      <c r="D60">
        <v>151550000</v>
      </c>
      <c r="E60">
        <v>2545726</v>
      </c>
      <c r="F60">
        <v>90414</v>
      </c>
      <c r="G60" s="2" t="s">
        <v>111</v>
      </c>
      <c r="H60">
        <v>313867</v>
      </c>
      <c r="I60">
        <v>144829</v>
      </c>
      <c r="J60" s="2" t="s">
        <v>244</v>
      </c>
      <c r="K60">
        <v>24887586</v>
      </c>
      <c r="L60">
        <v>24430693</v>
      </c>
      <c r="M60" s="2" t="s">
        <v>185</v>
      </c>
      <c r="N60">
        <v>13737019</v>
      </c>
      <c r="O60">
        <v>13511136</v>
      </c>
      <c r="P60" s="2" t="s">
        <v>185</v>
      </c>
      <c r="Q60">
        <v>30377896</v>
      </c>
      <c r="R60">
        <v>32018367</v>
      </c>
      <c r="S60" s="2" t="s">
        <v>113</v>
      </c>
      <c r="T60">
        <v>2691469</v>
      </c>
      <c r="U60">
        <v>540665</v>
      </c>
      <c r="V60" s="2" t="s">
        <v>235</v>
      </c>
      <c r="W60">
        <v>2400000</v>
      </c>
      <c r="X60">
        <v>3509409</v>
      </c>
      <c r="Y60" s="2" t="s">
        <v>83</v>
      </c>
      <c r="Z60">
        <v>3500000</v>
      </c>
      <c r="AA60">
        <v>4321809</v>
      </c>
      <c r="AB60" s="2" t="s">
        <v>195</v>
      </c>
      <c r="AC60">
        <v>990000</v>
      </c>
      <c r="AD60">
        <v>70035</v>
      </c>
      <c r="AE60" s="2" t="s">
        <v>91</v>
      </c>
      <c r="AI60">
        <v>7900000</v>
      </c>
      <c r="AJ60">
        <v>7992311</v>
      </c>
      <c r="AK60" s="2" t="s">
        <v>96</v>
      </c>
      <c r="AL60">
        <v>3900000</v>
      </c>
      <c r="AM60">
        <v>3923409</v>
      </c>
      <c r="AN60" s="2" t="s">
        <v>96</v>
      </c>
      <c r="AR60">
        <v>4700000</v>
      </c>
      <c r="AS60">
        <v>5547776</v>
      </c>
      <c r="AT60" s="2" t="s">
        <v>84</v>
      </c>
      <c r="AU60">
        <v>21500000</v>
      </c>
      <c r="AV60">
        <v>19025338</v>
      </c>
      <c r="AW60" s="2" t="s">
        <v>310</v>
      </c>
      <c r="AX60">
        <v>0</v>
      </c>
      <c r="AY60">
        <v>15050256</v>
      </c>
      <c r="AZ60" s="2" t="s">
        <v>43</v>
      </c>
      <c r="BD60">
        <v>0</v>
      </c>
      <c r="BE60">
        <v>0</v>
      </c>
      <c r="BF60" s="2" t="s">
        <v>43</v>
      </c>
      <c r="BG60">
        <v>683749</v>
      </c>
      <c r="BH60">
        <v>23629</v>
      </c>
      <c r="BI60" s="2" t="s">
        <v>219</v>
      </c>
      <c r="BJ60">
        <v>0</v>
      </c>
      <c r="BK60">
        <v>0</v>
      </c>
      <c r="BL60" s="2" t="s">
        <v>43</v>
      </c>
      <c r="BM60">
        <v>1200000</v>
      </c>
      <c r="BN60">
        <v>1501500</v>
      </c>
      <c r="BO60" s="2" t="s">
        <v>85</v>
      </c>
      <c r="BP60">
        <v>151550000</v>
      </c>
      <c r="BQ60" t="str">
        <f>(F60+I60+L60+O60+R60+U60+X60+AA60+AD60+AJ60+AM60+AS60+AV60+AY60+BE60+BH60+BK60+BN60)</f>
        <v>0</v>
      </c>
      <c r="BR60" s="2" t="str">
        <f>IFERROR(BQ60*100/BP60,0)</f>
        <v>0</v>
      </c>
      <c r="BU60">
        <v>140066887</v>
      </c>
      <c r="BV60">
        <v>0</v>
      </c>
      <c r="BW60">
        <v>0</v>
      </c>
      <c r="BX60">
        <v>-8316489</v>
      </c>
      <c r="BY60">
        <v>0</v>
      </c>
      <c r="BZ60">
        <v>0</v>
      </c>
      <c r="CA60">
        <v>0</v>
      </c>
      <c r="CB60">
        <v>0</v>
      </c>
      <c r="CC60" t="str">
        <f>(BU60+BV60+BW60+BX60+BY60+BZ60+CA60+CB60)</f>
        <v>0</v>
      </c>
      <c r="CD60">
        <v>0</v>
      </c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311</v>
      </c>
      <c r="C61" t="s">
        <v>312</v>
      </c>
      <c r="D61">
        <v>0</v>
      </c>
      <c r="E61">
        <v>0</v>
      </c>
      <c r="F61">
        <v>0</v>
      </c>
      <c r="G61" s="2" t="s">
        <v>43</v>
      </c>
      <c r="H61">
        <v>0</v>
      </c>
      <c r="I61">
        <v>0</v>
      </c>
      <c r="J61" s="2" t="s">
        <v>43</v>
      </c>
      <c r="K61">
        <v>0</v>
      </c>
      <c r="L61">
        <v>0</v>
      </c>
      <c r="M61" s="2" t="s">
        <v>43</v>
      </c>
      <c r="N61">
        <v>0</v>
      </c>
      <c r="O61">
        <v>0</v>
      </c>
      <c r="P61" s="2" t="s">
        <v>43</v>
      </c>
      <c r="Q61">
        <v>0</v>
      </c>
      <c r="R61">
        <v>0</v>
      </c>
      <c r="S61" s="2" t="s">
        <v>43</v>
      </c>
      <c r="T61">
        <v>0</v>
      </c>
      <c r="U61">
        <v>0</v>
      </c>
      <c r="V61" s="2" t="s">
        <v>43</v>
      </c>
      <c r="W61">
        <v>0</v>
      </c>
      <c r="X61">
        <v>0</v>
      </c>
      <c r="Y61" s="2" t="s">
        <v>43</v>
      </c>
      <c r="Z61">
        <v>0</v>
      </c>
      <c r="AA61">
        <v>0</v>
      </c>
      <c r="AB61" s="2" t="s">
        <v>43</v>
      </c>
      <c r="AC61">
        <v>0</v>
      </c>
      <c r="AD61">
        <v>0</v>
      </c>
      <c r="AE61" s="2" t="s">
        <v>43</v>
      </c>
      <c r="AI61">
        <v>0</v>
      </c>
      <c r="AJ61">
        <v>0</v>
      </c>
      <c r="AK61" s="2" t="s">
        <v>43</v>
      </c>
      <c r="AL61">
        <v>0</v>
      </c>
      <c r="AM61">
        <v>0</v>
      </c>
      <c r="AN61" s="2" t="s">
        <v>43</v>
      </c>
      <c r="AR61">
        <v>0</v>
      </c>
      <c r="AS61">
        <v>0</v>
      </c>
      <c r="AT61" s="2" t="s">
        <v>43</v>
      </c>
      <c r="AU61">
        <v>0</v>
      </c>
      <c r="AV61">
        <v>-85212</v>
      </c>
      <c r="AW61" s="2" t="s">
        <v>43</v>
      </c>
      <c r="AX61">
        <v>0</v>
      </c>
      <c r="AY61">
        <v>0</v>
      </c>
      <c r="AZ61" s="2" t="s">
        <v>43</v>
      </c>
      <c r="BD61">
        <v>0</v>
      </c>
      <c r="BE61">
        <v>0</v>
      </c>
      <c r="BF61" s="2" t="s">
        <v>43</v>
      </c>
      <c r="BG61">
        <v>0</v>
      </c>
      <c r="BH61">
        <v>0</v>
      </c>
      <c r="BI61" s="2" t="s">
        <v>43</v>
      </c>
      <c r="BJ61">
        <v>0</v>
      </c>
      <c r="BK61">
        <v>0</v>
      </c>
      <c r="BL61" s="2" t="s">
        <v>43</v>
      </c>
      <c r="BM61">
        <v>0</v>
      </c>
      <c r="BN61">
        <v>0</v>
      </c>
      <c r="BO61" s="2" t="s">
        <v>43</v>
      </c>
      <c r="BP61">
        <v>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0</v>
      </c>
      <c r="BV61">
        <v>0</v>
      </c>
      <c r="BW61">
        <v>0</v>
      </c>
      <c r="BX61">
        <v>-85212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7" t="s">
        <v>313</v>
      </c>
      <c r="B62" s="3"/>
      <c r="C62" s="3"/>
      <c r="D62" s="3">
        <v>555700000</v>
      </c>
      <c r="E62" s="3">
        <v>9334610</v>
      </c>
      <c r="F62" s="3">
        <v>249750</v>
      </c>
      <c r="G62" s="5" t="s">
        <v>219</v>
      </c>
      <c r="H62" s="3">
        <v>1150880</v>
      </c>
      <c r="I62" s="3">
        <v>989785</v>
      </c>
      <c r="J62" s="5" t="s">
        <v>196</v>
      </c>
      <c r="K62" s="3">
        <v>91257221</v>
      </c>
      <c r="L62" s="3">
        <v>76606297</v>
      </c>
      <c r="M62" s="5" t="s">
        <v>102</v>
      </c>
      <c r="N62" s="3">
        <v>50370581</v>
      </c>
      <c r="O62" s="3">
        <v>43938046</v>
      </c>
      <c r="P62" s="5" t="s">
        <v>239</v>
      </c>
      <c r="Q62" s="3">
        <v>111388960</v>
      </c>
      <c r="R62" s="3">
        <v>138803492</v>
      </c>
      <c r="S62" s="5" t="s">
        <v>85</v>
      </c>
      <c r="T62" s="3">
        <v>9869016</v>
      </c>
      <c r="U62" s="3">
        <v>1706660</v>
      </c>
      <c r="V62" s="5" t="s">
        <v>53</v>
      </c>
      <c r="W62" s="3">
        <v>8900000</v>
      </c>
      <c r="X62" s="3">
        <v>11179846</v>
      </c>
      <c r="Y62" s="5" t="s">
        <v>314</v>
      </c>
      <c r="Z62" s="3">
        <v>21300000</v>
      </c>
      <c r="AA62" s="3">
        <v>17583940</v>
      </c>
      <c r="AB62" s="5" t="s">
        <v>122</v>
      </c>
      <c r="AC62" s="3">
        <v>3280000</v>
      </c>
      <c r="AD62" s="3">
        <v>220485</v>
      </c>
      <c r="AE62" s="5" t="s">
        <v>91</v>
      </c>
      <c r="AF62" s="3"/>
      <c r="AG62" s="3"/>
      <c r="AH62" s="3"/>
      <c r="AI62" s="3">
        <v>29200000</v>
      </c>
      <c r="AJ62" s="3">
        <v>29795071</v>
      </c>
      <c r="AK62" s="5" t="s">
        <v>197</v>
      </c>
      <c r="AL62" s="3">
        <v>18000000</v>
      </c>
      <c r="AM62" s="3">
        <v>17976423</v>
      </c>
      <c r="AN62" s="5" t="s">
        <v>101</v>
      </c>
      <c r="AO62" s="3"/>
      <c r="AP62" s="3"/>
      <c r="AQ62" s="3"/>
      <c r="AR62" s="3">
        <v>27700000</v>
      </c>
      <c r="AS62" s="3">
        <v>32134715</v>
      </c>
      <c r="AT62" s="5" t="s">
        <v>281</v>
      </c>
      <c r="AU62" s="3">
        <v>71500000</v>
      </c>
      <c r="AV62" s="3">
        <v>58869993</v>
      </c>
      <c r="AW62" s="5" t="s">
        <v>56</v>
      </c>
      <c r="AX62" s="3">
        <v>0</v>
      </c>
      <c r="AY62" s="3">
        <v>48458031</v>
      </c>
      <c r="AZ62" s="5" t="s">
        <v>43</v>
      </c>
      <c r="BA62" s="3"/>
      <c r="BB62" s="3"/>
      <c r="BC62" s="3"/>
      <c r="BD62" s="3">
        <v>0</v>
      </c>
      <c r="BE62" s="3">
        <v>0</v>
      </c>
      <c r="BF62" s="5" t="s">
        <v>43</v>
      </c>
      <c r="BG62" s="3">
        <v>2351431</v>
      </c>
      <c r="BH62" s="3">
        <v>834615</v>
      </c>
      <c r="BI62" s="5" t="s">
        <v>57</v>
      </c>
      <c r="BJ62" s="3">
        <v>0</v>
      </c>
      <c r="BK62" s="3">
        <v>0</v>
      </c>
      <c r="BL62" s="5" t="s">
        <v>43</v>
      </c>
      <c r="BM62" s="3">
        <v>4600000</v>
      </c>
      <c r="BN62" s="3">
        <v>8211502</v>
      </c>
      <c r="BO62" s="5" t="s">
        <v>121</v>
      </c>
      <c r="BP62" s="3">
        <v>555700000</v>
      </c>
      <c r="BQ62" s="3" t="str">
        <f>(F62+I62+L62+O62+R62+U62+X62+AA62+AD62+AJ62+AM62+AS62+AV62+AY62+BE62+BH62+BK62+BN62)</f>
        <v>0</v>
      </c>
      <c r="BR62" s="3" t="str">
        <f>IFERROR(BQ62*100/BP62,0)</f>
        <v>0</v>
      </c>
      <c r="BT62" s="4" t="s">
        <v>313</v>
      </c>
      <c r="BU62" s="4" t="str">
        <f>SUM(BU58:BU61)</f>
        <v>0</v>
      </c>
      <c r="BV62" s="4" t="str">
        <f>SUM(BV58:BV61)</f>
        <v>0</v>
      </c>
      <c r="BW62" s="4" t="str">
        <f>SUM(BW58:BW61)</f>
        <v>0</v>
      </c>
      <c r="BX62" s="4" t="str">
        <f>SUM(BX58:BX61)</f>
        <v>0</v>
      </c>
      <c r="BY62" s="4" t="str">
        <f>SUM(BY58:BY61)</f>
        <v>0</v>
      </c>
      <c r="BZ62" s="4" t="str">
        <f>SUM(BZ58:BZ61)</f>
        <v>0</v>
      </c>
      <c r="CA62" s="4" t="str">
        <f>SUM(CA58:CA61)</f>
        <v>0</v>
      </c>
      <c r="CB62" s="4" t="str">
        <f>SUM(CB58:CB61)</f>
        <v>0</v>
      </c>
      <c r="CC62" s="4" t="str">
        <f>SUM(CC58:CC61)</f>
        <v>0</v>
      </c>
      <c r="CD62" s="4" t="str">
        <f>SUM(CD58:CD61)</f>
        <v>0</v>
      </c>
      <c r="CE62" s="4" t="str">
        <f>SUM(CE58:CE61)</f>
        <v>0</v>
      </c>
      <c r="CF62" s="4" t="str">
        <f>SUM(CF58:CF61)</f>
        <v>0</v>
      </c>
      <c r="CG62" s="4" t="str">
        <f>SUM(CG58:CG61)</f>
        <v>0</v>
      </c>
      <c r="CH62" s="4" t="str">
        <f>IFERROR(CE62*100/BP62,0)</f>
        <v>0</v>
      </c>
    </row>
    <row r="64" spans="1:86">
      <c r="A64" s="4" t="s">
        <v>315</v>
      </c>
      <c r="B64" s="2" t="s">
        <v>316</v>
      </c>
      <c r="C64" t="s">
        <v>317</v>
      </c>
      <c r="D64">
        <v>269900000</v>
      </c>
      <c r="E64">
        <v>648407</v>
      </c>
      <c r="F64">
        <v>724067</v>
      </c>
      <c r="G64" s="2" t="s">
        <v>77</v>
      </c>
      <c r="H64">
        <v>816011</v>
      </c>
      <c r="I64">
        <v>98965</v>
      </c>
      <c r="J64" s="2" t="s">
        <v>251</v>
      </c>
      <c r="K64">
        <v>60757234</v>
      </c>
      <c r="L64">
        <v>48167265</v>
      </c>
      <c r="M64" s="2" t="s">
        <v>280</v>
      </c>
      <c r="N64">
        <v>24923267</v>
      </c>
      <c r="O64">
        <v>23652394</v>
      </c>
      <c r="P64" s="2" t="s">
        <v>241</v>
      </c>
      <c r="Q64">
        <v>38550000</v>
      </c>
      <c r="R64">
        <v>39442138</v>
      </c>
      <c r="S64" s="2" t="s">
        <v>197</v>
      </c>
      <c r="T64">
        <v>2873949</v>
      </c>
      <c r="U64">
        <v>2160924</v>
      </c>
      <c r="V64" s="2" t="s">
        <v>132</v>
      </c>
      <c r="W64">
        <v>2900000</v>
      </c>
      <c r="X64">
        <v>2413839</v>
      </c>
      <c r="Y64" s="2" t="s">
        <v>122</v>
      </c>
      <c r="Z64">
        <v>8400000</v>
      </c>
      <c r="AA64">
        <v>3981795</v>
      </c>
      <c r="AB64" s="2" t="s">
        <v>218</v>
      </c>
      <c r="AC64">
        <v>1200000</v>
      </c>
      <c r="AD64">
        <v>93330</v>
      </c>
      <c r="AE64" s="2" t="s">
        <v>92</v>
      </c>
      <c r="AI64">
        <v>5700000</v>
      </c>
      <c r="AJ64">
        <v>3614599</v>
      </c>
      <c r="AK64" s="2" t="s">
        <v>129</v>
      </c>
      <c r="AL64">
        <v>8800000</v>
      </c>
      <c r="AM64">
        <v>7971299</v>
      </c>
      <c r="AN64" s="2" t="s">
        <v>76</v>
      </c>
      <c r="AR64">
        <v>15900000</v>
      </c>
      <c r="AS64">
        <v>15059463</v>
      </c>
      <c r="AT64" s="2" t="s">
        <v>241</v>
      </c>
      <c r="AU64">
        <v>117900000</v>
      </c>
      <c r="AV64">
        <v>105087973</v>
      </c>
      <c r="AW64" s="2" t="s">
        <v>51</v>
      </c>
      <c r="AX64">
        <v>0</v>
      </c>
      <c r="AY64">
        <v>13925533</v>
      </c>
      <c r="AZ64" s="2" t="s">
        <v>43</v>
      </c>
      <c r="BD64">
        <v>0</v>
      </c>
      <c r="BE64">
        <v>0</v>
      </c>
      <c r="BF64" s="2" t="s">
        <v>43</v>
      </c>
      <c r="BG64">
        <v>2501524</v>
      </c>
      <c r="BH64">
        <v>1863955</v>
      </c>
      <c r="BI64" s="2" t="s">
        <v>132</v>
      </c>
      <c r="BJ64">
        <v>0</v>
      </c>
      <c r="BK64">
        <v>169809</v>
      </c>
      <c r="BL64" s="2" t="s">
        <v>43</v>
      </c>
      <c r="BM64">
        <v>1300000</v>
      </c>
      <c r="BN64">
        <v>2671210</v>
      </c>
      <c r="BO64" s="2" t="s">
        <v>257</v>
      </c>
      <c r="BP64">
        <v>269900000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279109382</v>
      </c>
      <c r="BV64">
        <v>0</v>
      </c>
      <c r="BW64">
        <v>0</v>
      </c>
      <c r="BX64">
        <v>-7336608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3"/>
      <c r="B65" s="2" t="s">
        <v>318</v>
      </c>
      <c r="C65" t="s">
        <v>319</v>
      </c>
      <c r="D65">
        <v>91600000</v>
      </c>
      <c r="E65">
        <v>1538690</v>
      </c>
      <c r="F65">
        <v>139223</v>
      </c>
      <c r="G65" s="2" t="s">
        <v>69</v>
      </c>
      <c r="H65">
        <v>189708</v>
      </c>
      <c r="I65">
        <v>349792</v>
      </c>
      <c r="J65" s="2" t="s">
        <v>266</v>
      </c>
      <c r="K65">
        <v>15042579</v>
      </c>
      <c r="L65">
        <v>21063056</v>
      </c>
      <c r="M65" s="2" t="s">
        <v>160</v>
      </c>
      <c r="N65">
        <v>8302943</v>
      </c>
      <c r="O65">
        <v>14666273</v>
      </c>
      <c r="P65" s="2" t="s">
        <v>320</v>
      </c>
      <c r="Q65">
        <v>18361038</v>
      </c>
      <c r="R65">
        <v>19735942</v>
      </c>
      <c r="S65" s="2" t="s">
        <v>119</v>
      </c>
      <c r="T65">
        <v>1626780</v>
      </c>
      <c r="U65">
        <v>713474</v>
      </c>
      <c r="V65" s="2" t="s">
        <v>73</v>
      </c>
      <c r="W65">
        <v>1300000</v>
      </c>
      <c r="X65">
        <v>1341990</v>
      </c>
      <c r="Y65" s="2" t="s">
        <v>80</v>
      </c>
      <c r="Z65">
        <v>1500000</v>
      </c>
      <c r="AA65">
        <v>1807760</v>
      </c>
      <c r="AB65" s="2" t="s">
        <v>203</v>
      </c>
      <c r="AC65">
        <v>300000</v>
      </c>
      <c r="AD65">
        <v>223008</v>
      </c>
      <c r="AE65" s="2" t="s">
        <v>87</v>
      </c>
      <c r="AI65">
        <v>2900000</v>
      </c>
      <c r="AJ65">
        <v>4117207</v>
      </c>
      <c r="AK65" s="2" t="s">
        <v>321</v>
      </c>
      <c r="AL65">
        <v>1500000</v>
      </c>
      <c r="AM65">
        <v>1575873</v>
      </c>
      <c r="AN65" s="2" t="s">
        <v>113</v>
      </c>
      <c r="AR65">
        <v>1500000</v>
      </c>
      <c r="AS65">
        <v>1640337</v>
      </c>
      <c r="AT65" s="2" t="s">
        <v>322</v>
      </c>
      <c r="AU65">
        <v>15800000</v>
      </c>
      <c r="AV65">
        <v>16094736</v>
      </c>
      <c r="AW65" s="2" t="s">
        <v>197</v>
      </c>
      <c r="AX65">
        <v>0</v>
      </c>
      <c r="AY65">
        <v>5853472</v>
      </c>
      <c r="AZ65" s="2" t="s">
        <v>43</v>
      </c>
      <c r="BD65">
        <v>0</v>
      </c>
      <c r="BE65">
        <v>0</v>
      </c>
      <c r="BF65" s="2" t="s">
        <v>43</v>
      </c>
      <c r="BG65">
        <v>583688</v>
      </c>
      <c r="BH65">
        <v>152335</v>
      </c>
      <c r="BI65" s="2" t="s">
        <v>186</v>
      </c>
      <c r="BJ65">
        <v>0</v>
      </c>
      <c r="BK65">
        <v>0</v>
      </c>
      <c r="BL65" s="2" t="s">
        <v>43</v>
      </c>
      <c r="BM65">
        <v>500000</v>
      </c>
      <c r="BN65">
        <v>1233660</v>
      </c>
      <c r="BO65" s="2" t="s">
        <v>323</v>
      </c>
      <c r="BP65">
        <v>91600000</v>
      </c>
      <c r="BQ65" t="str">
        <f>(F65+I65+L65+O65+R65+U65+X65+AA65+AD65+AJ65+AM65+AS65+AV65+AY65+BE65+BH65+BK65+BN65)</f>
        <v>0</v>
      </c>
      <c r="BR65" s="2" t="str">
        <f>IFERROR(BQ65*100/BP65,0)</f>
        <v>0</v>
      </c>
      <c r="BU65">
        <v>93279906</v>
      </c>
      <c r="BV65">
        <v>0</v>
      </c>
      <c r="BW65">
        <v>0</v>
      </c>
      <c r="BX65">
        <v>-2571768</v>
      </c>
      <c r="BY65">
        <v>0</v>
      </c>
      <c r="BZ65">
        <v>0</v>
      </c>
      <c r="CA65">
        <v>0</v>
      </c>
      <c r="CB65">
        <v>0</v>
      </c>
      <c r="CC65" t="str">
        <f>(BU65+BV65+BW65+BX65+BY65+BZ65+CA65+CB65)</f>
        <v>0</v>
      </c>
      <c r="CD65">
        <v>0</v>
      </c>
      <c r="CE65" t="str">
        <f>(BU65+BV65+BW65+BX65+BY65+BZ65+CA65+CB65)-CD65</f>
        <v>0</v>
      </c>
      <c r="CF65" t="str">
        <f>(BQ65-BP65)</f>
        <v>0</v>
      </c>
      <c r="CG65" t="str">
        <f>CE65-BW65+BZ65</f>
        <v>0</v>
      </c>
      <c r="CH65" t="str">
        <f>IFERROR(CE65*100/BP65,0)</f>
        <v>0</v>
      </c>
    </row>
    <row r="66" spans="1:86">
      <c r="A66" s="7" t="s">
        <v>324</v>
      </c>
      <c r="B66" s="3"/>
      <c r="C66" s="3"/>
      <c r="D66" s="3">
        <v>361500000</v>
      </c>
      <c r="E66" s="3">
        <v>2187097</v>
      </c>
      <c r="F66" s="3">
        <v>863290</v>
      </c>
      <c r="G66" s="5" t="s">
        <v>55</v>
      </c>
      <c r="H66" s="3">
        <v>1005719</v>
      </c>
      <c r="I66" s="3">
        <v>448757</v>
      </c>
      <c r="J66" s="5" t="s">
        <v>143</v>
      </c>
      <c r="K66" s="3">
        <v>75799813</v>
      </c>
      <c r="L66" s="3">
        <v>69230321</v>
      </c>
      <c r="M66" s="5" t="s">
        <v>76</v>
      </c>
      <c r="N66" s="3">
        <v>33226210</v>
      </c>
      <c r="O66" s="3">
        <v>38318667</v>
      </c>
      <c r="P66" s="5" t="s">
        <v>258</v>
      </c>
      <c r="Q66" s="3">
        <v>56911038</v>
      </c>
      <c r="R66" s="3">
        <v>59178080</v>
      </c>
      <c r="S66" s="5" t="s">
        <v>171</v>
      </c>
      <c r="T66" s="3">
        <v>4500729</v>
      </c>
      <c r="U66" s="3">
        <v>2874398</v>
      </c>
      <c r="V66" s="5" t="s">
        <v>81</v>
      </c>
      <c r="W66" s="3">
        <v>4200000</v>
      </c>
      <c r="X66" s="3">
        <v>3755829</v>
      </c>
      <c r="Y66" s="5" t="s">
        <v>51</v>
      </c>
      <c r="Z66" s="3">
        <v>9900000</v>
      </c>
      <c r="AA66" s="3">
        <v>5789555</v>
      </c>
      <c r="AB66" s="5" t="s">
        <v>104</v>
      </c>
      <c r="AC66" s="3">
        <v>1500000</v>
      </c>
      <c r="AD66" s="3">
        <v>316338</v>
      </c>
      <c r="AE66" s="5" t="s">
        <v>215</v>
      </c>
      <c r="AF66" s="3"/>
      <c r="AG66" s="3"/>
      <c r="AH66" s="3"/>
      <c r="AI66" s="3">
        <v>8600000</v>
      </c>
      <c r="AJ66" s="3">
        <v>7731806</v>
      </c>
      <c r="AK66" s="5" t="s">
        <v>61</v>
      </c>
      <c r="AL66" s="3">
        <v>10300000</v>
      </c>
      <c r="AM66" s="3">
        <v>9547172</v>
      </c>
      <c r="AN66" s="5" t="s">
        <v>172</v>
      </c>
      <c r="AO66" s="3"/>
      <c r="AP66" s="3"/>
      <c r="AQ66" s="3"/>
      <c r="AR66" s="3">
        <v>17400000</v>
      </c>
      <c r="AS66" s="3">
        <v>16699800</v>
      </c>
      <c r="AT66" s="5" t="s">
        <v>131</v>
      </c>
      <c r="AU66" s="3">
        <v>133700000</v>
      </c>
      <c r="AV66" s="3">
        <v>121182709</v>
      </c>
      <c r="AW66" s="5" t="s">
        <v>76</v>
      </c>
      <c r="AX66" s="3">
        <v>0</v>
      </c>
      <c r="AY66" s="3">
        <v>19779005</v>
      </c>
      <c r="AZ66" s="5" t="s">
        <v>43</v>
      </c>
      <c r="BA66" s="3"/>
      <c r="BB66" s="3"/>
      <c r="BC66" s="3"/>
      <c r="BD66" s="3">
        <v>0</v>
      </c>
      <c r="BE66" s="3">
        <v>0</v>
      </c>
      <c r="BF66" s="5" t="s">
        <v>43</v>
      </c>
      <c r="BG66" s="3">
        <v>3085212</v>
      </c>
      <c r="BH66" s="3">
        <v>2016290</v>
      </c>
      <c r="BI66" s="5" t="s">
        <v>60</v>
      </c>
      <c r="BJ66" s="3">
        <v>0</v>
      </c>
      <c r="BK66" s="3">
        <v>169809</v>
      </c>
      <c r="BL66" s="5" t="s">
        <v>43</v>
      </c>
      <c r="BM66" s="3">
        <v>1800000</v>
      </c>
      <c r="BN66" s="3">
        <v>3904870</v>
      </c>
      <c r="BO66" s="5" t="s">
        <v>325</v>
      </c>
      <c r="BP66" s="3">
        <v>361500000</v>
      </c>
      <c r="BQ66" s="3" t="str">
        <f>(F66+I66+L66+O66+R66+U66+X66+AA66+AD66+AJ66+AM66+AS66+AV66+AY66+BE66+BH66+BK66+BN66)</f>
        <v>0</v>
      </c>
      <c r="BR66" s="3" t="str">
        <f>IFERROR(BQ66*100/BP66,0)</f>
        <v>0</v>
      </c>
      <c r="BT66" s="4" t="s">
        <v>324</v>
      </c>
      <c r="BU66" s="4" t="str">
        <f>SUM(BU64:BU65)</f>
        <v>0</v>
      </c>
      <c r="BV66" s="4" t="str">
        <f>SUM(BV64:BV65)</f>
        <v>0</v>
      </c>
      <c r="BW66" s="4" t="str">
        <f>SUM(BW64:BW65)</f>
        <v>0</v>
      </c>
      <c r="BX66" s="4" t="str">
        <f>SUM(BX64:BX65)</f>
        <v>0</v>
      </c>
      <c r="BY66" s="4" t="str">
        <f>SUM(BY64:BY65)</f>
        <v>0</v>
      </c>
      <c r="BZ66" s="4" t="str">
        <f>SUM(BZ64:BZ65)</f>
        <v>0</v>
      </c>
      <c r="CA66" s="4" t="str">
        <f>SUM(CA64:CA65)</f>
        <v>0</v>
      </c>
      <c r="CB66" s="4" t="str">
        <f>SUM(CB64:CB65)</f>
        <v>0</v>
      </c>
      <c r="CC66" s="4" t="str">
        <f>SUM(CC64:CC65)</f>
        <v>0</v>
      </c>
      <c r="CD66" s="4" t="str">
        <f>SUM(CD64:CD65)</f>
        <v>0</v>
      </c>
      <c r="CE66" s="4" t="str">
        <f>SUM(CE64:CE65)</f>
        <v>0</v>
      </c>
      <c r="CF66" s="4" t="str">
        <f>SUM(CF64:CF65)</f>
        <v>0</v>
      </c>
      <c r="CG66" s="4" t="str">
        <f>SUM(CG64:CG65)</f>
        <v>0</v>
      </c>
      <c r="CH66" s="4" t="str">
        <f>IFERROR(CE66*100/BP66,0)</f>
        <v>0</v>
      </c>
    </row>
    <row r="68" spans="1:86">
      <c r="A68" s="4" t="s">
        <v>326</v>
      </c>
      <c r="B68" s="2" t="s">
        <v>327</v>
      </c>
      <c r="C68" t="s">
        <v>328</v>
      </c>
      <c r="D68">
        <v>154900000</v>
      </c>
      <c r="E68">
        <v>52244086</v>
      </c>
      <c r="F68">
        <v>54111020</v>
      </c>
      <c r="G68" s="2" t="s">
        <v>171</v>
      </c>
      <c r="H68">
        <v>1091240</v>
      </c>
      <c r="I68">
        <v>244091</v>
      </c>
      <c r="J68" s="2" t="s">
        <v>252</v>
      </c>
      <c r="K68">
        <v>12068608</v>
      </c>
      <c r="L68">
        <v>3873436</v>
      </c>
      <c r="M68" s="2" t="s">
        <v>159</v>
      </c>
      <c r="N68">
        <v>0</v>
      </c>
      <c r="O68">
        <v>2079043</v>
      </c>
      <c r="P68" s="2" t="s">
        <v>43</v>
      </c>
      <c r="Q68">
        <v>0</v>
      </c>
      <c r="R68">
        <v>2882657</v>
      </c>
      <c r="S68" s="2" t="s">
        <v>43</v>
      </c>
      <c r="T68">
        <v>28319006</v>
      </c>
      <c r="U68">
        <v>44232380</v>
      </c>
      <c r="V68" s="2" t="s">
        <v>329</v>
      </c>
      <c r="W68">
        <v>0</v>
      </c>
      <c r="X68">
        <v>82307</v>
      </c>
      <c r="Y68" s="2" t="s">
        <v>43</v>
      </c>
      <c r="Z68">
        <v>0</v>
      </c>
      <c r="AA68">
        <v>12654</v>
      </c>
      <c r="AB68" s="2" t="s">
        <v>43</v>
      </c>
      <c r="AC68">
        <v>4500000</v>
      </c>
      <c r="AD68">
        <v>3076421</v>
      </c>
      <c r="AE68" s="2" t="s">
        <v>224</v>
      </c>
      <c r="AI68">
        <v>0</v>
      </c>
      <c r="AJ68">
        <v>478944</v>
      </c>
      <c r="AK68" s="2" t="s">
        <v>43</v>
      </c>
      <c r="AL68">
        <v>0</v>
      </c>
      <c r="AM68">
        <v>72646</v>
      </c>
      <c r="AN68" s="2" t="s">
        <v>43</v>
      </c>
      <c r="AR68">
        <v>0</v>
      </c>
      <c r="AS68">
        <v>50760</v>
      </c>
      <c r="AT68" s="2" t="s">
        <v>43</v>
      </c>
      <c r="AU68">
        <v>25900000</v>
      </c>
      <c r="AV68">
        <v>26498725</v>
      </c>
      <c r="AW68" s="2" t="s">
        <v>197</v>
      </c>
      <c r="AX68">
        <v>0</v>
      </c>
      <c r="AY68">
        <v>677127</v>
      </c>
      <c r="AZ68" s="2" t="s">
        <v>43</v>
      </c>
      <c r="BD68">
        <v>0</v>
      </c>
      <c r="BE68">
        <v>0</v>
      </c>
      <c r="BF68" s="2" t="s">
        <v>43</v>
      </c>
      <c r="BG68">
        <v>1083993</v>
      </c>
      <c r="BH68">
        <v>1110721</v>
      </c>
      <c r="BI68" s="2" t="s">
        <v>197</v>
      </c>
      <c r="BJ68">
        <v>0</v>
      </c>
      <c r="BK68">
        <v>572849</v>
      </c>
      <c r="BL68" s="2" t="s">
        <v>43</v>
      </c>
      <c r="BM68">
        <v>0</v>
      </c>
      <c r="BN68">
        <v>15750</v>
      </c>
      <c r="BO68" s="2" t="s">
        <v>43</v>
      </c>
      <c r="BP68">
        <v>154900000</v>
      </c>
      <c r="BQ68" t="str">
        <f>(F68+I68+L68+O68+R68+U68+X68+AA68+AD68+AJ68+AM68+AS68+AV68+AY68+BE68+BH68+BK68+BN68)</f>
        <v>0</v>
      </c>
      <c r="BR68" s="2" t="str">
        <f>IFERROR(BQ68*100/BP68,0)</f>
        <v>0</v>
      </c>
      <c r="BU68">
        <v>145270375</v>
      </c>
      <c r="BV68">
        <v>0</v>
      </c>
      <c r="BW68">
        <v>0</v>
      </c>
      <c r="BX68">
        <v>-5230036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3"/>
      <c r="B69" s="2" t="s">
        <v>330</v>
      </c>
      <c r="C69" t="s">
        <v>331</v>
      </c>
      <c r="D69">
        <v>0</v>
      </c>
      <c r="E69">
        <v>0</v>
      </c>
      <c r="F69">
        <v>0</v>
      </c>
      <c r="G69" s="2" t="s">
        <v>43</v>
      </c>
      <c r="H69">
        <v>0</v>
      </c>
      <c r="I69">
        <v>0</v>
      </c>
      <c r="J69" s="2" t="s">
        <v>43</v>
      </c>
      <c r="K69">
        <v>0</v>
      </c>
      <c r="L69">
        <v>0</v>
      </c>
      <c r="M69" s="2" t="s">
        <v>43</v>
      </c>
      <c r="N69">
        <v>0</v>
      </c>
      <c r="O69">
        <v>0</v>
      </c>
      <c r="P69" s="2" t="s">
        <v>43</v>
      </c>
      <c r="Q69">
        <v>0</v>
      </c>
      <c r="R69">
        <v>0</v>
      </c>
      <c r="S69" s="2" t="s">
        <v>43</v>
      </c>
      <c r="T69">
        <v>0</v>
      </c>
      <c r="U69">
        <v>0</v>
      </c>
      <c r="V69" s="2" t="s">
        <v>43</v>
      </c>
      <c r="W69">
        <v>0</v>
      </c>
      <c r="X69">
        <v>0</v>
      </c>
      <c r="Y69" s="2" t="s">
        <v>43</v>
      </c>
      <c r="Z69">
        <v>0</v>
      </c>
      <c r="AA69">
        <v>0</v>
      </c>
      <c r="AB69" s="2" t="s">
        <v>43</v>
      </c>
      <c r="AC69">
        <v>0</v>
      </c>
      <c r="AD69">
        <v>0</v>
      </c>
      <c r="AE69" s="2" t="s">
        <v>43</v>
      </c>
      <c r="AI69">
        <v>0</v>
      </c>
      <c r="AJ69">
        <v>0</v>
      </c>
      <c r="AK69" s="2" t="s">
        <v>43</v>
      </c>
      <c r="AL69">
        <v>0</v>
      </c>
      <c r="AM69">
        <v>0</v>
      </c>
      <c r="AN69" s="2" t="s">
        <v>43</v>
      </c>
      <c r="AR69">
        <v>0</v>
      </c>
      <c r="AS69">
        <v>0</v>
      </c>
      <c r="AT69" s="2" t="s">
        <v>43</v>
      </c>
      <c r="AU69">
        <v>0</v>
      </c>
      <c r="AV69">
        <v>0</v>
      </c>
      <c r="AW69" s="2" t="s">
        <v>43</v>
      </c>
      <c r="AX69">
        <v>0</v>
      </c>
      <c r="AY69">
        <v>0</v>
      </c>
      <c r="AZ69" s="2" t="s">
        <v>43</v>
      </c>
      <c r="BD69">
        <v>0</v>
      </c>
      <c r="BE69">
        <v>0</v>
      </c>
      <c r="BF69" s="2" t="s">
        <v>43</v>
      </c>
      <c r="BG69">
        <v>384108</v>
      </c>
      <c r="BH69">
        <v>0</v>
      </c>
      <c r="BI69" s="2" t="s">
        <v>43</v>
      </c>
      <c r="BJ69">
        <v>0</v>
      </c>
      <c r="BK69">
        <v>0</v>
      </c>
      <c r="BL69" s="2" t="s">
        <v>43</v>
      </c>
      <c r="BM69">
        <v>0</v>
      </c>
      <c r="BN69">
        <v>0</v>
      </c>
      <c r="BO69" s="2" t="s">
        <v>43</v>
      </c>
      <c r="BP69">
        <v>0</v>
      </c>
      <c r="BQ69" t="str">
        <f>(F69+I69+L69+O69+R69+U69+X69+AA69+AD69+AJ69+AM69+AS69+AV69+AY69+BE69+BH69+BK69+BN69)</f>
        <v>0</v>
      </c>
      <c r="BR69" s="2" t="str">
        <f>IFERROR(BQ69*100/BP69,0)</f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 t="str">
        <f>(BU69+BV69+BW69+BX69+BY69+BZ69+CA69+CB69)</f>
        <v>0</v>
      </c>
      <c r="CD69">
        <v>0</v>
      </c>
      <c r="CE69" t="str">
        <f>(BU69+BV69+BW69+BX69+BY69+BZ69+CA69+CB69)-CD69</f>
        <v>0</v>
      </c>
      <c r="CF69" t="str">
        <f>(BQ69-BP69)</f>
        <v>0</v>
      </c>
      <c r="CG69" t="str">
        <f>CE69-BW69+BZ69</f>
        <v>0</v>
      </c>
      <c r="CH69" t="str">
        <f>IFERROR(CE69*100/BP69,0)</f>
        <v>0</v>
      </c>
    </row>
    <row r="70" spans="1:86">
      <c r="A70" s="3"/>
      <c r="B70" s="2" t="s">
        <v>332</v>
      </c>
      <c r="C70" t="s">
        <v>333</v>
      </c>
      <c r="D70">
        <v>159500000</v>
      </c>
      <c r="E70">
        <v>53795556</v>
      </c>
      <c r="F70">
        <v>38075939</v>
      </c>
      <c r="G70" s="2" t="s">
        <v>74</v>
      </c>
      <c r="H70">
        <v>1123646</v>
      </c>
      <c r="I70">
        <v>254704</v>
      </c>
      <c r="J70" s="2" t="s">
        <v>261</v>
      </c>
      <c r="K70">
        <v>12427004</v>
      </c>
      <c r="L70">
        <v>11083778</v>
      </c>
      <c r="M70" s="2" t="s">
        <v>51</v>
      </c>
      <c r="N70">
        <v>0</v>
      </c>
      <c r="O70">
        <v>7740664</v>
      </c>
      <c r="P70" s="2" t="s">
        <v>43</v>
      </c>
      <c r="Q70">
        <v>0</v>
      </c>
      <c r="R70">
        <v>5637011</v>
      </c>
      <c r="S70" s="2" t="s">
        <v>43</v>
      </c>
      <c r="T70">
        <v>29159984</v>
      </c>
      <c r="U70">
        <v>40614302</v>
      </c>
      <c r="V70" s="2" t="s">
        <v>334</v>
      </c>
      <c r="W70">
        <v>0</v>
      </c>
      <c r="X70">
        <v>208254</v>
      </c>
      <c r="Y70" s="2" t="s">
        <v>43</v>
      </c>
      <c r="Z70">
        <v>0</v>
      </c>
      <c r="AA70">
        <v>559240</v>
      </c>
      <c r="AB70" s="2" t="s">
        <v>43</v>
      </c>
      <c r="AC70">
        <v>4900000</v>
      </c>
      <c r="AD70">
        <v>1618513</v>
      </c>
      <c r="AE70" s="2" t="s">
        <v>166</v>
      </c>
      <c r="AI70">
        <v>0</v>
      </c>
      <c r="AJ70">
        <v>946288</v>
      </c>
      <c r="AK70" s="2" t="s">
        <v>43</v>
      </c>
      <c r="AL70">
        <v>0</v>
      </c>
      <c r="AM70">
        <v>542385</v>
      </c>
      <c r="AN70" s="2" t="s">
        <v>43</v>
      </c>
      <c r="AR70">
        <v>0</v>
      </c>
      <c r="AS70">
        <v>3432900</v>
      </c>
      <c r="AT70" s="2" t="s">
        <v>43</v>
      </c>
      <c r="AU70">
        <v>18900000</v>
      </c>
      <c r="AV70">
        <v>16192068</v>
      </c>
      <c r="AW70" s="2" t="s">
        <v>196</v>
      </c>
      <c r="AX70">
        <v>0</v>
      </c>
      <c r="AY70">
        <v>1127152</v>
      </c>
      <c r="AZ70" s="2" t="s">
        <v>43</v>
      </c>
      <c r="BD70">
        <v>0</v>
      </c>
      <c r="BE70">
        <v>0</v>
      </c>
      <c r="BF70" s="2" t="s">
        <v>43</v>
      </c>
      <c r="BG70">
        <v>1083993</v>
      </c>
      <c r="BH70">
        <v>286669</v>
      </c>
      <c r="BI70" s="2" t="s">
        <v>186</v>
      </c>
      <c r="BJ70">
        <v>0</v>
      </c>
      <c r="BK70">
        <v>1590753</v>
      </c>
      <c r="BL70" s="2" t="s">
        <v>43</v>
      </c>
      <c r="BM70">
        <v>0</v>
      </c>
      <c r="BN70">
        <v>17730</v>
      </c>
      <c r="BO70" s="2" t="s">
        <v>43</v>
      </c>
      <c r="BP70">
        <v>159500000</v>
      </c>
      <c r="BQ70" t="str">
        <f>(F70+I70+L70+O70+R70+U70+X70+AA70+AD70+AJ70+AM70+AS70+AV70+AY70+BE70+BH70+BK70+BN70)</f>
        <v>0</v>
      </c>
      <c r="BR70" s="2" t="str">
        <f>IFERROR(BQ70*100/BP70,0)</f>
        <v>0</v>
      </c>
      <c r="BU70">
        <v>135703522</v>
      </c>
      <c r="BV70">
        <v>0</v>
      </c>
      <c r="BW70">
        <v>0</v>
      </c>
      <c r="BX70">
        <v>-5764729</v>
      </c>
      <c r="BY70">
        <v>0</v>
      </c>
      <c r="BZ70">
        <v>0</v>
      </c>
      <c r="CA70">
        <v>0</v>
      </c>
      <c r="CB70">
        <v>0</v>
      </c>
      <c r="CC70" t="str">
        <f>(BU70+BV70+BW70+BX70+BY70+BZ70+CA70+CB70)</f>
        <v>0</v>
      </c>
      <c r="CD70">
        <v>0</v>
      </c>
      <c r="CE70" t="str">
        <f>(BU70+BV70+BW70+BX70+BY70+BZ70+CA70+CB70)-CD70</f>
        <v>0</v>
      </c>
      <c r="CF70" t="str">
        <f>(BQ70-BP70)</f>
        <v>0</v>
      </c>
      <c r="CG70" t="str">
        <f>CE70-BW70+BZ70</f>
        <v>0</v>
      </c>
      <c r="CH70" t="str">
        <f>IFERROR(CE70*100/BP70,0)</f>
        <v>0</v>
      </c>
    </row>
    <row r="71" spans="1:86">
      <c r="A71" s="7" t="s">
        <v>335</v>
      </c>
      <c r="B71" s="3"/>
      <c r="C71" s="3"/>
      <c r="D71" s="3">
        <v>314400000</v>
      </c>
      <c r="E71" s="3">
        <v>106039642</v>
      </c>
      <c r="F71" s="3">
        <v>92186959</v>
      </c>
      <c r="G71" s="5" t="s">
        <v>239</v>
      </c>
      <c r="H71" s="3">
        <v>2214886</v>
      </c>
      <c r="I71" s="3">
        <v>498795</v>
      </c>
      <c r="J71" s="5" t="s">
        <v>261</v>
      </c>
      <c r="K71" s="3">
        <v>24495612</v>
      </c>
      <c r="L71" s="3">
        <v>14957214</v>
      </c>
      <c r="M71" s="5" t="s">
        <v>52</v>
      </c>
      <c r="N71" s="3">
        <v>0</v>
      </c>
      <c r="O71" s="3">
        <v>9819707</v>
      </c>
      <c r="P71" s="5" t="s">
        <v>43</v>
      </c>
      <c r="Q71" s="3">
        <v>0</v>
      </c>
      <c r="R71" s="3">
        <v>8519668</v>
      </c>
      <c r="S71" s="5" t="s">
        <v>43</v>
      </c>
      <c r="T71" s="3">
        <v>57478990</v>
      </c>
      <c r="U71" s="3">
        <v>84846682</v>
      </c>
      <c r="V71" s="5" t="s">
        <v>336</v>
      </c>
      <c r="W71" s="3">
        <v>0</v>
      </c>
      <c r="X71" s="3">
        <v>290561</v>
      </c>
      <c r="Y71" s="5" t="s">
        <v>43</v>
      </c>
      <c r="Z71" s="3">
        <v>0</v>
      </c>
      <c r="AA71" s="3">
        <v>571894</v>
      </c>
      <c r="AB71" s="5" t="s">
        <v>43</v>
      </c>
      <c r="AC71" s="3">
        <v>9400000</v>
      </c>
      <c r="AD71" s="3">
        <v>4694934</v>
      </c>
      <c r="AE71" s="5" t="s">
        <v>112</v>
      </c>
      <c r="AF71" s="3"/>
      <c r="AG71" s="3"/>
      <c r="AH71" s="3"/>
      <c r="AI71" s="3">
        <v>0</v>
      </c>
      <c r="AJ71" s="3">
        <v>1425232</v>
      </c>
      <c r="AK71" s="5" t="s">
        <v>43</v>
      </c>
      <c r="AL71" s="3">
        <v>0</v>
      </c>
      <c r="AM71" s="3">
        <v>615031</v>
      </c>
      <c r="AN71" s="5" t="s">
        <v>43</v>
      </c>
      <c r="AO71" s="3"/>
      <c r="AP71" s="3"/>
      <c r="AQ71" s="3"/>
      <c r="AR71" s="3">
        <v>0</v>
      </c>
      <c r="AS71" s="3">
        <v>3483660</v>
      </c>
      <c r="AT71" s="5" t="s">
        <v>43</v>
      </c>
      <c r="AU71" s="3">
        <v>44800000</v>
      </c>
      <c r="AV71" s="3">
        <v>42690793</v>
      </c>
      <c r="AW71" s="5" t="s">
        <v>241</v>
      </c>
      <c r="AX71" s="3">
        <v>0</v>
      </c>
      <c r="AY71" s="3">
        <v>1804279</v>
      </c>
      <c r="AZ71" s="5" t="s">
        <v>43</v>
      </c>
      <c r="BA71" s="3"/>
      <c r="BB71" s="3"/>
      <c r="BC71" s="3"/>
      <c r="BD71" s="3">
        <v>0</v>
      </c>
      <c r="BE71" s="3">
        <v>0</v>
      </c>
      <c r="BF71" s="5" t="s">
        <v>43</v>
      </c>
      <c r="BG71" s="3">
        <v>2552094</v>
      </c>
      <c r="BH71" s="3">
        <v>1397390</v>
      </c>
      <c r="BI71" s="5" t="s">
        <v>49</v>
      </c>
      <c r="BJ71" s="3">
        <v>0</v>
      </c>
      <c r="BK71" s="3">
        <v>2163602</v>
      </c>
      <c r="BL71" s="5" t="s">
        <v>43</v>
      </c>
      <c r="BM71" s="3">
        <v>0</v>
      </c>
      <c r="BN71" s="3">
        <v>33480</v>
      </c>
      <c r="BO71" s="5" t="s">
        <v>43</v>
      </c>
      <c r="BP71" s="3">
        <v>314400000</v>
      </c>
      <c r="BQ71" s="3" t="str">
        <f>(F71+I71+L71+O71+R71+U71+X71+AA71+AD71+AJ71+AM71+AS71+AV71+AY71+BE71+BH71+BK71+BN71)</f>
        <v>0</v>
      </c>
      <c r="BR71" s="3" t="str">
        <f>IFERROR(BQ71*100/BP71,0)</f>
        <v>0</v>
      </c>
      <c r="BT71" s="4" t="s">
        <v>335</v>
      </c>
      <c r="BU71" s="4" t="str">
        <f>SUM(BU68:BU70)</f>
        <v>0</v>
      </c>
      <c r="BV71" s="4" t="str">
        <f>SUM(BV68:BV70)</f>
        <v>0</v>
      </c>
      <c r="BW71" s="4" t="str">
        <f>SUM(BW68:BW70)</f>
        <v>0</v>
      </c>
      <c r="BX71" s="4" t="str">
        <f>SUM(BX68:BX70)</f>
        <v>0</v>
      </c>
      <c r="BY71" s="4" t="str">
        <f>SUM(BY68:BY70)</f>
        <v>0</v>
      </c>
      <c r="BZ71" s="4" t="str">
        <f>SUM(BZ68:BZ70)</f>
        <v>0</v>
      </c>
      <c r="CA71" s="4" t="str">
        <f>SUM(CA68:CA70)</f>
        <v>0</v>
      </c>
      <c r="CB71" s="4" t="str">
        <f>SUM(CB68:CB70)</f>
        <v>0</v>
      </c>
      <c r="CC71" s="4" t="str">
        <f>SUM(CC68:CC70)</f>
        <v>0</v>
      </c>
      <c r="CD71" s="4" t="str">
        <f>SUM(CD68:CD70)</f>
        <v>0</v>
      </c>
      <c r="CE71" s="4" t="str">
        <f>SUM(CE68:CE70)</f>
        <v>0</v>
      </c>
      <c r="CF71" s="4" t="str">
        <f>SUM(CF68:CF70)</f>
        <v>0</v>
      </c>
      <c r="CG71" s="4" t="str">
        <f>SUM(CG68:CG70)</f>
        <v>0</v>
      </c>
      <c r="CH71" s="4" t="str">
        <f>IFERROR(CE71*100/BP71,0)</f>
        <v>0</v>
      </c>
    </row>
    <row r="73" spans="1:86">
      <c r="A73" s="4" t="s">
        <v>337</v>
      </c>
      <c r="B73" s="2" t="s">
        <v>338</v>
      </c>
      <c r="C73" t="s">
        <v>339</v>
      </c>
      <c r="D73">
        <v>79900000</v>
      </c>
      <c r="E73">
        <v>0</v>
      </c>
      <c r="F73">
        <v>0</v>
      </c>
      <c r="G73" s="2" t="s">
        <v>43</v>
      </c>
      <c r="H73">
        <v>0</v>
      </c>
      <c r="I73">
        <v>0</v>
      </c>
      <c r="J73" s="2" t="s">
        <v>43</v>
      </c>
      <c r="K73">
        <v>0</v>
      </c>
      <c r="L73">
        <v>1915626</v>
      </c>
      <c r="M73" s="2" t="s">
        <v>43</v>
      </c>
      <c r="N73">
        <v>0</v>
      </c>
      <c r="O73">
        <v>1016194</v>
      </c>
      <c r="P73" s="2" t="s">
        <v>43</v>
      </c>
      <c r="Q73">
        <v>29650000</v>
      </c>
      <c r="R73">
        <v>23226747</v>
      </c>
      <c r="S73" s="2" t="s">
        <v>168</v>
      </c>
      <c r="T73">
        <v>0</v>
      </c>
      <c r="U73">
        <v>28861</v>
      </c>
      <c r="V73" s="2" t="s">
        <v>43</v>
      </c>
      <c r="W73">
        <v>0</v>
      </c>
      <c r="X73">
        <v>134582</v>
      </c>
      <c r="Y73" s="2" t="s">
        <v>43</v>
      </c>
      <c r="Z73">
        <v>0</v>
      </c>
      <c r="AA73">
        <v>35696</v>
      </c>
      <c r="AB73" s="2" t="s">
        <v>43</v>
      </c>
      <c r="AC73">
        <v>0</v>
      </c>
      <c r="AD73">
        <v>0</v>
      </c>
      <c r="AE73" s="2" t="s">
        <v>43</v>
      </c>
      <c r="AI73">
        <v>0</v>
      </c>
      <c r="AJ73">
        <v>1232866</v>
      </c>
      <c r="AK73" s="2" t="s">
        <v>43</v>
      </c>
      <c r="AL73">
        <v>0</v>
      </c>
      <c r="AM73">
        <v>139570</v>
      </c>
      <c r="AN73" s="2" t="s">
        <v>43</v>
      </c>
      <c r="AR73">
        <v>0</v>
      </c>
      <c r="AS73">
        <v>451144</v>
      </c>
      <c r="AT73" s="2" t="s">
        <v>43</v>
      </c>
      <c r="AU73">
        <v>0</v>
      </c>
      <c r="AV73">
        <v>984925</v>
      </c>
      <c r="AW73" s="2" t="s">
        <v>43</v>
      </c>
      <c r="AX73">
        <v>0</v>
      </c>
      <c r="AY73">
        <v>42356935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0</v>
      </c>
      <c r="BI73" s="2" t="s">
        <v>43</v>
      </c>
      <c r="BJ73">
        <v>0</v>
      </c>
      <c r="BK73">
        <v>0</v>
      </c>
      <c r="BL73" s="2" t="s">
        <v>43</v>
      </c>
      <c r="BM73">
        <v>0</v>
      </c>
      <c r="BN73">
        <v>34400</v>
      </c>
      <c r="BO73" s="2" t="s">
        <v>43</v>
      </c>
      <c r="BP73">
        <v>79900000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72634334</v>
      </c>
      <c r="BV73">
        <v>0</v>
      </c>
      <c r="BW73">
        <v>0</v>
      </c>
      <c r="BX73">
        <v>-1076788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7" t="s">
        <v>340</v>
      </c>
      <c r="B74" s="3"/>
      <c r="C74" s="3"/>
      <c r="D74" s="3">
        <v>79900000</v>
      </c>
      <c r="E74" s="3">
        <v>0</v>
      </c>
      <c r="F74" s="3">
        <v>0</v>
      </c>
      <c r="G74" s="5" t="s">
        <v>43</v>
      </c>
      <c r="H74" s="3">
        <v>0</v>
      </c>
      <c r="I74" s="3">
        <v>0</v>
      </c>
      <c r="J74" s="5" t="s">
        <v>43</v>
      </c>
      <c r="K74" s="3">
        <v>0</v>
      </c>
      <c r="L74" s="3">
        <v>1915626</v>
      </c>
      <c r="M74" s="5" t="s">
        <v>43</v>
      </c>
      <c r="N74" s="3">
        <v>0</v>
      </c>
      <c r="O74" s="3">
        <v>1016194</v>
      </c>
      <c r="P74" s="5" t="s">
        <v>43</v>
      </c>
      <c r="Q74" s="3">
        <v>29650000</v>
      </c>
      <c r="R74" s="3">
        <v>23226747</v>
      </c>
      <c r="S74" s="5" t="s">
        <v>168</v>
      </c>
      <c r="T74" s="3">
        <v>0</v>
      </c>
      <c r="U74" s="3">
        <v>28861</v>
      </c>
      <c r="V74" s="5" t="s">
        <v>43</v>
      </c>
      <c r="W74" s="3">
        <v>0</v>
      </c>
      <c r="X74" s="3">
        <v>134582</v>
      </c>
      <c r="Y74" s="5" t="s">
        <v>43</v>
      </c>
      <c r="Z74" s="3">
        <v>0</v>
      </c>
      <c r="AA74" s="3">
        <v>35696</v>
      </c>
      <c r="AB74" s="5" t="s">
        <v>43</v>
      </c>
      <c r="AC74" s="3">
        <v>0</v>
      </c>
      <c r="AD74" s="3">
        <v>0</v>
      </c>
      <c r="AE74" s="5" t="s">
        <v>43</v>
      </c>
      <c r="AF74" s="3"/>
      <c r="AG74" s="3"/>
      <c r="AH74" s="3"/>
      <c r="AI74" s="3">
        <v>0</v>
      </c>
      <c r="AJ74" s="3">
        <v>1232866</v>
      </c>
      <c r="AK74" s="5" t="s">
        <v>43</v>
      </c>
      <c r="AL74" s="3">
        <v>0</v>
      </c>
      <c r="AM74" s="3">
        <v>139570</v>
      </c>
      <c r="AN74" s="5" t="s">
        <v>43</v>
      </c>
      <c r="AO74" s="3"/>
      <c r="AP74" s="3"/>
      <c r="AQ74" s="3"/>
      <c r="AR74" s="3">
        <v>0</v>
      </c>
      <c r="AS74" s="3">
        <v>451144</v>
      </c>
      <c r="AT74" s="5" t="s">
        <v>43</v>
      </c>
      <c r="AU74" s="3">
        <v>0</v>
      </c>
      <c r="AV74" s="3">
        <v>984925</v>
      </c>
      <c r="AW74" s="5" t="s">
        <v>43</v>
      </c>
      <c r="AX74" s="3">
        <v>0</v>
      </c>
      <c r="AY74" s="3">
        <v>42356935</v>
      </c>
      <c r="AZ74" s="5" t="s">
        <v>43</v>
      </c>
      <c r="BA74" s="3"/>
      <c r="BB74" s="3"/>
      <c r="BC74" s="3"/>
      <c r="BD74" s="3">
        <v>0</v>
      </c>
      <c r="BE74" s="3">
        <v>0</v>
      </c>
      <c r="BF74" s="5" t="s">
        <v>43</v>
      </c>
      <c r="BG74" s="3">
        <v>0</v>
      </c>
      <c r="BH74" s="3">
        <v>0</v>
      </c>
      <c r="BI74" s="5" t="s">
        <v>43</v>
      </c>
      <c r="BJ74" s="3">
        <v>0</v>
      </c>
      <c r="BK74" s="3">
        <v>0</v>
      </c>
      <c r="BL74" s="5" t="s">
        <v>43</v>
      </c>
      <c r="BM74" s="3">
        <v>0</v>
      </c>
      <c r="BN74" s="3">
        <v>34400</v>
      </c>
      <c r="BO74" s="5" t="s">
        <v>43</v>
      </c>
      <c r="BP74" s="3">
        <v>79900000</v>
      </c>
      <c r="BQ74" s="3" t="str">
        <f>(F74+I74+L74+O74+R74+U74+X74+AA74+AD74+AJ74+AM74+AS74+AV74+AY74+BE74+BH74+BK74+BN74)</f>
        <v>0</v>
      </c>
      <c r="BR74" s="3" t="str">
        <f>IFERROR(BQ74*100/BP74,0)</f>
        <v>0</v>
      </c>
      <c r="BT74" s="4" t="s">
        <v>340</v>
      </c>
      <c r="BU74" s="4" t="str">
        <f>SUM(BU73:BU73)</f>
        <v>0</v>
      </c>
      <c r="BV74" s="4" t="str">
        <f>SUM(BV73:BV73)</f>
        <v>0</v>
      </c>
      <c r="BW74" s="4" t="str">
        <f>SUM(BW73:BW73)</f>
        <v>0</v>
      </c>
      <c r="BX74" s="4" t="str">
        <f>SUM(BX73:BX73)</f>
        <v>0</v>
      </c>
      <c r="BY74" s="4" t="str">
        <f>SUM(BY73:BY73)</f>
        <v>0</v>
      </c>
      <c r="BZ74" s="4" t="str">
        <f>SUM(BZ73:BZ73)</f>
        <v>0</v>
      </c>
      <c r="CA74" s="4" t="str">
        <f>SUM(CA73:CA73)</f>
        <v>0</v>
      </c>
      <c r="CB74" s="4" t="str">
        <f>SUM(CB73:CB73)</f>
        <v>0</v>
      </c>
      <c r="CC74" s="4" t="str">
        <f>SUM(CC73:CC73)</f>
        <v>0</v>
      </c>
      <c r="CD74" s="4" t="str">
        <f>SUM(CD73:CD73)</f>
        <v>0</v>
      </c>
      <c r="CE74" s="4" t="str">
        <f>SUM(CE73:CE73)</f>
        <v>0</v>
      </c>
      <c r="CF74" s="4" t="str">
        <f>SUM(CF73:CF73)</f>
        <v>0</v>
      </c>
      <c r="CG74" s="4" t="str">
        <f>SUM(CG73:CG73)</f>
        <v>0</v>
      </c>
      <c r="CH74" s="4" t="str">
        <f>IFERROR(CE74*100/BP74,0)</f>
        <v>0</v>
      </c>
    </row>
    <row r="76" spans="1:86">
      <c r="A76" s="4" t="s">
        <v>341</v>
      </c>
      <c r="B76" s="2" t="s">
        <v>342</v>
      </c>
      <c r="C76" t="s">
        <v>343</v>
      </c>
      <c r="D76">
        <v>215045176</v>
      </c>
      <c r="E76">
        <v>0</v>
      </c>
      <c r="F76">
        <v>43746</v>
      </c>
      <c r="G76" s="2" t="s">
        <v>43</v>
      </c>
      <c r="H76">
        <v>0</v>
      </c>
      <c r="I76">
        <v>0</v>
      </c>
      <c r="J76" s="2" t="s">
        <v>43</v>
      </c>
      <c r="K76">
        <v>0</v>
      </c>
      <c r="L76">
        <v>176550033</v>
      </c>
      <c r="M76" s="2" t="s">
        <v>43</v>
      </c>
      <c r="N76">
        <v>0</v>
      </c>
      <c r="O76">
        <v>15353011</v>
      </c>
      <c r="P76" s="2" t="s">
        <v>43</v>
      </c>
      <c r="Q76">
        <v>0</v>
      </c>
      <c r="R76">
        <v>11570134</v>
      </c>
      <c r="S76" s="2" t="s">
        <v>43</v>
      </c>
      <c r="T76">
        <v>0</v>
      </c>
      <c r="U76">
        <v>0</v>
      </c>
      <c r="V76" s="2" t="s">
        <v>43</v>
      </c>
      <c r="W76">
        <v>0</v>
      </c>
      <c r="X76">
        <v>254123</v>
      </c>
      <c r="Y76" s="2" t="s">
        <v>43</v>
      </c>
      <c r="Z76">
        <v>0</v>
      </c>
      <c r="AA76">
        <v>98057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1501904</v>
      </c>
      <c r="AK76" s="2" t="s">
        <v>43</v>
      </c>
      <c r="AL76">
        <v>0</v>
      </c>
      <c r="AM76">
        <v>55870</v>
      </c>
      <c r="AN76" s="2" t="s">
        <v>43</v>
      </c>
      <c r="AR76">
        <v>0</v>
      </c>
      <c r="AS76">
        <v>273394</v>
      </c>
      <c r="AT76" s="2" t="s">
        <v>43</v>
      </c>
      <c r="AU76">
        <v>0</v>
      </c>
      <c r="AV76">
        <v>7749296</v>
      </c>
      <c r="AW76" s="2" t="s">
        <v>43</v>
      </c>
      <c r="AX76">
        <v>0</v>
      </c>
      <c r="AY76">
        <v>1595608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215045176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70278</v>
      </c>
      <c r="BV76">
        <v>216323653</v>
      </c>
      <c r="BW76">
        <v>0</v>
      </c>
      <c r="BX76">
        <v>-154207</v>
      </c>
      <c r="BY76">
        <v>-1193444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3"/>
      <c r="B77" s="2" t="s">
        <v>344</v>
      </c>
      <c r="C77" t="s">
        <v>345</v>
      </c>
      <c r="D77">
        <v>21344160</v>
      </c>
      <c r="E77">
        <v>0</v>
      </c>
      <c r="F77">
        <v>0</v>
      </c>
      <c r="G77" s="2" t="s">
        <v>43</v>
      </c>
      <c r="H77">
        <v>0</v>
      </c>
      <c r="I77">
        <v>0</v>
      </c>
      <c r="J77" s="2" t="s">
        <v>43</v>
      </c>
      <c r="K77">
        <v>0</v>
      </c>
      <c r="L77">
        <v>16912961</v>
      </c>
      <c r="M77" s="2" t="s">
        <v>43</v>
      </c>
      <c r="N77">
        <v>0</v>
      </c>
      <c r="O77">
        <v>1539632</v>
      </c>
      <c r="P77" s="2" t="s">
        <v>43</v>
      </c>
      <c r="Q77">
        <v>0</v>
      </c>
      <c r="R77">
        <v>1717006</v>
      </c>
      <c r="S77" s="2" t="s">
        <v>43</v>
      </c>
      <c r="T77">
        <v>0</v>
      </c>
      <c r="U77">
        <v>0</v>
      </c>
      <c r="V77" s="2" t="s">
        <v>43</v>
      </c>
      <c r="W77">
        <v>0</v>
      </c>
      <c r="X77">
        <v>0</v>
      </c>
      <c r="Y77" s="2" t="s">
        <v>43</v>
      </c>
      <c r="Z77">
        <v>0</v>
      </c>
      <c r="AA77">
        <v>0</v>
      </c>
      <c r="AB77" s="2" t="s">
        <v>43</v>
      </c>
      <c r="AC77">
        <v>0</v>
      </c>
      <c r="AD77">
        <v>0</v>
      </c>
      <c r="AE77" s="2" t="s">
        <v>43</v>
      </c>
      <c r="AI77">
        <v>0</v>
      </c>
      <c r="AJ77">
        <v>0</v>
      </c>
      <c r="AK77" s="2" t="s">
        <v>43</v>
      </c>
      <c r="AL77">
        <v>0</v>
      </c>
      <c r="AM77">
        <v>0</v>
      </c>
      <c r="AN77" s="2" t="s">
        <v>43</v>
      </c>
      <c r="AR77">
        <v>0</v>
      </c>
      <c r="AS77">
        <v>172800</v>
      </c>
      <c r="AT77" s="2" t="s">
        <v>43</v>
      </c>
      <c r="AU77">
        <v>0</v>
      </c>
      <c r="AV77">
        <v>696550</v>
      </c>
      <c r="AW77" s="2" t="s">
        <v>43</v>
      </c>
      <c r="AX77">
        <v>0</v>
      </c>
      <c r="AY77">
        <v>305211</v>
      </c>
      <c r="AZ77" s="2" t="s">
        <v>43</v>
      </c>
      <c r="BD77">
        <v>0</v>
      </c>
      <c r="BE77">
        <v>0</v>
      </c>
      <c r="BF77" s="2" t="s">
        <v>43</v>
      </c>
      <c r="BG77">
        <v>0</v>
      </c>
      <c r="BH77">
        <v>0</v>
      </c>
      <c r="BI77" s="2" t="s">
        <v>43</v>
      </c>
      <c r="BJ77">
        <v>0</v>
      </c>
      <c r="BK77">
        <v>0</v>
      </c>
      <c r="BL77" s="2" t="s">
        <v>43</v>
      </c>
      <c r="BM77">
        <v>0</v>
      </c>
      <c r="BN77">
        <v>0</v>
      </c>
      <c r="BO77" s="2" t="s">
        <v>43</v>
      </c>
      <c r="BP77">
        <v>21344160</v>
      </c>
      <c r="BQ77" t="str">
        <f>(F77+I77+L77+O77+R77+U77+X77+AA77+AD77+AJ77+AM77+AS77+AV77+AY77+BE77+BH77+BK77+BN77)</f>
        <v>0</v>
      </c>
      <c r="BR77" s="2" t="str">
        <f>IFERROR(BQ77*100/BP77,0)</f>
        <v>0</v>
      </c>
      <c r="BU77">
        <v>0</v>
      </c>
      <c r="BV77">
        <v>21531090</v>
      </c>
      <c r="BW77">
        <v>0</v>
      </c>
      <c r="BX77">
        <v>-84786</v>
      </c>
      <c r="BY77">
        <v>-102144</v>
      </c>
      <c r="BZ77">
        <v>0</v>
      </c>
      <c r="CA77">
        <v>0</v>
      </c>
      <c r="CB77">
        <v>0</v>
      </c>
      <c r="CC77" t="str">
        <f>(BU77+BV77+BW77+BX77+BY77+BZ77+CA77+CB77)</f>
        <v>0</v>
      </c>
      <c r="CD77">
        <v>0</v>
      </c>
      <c r="CE77" t="str">
        <f>(BU77+BV77+BW77+BX77+BY77+BZ77+CA77+CB77)-CD77</f>
        <v>0</v>
      </c>
      <c r="CF77" t="str">
        <f>(BQ77-BP77)</f>
        <v>0</v>
      </c>
      <c r="CG77" t="str">
        <f>CE77-BW77+BZ77</f>
        <v>0</v>
      </c>
      <c r="CH77" t="str">
        <f>IFERROR(CE77*100/BP77,0)</f>
        <v>0</v>
      </c>
    </row>
    <row r="78" spans="1:86">
      <c r="A78" s="3"/>
      <c r="B78" s="2" t="s">
        <v>346</v>
      </c>
      <c r="C78" t="s">
        <v>347</v>
      </c>
      <c r="D78">
        <v>0</v>
      </c>
      <c r="E78">
        <v>0</v>
      </c>
      <c r="F78">
        <v>0</v>
      </c>
      <c r="G78" s="2" t="s">
        <v>43</v>
      </c>
      <c r="H78">
        <v>0</v>
      </c>
      <c r="I78">
        <v>0</v>
      </c>
      <c r="J78" s="2" t="s">
        <v>43</v>
      </c>
      <c r="K78">
        <v>0</v>
      </c>
      <c r="L78">
        <v>0</v>
      </c>
      <c r="M78" s="2" t="s">
        <v>43</v>
      </c>
      <c r="N78">
        <v>0</v>
      </c>
      <c r="O78">
        <v>0</v>
      </c>
      <c r="P78" s="2" t="s">
        <v>43</v>
      </c>
      <c r="Q78">
        <v>0</v>
      </c>
      <c r="R78">
        <v>0</v>
      </c>
      <c r="S78" s="2" t="s">
        <v>43</v>
      </c>
      <c r="T78">
        <v>0</v>
      </c>
      <c r="U78">
        <v>0</v>
      </c>
      <c r="V78" s="2" t="s">
        <v>43</v>
      </c>
      <c r="W78">
        <v>0</v>
      </c>
      <c r="X78">
        <v>0</v>
      </c>
      <c r="Y78" s="2" t="s">
        <v>43</v>
      </c>
      <c r="Z78">
        <v>0</v>
      </c>
      <c r="AA78">
        <v>0</v>
      </c>
      <c r="AB78" s="2" t="s">
        <v>43</v>
      </c>
      <c r="AC78">
        <v>0</v>
      </c>
      <c r="AD78">
        <v>0</v>
      </c>
      <c r="AE78" s="2" t="s">
        <v>43</v>
      </c>
      <c r="AI78">
        <v>0</v>
      </c>
      <c r="AJ78">
        <v>0</v>
      </c>
      <c r="AK78" s="2" t="s">
        <v>43</v>
      </c>
      <c r="AL78">
        <v>0</v>
      </c>
      <c r="AM78">
        <v>0</v>
      </c>
      <c r="AN78" s="2" t="s">
        <v>43</v>
      </c>
      <c r="AR78">
        <v>0</v>
      </c>
      <c r="AS78">
        <v>0</v>
      </c>
      <c r="AT78" s="2" t="s">
        <v>43</v>
      </c>
      <c r="AU78">
        <v>0</v>
      </c>
      <c r="AV78">
        <v>0</v>
      </c>
      <c r="AW78" s="2" t="s">
        <v>43</v>
      </c>
      <c r="AX78">
        <v>0</v>
      </c>
      <c r="AY78">
        <v>0</v>
      </c>
      <c r="AZ78" s="2" t="s">
        <v>43</v>
      </c>
      <c r="BD78">
        <v>0</v>
      </c>
      <c r="BE78">
        <v>0</v>
      </c>
      <c r="BF78" s="2" t="s">
        <v>43</v>
      </c>
      <c r="BG78">
        <v>0</v>
      </c>
      <c r="BH78">
        <v>0</v>
      </c>
      <c r="BI78" s="2" t="s">
        <v>43</v>
      </c>
      <c r="BJ78">
        <v>0</v>
      </c>
      <c r="BK78">
        <v>0</v>
      </c>
      <c r="BL78" s="2" t="s">
        <v>43</v>
      </c>
      <c r="BM78">
        <v>0</v>
      </c>
      <c r="BN78">
        <v>0</v>
      </c>
      <c r="BO78" s="2" t="s">
        <v>43</v>
      </c>
      <c r="BP78">
        <v>0</v>
      </c>
      <c r="BQ78" t="str">
        <f>(F78+I78+L78+O78+R78+U78+X78+AA78+AD78+AJ78+AM78+AS78+AV78+AY78+BE78+BH78+BK78+BN78)</f>
        <v>0</v>
      </c>
      <c r="BR78" s="2" t="str">
        <f>IFERROR(BQ78*100/BP78,0)</f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 t="str">
        <f>(BU78+BV78+BW78+BX78+BY78+BZ78+CA78+CB78)</f>
        <v>0</v>
      </c>
      <c r="CD78">
        <v>0</v>
      </c>
      <c r="CE78" t="str">
        <f>(BU78+BV78+BW78+BX78+BY78+BZ78+CA78+CB78)-CD78</f>
        <v>0</v>
      </c>
      <c r="CF78" t="str">
        <f>(BQ78-BP78)</f>
        <v>0</v>
      </c>
      <c r="CG78" t="str">
        <f>CE78-BW78+BZ78</f>
        <v>0</v>
      </c>
      <c r="CH78" t="str">
        <f>IFERROR(CE78*100/BP78,0)</f>
        <v>0</v>
      </c>
    </row>
    <row r="79" spans="1:86">
      <c r="A79" s="3"/>
      <c r="B79" s="2" t="s">
        <v>348</v>
      </c>
      <c r="C79" t="s">
        <v>349</v>
      </c>
      <c r="D79">
        <v>0</v>
      </c>
      <c r="E79">
        <v>0</v>
      </c>
      <c r="F79">
        <v>0</v>
      </c>
      <c r="G79" s="2" t="s">
        <v>43</v>
      </c>
      <c r="H79">
        <v>0</v>
      </c>
      <c r="I79">
        <v>0</v>
      </c>
      <c r="J79" s="2" t="s">
        <v>43</v>
      </c>
      <c r="K79">
        <v>0</v>
      </c>
      <c r="L79">
        <v>0</v>
      </c>
      <c r="M79" s="2" t="s">
        <v>43</v>
      </c>
      <c r="N79">
        <v>0</v>
      </c>
      <c r="O79">
        <v>0</v>
      </c>
      <c r="P79" s="2" t="s">
        <v>43</v>
      </c>
      <c r="Q79">
        <v>0</v>
      </c>
      <c r="R79">
        <v>0</v>
      </c>
      <c r="S79" s="2" t="s">
        <v>43</v>
      </c>
      <c r="T79">
        <v>0</v>
      </c>
      <c r="U79">
        <v>0</v>
      </c>
      <c r="V79" s="2" t="s">
        <v>43</v>
      </c>
      <c r="W79">
        <v>0</v>
      </c>
      <c r="X79">
        <v>0</v>
      </c>
      <c r="Y79" s="2" t="s">
        <v>43</v>
      </c>
      <c r="Z79">
        <v>0</v>
      </c>
      <c r="AA79">
        <v>0</v>
      </c>
      <c r="AB79" s="2" t="s">
        <v>43</v>
      </c>
      <c r="AC79">
        <v>0</v>
      </c>
      <c r="AD79">
        <v>0</v>
      </c>
      <c r="AE79" s="2" t="s">
        <v>43</v>
      </c>
      <c r="AI79">
        <v>0</v>
      </c>
      <c r="AJ79">
        <v>0</v>
      </c>
      <c r="AK79" s="2" t="s">
        <v>43</v>
      </c>
      <c r="AL79">
        <v>0</v>
      </c>
      <c r="AM79">
        <v>0</v>
      </c>
      <c r="AN79" s="2" t="s">
        <v>43</v>
      </c>
      <c r="AR79">
        <v>0</v>
      </c>
      <c r="AS79">
        <v>0</v>
      </c>
      <c r="AT79" s="2" t="s">
        <v>43</v>
      </c>
      <c r="AU79">
        <v>0</v>
      </c>
      <c r="AV79">
        <v>0</v>
      </c>
      <c r="AW79" s="2" t="s">
        <v>43</v>
      </c>
      <c r="AX79">
        <v>0</v>
      </c>
      <c r="AY79">
        <v>0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0</v>
      </c>
      <c r="BO79" s="2" t="s">
        <v>43</v>
      </c>
      <c r="BP79">
        <v>0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350</v>
      </c>
      <c r="C80" t="s">
        <v>351</v>
      </c>
      <c r="D80">
        <v>134139</v>
      </c>
      <c r="E80">
        <v>0</v>
      </c>
      <c r="F80">
        <v>0</v>
      </c>
      <c r="G80" s="2" t="s">
        <v>43</v>
      </c>
      <c r="H80">
        <v>0</v>
      </c>
      <c r="I80">
        <v>0</v>
      </c>
      <c r="J80" s="2" t="s">
        <v>43</v>
      </c>
      <c r="K80">
        <v>0</v>
      </c>
      <c r="L80">
        <v>79431</v>
      </c>
      <c r="M80" s="2" t="s">
        <v>43</v>
      </c>
      <c r="N80">
        <v>0</v>
      </c>
      <c r="O80">
        <v>54708</v>
      </c>
      <c r="P80" s="2" t="s">
        <v>43</v>
      </c>
      <c r="Q80">
        <v>0</v>
      </c>
      <c r="R80">
        <v>0</v>
      </c>
      <c r="S80" s="2" t="s">
        <v>43</v>
      </c>
      <c r="T80">
        <v>0</v>
      </c>
      <c r="U80">
        <v>0</v>
      </c>
      <c r="V80" s="2" t="s">
        <v>43</v>
      </c>
      <c r="W80">
        <v>0</v>
      </c>
      <c r="X80">
        <v>0</v>
      </c>
      <c r="Y80" s="2" t="s">
        <v>43</v>
      </c>
      <c r="Z80">
        <v>0</v>
      </c>
      <c r="AA80">
        <v>0</v>
      </c>
      <c r="AB80" s="2" t="s">
        <v>43</v>
      </c>
      <c r="AC80">
        <v>0</v>
      </c>
      <c r="AD80">
        <v>0</v>
      </c>
      <c r="AE80" s="2" t="s">
        <v>43</v>
      </c>
      <c r="AI80">
        <v>0</v>
      </c>
      <c r="AJ80">
        <v>0</v>
      </c>
      <c r="AK80" s="2" t="s">
        <v>43</v>
      </c>
      <c r="AL80">
        <v>0</v>
      </c>
      <c r="AM80">
        <v>0</v>
      </c>
      <c r="AN80" s="2" t="s">
        <v>43</v>
      </c>
      <c r="AR80">
        <v>0</v>
      </c>
      <c r="AS80">
        <v>0</v>
      </c>
      <c r="AT80" s="2" t="s">
        <v>43</v>
      </c>
      <c r="AU80">
        <v>0</v>
      </c>
      <c r="AV80">
        <v>0</v>
      </c>
      <c r="AW80" s="2" t="s">
        <v>43</v>
      </c>
      <c r="AX80">
        <v>0</v>
      </c>
      <c r="AY80">
        <v>0</v>
      </c>
      <c r="AZ80" s="2" t="s">
        <v>43</v>
      </c>
      <c r="BD80">
        <v>0</v>
      </c>
      <c r="BE80">
        <v>0</v>
      </c>
      <c r="BF80" s="2" t="s">
        <v>43</v>
      </c>
      <c r="BG80">
        <v>0</v>
      </c>
      <c r="BH80">
        <v>0</v>
      </c>
      <c r="BI80" s="2" t="s">
        <v>43</v>
      </c>
      <c r="BJ80">
        <v>0</v>
      </c>
      <c r="BK80">
        <v>0</v>
      </c>
      <c r="BL80" s="2" t="s">
        <v>43</v>
      </c>
      <c r="BM80">
        <v>0</v>
      </c>
      <c r="BN80">
        <v>0</v>
      </c>
      <c r="BO80" s="2" t="s">
        <v>43</v>
      </c>
      <c r="BP80">
        <v>134139</v>
      </c>
      <c r="BQ80" t="str">
        <f>(F80+I80+L80+O80+R80+U80+X80+AA80+AD80+AJ80+AM80+AS80+AV80+AY80+BE80+BH80+BK80+BN80)</f>
        <v>0</v>
      </c>
      <c r="BR80" s="2" t="str">
        <f>IFERROR(BQ80*100/BP80,0)</f>
        <v>0</v>
      </c>
      <c r="BU80">
        <v>254266</v>
      </c>
      <c r="BV80">
        <v>0</v>
      </c>
      <c r="BW80">
        <v>0</v>
      </c>
      <c r="BX80">
        <v>-120127</v>
      </c>
      <c r="BY80">
        <v>0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352</v>
      </c>
      <c r="C81" t="s">
        <v>353</v>
      </c>
      <c r="D81">
        <v>51171032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230000000</v>
      </c>
      <c r="L81">
        <v>42300265</v>
      </c>
      <c r="M81" s="2" t="s">
        <v>72</v>
      </c>
      <c r="N81">
        <v>26700000</v>
      </c>
      <c r="O81">
        <v>3203905</v>
      </c>
      <c r="P81" s="2" t="s">
        <v>251</v>
      </c>
      <c r="Q81">
        <v>22400000</v>
      </c>
      <c r="R81">
        <v>3508336</v>
      </c>
      <c r="S81" s="2" t="s">
        <v>109</v>
      </c>
      <c r="T81">
        <v>0</v>
      </c>
      <c r="U81">
        <v>0</v>
      </c>
      <c r="V81" s="2" t="s">
        <v>43</v>
      </c>
      <c r="W81">
        <v>0</v>
      </c>
      <c r="X81">
        <v>159696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649946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53700</v>
      </c>
      <c r="AT81" s="2" t="s">
        <v>43</v>
      </c>
      <c r="AU81">
        <v>0</v>
      </c>
      <c r="AV81">
        <v>948484</v>
      </c>
      <c r="AW81" s="2" t="s">
        <v>43</v>
      </c>
      <c r="AX81">
        <v>0</v>
      </c>
      <c r="AY81">
        <v>346700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51171032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0</v>
      </c>
      <c r="BV81">
        <v>51401019</v>
      </c>
      <c r="BW81">
        <v>0</v>
      </c>
      <c r="BX81">
        <v>-229987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354</v>
      </c>
      <c r="C82" t="s">
        <v>355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356</v>
      </c>
      <c r="C83" t="s">
        <v>357</v>
      </c>
      <c r="D83">
        <v>0</v>
      </c>
      <c r="E83">
        <v>0</v>
      </c>
      <c r="F83">
        <v>0</v>
      </c>
      <c r="G83" s="2" t="s">
        <v>43</v>
      </c>
      <c r="H83">
        <v>0</v>
      </c>
      <c r="I83">
        <v>0</v>
      </c>
      <c r="J83" s="2" t="s">
        <v>43</v>
      </c>
      <c r="K83">
        <v>0</v>
      </c>
      <c r="L83">
        <v>0</v>
      </c>
      <c r="M83" s="2" t="s">
        <v>43</v>
      </c>
      <c r="N83">
        <v>0</v>
      </c>
      <c r="O83">
        <v>0</v>
      </c>
      <c r="P83" s="2" t="s">
        <v>43</v>
      </c>
      <c r="Q83">
        <v>0</v>
      </c>
      <c r="R83">
        <v>0</v>
      </c>
      <c r="S83" s="2" t="s">
        <v>43</v>
      </c>
      <c r="T83">
        <v>0</v>
      </c>
      <c r="U83">
        <v>0</v>
      </c>
      <c r="V83" s="2" t="s">
        <v>43</v>
      </c>
      <c r="W83">
        <v>0</v>
      </c>
      <c r="X83">
        <v>0</v>
      </c>
      <c r="Y83" s="2" t="s">
        <v>43</v>
      </c>
      <c r="Z83">
        <v>0</v>
      </c>
      <c r="AA83">
        <v>0</v>
      </c>
      <c r="AB83" s="2" t="s">
        <v>43</v>
      </c>
      <c r="AC83">
        <v>0</v>
      </c>
      <c r="AD83">
        <v>0</v>
      </c>
      <c r="AE83" s="2" t="s">
        <v>43</v>
      </c>
      <c r="AI83">
        <v>0</v>
      </c>
      <c r="AJ83">
        <v>0</v>
      </c>
      <c r="AK83" s="2" t="s">
        <v>43</v>
      </c>
      <c r="AL83">
        <v>0</v>
      </c>
      <c r="AM83">
        <v>0</v>
      </c>
      <c r="AN83" s="2" t="s">
        <v>43</v>
      </c>
      <c r="AR83">
        <v>0</v>
      </c>
      <c r="AS83">
        <v>0</v>
      </c>
      <c r="AT83" s="2" t="s">
        <v>43</v>
      </c>
      <c r="AU83">
        <v>0</v>
      </c>
      <c r="AV83">
        <v>0</v>
      </c>
      <c r="AW83" s="2" t="s">
        <v>43</v>
      </c>
      <c r="AX83">
        <v>0</v>
      </c>
      <c r="AY83">
        <v>0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0</v>
      </c>
      <c r="BL83" s="2" t="s">
        <v>43</v>
      </c>
      <c r="BM83">
        <v>0</v>
      </c>
      <c r="BN83">
        <v>0</v>
      </c>
      <c r="BO83" s="2" t="s">
        <v>43</v>
      </c>
      <c r="BP83">
        <v>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358</v>
      </c>
      <c r="C84" t="s">
        <v>359</v>
      </c>
      <c r="D84">
        <v>1339125581</v>
      </c>
      <c r="E84">
        <v>0</v>
      </c>
      <c r="F84">
        <v>190613</v>
      </c>
      <c r="G84" s="2" t="s">
        <v>43</v>
      </c>
      <c r="H84">
        <v>0</v>
      </c>
      <c r="I84">
        <v>508037</v>
      </c>
      <c r="J84" s="2" t="s">
        <v>43</v>
      </c>
      <c r="K84">
        <v>1000000000</v>
      </c>
      <c r="L84">
        <v>1103273465</v>
      </c>
      <c r="M84" s="2" t="s">
        <v>202</v>
      </c>
      <c r="N84">
        <v>59850000</v>
      </c>
      <c r="O84">
        <v>56101427</v>
      </c>
      <c r="P84" s="2" t="s">
        <v>275</v>
      </c>
      <c r="Q84">
        <v>89450000</v>
      </c>
      <c r="R84">
        <v>93613446</v>
      </c>
      <c r="S84" s="2" t="s">
        <v>113</v>
      </c>
      <c r="T84">
        <v>0</v>
      </c>
      <c r="U84">
        <v>15518</v>
      </c>
      <c r="V84" s="2" t="s">
        <v>43</v>
      </c>
      <c r="W84">
        <v>0</v>
      </c>
      <c r="X84">
        <v>797230</v>
      </c>
      <c r="Y84" s="2" t="s">
        <v>43</v>
      </c>
      <c r="Z84">
        <v>0</v>
      </c>
      <c r="AA84">
        <v>1567141</v>
      </c>
      <c r="AB84" s="2" t="s">
        <v>43</v>
      </c>
      <c r="AC84">
        <v>0</v>
      </c>
      <c r="AD84">
        <v>17500</v>
      </c>
      <c r="AE84" s="2" t="s">
        <v>43</v>
      </c>
      <c r="AI84">
        <v>0</v>
      </c>
      <c r="AJ84">
        <v>15012987</v>
      </c>
      <c r="AK84" s="2" t="s">
        <v>43</v>
      </c>
      <c r="AL84">
        <v>0</v>
      </c>
      <c r="AM84">
        <v>1308391</v>
      </c>
      <c r="AN84" s="2" t="s">
        <v>43</v>
      </c>
      <c r="AR84">
        <v>0</v>
      </c>
      <c r="AS84">
        <v>2999593</v>
      </c>
      <c r="AT84" s="2" t="s">
        <v>43</v>
      </c>
      <c r="AU84">
        <v>0</v>
      </c>
      <c r="AV84">
        <v>44718728</v>
      </c>
      <c r="AW84" s="2" t="s">
        <v>43</v>
      </c>
      <c r="AX84">
        <v>0</v>
      </c>
      <c r="AY84">
        <v>18365285</v>
      </c>
      <c r="AZ84" s="2" t="s">
        <v>43</v>
      </c>
      <c r="BD84">
        <v>0</v>
      </c>
      <c r="BE84">
        <v>0</v>
      </c>
      <c r="BF84" s="2" t="s">
        <v>43</v>
      </c>
      <c r="BG84">
        <v>0</v>
      </c>
      <c r="BH84">
        <v>0</v>
      </c>
      <c r="BI84" s="2" t="s">
        <v>43</v>
      </c>
      <c r="BJ84">
        <v>0</v>
      </c>
      <c r="BK84">
        <v>0</v>
      </c>
      <c r="BL84" s="2" t="s">
        <v>43</v>
      </c>
      <c r="BM84">
        <v>0</v>
      </c>
      <c r="BN84">
        <v>636220</v>
      </c>
      <c r="BO84" s="2" t="s">
        <v>43</v>
      </c>
      <c r="BP84">
        <v>1339125581</v>
      </c>
      <c r="BQ84" t="str">
        <f>(F84+I84+L84+O84+R84+U84+X84+AA84+AD84+AJ84+AM84+AS84+AV84+AY84+BE84+BH84+BK84+BN84)</f>
        <v>0</v>
      </c>
      <c r="BR84" s="2" t="str">
        <f>IFERROR(BQ84*100/BP84,0)</f>
        <v>0</v>
      </c>
      <c r="BU84">
        <v>1341683162</v>
      </c>
      <c r="BV84">
        <v>0</v>
      </c>
      <c r="BW84">
        <v>0</v>
      </c>
      <c r="BX84">
        <v>-33535272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7" t="s">
        <v>360</v>
      </c>
      <c r="B85" s="3"/>
      <c r="C85" s="3"/>
      <c r="D85" s="3">
        <v>1626820088</v>
      </c>
      <c r="E85" s="3">
        <v>0</v>
      </c>
      <c r="F85" s="3">
        <v>234359</v>
      </c>
      <c r="G85" s="5" t="s">
        <v>43</v>
      </c>
      <c r="H85" s="3">
        <v>0</v>
      </c>
      <c r="I85" s="3">
        <v>508037</v>
      </c>
      <c r="J85" s="5" t="s">
        <v>43</v>
      </c>
      <c r="K85" s="3">
        <v>1230000000</v>
      </c>
      <c r="L85" s="3">
        <v>1339116155</v>
      </c>
      <c r="M85" s="5" t="s">
        <v>322</v>
      </c>
      <c r="N85" s="3">
        <v>86550000</v>
      </c>
      <c r="O85" s="3">
        <v>76252683</v>
      </c>
      <c r="P85" s="5" t="s">
        <v>310</v>
      </c>
      <c r="Q85" s="3">
        <v>111850000</v>
      </c>
      <c r="R85" s="3">
        <v>110408922</v>
      </c>
      <c r="S85" s="5" t="s">
        <v>180</v>
      </c>
      <c r="T85" s="3">
        <v>0</v>
      </c>
      <c r="U85" s="3">
        <v>15518</v>
      </c>
      <c r="V85" s="5" t="s">
        <v>43</v>
      </c>
      <c r="W85" s="3">
        <v>0</v>
      </c>
      <c r="X85" s="3">
        <v>1211049</v>
      </c>
      <c r="Y85" s="5" t="s">
        <v>43</v>
      </c>
      <c r="Z85" s="3">
        <v>0</v>
      </c>
      <c r="AA85" s="3">
        <v>1665198</v>
      </c>
      <c r="AB85" s="5" t="s">
        <v>43</v>
      </c>
      <c r="AC85" s="3">
        <v>0</v>
      </c>
      <c r="AD85" s="3">
        <v>17500</v>
      </c>
      <c r="AE85" s="5" t="s">
        <v>43</v>
      </c>
      <c r="AF85" s="3"/>
      <c r="AG85" s="3"/>
      <c r="AH85" s="3"/>
      <c r="AI85" s="3">
        <v>0</v>
      </c>
      <c r="AJ85" s="3">
        <v>17164837</v>
      </c>
      <c r="AK85" s="5" t="s">
        <v>43</v>
      </c>
      <c r="AL85" s="3">
        <v>0</v>
      </c>
      <c r="AM85" s="3">
        <v>1364261</v>
      </c>
      <c r="AN85" s="5" t="s">
        <v>43</v>
      </c>
      <c r="AO85" s="3"/>
      <c r="AP85" s="3"/>
      <c r="AQ85" s="3"/>
      <c r="AR85" s="3">
        <v>0</v>
      </c>
      <c r="AS85" s="3">
        <v>3499487</v>
      </c>
      <c r="AT85" s="5" t="s">
        <v>43</v>
      </c>
      <c r="AU85" s="3">
        <v>0</v>
      </c>
      <c r="AV85" s="3">
        <v>54113058</v>
      </c>
      <c r="AW85" s="5" t="s">
        <v>43</v>
      </c>
      <c r="AX85" s="3">
        <v>0</v>
      </c>
      <c r="AY85" s="3">
        <v>20612804</v>
      </c>
      <c r="AZ85" s="5" t="s">
        <v>43</v>
      </c>
      <c r="BA85" s="3"/>
      <c r="BB85" s="3"/>
      <c r="BC85" s="3"/>
      <c r="BD85" s="3">
        <v>0</v>
      </c>
      <c r="BE85" s="3">
        <v>0</v>
      </c>
      <c r="BF85" s="5" t="s">
        <v>43</v>
      </c>
      <c r="BG85" s="3">
        <v>0</v>
      </c>
      <c r="BH85" s="3">
        <v>0</v>
      </c>
      <c r="BI85" s="5" t="s">
        <v>43</v>
      </c>
      <c r="BJ85" s="3">
        <v>0</v>
      </c>
      <c r="BK85" s="3">
        <v>0</v>
      </c>
      <c r="BL85" s="5" t="s">
        <v>43</v>
      </c>
      <c r="BM85" s="3">
        <v>0</v>
      </c>
      <c r="BN85" s="3">
        <v>636220</v>
      </c>
      <c r="BO85" s="5" t="s">
        <v>43</v>
      </c>
      <c r="BP85" s="3">
        <v>1626820088</v>
      </c>
      <c r="BQ85" s="3" t="str">
        <f>(F85+I85+L85+O85+R85+U85+X85+AA85+AD85+AJ85+AM85+AS85+AV85+AY85+BE85+BH85+BK85+BN85)</f>
        <v>0</v>
      </c>
      <c r="BR85" s="3" t="str">
        <f>IFERROR(BQ85*100/BP85,0)</f>
        <v>0</v>
      </c>
      <c r="BT85" s="4" t="s">
        <v>360</v>
      </c>
      <c r="BU85" s="4" t="str">
        <f>SUM(BU76:BU84)</f>
        <v>0</v>
      </c>
      <c r="BV85" s="4" t="str">
        <f>SUM(BV76:BV84)</f>
        <v>0</v>
      </c>
      <c r="BW85" s="4" t="str">
        <f>SUM(BW76:BW84)</f>
        <v>0</v>
      </c>
      <c r="BX85" s="4" t="str">
        <f>SUM(BX76:BX84)</f>
        <v>0</v>
      </c>
      <c r="BY85" s="4" t="str">
        <f>SUM(BY76:BY84)</f>
        <v>0</v>
      </c>
      <c r="BZ85" s="4" t="str">
        <f>SUM(BZ76:BZ84)</f>
        <v>0</v>
      </c>
      <c r="CA85" s="4" t="str">
        <f>SUM(CA76:CA84)</f>
        <v>0</v>
      </c>
      <c r="CB85" s="4" t="str">
        <f>SUM(CB76:CB84)</f>
        <v>0</v>
      </c>
      <c r="CC85" s="4" t="str">
        <f>SUM(CC76:CC84)</f>
        <v>0</v>
      </c>
      <c r="CD85" s="4" t="str">
        <f>SUM(CD76:CD84)</f>
        <v>0</v>
      </c>
      <c r="CE85" s="4" t="str">
        <f>SUM(CE76:CE84)</f>
        <v>0</v>
      </c>
      <c r="CF85" s="4" t="str">
        <f>SUM(CF76:CF84)</f>
        <v>0</v>
      </c>
      <c r="CG85" s="4" t="str">
        <f>SUM(CG76:CG84)</f>
        <v>0</v>
      </c>
      <c r="CH85" s="4" t="str">
        <f>IFERROR(CE85*100/BP85,0)</f>
        <v>0</v>
      </c>
    </row>
    <row r="87" spans="1:86">
      <c r="A87" s="4" t="s">
        <v>361</v>
      </c>
      <c r="B87" s="2" t="s">
        <v>362</v>
      </c>
      <c r="C87" t="s">
        <v>363</v>
      </c>
      <c r="D87">
        <v>0</v>
      </c>
      <c r="E87">
        <v>0</v>
      </c>
      <c r="F87">
        <v>0</v>
      </c>
      <c r="G87" s="2" t="s">
        <v>43</v>
      </c>
      <c r="H87">
        <v>0</v>
      </c>
      <c r="I87">
        <v>0</v>
      </c>
      <c r="J87" s="2" t="s">
        <v>43</v>
      </c>
      <c r="K87">
        <v>0</v>
      </c>
      <c r="L87">
        <v>1623502</v>
      </c>
      <c r="M87" s="2" t="s">
        <v>43</v>
      </c>
      <c r="N87">
        <v>0</v>
      </c>
      <c r="O87">
        <v>17316</v>
      </c>
      <c r="P87" s="2" t="s">
        <v>43</v>
      </c>
      <c r="Q87">
        <v>0</v>
      </c>
      <c r="R87">
        <v>78902</v>
      </c>
      <c r="S87" s="2" t="s">
        <v>43</v>
      </c>
      <c r="T87">
        <v>0</v>
      </c>
      <c r="U87">
        <v>0</v>
      </c>
      <c r="V87" s="2" t="s">
        <v>43</v>
      </c>
      <c r="W87">
        <v>0</v>
      </c>
      <c r="X87">
        <v>0</v>
      </c>
      <c r="Y87" s="2" t="s">
        <v>43</v>
      </c>
      <c r="Z87">
        <v>0</v>
      </c>
      <c r="AA87">
        <v>0</v>
      </c>
      <c r="AB87" s="2" t="s">
        <v>43</v>
      </c>
      <c r="AC87">
        <v>0</v>
      </c>
      <c r="AD87">
        <v>0</v>
      </c>
      <c r="AE87" s="2" t="s">
        <v>43</v>
      </c>
      <c r="AI87">
        <v>0</v>
      </c>
      <c r="AJ87">
        <v>26475</v>
      </c>
      <c r="AK87" s="2" t="s">
        <v>43</v>
      </c>
      <c r="AL87">
        <v>0</v>
      </c>
      <c r="AM87">
        <v>0</v>
      </c>
      <c r="AN87" s="2" t="s">
        <v>43</v>
      </c>
      <c r="AR87">
        <v>0</v>
      </c>
      <c r="AS87">
        <v>35640</v>
      </c>
      <c r="AT87" s="2" t="s">
        <v>43</v>
      </c>
      <c r="AU87">
        <v>0</v>
      </c>
      <c r="AV87">
        <v>0</v>
      </c>
      <c r="AW87" s="2" t="s">
        <v>43</v>
      </c>
      <c r="AX87">
        <v>0</v>
      </c>
      <c r="AY87">
        <v>0</v>
      </c>
      <c r="AZ87" s="2" t="s">
        <v>43</v>
      </c>
      <c r="BD87">
        <v>0</v>
      </c>
      <c r="BE87">
        <v>0</v>
      </c>
      <c r="BF87" s="2" t="s">
        <v>43</v>
      </c>
      <c r="BG87">
        <v>0</v>
      </c>
      <c r="BH87">
        <v>0</v>
      </c>
      <c r="BI87" s="2" t="s">
        <v>43</v>
      </c>
      <c r="BJ87">
        <v>0</v>
      </c>
      <c r="BK87">
        <v>0</v>
      </c>
      <c r="BL87" s="2" t="s">
        <v>43</v>
      </c>
      <c r="BM87">
        <v>0</v>
      </c>
      <c r="BN87">
        <v>0</v>
      </c>
      <c r="BO87" s="2" t="s">
        <v>43</v>
      </c>
      <c r="BP87">
        <v>0</v>
      </c>
      <c r="BQ87" t="str">
        <f>(F87+I87+L87+O87+R87+U87+X87+AA87+AD87+AJ87+AM87+AS87+AV87+AY87+BE87+BH87+BK87+BN87)</f>
        <v>0</v>
      </c>
      <c r="BR87" s="2" t="str">
        <f>IFERROR(BQ87*100/BP87,0)</f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 t="str">
        <f>(BU87+BV87+BW87+BX87+BY87+BZ87+CA87+CB87)</f>
        <v>0</v>
      </c>
      <c r="CD87">
        <v>0</v>
      </c>
      <c r="CE87" t="str">
        <f>(BU87+BV87+BW87+BX87+BY87+BZ87+CA87+CB87)-CD87</f>
        <v>0</v>
      </c>
      <c r="CF87" t="str">
        <f>(BQ87-BP87)</f>
        <v>0</v>
      </c>
      <c r="CG87" t="str">
        <f>CE87-BW87+BZ87</f>
        <v>0</v>
      </c>
      <c r="CH87" t="str">
        <f>IFERROR(CE87*100/BP87,0)</f>
        <v>0</v>
      </c>
    </row>
    <row r="88" spans="1:86">
      <c r="A88" s="3"/>
      <c r="B88" s="2" t="s">
        <v>364</v>
      </c>
      <c r="C88" t="s">
        <v>365</v>
      </c>
      <c r="D88">
        <v>0</v>
      </c>
      <c r="E88">
        <v>0</v>
      </c>
      <c r="F88">
        <v>392508</v>
      </c>
      <c r="G88" s="2" t="s">
        <v>43</v>
      </c>
      <c r="H88">
        <v>0</v>
      </c>
      <c r="I88">
        <v>4179047</v>
      </c>
      <c r="J88" s="2" t="s">
        <v>43</v>
      </c>
      <c r="K88">
        <v>0</v>
      </c>
      <c r="L88">
        <v>2380303</v>
      </c>
      <c r="M88" s="2" t="s">
        <v>43</v>
      </c>
      <c r="N88">
        <v>0</v>
      </c>
      <c r="O88">
        <v>-263203</v>
      </c>
      <c r="P88" s="2" t="s">
        <v>43</v>
      </c>
      <c r="Q88">
        <v>0</v>
      </c>
      <c r="R88">
        <v>1468080</v>
      </c>
      <c r="S88" s="2" t="s">
        <v>43</v>
      </c>
      <c r="T88">
        <v>0</v>
      </c>
      <c r="U88">
        <v>98229</v>
      </c>
      <c r="V88" s="2" t="s">
        <v>43</v>
      </c>
      <c r="W88">
        <v>0</v>
      </c>
      <c r="X88">
        <v>149781</v>
      </c>
      <c r="Y88" s="2" t="s">
        <v>43</v>
      </c>
      <c r="Z88">
        <v>0</v>
      </c>
      <c r="AA88">
        <v>27030</v>
      </c>
      <c r="AB88" s="2" t="s">
        <v>43</v>
      </c>
      <c r="AC88">
        <v>0</v>
      </c>
      <c r="AD88">
        <v>199983</v>
      </c>
      <c r="AE88" s="2" t="s">
        <v>43</v>
      </c>
      <c r="AI88">
        <v>0</v>
      </c>
      <c r="AJ88">
        <v>281433</v>
      </c>
      <c r="AK88" s="2" t="s">
        <v>43</v>
      </c>
      <c r="AL88">
        <v>0</v>
      </c>
      <c r="AM88">
        <v>75431</v>
      </c>
      <c r="AN88" s="2" t="s">
        <v>43</v>
      </c>
      <c r="AR88">
        <v>0</v>
      </c>
      <c r="AS88">
        <v>416286</v>
      </c>
      <c r="AT88" s="2" t="s">
        <v>43</v>
      </c>
      <c r="AU88">
        <v>0</v>
      </c>
      <c r="AV88">
        <v>496702</v>
      </c>
      <c r="AW88" s="2" t="s">
        <v>43</v>
      </c>
      <c r="AX88">
        <v>0</v>
      </c>
      <c r="AY88">
        <v>692285</v>
      </c>
      <c r="AZ88" s="2" t="s">
        <v>43</v>
      </c>
      <c r="BD88">
        <v>0</v>
      </c>
      <c r="BE88">
        <v>0</v>
      </c>
      <c r="BF88" s="2" t="s">
        <v>43</v>
      </c>
      <c r="BG88">
        <v>0</v>
      </c>
      <c r="BH88">
        <v>0</v>
      </c>
      <c r="BI88" s="2" t="s">
        <v>43</v>
      </c>
      <c r="BJ88">
        <v>0</v>
      </c>
      <c r="BK88">
        <v>0</v>
      </c>
      <c r="BL88" s="2" t="s">
        <v>43</v>
      </c>
      <c r="BM88">
        <v>0</v>
      </c>
      <c r="BN88">
        <v>131425</v>
      </c>
      <c r="BO88" s="2" t="s">
        <v>43</v>
      </c>
      <c r="BP88">
        <v>0</v>
      </c>
      <c r="BQ88" t="str">
        <f>(F88+I88+L88+O88+R88+U88+X88+AA88+AD88+AJ88+AM88+AS88+AV88+AY88+BE88+BH88+BK88+BN88)</f>
        <v>0</v>
      </c>
      <c r="BR88" s="2" t="str">
        <f>IFERROR(BQ88*100/BP88,0)</f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 t="str">
        <f>(BU88+BV88+BW88+BX88+BY88+BZ88+CA88+CB88)</f>
        <v>0</v>
      </c>
      <c r="CD88">
        <v>0</v>
      </c>
      <c r="CE88" t="str">
        <f>(BU88+BV88+BW88+BX88+BY88+BZ88+CA88+CB88)-CD88</f>
        <v>0</v>
      </c>
      <c r="CF88" t="str">
        <f>(BQ88-BP88)</f>
        <v>0</v>
      </c>
      <c r="CG88" t="str">
        <f>CE88-BW88+BZ88</f>
        <v>0</v>
      </c>
      <c r="CH88" t="str">
        <f>IFERROR(CE88*100/BP88,0)</f>
        <v>0</v>
      </c>
    </row>
    <row r="89" spans="1:86">
      <c r="A89" s="7" t="s">
        <v>366</v>
      </c>
      <c r="B89" s="3"/>
      <c r="C89" s="3"/>
      <c r="D89" s="3">
        <v>0</v>
      </c>
      <c r="E89" s="3">
        <v>0</v>
      </c>
      <c r="F89" s="3">
        <v>392508</v>
      </c>
      <c r="G89" s="5" t="s">
        <v>43</v>
      </c>
      <c r="H89" s="3">
        <v>0</v>
      </c>
      <c r="I89" s="3">
        <v>4179047</v>
      </c>
      <c r="J89" s="5" t="s">
        <v>43</v>
      </c>
      <c r="K89" s="3">
        <v>0</v>
      </c>
      <c r="L89" s="3">
        <v>4003805</v>
      </c>
      <c r="M89" s="5" t="s">
        <v>43</v>
      </c>
      <c r="N89" s="3">
        <v>0</v>
      </c>
      <c r="O89" s="3">
        <v>-245887</v>
      </c>
      <c r="P89" s="5" t="s">
        <v>43</v>
      </c>
      <c r="Q89" s="3">
        <v>0</v>
      </c>
      <c r="R89" s="3">
        <v>1546982</v>
      </c>
      <c r="S89" s="5" t="s">
        <v>43</v>
      </c>
      <c r="T89" s="3">
        <v>0</v>
      </c>
      <c r="U89" s="3">
        <v>98229</v>
      </c>
      <c r="V89" s="5" t="s">
        <v>43</v>
      </c>
      <c r="W89" s="3">
        <v>0</v>
      </c>
      <c r="X89" s="3">
        <v>149781</v>
      </c>
      <c r="Y89" s="5" t="s">
        <v>43</v>
      </c>
      <c r="Z89" s="3">
        <v>0</v>
      </c>
      <c r="AA89" s="3">
        <v>27030</v>
      </c>
      <c r="AB89" s="5" t="s">
        <v>43</v>
      </c>
      <c r="AC89" s="3">
        <v>0</v>
      </c>
      <c r="AD89" s="3">
        <v>199983</v>
      </c>
      <c r="AE89" s="5" t="s">
        <v>43</v>
      </c>
      <c r="AF89" s="3"/>
      <c r="AG89" s="3"/>
      <c r="AH89" s="3"/>
      <c r="AI89" s="3">
        <v>0</v>
      </c>
      <c r="AJ89" s="3">
        <v>307908</v>
      </c>
      <c r="AK89" s="5" t="s">
        <v>43</v>
      </c>
      <c r="AL89" s="3">
        <v>0</v>
      </c>
      <c r="AM89" s="3">
        <v>75431</v>
      </c>
      <c r="AN89" s="5" t="s">
        <v>43</v>
      </c>
      <c r="AO89" s="3"/>
      <c r="AP89" s="3"/>
      <c r="AQ89" s="3"/>
      <c r="AR89" s="3">
        <v>0</v>
      </c>
      <c r="AS89" s="3">
        <v>451926</v>
      </c>
      <c r="AT89" s="5" t="s">
        <v>43</v>
      </c>
      <c r="AU89" s="3">
        <v>0</v>
      </c>
      <c r="AV89" s="3">
        <v>496702</v>
      </c>
      <c r="AW89" s="5" t="s">
        <v>43</v>
      </c>
      <c r="AX89" s="3">
        <v>0</v>
      </c>
      <c r="AY89" s="3">
        <v>692285</v>
      </c>
      <c r="AZ89" s="5" t="s">
        <v>43</v>
      </c>
      <c r="BA89" s="3"/>
      <c r="BB89" s="3"/>
      <c r="BC89" s="3"/>
      <c r="BD89" s="3">
        <v>0</v>
      </c>
      <c r="BE89" s="3">
        <v>0</v>
      </c>
      <c r="BF89" s="5" t="s">
        <v>43</v>
      </c>
      <c r="BG89" s="3">
        <v>0</v>
      </c>
      <c r="BH89" s="3">
        <v>0</v>
      </c>
      <c r="BI89" s="5" t="s">
        <v>43</v>
      </c>
      <c r="BJ89" s="3">
        <v>0</v>
      </c>
      <c r="BK89" s="3">
        <v>0</v>
      </c>
      <c r="BL89" s="5" t="s">
        <v>43</v>
      </c>
      <c r="BM89" s="3">
        <v>0</v>
      </c>
      <c r="BN89" s="3">
        <v>131425</v>
      </c>
      <c r="BO89" s="5" t="s">
        <v>43</v>
      </c>
      <c r="BP89" s="3">
        <v>0</v>
      </c>
      <c r="BQ89" s="3" t="str">
        <f>(F89+I89+L89+O89+R89+U89+X89+AA89+AD89+AJ89+AM89+AS89+AV89+AY89+BE89+BH89+BK89+BN89)</f>
        <v>0</v>
      </c>
      <c r="BR89" s="3" t="str">
        <f>IFERROR(BQ89*100/BP89,0)</f>
        <v>0</v>
      </c>
      <c r="BT89" s="4" t="s">
        <v>366</v>
      </c>
      <c r="BU89" s="4" t="str">
        <f>SUM(BU87:BU88)</f>
        <v>0</v>
      </c>
      <c r="BV89" s="4" t="str">
        <f>SUM(BV87:BV88)</f>
        <v>0</v>
      </c>
      <c r="BW89" s="4" t="str">
        <f>SUM(BW87:BW88)</f>
        <v>0</v>
      </c>
      <c r="BX89" s="4" t="str">
        <f>SUM(BX87:BX88)</f>
        <v>0</v>
      </c>
      <c r="BY89" s="4" t="str">
        <f>SUM(BY87:BY88)</f>
        <v>0</v>
      </c>
      <c r="BZ89" s="4" t="str">
        <f>SUM(BZ87:BZ88)</f>
        <v>0</v>
      </c>
      <c r="CA89" s="4" t="str">
        <f>SUM(CA87:CA88)</f>
        <v>0</v>
      </c>
      <c r="CB89" s="4" t="str">
        <f>SUM(CB87:CB88)</f>
        <v>0</v>
      </c>
      <c r="CC89" s="4" t="str">
        <f>SUM(CC87:CC88)</f>
        <v>0</v>
      </c>
      <c r="CD89" s="4" t="str">
        <f>SUM(CD87:CD88)</f>
        <v>0</v>
      </c>
      <c r="CE89" s="4" t="str">
        <f>SUM(CE87:CE88)</f>
        <v>0</v>
      </c>
      <c r="CF89" s="4" t="str">
        <f>SUM(CF87:CF88)</f>
        <v>0</v>
      </c>
      <c r="CG89" s="4" t="str">
        <f>SUM(CG87:CG88)</f>
        <v>0</v>
      </c>
      <c r="CH89" s="4" t="str">
        <f>IFERROR(CE89*100/BP89,0)</f>
        <v>0</v>
      </c>
    </row>
    <row r="90" spans="1:86" customHeight="1" ht="30">
      <c r="A90" s="8" t="s">
        <v>367</v>
      </c>
      <c r="B90" s="9"/>
      <c r="C90" s="9"/>
      <c r="D90" s="9">
        <v>6892220088</v>
      </c>
      <c r="E90" s="9">
        <v>142549986</v>
      </c>
      <c r="F90" s="9">
        <v>120473049</v>
      </c>
      <c r="G90" s="9"/>
      <c r="H90" s="9">
        <v>20749988</v>
      </c>
      <c r="I90" s="9">
        <v>18135202</v>
      </c>
      <c r="J90" s="9"/>
      <c r="K90" s="9">
        <v>2714849990</v>
      </c>
      <c r="L90" s="9">
        <v>2802431218</v>
      </c>
      <c r="M90" s="9"/>
      <c r="N90" s="9">
        <v>337599988</v>
      </c>
      <c r="O90" s="9">
        <v>305182616</v>
      </c>
      <c r="P90" s="9"/>
      <c r="Q90" s="9">
        <v>1025399991</v>
      </c>
      <c r="R90" s="9">
        <v>955903075</v>
      </c>
      <c r="S90" s="9"/>
      <c r="T90" s="9">
        <v>113999988</v>
      </c>
      <c r="U90" s="9">
        <v>130162552</v>
      </c>
      <c r="V90" s="9"/>
      <c r="W90" s="9">
        <v>44230000</v>
      </c>
      <c r="X90" s="9">
        <v>39437925</v>
      </c>
      <c r="Y90" s="9"/>
      <c r="Z90" s="9">
        <v>89800000</v>
      </c>
      <c r="AA90" s="9">
        <v>75598079</v>
      </c>
      <c r="AB90" s="9"/>
      <c r="AC90" s="9">
        <v>32670000</v>
      </c>
      <c r="AD90" s="9">
        <v>9720361</v>
      </c>
      <c r="AE90" s="9"/>
      <c r="AF90" s="9"/>
      <c r="AG90" s="9"/>
      <c r="AH90" s="9"/>
      <c r="AI90" s="9">
        <v>106450000</v>
      </c>
      <c r="AJ90" s="9">
        <v>109761266</v>
      </c>
      <c r="AK90" s="9"/>
      <c r="AL90" s="9">
        <v>339900000</v>
      </c>
      <c r="AM90" s="9">
        <v>287471039</v>
      </c>
      <c r="AN90" s="9"/>
      <c r="AO90" s="9"/>
      <c r="AP90" s="9"/>
      <c r="AQ90" s="9"/>
      <c r="AR90" s="9">
        <v>404680000</v>
      </c>
      <c r="AS90" s="9">
        <v>390016220</v>
      </c>
      <c r="AT90" s="9"/>
      <c r="AU90" s="9">
        <v>513900000</v>
      </c>
      <c r="AV90" s="9">
        <v>489040496</v>
      </c>
      <c r="AW90" s="9"/>
      <c r="AX90" s="9">
        <v>0</v>
      </c>
      <c r="AY90" s="9">
        <v>289751625</v>
      </c>
      <c r="AZ90" s="9"/>
      <c r="BA90" s="9"/>
      <c r="BB90" s="9"/>
      <c r="BC90" s="9"/>
      <c r="BD90" s="9">
        <v>1120100</v>
      </c>
      <c r="BE90" s="9">
        <v>106944</v>
      </c>
      <c r="BF90" s="9"/>
      <c r="BG90" s="9">
        <v>17060921</v>
      </c>
      <c r="BH90" s="9">
        <v>5809947</v>
      </c>
      <c r="BI90" s="9"/>
      <c r="BJ90" s="9">
        <v>0</v>
      </c>
      <c r="BK90" s="9">
        <v>4761210</v>
      </c>
      <c r="BL90" s="9"/>
      <c r="BM90" s="9">
        <v>217300000</v>
      </c>
      <c r="BN90" s="9">
        <v>247948988</v>
      </c>
      <c r="BO90" s="9"/>
      <c r="BP90" s="9">
        <v>6892220088</v>
      </c>
      <c r="BQ90" s="9" t="str">
        <f>(F90+I90+L90+O90+R90+U90+X90+AA90+AD90+AJ90+AM90+AS90+AV90+AY90+BE90+BH90+BK90+BN90)</f>
        <v>0</v>
      </c>
      <c r="BR90" s="10" t="str">
        <f>IFERROR(BQ90*100/BP90,0)</f>
        <v>0</v>
      </c>
    </row>
    <row r="92" spans="1:86">
      <c r="A92" s="4" t="s">
        <v>368</v>
      </c>
      <c r="B92" s="5" t="s">
        <v>369</v>
      </c>
      <c r="C92" s="3" t="s">
        <v>370</v>
      </c>
      <c r="D92">
        <v>0</v>
      </c>
      <c r="F92">
        <v>0</v>
      </c>
      <c r="G92" s="2" t="s">
        <v>43</v>
      </c>
      <c r="I92">
        <v>0</v>
      </c>
      <c r="J92" s="2" t="s">
        <v>43</v>
      </c>
      <c r="L92">
        <v>7997765</v>
      </c>
      <c r="M92" s="2" t="s">
        <v>43</v>
      </c>
      <c r="O92">
        <v>565455</v>
      </c>
      <c r="P92" s="2" t="s">
        <v>43</v>
      </c>
      <c r="R92">
        <v>466610</v>
      </c>
      <c r="S92" s="2" t="s">
        <v>43</v>
      </c>
      <c r="U92">
        <v>0</v>
      </c>
      <c r="V92" s="2" t="s">
        <v>43</v>
      </c>
      <c r="W92">
        <v>0</v>
      </c>
      <c r="X92">
        <v>25218</v>
      </c>
      <c r="Y92" s="2" t="s">
        <v>43</v>
      </c>
      <c r="Z92">
        <v>0</v>
      </c>
      <c r="AA92">
        <v>0</v>
      </c>
      <c r="AB92" s="2" t="s">
        <v>43</v>
      </c>
      <c r="AC92">
        <v>0</v>
      </c>
      <c r="AD92">
        <v>0</v>
      </c>
      <c r="AE92" s="2" t="s">
        <v>43</v>
      </c>
      <c r="AI92">
        <v>0</v>
      </c>
      <c r="AJ92">
        <v>97323</v>
      </c>
      <c r="AK92" s="2" t="s">
        <v>43</v>
      </c>
      <c r="AL92">
        <v>0</v>
      </c>
      <c r="AM92">
        <v>0</v>
      </c>
      <c r="AN92" s="2" t="s">
        <v>43</v>
      </c>
      <c r="AR92">
        <v>0</v>
      </c>
      <c r="AS92">
        <v>6840</v>
      </c>
      <c r="AT92" s="2" t="s">
        <v>43</v>
      </c>
      <c r="AU92">
        <v>0</v>
      </c>
      <c r="AV92">
        <v>0</v>
      </c>
      <c r="AW92" s="2" t="s">
        <v>43</v>
      </c>
      <c r="AX92">
        <v>0</v>
      </c>
      <c r="AY92">
        <v>0</v>
      </c>
      <c r="AZ92" s="2" t="s">
        <v>43</v>
      </c>
      <c r="BE92">
        <v>0</v>
      </c>
      <c r="BF92" s="2" t="s">
        <v>43</v>
      </c>
      <c r="BH92">
        <v>0</v>
      </c>
      <c r="BI92" s="2" t="s">
        <v>43</v>
      </c>
      <c r="BK92">
        <v>0</v>
      </c>
      <c r="BL92" s="2" t="s">
        <v>43</v>
      </c>
      <c r="BM92">
        <v>0</v>
      </c>
      <c r="BN92">
        <v>0</v>
      </c>
      <c r="BO92" s="2" t="s">
        <v>43</v>
      </c>
      <c r="BP92">
        <v>0</v>
      </c>
      <c r="BQ92">
        <v>9159211</v>
      </c>
      <c r="BR92" t="str">
        <f>IFERROR(BQ92*100/BP92,0)</f>
        <v>0</v>
      </c>
    </row>
    <row r="93" spans="1:86">
      <c r="A93" s="3"/>
      <c r="B93" s="3"/>
      <c r="C93" s="3" t="s">
        <v>371</v>
      </c>
      <c r="D93">
        <v>0</v>
      </c>
      <c r="F93">
        <v>0</v>
      </c>
      <c r="I93">
        <v>0</v>
      </c>
      <c r="L93">
        <v>0</v>
      </c>
      <c r="O93">
        <v>0</v>
      </c>
      <c r="R93">
        <v>0</v>
      </c>
      <c r="U93">
        <v>0</v>
      </c>
      <c r="X93">
        <v>0</v>
      </c>
      <c r="AA93">
        <v>0</v>
      </c>
      <c r="AD93">
        <v>0</v>
      </c>
      <c r="AJ93">
        <v>0</v>
      </c>
      <c r="AM93">
        <v>0</v>
      </c>
      <c r="AS93">
        <v>0</v>
      </c>
      <c r="AV93">
        <v>0</v>
      </c>
      <c r="AY93">
        <v>0</v>
      </c>
      <c r="BE93">
        <v>0</v>
      </c>
      <c r="BH93">
        <v>0</v>
      </c>
      <c r="BK93">
        <v>0</v>
      </c>
      <c r="BN93">
        <v>0</v>
      </c>
      <c r="BP93">
        <v>0</v>
      </c>
      <c r="BQ93">
        <v>0</v>
      </c>
      <c r="BR93" t="str">
        <f>IFERROR(BQ93*100/BP93,0)</f>
        <v>0</v>
      </c>
    </row>
    <row r="94" spans="1:86">
      <c r="A94" s="3"/>
      <c r="B94" s="3"/>
      <c r="C94" s="3" t="s">
        <v>372</v>
      </c>
      <c r="D94" s="3">
        <v>0</v>
      </c>
      <c r="E94" s="3">
        <v>0</v>
      </c>
      <c r="F94" s="3">
        <v>0</v>
      </c>
      <c r="G94" s="5" t="s">
        <v>43</v>
      </c>
      <c r="H94" s="3">
        <v>0</v>
      </c>
      <c r="I94" s="3">
        <v>0</v>
      </c>
      <c r="J94" s="5" t="s">
        <v>43</v>
      </c>
      <c r="K94" s="3">
        <v>0</v>
      </c>
      <c r="L94" s="3">
        <v>7997765</v>
      </c>
      <c r="M94" s="5" t="s">
        <v>43</v>
      </c>
      <c r="N94" s="3">
        <v>0</v>
      </c>
      <c r="O94" s="3">
        <v>565455</v>
      </c>
      <c r="P94" s="5" t="s">
        <v>43</v>
      </c>
      <c r="Q94" s="3">
        <v>0</v>
      </c>
      <c r="R94" s="3">
        <v>466610</v>
      </c>
      <c r="S94" s="5" t="s">
        <v>43</v>
      </c>
      <c r="T94" s="3">
        <v>0</v>
      </c>
      <c r="U94" s="3">
        <v>0</v>
      </c>
      <c r="V94" s="5" t="s">
        <v>43</v>
      </c>
      <c r="W94" s="3">
        <v>0</v>
      </c>
      <c r="X94" s="3">
        <v>25218</v>
      </c>
      <c r="Y94" s="5" t="s">
        <v>43</v>
      </c>
      <c r="Z94" s="3">
        <v>0</v>
      </c>
      <c r="AA94" s="3">
        <v>0</v>
      </c>
      <c r="AB94" s="5" t="s">
        <v>43</v>
      </c>
      <c r="AC94" s="3">
        <v>0</v>
      </c>
      <c r="AD94" s="3">
        <v>0</v>
      </c>
      <c r="AE94" s="5" t="s">
        <v>43</v>
      </c>
      <c r="AF94" s="3"/>
      <c r="AG94" s="3"/>
      <c r="AH94" s="3"/>
      <c r="AI94" s="3">
        <v>0</v>
      </c>
      <c r="AJ94" s="3">
        <v>97323</v>
      </c>
      <c r="AK94" s="5" t="s">
        <v>43</v>
      </c>
      <c r="AL94" s="3">
        <v>0</v>
      </c>
      <c r="AM94" s="3">
        <v>0</v>
      </c>
      <c r="AN94" s="5" t="s">
        <v>43</v>
      </c>
      <c r="AO94" s="3"/>
      <c r="AP94" s="3"/>
      <c r="AQ94" s="3"/>
      <c r="AR94" s="3">
        <v>0</v>
      </c>
      <c r="AS94" s="3">
        <v>6840</v>
      </c>
      <c r="AT94" s="5" t="s">
        <v>43</v>
      </c>
      <c r="AU94" s="3">
        <v>0</v>
      </c>
      <c r="AV94" s="3">
        <v>0</v>
      </c>
      <c r="AW94" s="5" t="s">
        <v>43</v>
      </c>
      <c r="AX94" s="3">
        <v>0</v>
      </c>
      <c r="AY94" s="3">
        <v>0</v>
      </c>
      <c r="AZ94" s="5" t="s">
        <v>43</v>
      </c>
      <c r="BA94" s="3"/>
      <c r="BB94" s="3"/>
      <c r="BC94" s="3"/>
      <c r="BD94" s="3">
        <v>0</v>
      </c>
      <c r="BE94" s="3">
        <v>0</v>
      </c>
      <c r="BF94" s="5" t="s">
        <v>43</v>
      </c>
      <c r="BG94" s="3">
        <v>0</v>
      </c>
      <c r="BH94" s="3">
        <v>0</v>
      </c>
      <c r="BI94" s="5" t="s">
        <v>43</v>
      </c>
      <c r="BJ94" s="3">
        <v>0</v>
      </c>
      <c r="BK94" s="3">
        <v>0</v>
      </c>
      <c r="BL94" s="5" t="s">
        <v>43</v>
      </c>
      <c r="BM94" s="3">
        <v>0</v>
      </c>
      <c r="BN94" s="3">
        <v>0</v>
      </c>
      <c r="BO94" s="5" t="s">
        <v>43</v>
      </c>
      <c r="BP94" s="3">
        <v>0</v>
      </c>
      <c r="BQ94" s="3" t="str">
        <f>BQ93+BQ92</f>
        <v>0</v>
      </c>
      <c r="BR94" s="3" t="str">
        <f>IFERROR(BQ94*100/BP94,0)</f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D94">
        <v>0</v>
      </c>
      <c r="CE94">
        <v>0</v>
      </c>
      <c r="CF94" t="str">
        <f>BQ94-BP94</f>
        <v>0</v>
      </c>
      <c r="CG94" t="str">
        <f>CE88-BW88+BZ88</f>
        <v>0</v>
      </c>
      <c r="CH94" t="str">
        <f>IFERROR(CE94*100/BP94,0)</f>
        <v>0</v>
      </c>
    </row>
    <row r="95" spans="1:86">
      <c r="A95" s="3"/>
    </row>
    <row r="96" spans="1:86">
      <c r="A96" s="3"/>
      <c r="B96" s="5" t="s">
        <v>373</v>
      </c>
      <c r="C96" s="3" t="s">
        <v>370</v>
      </c>
      <c r="D96">
        <v>154000000</v>
      </c>
      <c r="F96">
        <v>0</v>
      </c>
      <c r="G96" s="2" t="s">
        <v>43</v>
      </c>
      <c r="I96">
        <v>84003</v>
      </c>
      <c r="J96" s="2" t="s">
        <v>43</v>
      </c>
      <c r="L96">
        <v>53899478</v>
      </c>
      <c r="M96" s="2" t="s">
        <v>172</v>
      </c>
      <c r="O96">
        <v>627839</v>
      </c>
      <c r="P96" s="2" t="s">
        <v>50</v>
      </c>
      <c r="R96">
        <v>35061828</v>
      </c>
      <c r="S96" s="2" t="s">
        <v>283</v>
      </c>
      <c r="U96">
        <v>136076</v>
      </c>
      <c r="V96" s="2" t="s">
        <v>248</v>
      </c>
      <c r="W96">
        <v>3000000</v>
      </c>
      <c r="X96">
        <v>3404028</v>
      </c>
      <c r="Y96" s="2" t="s">
        <v>114</v>
      </c>
      <c r="Z96">
        <v>15000000</v>
      </c>
      <c r="AA96">
        <v>2790109</v>
      </c>
      <c r="AB96" s="2" t="s">
        <v>288</v>
      </c>
      <c r="AC96">
        <v>2000000</v>
      </c>
      <c r="AD96">
        <v>233900</v>
      </c>
      <c r="AE96" s="2" t="s">
        <v>251</v>
      </c>
      <c r="AI96">
        <v>2000000</v>
      </c>
      <c r="AJ96">
        <v>1036855</v>
      </c>
      <c r="AK96" s="2" t="s">
        <v>249</v>
      </c>
      <c r="AL96">
        <v>125000000</v>
      </c>
      <c r="AM96">
        <v>8852760</v>
      </c>
      <c r="AN96" s="2" t="s">
        <v>91</v>
      </c>
      <c r="AR96">
        <v>52000000</v>
      </c>
      <c r="AS96">
        <v>8040202</v>
      </c>
      <c r="AT96" s="2" t="s">
        <v>374</v>
      </c>
      <c r="AU96">
        <v>10000000</v>
      </c>
      <c r="AV96">
        <v>11533171</v>
      </c>
      <c r="AW96" s="2" t="s">
        <v>258</v>
      </c>
      <c r="AX96">
        <v>0</v>
      </c>
      <c r="AY96">
        <v>12639320</v>
      </c>
      <c r="AZ96" s="2" t="s">
        <v>43</v>
      </c>
      <c r="BE96">
        <v>0</v>
      </c>
      <c r="BF96" s="2" t="s">
        <v>43</v>
      </c>
      <c r="BH96">
        <v>0</v>
      </c>
      <c r="BI96" s="2" t="s">
        <v>43</v>
      </c>
      <c r="BK96">
        <v>0</v>
      </c>
      <c r="BL96" s="2" t="s">
        <v>43</v>
      </c>
      <c r="BM96">
        <v>25000000</v>
      </c>
      <c r="BN96">
        <v>2264435</v>
      </c>
      <c r="BO96" s="2" t="s">
        <v>69</v>
      </c>
      <c r="BP96">
        <v>154000000</v>
      </c>
      <c r="BQ96">
        <v>140604004</v>
      </c>
      <c r="BR96" t="str">
        <f>IFERROR(BQ96*100/BP96,0)</f>
        <v>0</v>
      </c>
    </row>
    <row r="97" spans="1:86">
      <c r="A97" s="3"/>
      <c r="B97" s="3"/>
      <c r="C97" s="3" t="s">
        <v>371</v>
      </c>
      <c r="D97">
        <v>270000000</v>
      </c>
      <c r="F97">
        <v>0</v>
      </c>
      <c r="I97">
        <v>612008</v>
      </c>
      <c r="L97">
        <v>0</v>
      </c>
      <c r="O97">
        <v>0</v>
      </c>
      <c r="R97">
        <v>118744250</v>
      </c>
      <c r="U97">
        <v>0</v>
      </c>
      <c r="X97">
        <v>4947174</v>
      </c>
      <c r="AA97">
        <v>10839826</v>
      </c>
      <c r="AD97">
        <v>2037266</v>
      </c>
      <c r="AJ97">
        <v>0</v>
      </c>
      <c r="AM97">
        <v>91649393</v>
      </c>
      <c r="AS97">
        <v>14456879</v>
      </c>
      <c r="AV97">
        <v>13709054</v>
      </c>
      <c r="AY97">
        <v>60840995</v>
      </c>
      <c r="BE97">
        <v>0</v>
      </c>
      <c r="BH97">
        <v>0</v>
      </c>
      <c r="BK97">
        <v>0</v>
      </c>
      <c r="BN97">
        <v>6954594</v>
      </c>
      <c r="BP97">
        <v>270000000</v>
      </c>
      <c r="BQ97">
        <v>324791439</v>
      </c>
      <c r="BR97" t="str">
        <f>IFERROR(BQ97*100/BP97,0)</f>
        <v>0</v>
      </c>
    </row>
    <row r="98" spans="1:86">
      <c r="A98" s="3"/>
      <c r="B98" s="3"/>
      <c r="C98" s="3" t="s">
        <v>375</v>
      </c>
      <c r="D98" s="3">
        <v>424000000</v>
      </c>
      <c r="E98" s="3">
        <v>967336</v>
      </c>
      <c r="F98" s="3">
        <v>0</v>
      </c>
      <c r="G98" s="5" t="s">
        <v>43</v>
      </c>
      <c r="H98" s="3">
        <v>0</v>
      </c>
      <c r="I98" s="3">
        <v>696011</v>
      </c>
      <c r="J98" s="5" t="s">
        <v>43</v>
      </c>
      <c r="K98" s="3">
        <v>58040201</v>
      </c>
      <c r="L98" s="3">
        <v>53899478</v>
      </c>
      <c r="M98" s="5" t="s">
        <v>172</v>
      </c>
      <c r="N98" s="3">
        <v>1451005</v>
      </c>
      <c r="O98" s="3">
        <v>627839</v>
      </c>
      <c r="P98" s="5" t="s">
        <v>50</v>
      </c>
      <c r="Q98" s="3">
        <v>26959673</v>
      </c>
      <c r="R98" s="3">
        <v>153806078</v>
      </c>
      <c r="S98" s="5" t="s">
        <v>376</v>
      </c>
      <c r="T98" s="3">
        <v>967336</v>
      </c>
      <c r="U98" s="3">
        <v>136076</v>
      </c>
      <c r="V98" s="5" t="s">
        <v>248</v>
      </c>
      <c r="W98" s="3">
        <v>3000000</v>
      </c>
      <c r="X98" s="3">
        <v>8351202</v>
      </c>
      <c r="Y98" s="5" t="s">
        <v>377</v>
      </c>
      <c r="Z98" s="3">
        <v>15000000</v>
      </c>
      <c r="AA98" s="3">
        <v>13629935</v>
      </c>
      <c r="AB98" s="5" t="s">
        <v>76</v>
      </c>
      <c r="AC98" s="3">
        <v>2000000</v>
      </c>
      <c r="AD98" s="3">
        <v>2271166</v>
      </c>
      <c r="AE98" s="5" t="s">
        <v>230</v>
      </c>
      <c r="AF98" s="3"/>
      <c r="AG98" s="3"/>
      <c r="AH98" s="3"/>
      <c r="AI98" s="3">
        <v>2000000</v>
      </c>
      <c r="AJ98" s="3">
        <v>1036855</v>
      </c>
      <c r="AK98" s="5" t="s">
        <v>249</v>
      </c>
      <c r="AL98" s="3">
        <v>125000000</v>
      </c>
      <c r="AM98" s="3">
        <v>100502153</v>
      </c>
      <c r="AN98" s="5" t="s">
        <v>253</v>
      </c>
      <c r="AO98" s="3"/>
      <c r="AP98" s="3"/>
      <c r="AQ98" s="3"/>
      <c r="AR98" s="3">
        <v>52000000</v>
      </c>
      <c r="AS98" s="3">
        <v>22497081</v>
      </c>
      <c r="AT98" s="5" t="s">
        <v>50</v>
      </c>
      <c r="AU98" s="3">
        <v>10000000</v>
      </c>
      <c r="AV98" s="3">
        <v>11533171</v>
      </c>
      <c r="AW98" s="5" t="s">
        <v>258</v>
      </c>
      <c r="AX98" s="3">
        <v>0</v>
      </c>
      <c r="AY98" s="3">
        <v>73480315</v>
      </c>
      <c r="AZ98" s="5" t="s">
        <v>43</v>
      </c>
      <c r="BA98" s="3"/>
      <c r="BB98" s="3"/>
      <c r="BC98" s="3"/>
      <c r="BD98" s="3">
        <v>0</v>
      </c>
      <c r="BE98" s="3">
        <v>0</v>
      </c>
      <c r="BF98" s="5" t="s">
        <v>43</v>
      </c>
      <c r="BG98" s="3">
        <v>0</v>
      </c>
      <c r="BH98" s="3">
        <v>0</v>
      </c>
      <c r="BI98" s="5" t="s">
        <v>43</v>
      </c>
      <c r="BJ98" s="3">
        <v>0</v>
      </c>
      <c r="BK98" s="3">
        <v>0</v>
      </c>
      <c r="BL98" s="5" t="s">
        <v>43</v>
      </c>
      <c r="BM98" s="3">
        <v>25000000</v>
      </c>
      <c r="BN98" s="3">
        <v>9219029</v>
      </c>
      <c r="BO98" s="5" t="s">
        <v>156</v>
      </c>
      <c r="BP98" s="3">
        <v>424000000</v>
      </c>
      <c r="BQ98" s="3" t="str">
        <f>BQ97+BQ96</f>
        <v>0</v>
      </c>
      <c r="BR98" s="3" t="str">
        <f>IFERROR(BQ98*100/BP98,0)</f>
        <v>0</v>
      </c>
      <c r="BU98">
        <v>17141170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D98">
        <v>0</v>
      </c>
      <c r="CE98">
        <v>0</v>
      </c>
      <c r="CF98" t="str">
        <f>BQ98-BP98</f>
        <v>0</v>
      </c>
      <c r="CG98" t="str">
        <f>CE88-BW88+BZ88</f>
        <v>0</v>
      </c>
      <c r="CH98" t="str">
        <f>IFERROR(CE98*100/BP98,0)</f>
        <v>0</v>
      </c>
    </row>
    <row r="99" spans="1:86">
      <c r="A99" s="3"/>
    </row>
    <row r="100" spans="1:86">
      <c r="A100" s="3"/>
      <c r="B100" s="5" t="s">
        <v>378</v>
      </c>
      <c r="C100" s="3" t="s">
        <v>370</v>
      </c>
      <c r="D100">
        <v>61000000</v>
      </c>
      <c r="F100">
        <v>29818</v>
      </c>
      <c r="G100" s="2" t="s">
        <v>92</v>
      </c>
      <c r="I100">
        <v>313601</v>
      </c>
      <c r="J100" s="2" t="s">
        <v>43</v>
      </c>
      <c r="L100">
        <v>17011964</v>
      </c>
      <c r="M100" s="2" t="s">
        <v>87</v>
      </c>
      <c r="O100">
        <v>383435</v>
      </c>
      <c r="P100" s="2" t="s">
        <v>142</v>
      </c>
      <c r="R100">
        <v>7921707</v>
      </c>
      <c r="S100" s="2" t="s">
        <v>87</v>
      </c>
      <c r="U100">
        <v>0</v>
      </c>
      <c r="V100" s="2" t="s">
        <v>43</v>
      </c>
      <c r="W100">
        <v>1400000</v>
      </c>
      <c r="X100">
        <v>98852</v>
      </c>
      <c r="Y100" s="2" t="s">
        <v>91</v>
      </c>
      <c r="Z100">
        <v>5500000</v>
      </c>
      <c r="AA100">
        <v>0</v>
      </c>
      <c r="AB100" s="2" t="s">
        <v>43</v>
      </c>
      <c r="AC100">
        <v>1500000</v>
      </c>
      <c r="AD100">
        <v>0</v>
      </c>
      <c r="AE100" s="2" t="s">
        <v>43</v>
      </c>
      <c r="AI100">
        <v>1500000</v>
      </c>
      <c r="AJ100">
        <v>397424</v>
      </c>
      <c r="AK100" s="2" t="s">
        <v>186</v>
      </c>
      <c r="AL100">
        <v>20000000</v>
      </c>
      <c r="AM100">
        <v>33764</v>
      </c>
      <c r="AN100" s="2" t="s">
        <v>43</v>
      </c>
      <c r="AR100">
        <v>20000000</v>
      </c>
      <c r="AS100">
        <v>795998</v>
      </c>
      <c r="AT100" s="2" t="s">
        <v>111</v>
      </c>
      <c r="AU100">
        <v>3300000</v>
      </c>
      <c r="AV100">
        <v>4149680</v>
      </c>
      <c r="AW100" s="2" t="s">
        <v>314</v>
      </c>
      <c r="AX100">
        <v>0</v>
      </c>
      <c r="AY100">
        <v>1519133</v>
      </c>
      <c r="AZ100" s="2" t="s">
        <v>43</v>
      </c>
      <c r="BE100">
        <v>0</v>
      </c>
      <c r="BF100" s="2" t="s">
        <v>43</v>
      </c>
      <c r="BH100">
        <v>0</v>
      </c>
      <c r="BI100" s="2" t="s">
        <v>43</v>
      </c>
      <c r="BK100">
        <v>0</v>
      </c>
      <c r="BL100" s="2" t="s">
        <v>43</v>
      </c>
      <c r="BM100">
        <v>12000000</v>
      </c>
      <c r="BN100">
        <v>324700</v>
      </c>
      <c r="BO100" s="2" t="s">
        <v>219</v>
      </c>
      <c r="BP100">
        <v>61000000</v>
      </c>
      <c r="BQ100">
        <v>32980076</v>
      </c>
      <c r="BR100" t="str">
        <f>IFERROR(BQ100*100/BP100,0)</f>
        <v>0</v>
      </c>
    </row>
    <row r="101" spans="1:86">
      <c r="A101" s="3"/>
      <c r="B101" s="3"/>
      <c r="C101" s="3" t="s">
        <v>371</v>
      </c>
      <c r="D101">
        <v>166000000</v>
      </c>
      <c r="F101">
        <v>53512</v>
      </c>
      <c r="I101">
        <v>146052</v>
      </c>
      <c r="L101">
        <v>57343048</v>
      </c>
      <c r="O101">
        <v>0</v>
      </c>
      <c r="R101">
        <v>61386382</v>
      </c>
      <c r="U101">
        <v>0</v>
      </c>
      <c r="X101">
        <v>569178</v>
      </c>
      <c r="AA101">
        <v>3567752</v>
      </c>
      <c r="AD101">
        <v>294703</v>
      </c>
      <c r="AJ101">
        <v>326756</v>
      </c>
      <c r="AM101">
        <v>7351328</v>
      </c>
      <c r="AS101">
        <v>18385035</v>
      </c>
      <c r="AV101">
        <v>6328766</v>
      </c>
      <c r="AY101">
        <v>26923583</v>
      </c>
      <c r="BE101">
        <v>0</v>
      </c>
      <c r="BH101">
        <v>0</v>
      </c>
      <c r="BK101">
        <v>0</v>
      </c>
      <c r="BN101">
        <v>3661407</v>
      </c>
      <c r="BP101">
        <v>166000000</v>
      </c>
      <c r="BQ101">
        <v>186337502</v>
      </c>
      <c r="BR101" t="str">
        <f>IFERROR(BQ101*100/BP101,0)</f>
        <v>0</v>
      </c>
    </row>
    <row r="102" spans="1:86">
      <c r="A102" s="3"/>
      <c r="B102" s="3"/>
      <c r="C102" s="3" t="s">
        <v>379</v>
      </c>
      <c r="D102" s="3">
        <v>227000000</v>
      </c>
      <c r="E102" s="3">
        <v>383165</v>
      </c>
      <c r="F102" s="3">
        <v>83330</v>
      </c>
      <c r="G102" s="5" t="s">
        <v>252</v>
      </c>
      <c r="H102" s="3">
        <v>0</v>
      </c>
      <c r="I102" s="3">
        <v>459653</v>
      </c>
      <c r="J102" s="5" t="s">
        <v>43</v>
      </c>
      <c r="K102" s="3">
        <v>22989949</v>
      </c>
      <c r="L102" s="3">
        <v>74355012</v>
      </c>
      <c r="M102" s="5" t="s">
        <v>380</v>
      </c>
      <c r="N102" s="3">
        <v>574748</v>
      </c>
      <c r="O102" s="3">
        <v>383435</v>
      </c>
      <c r="P102" s="5" t="s">
        <v>142</v>
      </c>
      <c r="Q102" s="3">
        <v>10678831</v>
      </c>
      <c r="R102" s="3">
        <v>69308089</v>
      </c>
      <c r="S102" s="5" t="s">
        <v>381</v>
      </c>
      <c r="T102" s="3">
        <v>383165</v>
      </c>
      <c r="U102" s="3">
        <v>0</v>
      </c>
      <c r="V102" s="5" t="s">
        <v>43</v>
      </c>
      <c r="W102" s="3">
        <v>1400000</v>
      </c>
      <c r="X102" s="3">
        <v>668030</v>
      </c>
      <c r="Y102" s="5" t="s">
        <v>165</v>
      </c>
      <c r="Z102" s="3">
        <v>5500000</v>
      </c>
      <c r="AA102" s="3">
        <v>3567752</v>
      </c>
      <c r="AB102" s="5" t="s">
        <v>60</v>
      </c>
      <c r="AC102" s="3">
        <v>1500000</v>
      </c>
      <c r="AD102" s="3">
        <v>294703</v>
      </c>
      <c r="AE102" s="5" t="s">
        <v>235</v>
      </c>
      <c r="AF102" s="3"/>
      <c r="AG102" s="3"/>
      <c r="AH102" s="3"/>
      <c r="AI102" s="3">
        <v>1500000</v>
      </c>
      <c r="AJ102" s="3">
        <v>724180</v>
      </c>
      <c r="AK102" s="5" t="s">
        <v>165</v>
      </c>
      <c r="AL102" s="3">
        <v>20000000</v>
      </c>
      <c r="AM102" s="3">
        <v>7385092</v>
      </c>
      <c r="AN102" s="5" t="s">
        <v>156</v>
      </c>
      <c r="AO102" s="3"/>
      <c r="AP102" s="3"/>
      <c r="AQ102" s="3"/>
      <c r="AR102" s="3">
        <v>20000000</v>
      </c>
      <c r="AS102" s="3">
        <v>19181033</v>
      </c>
      <c r="AT102" s="5" t="s">
        <v>131</v>
      </c>
      <c r="AU102" s="3">
        <v>3300000</v>
      </c>
      <c r="AV102" s="3">
        <v>4149680</v>
      </c>
      <c r="AW102" s="5" t="s">
        <v>314</v>
      </c>
      <c r="AX102" s="3">
        <v>0</v>
      </c>
      <c r="AY102" s="3">
        <v>28442716</v>
      </c>
      <c r="AZ102" s="5" t="s">
        <v>43</v>
      </c>
      <c r="BA102" s="3"/>
      <c r="BB102" s="3"/>
      <c r="BC102" s="3"/>
      <c r="BD102" s="3">
        <v>0</v>
      </c>
      <c r="BE102" s="3">
        <v>0</v>
      </c>
      <c r="BF102" s="5" t="s">
        <v>43</v>
      </c>
      <c r="BG102" s="3">
        <v>0</v>
      </c>
      <c r="BH102" s="3">
        <v>0</v>
      </c>
      <c r="BI102" s="5" t="s">
        <v>43</v>
      </c>
      <c r="BJ102" s="3">
        <v>0</v>
      </c>
      <c r="BK102" s="3">
        <v>0</v>
      </c>
      <c r="BL102" s="5" t="s">
        <v>43</v>
      </c>
      <c r="BM102" s="3">
        <v>12000000</v>
      </c>
      <c r="BN102" s="3">
        <v>3986107</v>
      </c>
      <c r="BO102" s="5" t="s">
        <v>166</v>
      </c>
      <c r="BP102" s="3">
        <v>227000000</v>
      </c>
      <c r="BQ102" s="3" t="str">
        <f>BQ101+BQ100</f>
        <v>0</v>
      </c>
      <c r="BR102" s="3" t="str">
        <f>IFERROR(BQ102*100/BP102,0)</f>
        <v>0</v>
      </c>
      <c r="BU102">
        <v>5700066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D102">
        <v>0</v>
      </c>
      <c r="CE102">
        <v>0</v>
      </c>
      <c r="CF102" t="str">
        <f>BQ102-BP102</f>
        <v>0</v>
      </c>
      <c r="CG102" t="str">
        <f>CE88-BW88+BZ88</f>
        <v>0</v>
      </c>
      <c r="CH102" t="str">
        <f>IFERROR(CE102*100/BP102,0)</f>
        <v>0</v>
      </c>
    </row>
    <row r="103" spans="1:86">
      <c r="A103" s="3"/>
    </row>
    <row r="104" spans="1:86">
      <c r="A104" s="3"/>
      <c r="B104" s="5" t="s">
        <v>382</v>
      </c>
      <c r="C104" s="3" t="s">
        <v>370</v>
      </c>
      <c r="D104">
        <v>48000000</v>
      </c>
      <c r="F104">
        <v>0</v>
      </c>
      <c r="G104" s="2" t="s">
        <v>43</v>
      </c>
      <c r="I104">
        <v>0</v>
      </c>
      <c r="J104" s="2" t="s">
        <v>43</v>
      </c>
      <c r="L104">
        <v>17820168</v>
      </c>
      <c r="M104" s="2" t="s">
        <v>180</v>
      </c>
      <c r="O104">
        <v>307526</v>
      </c>
      <c r="P104" s="2" t="s">
        <v>224</v>
      </c>
      <c r="R104">
        <v>9924104</v>
      </c>
      <c r="S104" s="2" t="s">
        <v>84</v>
      </c>
      <c r="U104">
        <v>0</v>
      </c>
      <c r="V104" s="2" t="s">
        <v>43</v>
      </c>
      <c r="W104">
        <v>3000000</v>
      </c>
      <c r="X104">
        <v>141243</v>
      </c>
      <c r="Y104" s="2" t="s">
        <v>209</v>
      </c>
      <c r="Z104">
        <v>11000000</v>
      </c>
      <c r="AA104">
        <v>1428429</v>
      </c>
      <c r="AB104" s="2" t="s">
        <v>294</v>
      </c>
      <c r="AC104">
        <v>1800000</v>
      </c>
      <c r="AD104">
        <v>10590</v>
      </c>
      <c r="AE104" s="2" t="s">
        <v>95</v>
      </c>
      <c r="AI104">
        <v>1700000</v>
      </c>
      <c r="AJ104">
        <v>603051</v>
      </c>
      <c r="AK104" s="2" t="s">
        <v>57</v>
      </c>
      <c r="AL104">
        <v>22000000</v>
      </c>
      <c r="AM104">
        <v>31735</v>
      </c>
      <c r="AN104" s="2" t="s">
        <v>43</v>
      </c>
      <c r="AR104">
        <v>12000000</v>
      </c>
      <c r="AS104">
        <v>388421</v>
      </c>
      <c r="AT104" s="2" t="s">
        <v>219</v>
      </c>
      <c r="AU104">
        <v>3700000</v>
      </c>
      <c r="AV104">
        <v>2626429</v>
      </c>
      <c r="AW104" s="2" t="s">
        <v>74</v>
      </c>
      <c r="AX104">
        <v>0</v>
      </c>
      <c r="AY104">
        <v>775726</v>
      </c>
      <c r="AZ104" s="2" t="s">
        <v>43</v>
      </c>
      <c r="BE104">
        <v>0</v>
      </c>
      <c r="BF104" s="2" t="s">
        <v>43</v>
      </c>
      <c r="BH104">
        <v>0</v>
      </c>
      <c r="BI104" s="2" t="s">
        <v>43</v>
      </c>
      <c r="BK104">
        <v>0</v>
      </c>
      <c r="BL104" s="2" t="s">
        <v>43</v>
      </c>
      <c r="BM104">
        <v>8000000</v>
      </c>
      <c r="BN104">
        <v>35460</v>
      </c>
      <c r="BO104" s="2" t="s">
        <v>43</v>
      </c>
      <c r="BP104">
        <v>48000000</v>
      </c>
      <c r="BQ104">
        <v>34092882</v>
      </c>
      <c r="BR104" t="str">
        <f>IFERROR(BQ104*100/BP104,0)</f>
        <v>0</v>
      </c>
    </row>
    <row r="105" spans="1:86">
      <c r="A105" s="3"/>
      <c r="B105" s="3"/>
      <c r="C105" s="3" t="s">
        <v>371</v>
      </c>
      <c r="D105">
        <v>163000000</v>
      </c>
      <c r="F105">
        <v>83211</v>
      </c>
      <c r="I105">
        <v>315599</v>
      </c>
      <c r="L105">
        <v>0</v>
      </c>
      <c r="O105">
        <v>0</v>
      </c>
      <c r="R105">
        <v>68745248</v>
      </c>
      <c r="U105">
        <v>0</v>
      </c>
      <c r="X105">
        <v>3999311</v>
      </c>
      <c r="AA105">
        <v>7099383</v>
      </c>
      <c r="AD105">
        <v>534700</v>
      </c>
      <c r="AJ105">
        <v>1821130</v>
      </c>
      <c r="AM105">
        <v>17743430</v>
      </c>
      <c r="AS105">
        <v>9765356</v>
      </c>
      <c r="AV105">
        <v>5466369</v>
      </c>
      <c r="AY105">
        <v>27849636</v>
      </c>
      <c r="BE105">
        <v>0</v>
      </c>
      <c r="BH105">
        <v>0</v>
      </c>
      <c r="BK105">
        <v>308652</v>
      </c>
      <c r="BN105">
        <v>808803</v>
      </c>
      <c r="BP105">
        <v>163000000</v>
      </c>
      <c r="BQ105">
        <v>144540828</v>
      </c>
      <c r="BR105" t="str">
        <f>IFERROR(BQ105*100/BP105,0)</f>
        <v>0</v>
      </c>
    </row>
    <row r="106" spans="1:86">
      <c r="A106" s="3"/>
      <c r="B106" s="3"/>
      <c r="C106" s="3" t="s">
        <v>383</v>
      </c>
      <c r="D106" s="3">
        <v>211000000</v>
      </c>
      <c r="E106" s="3">
        <v>301507</v>
      </c>
      <c r="F106" s="3">
        <v>83211</v>
      </c>
      <c r="G106" s="5" t="s">
        <v>164</v>
      </c>
      <c r="H106" s="3">
        <v>0</v>
      </c>
      <c r="I106" s="3">
        <v>315599</v>
      </c>
      <c r="J106" s="5" t="s">
        <v>43</v>
      </c>
      <c r="K106" s="3">
        <v>18090452</v>
      </c>
      <c r="L106" s="3">
        <v>17820168</v>
      </c>
      <c r="M106" s="5" t="s">
        <v>180</v>
      </c>
      <c r="N106" s="3">
        <v>452261</v>
      </c>
      <c r="O106" s="3">
        <v>307526</v>
      </c>
      <c r="P106" s="5" t="s">
        <v>224</v>
      </c>
      <c r="Q106" s="3">
        <v>8403015</v>
      </c>
      <c r="R106" s="3">
        <v>78669352</v>
      </c>
      <c r="S106" s="5" t="s">
        <v>384</v>
      </c>
      <c r="T106" s="3">
        <v>301507</v>
      </c>
      <c r="U106" s="3">
        <v>0</v>
      </c>
      <c r="V106" s="5" t="s">
        <v>43</v>
      </c>
      <c r="W106" s="3">
        <v>3000000</v>
      </c>
      <c r="X106" s="3">
        <v>4140554</v>
      </c>
      <c r="Y106" s="5" t="s">
        <v>181</v>
      </c>
      <c r="Z106" s="3">
        <v>11000000</v>
      </c>
      <c r="AA106" s="3">
        <v>8527812</v>
      </c>
      <c r="AB106" s="5" t="s">
        <v>168</v>
      </c>
      <c r="AC106" s="3">
        <v>1800000</v>
      </c>
      <c r="AD106" s="3">
        <v>545290</v>
      </c>
      <c r="AE106" s="5" t="s">
        <v>133</v>
      </c>
      <c r="AF106" s="3"/>
      <c r="AG106" s="3"/>
      <c r="AH106" s="3"/>
      <c r="AI106" s="3">
        <v>1700000</v>
      </c>
      <c r="AJ106" s="3">
        <v>2424181</v>
      </c>
      <c r="AK106" s="5" t="s">
        <v>385</v>
      </c>
      <c r="AL106" s="3">
        <v>22000000</v>
      </c>
      <c r="AM106" s="3">
        <v>17775165</v>
      </c>
      <c r="AN106" s="5" t="s">
        <v>70</v>
      </c>
      <c r="AO106" s="3"/>
      <c r="AP106" s="3"/>
      <c r="AQ106" s="3"/>
      <c r="AR106" s="3">
        <v>12000000</v>
      </c>
      <c r="AS106" s="3">
        <v>10153777</v>
      </c>
      <c r="AT106" s="5" t="s">
        <v>150</v>
      </c>
      <c r="AU106" s="3">
        <v>3700000</v>
      </c>
      <c r="AV106" s="3">
        <v>2626429</v>
      </c>
      <c r="AW106" s="5" t="s">
        <v>74</v>
      </c>
      <c r="AX106" s="3">
        <v>0</v>
      </c>
      <c r="AY106" s="3">
        <v>28625362</v>
      </c>
      <c r="AZ106" s="5" t="s">
        <v>43</v>
      </c>
      <c r="BA106" s="3"/>
      <c r="BB106" s="3"/>
      <c r="BC106" s="3"/>
      <c r="BD106" s="3">
        <v>0</v>
      </c>
      <c r="BE106" s="3">
        <v>0</v>
      </c>
      <c r="BF106" s="5" t="s">
        <v>43</v>
      </c>
      <c r="BG106" s="3">
        <v>0</v>
      </c>
      <c r="BH106" s="3">
        <v>0</v>
      </c>
      <c r="BI106" s="5" t="s">
        <v>43</v>
      </c>
      <c r="BJ106" s="3">
        <v>0</v>
      </c>
      <c r="BK106" s="3">
        <v>308652</v>
      </c>
      <c r="BL106" s="5" t="s">
        <v>43</v>
      </c>
      <c r="BM106" s="3">
        <v>8000000</v>
      </c>
      <c r="BN106" s="3">
        <v>844263</v>
      </c>
      <c r="BO106" s="5" t="s">
        <v>184</v>
      </c>
      <c r="BP106" s="3">
        <v>211000000</v>
      </c>
      <c r="BQ106" s="3" t="str">
        <f>BQ105+BQ104</f>
        <v>0</v>
      </c>
      <c r="BR106" s="3" t="str">
        <f>IFERROR(BQ106*100/BP106,0)</f>
        <v>0</v>
      </c>
      <c r="BU106">
        <v>821577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D106">
        <v>0</v>
      </c>
      <c r="CE106">
        <v>0</v>
      </c>
      <c r="CF106" t="str">
        <f>BQ106-BP106</f>
        <v>0</v>
      </c>
      <c r="CG106" t="str">
        <f>CE88-BW88+BZ88</f>
        <v>0</v>
      </c>
      <c r="CH106" t="str">
        <f>IFERROR(CE106*100/BP106,0)</f>
        <v>0</v>
      </c>
    </row>
    <row r="107" spans="1:86">
      <c r="A107" s="3"/>
    </row>
    <row r="108" spans="1:86">
      <c r="A108" s="3"/>
      <c r="B108" s="5" t="s">
        <v>386</v>
      </c>
      <c r="C108" s="3" t="s">
        <v>370</v>
      </c>
      <c r="D108">
        <v>81000000</v>
      </c>
      <c r="F108">
        <v>205027</v>
      </c>
      <c r="G108" s="2" t="s">
        <v>103</v>
      </c>
      <c r="I108">
        <v>237096</v>
      </c>
      <c r="J108" s="2" t="s">
        <v>43</v>
      </c>
      <c r="L108">
        <v>19884291</v>
      </c>
      <c r="M108" s="2" t="s">
        <v>60</v>
      </c>
      <c r="O108">
        <v>1130919</v>
      </c>
      <c r="P108" s="2" t="s">
        <v>336</v>
      </c>
      <c r="R108">
        <v>15362921</v>
      </c>
      <c r="S108" s="2" t="s">
        <v>204</v>
      </c>
      <c r="U108">
        <v>706284</v>
      </c>
      <c r="V108" s="2" t="s">
        <v>334</v>
      </c>
      <c r="W108">
        <v>1000000</v>
      </c>
      <c r="X108">
        <v>0</v>
      </c>
      <c r="Y108" s="2" t="s">
        <v>43</v>
      </c>
      <c r="Z108">
        <v>1600000</v>
      </c>
      <c r="AA108">
        <v>1195224</v>
      </c>
      <c r="AB108" s="2" t="s">
        <v>132</v>
      </c>
      <c r="AC108">
        <v>400000</v>
      </c>
      <c r="AD108">
        <v>0</v>
      </c>
      <c r="AE108" s="2" t="s">
        <v>43</v>
      </c>
      <c r="AI108">
        <v>1800000</v>
      </c>
      <c r="AJ108">
        <v>556901</v>
      </c>
      <c r="AK108" s="2" t="s">
        <v>148</v>
      </c>
      <c r="AL108">
        <v>3800000</v>
      </c>
      <c r="AM108">
        <v>7614031</v>
      </c>
      <c r="AN108" s="2" t="s">
        <v>387</v>
      </c>
      <c r="AR108">
        <v>1800000</v>
      </c>
      <c r="AS108">
        <v>4766255</v>
      </c>
      <c r="AT108" s="2" t="s">
        <v>388</v>
      </c>
      <c r="AU108">
        <v>5800000</v>
      </c>
      <c r="AV108">
        <v>5825225</v>
      </c>
      <c r="AW108" s="2" t="s">
        <v>101</v>
      </c>
      <c r="AX108">
        <v>0</v>
      </c>
      <c r="AY108">
        <v>6951514</v>
      </c>
      <c r="AZ108" s="2" t="s">
        <v>43</v>
      </c>
      <c r="BE108">
        <v>0</v>
      </c>
      <c r="BF108" s="2" t="s">
        <v>43</v>
      </c>
      <c r="BH108">
        <v>0</v>
      </c>
      <c r="BI108" s="2" t="s">
        <v>43</v>
      </c>
      <c r="BK108">
        <v>0</v>
      </c>
      <c r="BL108" s="2" t="s">
        <v>43</v>
      </c>
      <c r="BM108">
        <v>1000000</v>
      </c>
      <c r="BN108">
        <v>1593952</v>
      </c>
      <c r="BO108" s="2" t="s">
        <v>389</v>
      </c>
      <c r="BP108">
        <v>81000000</v>
      </c>
      <c r="BQ108">
        <v>66029640</v>
      </c>
      <c r="BR108" t="str">
        <f>IFERROR(BQ108*100/BP108,0)</f>
        <v>0</v>
      </c>
    </row>
    <row r="109" spans="1:86">
      <c r="A109" s="3"/>
      <c r="B109" s="3"/>
      <c r="C109" s="3" t="s">
        <v>371</v>
      </c>
      <c r="D109">
        <v>0</v>
      </c>
      <c r="F109">
        <v>0</v>
      </c>
      <c r="I109">
        <v>0</v>
      </c>
      <c r="L109">
        <v>0</v>
      </c>
      <c r="O109">
        <v>0</v>
      </c>
      <c r="R109">
        <v>0</v>
      </c>
      <c r="U109">
        <v>0</v>
      </c>
      <c r="X109">
        <v>0</v>
      </c>
      <c r="AA109">
        <v>0</v>
      </c>
      <c r="AD109">
        <v>0</v>
      </c>
      <c r="AJ109">
        <v>0</v>
      </c>
      <c r="AM109">
        <v>0</v>
      </c>
      <c r="AS109">
        <v>0</v>
      </c>
      <c r="AV109">
        <v>0</v>
      </c>
      <c r="AY109">
        <v>0</v>
      </c>
      <c r="BE109">
        <v>0</v>
      </c>
      <c r="BH109">
        <v>0</v>
      </c>
      <c r="BK109">
        <v>0</v>
      </c>
      <c r="BN109">
        <v>0</v>
      </c>
      <c r="BP109">
        <v>0</v>
      </c>
      <c r="BQ109">
        <v>0</v>
      </c>
      <c r="BR109" t="str">
        <f>IFERROR(BQ109*100/BP109,0)</f>
        <v>0</v>
      </c>
    </row>
    <row r="110" spans="1:86">
      <c r="A110" s="3"/>
      <c r="B110" s="3"/>
      <c r="C110" s="3" t="s">
        <v>390</v>
      </c>
      <c r="D110" s="3">
        <v>81000000</v>
      </c>
      <c r="E110" s="3">
        <v>508793</v>
      </c>
      <c r="F110" s="3">
        <v>205027</v>
      </c>
      <c r="G110" s="5" t="s">
        <v>103</v>
      </c>
      <c r="H110" s="3">
        <v>0</v>
      </c>
      <c r="I110" s="3">
        <v>237096</v>
      </c>
      <c r="J110" s="5" t="s">
        <v>43</v>
      </c>
      <c r="K110" s="3">
        <v>30527638</v>
      </c>
      <c r="L110" s="3">
        <v>19884291</v>
      </c>
      <c r="M110" s="5" t="s">
        <v>60</v>
      </c>
      <c r="N110" s="3">
        <v>763190</v>
      </c>
      <c r="O110" s="3">
        <v>1130919</v>
      </c>
      <c r="P110" s="5" t="s">
        <v>336</v>
      </c>
      <c r="Q110" s="3">
        <v>14180087</v>
      </c>
      <c r="R110" s="3">
        <v>15362921</v>
      </c>
      <c r="S110" s="5" t="s">
        <v>204</v>
      </c>
      <c r="T110" s="3">
        <v>508793</v>
      </c>
      <c r="U110" s="3">
        <v>706284</v>
      </c>
      <c r="V110" s="5" t="s">
        <v>334</v>
      </c>
      <c r="W110" s="3">
        <v>1000000</v>
      </c>
      <c r="X110" s="3">
        <v>0</v>
      </c>
      <c r="Y110" s="5" t="s">
        <v>43</v>
      </c>
      <c r="Z110" s="3">
        <v>1600000</v>
      </c>
      <c r="AA110" s="3">
        <v>1195224</v>
      </c>
      <c r="AB110" s="5" t="s">
        <v>132</v>
      </c>
      <c r="AC110" s="3">
        <v>400000</v>
      </c>
      <c r="AD110" s="3">
        <v>0</v>
      </c>
      <c r="AE110" s="5" t="s">
        <v>43</v>
      </c>
      <c r="AF110" s="3"/>
      <c r="AG110" s="3"/>
      <c r="AH110" s="3"/>
      <c r="AI110" s="3">
        <v>1800000</v>
      </c>
      <c r="AJ110" s="3">
        <v>556901</v>
      </c>
      <c r="AK110" s="5" t="s">
        <v>148</v>
      </c>
      <c r="AL110" s="3">
        <v>3800000</v>
      </c>
      <c r="AM110" s="3">
        <v>7614031</v>
      </c>
      <c r="AN110" s="5" t="s">
        <v>387</v>
      </c>
      <c r="AO110" s="3"/>
      <c r="AP110" s="3"/>
      <c r="AQ110" s="3"/>
      <c r="AR110" s="3">
        <v>1800000</v>
      </c>
      <c r="AS110" s="3">
        <v>4766255</v>
      </c>
      <c r="AT110" s="5" t="s">
        <v>388</v>
      </c>
      <c r="AU110" s="3">
        <v>5800000</v>
      </c>
      <c r="AV110" s="3">
        <v>5825225</v>
      </c>
      <c r="AW110" s="5" t="s">
        <v>101</v>
      </c>
      <c r="AX110" s="3">
        <v>0</v>
      </c>
      <c r="AY110" s="3">
        <v>6951514</v>
      </c>
      <c r="AZ110" s="5" t="s">
        <v>43</v>
      </c>
      <c r="BA110" s="3"/>
      <c r="BB110" s="3"/>
      <c r="BC110" s="3"/>
      <c r="BD110" s="3">
        <v>0</v>
      </c>
      <c r="BE110" s="3">
        <v>0</v>
      </c>
      <c r="BF110" s="5" t="s">
        <v>43</v>
      </c>
      <c r="BG110" s="3">
        <v>0</v>
      </c>
      <c r="BH110" s="3">
        <v>0</v>
      </c>
      <c r="BI110" s="5" t="s">
        <v>43</v>
      </c>
      <c r="BJ110" s="3">
        <v>0</v>
      </c>
      <c r="BK110" s="3">
        <v>0</v>
      </c>
      <c r="BL110" s="5" t="s">
        <v>43</v>
      </c>
      <c r="BM110" s="3">
        <v>1000000</v>
      </c>
      <c r="BN110" s="3">
        <v>1593952</v>
      </c>
      <c r="BO110" s="5" t="s">
        <v>389</v>
      </c>
      <c r="BP110" s="3">
        <v>81000000</v>
      </c>
      <c r="BQ110" s="3" t="str">
        <f>BQ109+BQ108</f>
        <v>0</v>
      </c>
      <c r="BR110" s="3" t="str">
        <f>IFERROR(BQ110*100/BP110,0)</f>
        <v>0</v>
      </c>
      <c r="BU110">
        <v>6015174</v>
      </c>
      <c r="BV110">
        <v>793268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D110">
        <v>0</v>
      </c>
      <c r="CE110">
        <v>0</v>
      </c>
      <c r="CF110" t="str">
        <f>BQ110-BP110</f>
        <v>0</v>
      </c>
      <c r="CG110" t="str">
        <f>CE88-BW88+BZ88</f>
        <v>0</v>
      </c>
      <c r="CH110" t="str">
        <f>IFERROR(CE110*100/BP110,0)</f>
        <v>0</v>
      </c>
    </row>
    <row r="111" spans="1:86">
      <c r="A111" s="3"/>
    </row>
    <row r="112" spans="1:86">
      <c r="A112" s="3"/>
      <c r="B112" s="5" t="s">
        <v>391</v>
      </c>
      <c r="C112" s="3" t="s">
        <v>370</v>
      </c>
      <c r="D112">
        <v>76000000</v>
      </c>
      <c r="F112">
        <v>19386</v>
      </c>
      <c r="G112" s="2" t="s">
        <v>111</v>
      </c>
      <c r="I112">
        <v>171586</v>
      </c>
      <c r="J112" s="2" t="s">
        <v>43</v>
      </c>
      <c r="L112">
        <v>17105947</v>
      </c>
      <c r="M112" s="2" t="s">
        <v>82</v>
      </c>
      <c r="O112">
        <v>345269</v>
      </c>
      <c r="P112" s="2" t="s">
        <v>165</v>
      </c>
      <c r="R112">
        <v>7225001</v>
      </c>
      <c r="S112" s="2" t="s">
        <v>135</v>
      </c>
      <c r="U112">
        <v>322127</v>
      </c>
      <c r="V112" s="2" t="s">
        <v>142</v>
      </c>
      <c r="W112">
        <v>1000000</v>
      </c>
      <c r="X112">
        <v>249050</v>
      </c>
      <c r="Y112" s="2" t="s">
        <v>274</v>
      </c>
      <c r="Z112">
        <v>2900000</v>
      </c>
      <c r="AA112">
        <v>1879342</v>
      </c>
      <c r="AB112" s="2" t="s">
        <v>60</v>
      </c>
      <c r="AC112">
        <v>1000000</v>
      </c>
      <c r="AD112">
        <v>0</v>
      </c>
      <c r="AE112" s="2" t="s">
        <v>43</v>
      </c>
      <c r="AI112">
        <v>1500000</v>
      </c>
      <c r="AJ112">
        <v>220711</v>
      </c>
      <c r="AK112" s="2" t="s">
        <v>374</v>
      </c>
      <c r="AL112">
        <v>25000000</v>
      </c>
      <c r="AM112">
        <v>1961522</v>
      </c>
      <c r="AN112" s="2" t="s">
        <v>92</v>
      </c>
      <c r="AR112">
        <v>22000000</v>
      </c>
      <c r="AS112">
        <v>2213865</v>
      </c>
      <c r="AT112" s="2" t="s">
        <v>301</v>
      </c>
      <c r="AU112">
        <v>3000000</v>
      </c>
      <c r="AV112">
        <v>3516881</v>
      </c>
      <c r="AW112" s="2" t="s">
        <v>229</v>
      </c>
      <c r="AX112">
        <v>0</v>
      </c>
      <c r="AY112">
        <v>1740320</v>
      </c>
      <c r="AZ112" s="2" t="s">
        <v>43</v>
      </c>
      <c r="BE112">
        <v>0</v>
      </c>
      <c r="BF112" s="2" t="s">
        <v>43</v>
      </c>
      <c r="BH112">
        <v>0</v>
      </c>
      <c r="BI112" s="2" t="s">
        <v>43</v>
      </c>
      <c r="BK112">
        <v>0</v>
      </c>
      <c r="BL112" s="2" t="s">
        <v>43</v>
      </c>
      <c r="BM112">
        <v>4500000</v>
      </c>
      <c r="BN112">
        <v>25500</v>
      </c>
      <c r="BO112" s="2" t="s">
        <v>95</v>
      </c>
      <c r="BP112">
        <v>76000000</v>
      </c>
      <c r="BQ112">
        <v>36996507</v>
      </c>
      <c r="BR112" t="str">
        <f>IFERROR(BQ112*100/BP112,0)</f>
        <v>0</v>
      </c>
    </row>
    <row r="113" spans="1:86">
      <c r="A113" s="3"/>
      <c r="B113" s="3"/>
      <c r="C113" s="3" t="s">
        <v>371</v>
      </c>
      <c r="D113">
        <v>143000000</v>
      </c>
      <c r="F113">
        <v>83827</v>
      </c>
      <c r="I113">
        <v>330805</v>
      </c>
      <c r="L113">
        <v>0</v>
      </c>
      <c r="O113">
        <v>0</v>
      </c>
      <c r="R113">
        <v>42601530</v>
      </c>
      <c r="U113">
        <v>0</v>
      </c>
      <c r="X113">
        <v>529986</v>
      </c>
      <c r="AA113">
        <v>231092</v>
      </c>
      <c r="AD113">
        <v>721199</v>
      </c>
      <c r="AJ113">
        <v>282474</v>
      </c>
      <c r="AM113">
        <v>20243996</v>
      </c>
      <c r="AS113">
        <v>10331921</v>
      </c>
      <c r="AV113">
        <v>3326346</v>
      </c>
      <c r="AY113">
        <v>13253504</v>
      </c>
      <c r="BE113">
        <v>0</v>
      </c>
      <c r="BH113">
        <v>0</v>
      </c>
      <c r="BK113">
        <v>0</v>
      </c>
      <c r="BN113">
        <v>3410853</v>
      </c>
      <c r="BP113">
        <v>143000000</v>
      </c>
      <c r="BQ113">
        <v>95347533</v>
      </c>
      <c r="BR113" t="str">
        <f>IFERROR(BQ113*100/BP113,0)</f>
        <v>0</v>
      </c>
    </row>
    <row r="114" spans="1:86">
      <c r="A114" s="3"/>
      <c r="B114" s="3"/>
      <c r="C114" s="3" t="s">
        <v>392</v>
      </c>
      <c r="D114" s="3">
        <v>219000000</v>
      </c>
      <c r="E114" s="3">
        <v>477386</v>
      </c>
      <c r="F114" s="3">
        <v>103213</v>
      </c>
      <c r="G114" s="5" t="s">
        <v>252</v>
      </c>
      <c r="H114" s="3">
        <v>0</v>
      </c>
      <c r="I114" s="3">
        <v>502391</v>
      </c>
      <c r="J114" s="5" t="s">
        <v>43</v>
      </c>
      <c r="K114" s="3">
        <v>28643216</v>
      </c>
      <c r="L114" s="3">
        <v>17105947</v>
      </c>
      <c r="M114" s="5" t="s">
        <v>82</v>
      </c>
      <c r="N114" s="3">
        <v>716080</v>
      </c>
      <c r="O114" s="3">
        <v>345269</v>
      </c>
      <c r="P114" s="5" t="s">
        <v>165</v>
      </c>
      <c r="Q114" s="3">
        <v>13304773</v>
      </c>
      <c r="R114" s="3">
        <v>49826531</v>
      </c>
      <c r="S114" s="5" t="s">
        <v>393</v>
      </c>
      <c r="T114" s="3">
        <v>477386</v>
      </c>
      <c r="U114" s="3">
        <v>322127</v>
      </c>
      <c r="V114" s="5" t="s">
        <v>142</v>
      </c>
      <c r="W114" s="3">
        <v>1000000</v>
      </c>
      <c r="X114" s="3">
        <v>779036</v>
      </c>
      <c r="Y114" s="5" t="s">
        <v>168</v>
      </c>
      <c r="Z114" s="3">
        <v>2900000</v>
      </c>
      <c r="AA114" s="3">
        <v>2110434</v>
      </c>
      <c r="AB114" s="5" t="s">
        <v>63</v>
      </c>
      <c r="AC114" s="3">
        <v>1000000</v>
      </c>
      <c r="AD114" s="3">
        <v>721199</v>
      </c>
      <c r="AE114" s="5" t="s">
        <v>97</v>
      </c>
      <c r="AF114" s="3"/>
      <c r="AG114" s="3"/>
      <c r="AH114" s="3"/>
      <c r="AI114" s="3">
        <v>1500000</v>
      </c>
      <c r="AJ114" s="3">
        <v>503185</v>
      </c>
      <c r="AK114" s="5" t="s">
        <v>151</v>
      </c>
      <c r="AL114" s="3">
        <v>25000000</v>
      </c>
      <c r="AM114" s="3">
        <v>22205518</v>
      </c>
      <c r="AN114" s="5" t="s">
        <v>51</v>
      </c>
      <c r="AO114" s="3"/>
      <c r="AP114" s="3"/>
      <c r="AQ114" s="3"/>
      <c r="AR114" s="3">
        <v>22000000</v>
      </c>
      <c r="AS114" s="3">
        <v>12545786</v>
      </c>
      <c r="AT114" s="5" t="s">
        <v>54</v>
      </c>
      <c r="AU114" s="3">
        <v>3000000</v>
      </c>
      <c r="AV114" s="3">
        <v>3516881</v>
      </c>
      <c r="AW114" s="5" t="s">
        <v>229</v>
      </c>
      <c r="AX114" s="3">
        <v>0</v>
      </c>
      <c r="AY114" s="3">
        <v>14993824</v>
      </c>
      <c r="AZ114" s="5" t="s">
        <v>43</v>
      </c>
      <c r="BA114" s="3"/>
      <c r="BB114" s="3"/>
      <c r="BC114" s="3"/>
      <c r="BD114" s="3">
        <v>0</v>
      </c>
      <c r="BE114" s="3">
        <v>0</v>
      </c>
      <c r="BF114" s="5" t="s">
        <v>43</v>
      </c>
      <c r="BG114" s="3">
        <v>0</v>
      </c>
      <c r="BH114" s="3">
        <v>0</v>
      </c>
      <c r="BI114" s="5" t="s">
        <v>43</v>
      </c>
      <c r="BJ114" s="3">
        <v>0</v>
      </c>
      <c r="BK114" s="3">
        <v>0</v>
      </c>
      <c r="BL114" s="5" t="s">
        <v>43</v>
      </c>
      <c r="BM114" s="3">
        <v>4500000</v>
      </c>
      <c r="BN114" s="3">
        <v>3436353</v>
      </c>
      <c r="BO114" s="5" t="s">
        <v>205</v>
      </c>
      <c r="BP114" s="3">
        <v>219000000</v>
      </c>
      <c r="BQ114" s="3" t="str">
        <f>BQ113+BQ112</f>
        <v>0</v>
      </c>
      <c r="BR114" s="3" t="str">
        <f>IFERROR(BQ114*100/BP114,0)</f>
        <v>0</v>
      </c>
      <c r="BU114">
        <v>1628296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D114">
        <v>0</v>
      </c>
      <c r="CE114">
        <v>0</v>
      </c>
      <c r="CF114" t="str">
        <f>BQ114-BP114</f>
        <v>0</v>
      </c>
      <c r="CG114" t="str">
        <f>CE88-BW88+BZ88</f>
        <v>0</v>
      </c>
      <c r="CH114" t="str">
        <f>IFERROR(CE114*100/BP114,0)</f>
        <v>0</v>
      </c>
    </row>
    <row r="115" spans="1:86">
      <c r="A115" s="3"/>
    </row>
    <row r="116" spans="1:86">
      <c r="A116" s="3"/>
      <c r="B116" s="5" t="s">
        <v>394</v>
      </c>
      <c r="C116" s="3" t="s">
        <v>370</v>
      </c>
      <c r="D116">
        <v>71000000</v>
      </c>
      <c r="F116">
        <v>814128</v>
      </c>
      <c r="G116" s="2" t="s">
        <v>395</v>
      </c>
      <c r="I116">
        <v>36000</v>
      </c>
      <c r="J116" s="2" t="s">
        <v>43</v>
      </c>
      <c r="L116">
        <v>29400241</v>
      </c>
      <c r="M116" s="2" t="s">
        <v>202</v>
      </c>
      <c r="O116">
        <v>591154</v>
      </c>
      <c r="P116" s="2" t="s">
        <v>310</v>
      </c>
      <c r="R116">
        <v>23249028</v>
      </c>
      <c r="S116" s="2" t="s">
        <v>396</v>
      </c>
      <c r="U116">
        <v>162903</v>
      </c>
      <c r="V116" s="2" t="s">
        <v>156</v>
      </c>
      <c r="W116">
        <v>2000000</v>
      </c>
      <c r="X116">
        <v>1410967</v>
      </c>
      <c r="Y116" s="2" t="s">
        <v>74</v>
      </c>
      <c r="Z116">
        <v>5500000</v>
      </c>
      <c r="AA116">
        <v>2014701</v>
      </c>
      <c r="AB116" s="2" t="s">
        <v>156</v>
      </c>
      <c r="AC116">
        <v>1500000</v>
      </c>
      <c r="AD116">
        <v>55515</v>
      </c>
      <c r="AE116" s="2" t="s">
        <v>111</v>
      </c>
      <c r="AI116">
        <v>2500000</v>
      </c>
      <c r="AJ116">
        <v>567359</v>
      </c>
      <c r="AK116" s="2" t="s">
        <v>261</v>
      </c>
      <c r="AL116">
        <v>37000000</v>
      </c>
      <c r="AM116">
        <v>5365516</v>
      </c>
      <c r="AN116" s="2" t="s">
        <v>374</v>
      </c>
      <c r="AR116">
        <v>13000000</v>
      </c>
      <c r="AS116">
        <v>1061392</v>
      </c>
      <c r="AT116" s="2" t="s">
        <v>92</v>
      </c>
      <c r="AU116">
        <v>4000000</v>
      </c>
      <c r="AV116">
        <v>4563992</v>
      </c>
      <c r="AW116" s="2" t="s">
        <v>230</v>
      </c>
      <c r="AX116">
        <v>0</v>
      </c>
      <c r="AY116">
        <v>2734163</v>
      </c>
      <c r="AZ116" s="2" t="s">
        <v>43</v>
      </c>
      <c r="BE116">
        <v>0</v>
      </c>
      <c r="BF116" s="2" t="s">
        <v>43</v>
      </c>
      <c r="BH116">
        <v>0</v>
      </c>
      <c r="BI116" s="2" t="s">
        <v>43</v>
      </c>
      <c r="BK116">
        <v>0</v>
      </c>
      <c r="BL116" s="2" t="s">
        <v>43</v>
      </c>
      <c r="BM116">
        <v>1900000</v>
      </c>
      <c r="BN116">
        <v>271600</v>
      </c>
      <c r="BO116" s="2" t="s">
        <v>248</v>
      </c>
      <c r="BP116">
        <v>71000000</v>
      </c>
      <c r="BQ116">
        <v>72298659</v>
      </c>
      <c r="BR116" t="str">
        <f>IFERROR(BQ116*100/BP116,0)</f>
        <v>0</v>
      </c>
    </row>
    <row r="117" spans="1:86">
      <c r="A117" s="3"/>
      <c r="B117" s="3"/>
      <c r="C117" s="3" t="s">
        <v>371</v>
      </c>
      <c r="D117">
        <v>157000000</v>
      </c>
      <c r="F117">
        <v>0</v>
      </c>
      <c r="I117">
        <v>584790</v>
      </c>
      <c r="L117">
        <v>0</v>
      </c>
      <c r="O117">
        <v>0</v>
      </c>
      <c r="R117">
        <v>46643269</v>
      </c>
      <c r="U117">
        <v>0</v>
      </c>
      <c r="X117">
        <v>72345</v>
      </c>
      <c r="AA117">
        <v>1705444</v>
      </c>
      <c r="AD117">
        <v>1532706</v>
      </c>
      <c r="AJ117">
        <v>738405</v>
      </c>
      <c r="AM117">
        <v>49575180</v>
      </c>
      <c r="AS117">
        <v>9378938</v>
      </c>
      <c r="AV117">
        <v>8354499</v>
      </c>
      <c r="AY117">
        <v>18164425</v>
      </c>
      <c r="BE117">
        <v>0</v>
      </c>
      <c r="BH117">
        <v>0</v>
      </c>
      <c r="BK117">
        <v>77540</v>
      </c>
      <c r="BN117">
        <v>4773197</v>
      </c>
      <c r="BP117">
        <v>157000000</v>
      </c>
      <c r="BQ117">
        <v>141600738</v>
      </c>
      <c r="BR117" t="str">
        <f>IFERROR(BQ117*100/BP117,0)</f>
        <v>0</v>
      </c>
    </row>
    <row r="118" spans="1:86">
      <c r="A118" s="3"/>
      <c r="B118" s="3"/>
      <c r="C118" s="3" t="s">
        <v>397</v>
      </c>
      <c r="D118" s="3">
        <v>228000000</v>
      </c>
      <c r="E118" s="3">
        <v>445979</v>
      </c>
      <c r="F118" s="3">
        <v>814128</v>
      </c>
      <c r="G118" s="5" t="s">
        <v>395</v>
      </c>
      <c r="H118" s="3">
        <v>0</v>
      </c>
      <c r="I118" s="3">
        <v>620790</v>
      </c>
      <c r="J118" s="5" t="s">
        <v>43</v>
      </c>
      <c r="K118" s="3">
        <v>26758793</v>
      </c>
      <c r="L118" s="3">
        <v>29400241</v>
      </c>
      <c r="M118" s="5" t="s">
        <v>202</v>
      </c>
      <c r="N118" s="3">
        <v>668969</v>
      </c>
      <c r="O118" s="3">
        <v>591154</v>
      </c>
      <c r="P118" s="5" t="s">
        <v>310</v>
      </c>
      <c r="Q118" s="3">
        <v>12429459</v>
      </c>
      <c r="R118" s="3">
        <v>69892297</v>
      </c>
      <c r="S118" s="5" t="s">
        <v>398</v>
      </c>
      <c r="T118" s="3">
        <v>445979</v>
      </c>
      <c r="U118" s="3">
        <v>162903</v>
      </c>
      <c r="V118" s="5" t="s">
        <v>156</v>
      </c>
      <c r="W118" s="3">
        <v>2000000</v>
      </c>
      <c r="X118" s="3">
        <v>1483312</v>
      </c>
      <c r="Y118" s="5" t="s">
        <v>87</v>
      </c>
      <c r="Z118" s="3">
        <v>5500000</v>
      </c>
      <c r="AA118" s="3">
        <v>3720145</v>
      </c>
      <c r="AB118" s="5" t="s">
        <v>224</v>
      </c>
      <c r="AC118" s="3">
        <v>1500000</v>
      </c>
      <c r="AD118" s="3">
        <v>1588221</v>
      </c>
      <c r="AE118" s="5" t="s">
        <v>223</v>
      </c>
      <c r="AF118" s="3"/>
      <c r="AG118" s="3"/>
      <c r="AH118" s="3"/>
      <c r="AI118" s="3">
        <v>2500000</v>
      </c>
      <c r="AJ118" s="3">
        <v>1305764</v>
      </c>
      <c r="AK118" s="5" t="s">
        <v>249</v>
      </c>
      <c r="AL118" s="3">
        <v>37000000</v>
      </c>
      <c r="AM118" s="3">
        <v>54940696</v>
      </c>
      <c r="AN118" s="5" t="s">
        <v>336</v>
      </c>
      <c r="AO118" s="3"/>
      <c r="AP118" s="3"/>
      <c r="AQ118" s="3"/>
      <c r="AR118" s="3">
        <v>13000000</v>
      </c>
      <c r="AS118" s="3">
        <v>10440330</v>
      </c>
      <c r="AT118" s="5" t="s">
        <v>253</v>
      </c>
      <c r="AU118" s="3">
        <v>4000000</v>
      </c>
      <c r="AV118" s="3">
        <v>4563992</v>
      </c>
      <c r="AW118" s="5" t="s">
        <v>230</v>
      </c>
      <c r="AX118" s="3">
        <v>0</v>
      </c>
      <c r="AY118" s="3">
        <v>20898588</v>
      </c>
      <c r="AZ118" s="5" t="s">
        <v>43</v>
      </c>
      <c r="BA118" s="3"/>
      <c r="BB118" s="3"/>
      <c r="BC118" s="3"/>
      <c r="BD118" s="3">
        <v>0</v>
      </c>
      <c r="BE118" s="3">
        <v>0</v>
      </c>
      <c r="BF118" s="5" t="s">
        <v>43</v>
      </c>
      <c r="BG118" s="3">
        <v>0</v>
      </c>
      <c r="BH118" s="3">
        <v>0</v>
      </c>
      <c r="BI118" s="5" t="s">
        <v>43</v>
      </c>
      <c r="BJ118" s="3">
        <v>0</v>
      </c>
      <c r="BK118" s="3">
        <v>77540</v>
      </c>
      <c r="BL118" s="5" t="s">
        <v>43</v>
      </c>
      <c r="BM118" s="3">
        <v>1900000</v>
      </c>
      <c r="BN118" s="3">
        <v>5044797</v>
      </c>
      <c r="BO118" s="5" t="s">
        <v>399</v>
      </c>
      <c r="BP118" s="3">
        <v>228000000</v>
      </c>
      <c r="BQ118" s="3" t="str">
        <f>BQ117+BQ116</f>
        <v>0</v>
      </c>
      <c r="BR118" s="3" t="str">
        <f>IFERROR(BQ118*100/BP118,0)</f>
        <v>0</v>
      </c>
      <c r="BU118">
        <v>2249310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D118">
        <v>0</v>
      </c>
      <c r="CE118">
        <v>0</v>
      </c>
      <c r="CF118" t="str">
        <f>BQ118-BP118</f>
        <v>0</v>
      </c>
      <c r="CG118" t="str">
        <f>CE88-BW88+BZ88</f>
        <v>0</v>
      </c>
      <c r="CH118" t="str">
        <f>IFERROR(CE118*100/BP118,0)</f>
        <v>0</v>
      </c>
    </row>
    <row r="119" spans="1:86">
      <c r="A119" s="3"/>
    </row>
    <row r="120" spans="1:86">
      <c r="A120" s="3"/>
      <c r="B120" s="5" t="s">
        <v>400</v>
      </c>
      <c r="C120" s="3" t="s">
        <v>370</v>
      </c>
      <c r="D120">
        <v>51000000</v>
      </c>
      <c r="F120">
        <v>1628256</v>
      </c>
      <c r="G120" s="2" t="s">
        <v>401</v>
      </c>
      <c r="I120">
        <v>72000</v>
      </c>
      <c r="J120" s="2" t="s">
        <v>43</v>
      </c>
      <c r="L120">
        <v>20645301</v>
      </c>
      <c r="M120" s="2" t="s">
        <v>119</v>
      </c>
      <c r="O120">
        <v>589552</v>
      </c>
      <c r="P120" s="2" t="s">
        <v>195</v>
      </c>
      <c r="R120">
        <v>7996195</v>
      </c>
      <c r="S120" s="2" t="s">
        <v>61</v>
      </c>
      <c r="U120">
        <v>778859</v>
      </c>
      <c r="V120" s="2" t="s">
        <v>174</v>
      </c>
      <c r="W120">
        <v>1900000</v>
      </c>
      <c r="X120">
        <v>201811</v>
      </c>
      <c r="Y120" s="2" t="s">
        <v>184</v>
      </c>
      <c r="Z120">
        <v>4000000</v>
      </c>
      <c r="AA120">
        <v>174397</v>
      </c>
      <c r="AB120" s="2" t="s">
        <v>111</v>
      </c>
      <c r="AC120">
        <v>1000000</v>
      </c>
      <c r="AD120">
        <v>79999</v>
      </c>
      <c r="AE120" s="2" t="s">
        <v>92</v>
      </c>
      <c r="AI120">
        <v>1500000</v>
      </c>
      <c r="AJ120">
        <v>857086</v>
      </c>
      <c r="AK120" s="2" t="s">
        <v>54</v>
      </c>
      <c r="AL120">
        <v>23000000</v>
      </c>
      <c r="AM120">
        <v>6289248</v>
      </c>
      <c r="AN120" s="2" t="s">
        <v>201</v>
      </c>
      <c r="AR120">
        <v>15000000</v>
      </c>
      <c r="AS120">
        <v>11215563</v>
      </c>
      <c r="AT120" s="2" t="s">
        <v>132</v>
      </c>
      <c r="AU120">
        <v>3100000</v>
      </c>
      <c r="AV120">
        <v>2440615</v>
      </c>
      <c r="AW120" s="2" t="s">
        <v>280</v>
      </c>
      <c r="AX120">
        <v>0</v>
      </c>
      <c r="AY120">
        <v>1984888</v>
      </c>
      <c r="AZ120" s="2" t="s">
        <v>43</v>
      </c>
      <c r="BE120">
        <v>0</v>
      </c>
      <c r="BF120" s="2" t="s">
        <v>43</v>
      </c>
      <c r="BH120">
        <v>0</v>
      </c>
      <c r="BI120" s="2" t="s">
        <v>43</v>
      </c>
      <c r="BK120">
        <v>0</v>
      </c>
      <c r="BL120" s="2" t="s">
        <v>43</v>
      </c>
      <c r="BM120">
        <v>3000000</v>
      </c>
      <c r="BN120">
        <v>1100508</v>
      </c>
      <c r="BO120" s="2" t="s">
        <v>156</v>
      </c>
      <c r="BP120">
        <v>51000000</v>
      </c>
      <c r="BQ120">
        <v>56054278</v>
      </c>
      <c r="BR120" t="str">
        <f>IFERROR(BQ120*100/BP120,0)</f>
        <v>0</v>
      </c>
    </row>
    <row r="121" spans="1:86">
      <c r="A121" s="3"/>
      <c r="B121" s="3"/>
      <c r="C121" s="3" t="s">
        <v>371</v>
      </c>
      <c r="D121">
        <v>127000000</v>
      </c>
      <c r="F121">
        <v>0</v>
      </c>
      <c r="I121">
        <v>1231088</v>
      </c>
      <c r="L121">
        <v>0</v>
      </c>
      <c r="O121">
        <v>0</v>
      </c>
      <c r="R121">
        <v>37911449</v>
      </c>
      <c r="U121">
        <v>0</v>
      </c>
      <c r="X121">
        <v>1774812</v>
      </c>
      <c r="AA121">
        <v>2663081</v>
      </c>
      <c r="AD121">
        <v>1063983</v>
      </c>
      <c r="AJ121">
        <v>1018236</v>
      </c>
      <c r="AM121">
        <v>16436704</v>
      </c>
      <c r="AS121">
        <v>7676376</v>
      </c>
      <c r="AV121">
        <v>3498340</v>
      </c>
      <c r="AY121">
        <v>19568475</v>
      </c>
      <c r="BE121">
        <v>0</v>
      </c>
      <c r="BH121">
        <v>0</v>
      </c>
      <c r="BK121">
        <v>246356</v>
      </c>
      <c r="BN121">
        <v>7763399</v>
      </c>
      <c r="BP121">
        <v>127000000</v>
      </c>
      <c r="BQ121">
        <v>100852299</v>
      </c>
      <c r="BR121" t="str">
        <f>IFERROR(BQ121*100/BP121,0)</f>
        <v>0</v>
      </c>
    </row>
    <row r="122" spans="1:86">
      <c r="A122" s="3"/>
      <c r="B122" s="3"/>
      <c r="C122" s="3" t="s">
        <v>402</v>
      </c>
      <c r="D122" s="3">
        <v>178000000</v>
      </c>
      <c r="E122" s="3">
        <v>320351</v>
      </c>
      <c r="F122" s="3">
        <v>1628256</v>
      </c>
      <c r="G122" s="5" t="s">
        <v>401</v>
      </c>
      <c r="H122" s="3">
        <v>0</v>
      </c>
      <c r="I122" s="3">
        <v>1303088</v>
      </c>
      <c r="J122" s="5" t="s">
        <v>43</v>
      </c>
      <c r="K122" s="3">
        <v>19221105</v>
      </c>
      <c r="L122" s="3">
        <v>20645301</v>
      </c>
      <c r="M122" s="5" t="s">
        <v>119</v>
      </c>
      <c r="N122" s="3">
        <v>480527</v>
      </c>
      <c r="O122" s="3">
        <v>589552</v>
      </c>
      <c r="P122" s="5" t="s">
        <v>195</v>
      </c>
      <c r="Q122" s="3">
        <v>8928203</v>
      </c>
      <c r="R122" s="3">
        <v>45907644</v>
      </c>
      <c r="S122" s="5" t="s">
        <v>403</v>
      </c>
      <c r="T122" s="3">
        <v>320351</v>
      </c>
      <c r="U122" s="3">
        <v>778859</v>
      </c>
      <c r="V122" s="5" t="s">
        <v>174</v>
      </c>
      <c r="W122" s="3">
        <v>1900000</v>
      </c>
      <c r="X122" s="3">
        <v>1976623</v>
      </c>
      <c r="Y122" s="5" t="s">
        <v>171</v>
      </c>
      <c r="Z122" s="3">
        <v>4000000</v>
      </c>
      <c r="AA122" s="3">
        <v>2837478</v>
      </c>
      <c r="AB122" s="5" t="s">
        <v>74</v>
      </c>
      <c r="AC122" s="3">
        <v>1000000</v>
      </c>
      <c r="AD122" s="3">
        <v>1143982</v>
      </c>
      <c r="AE122" s="5" t="s">
        <v>230</v>
      </c>
      <c r="AF122" s="3"/>
      <c r="AG122" s="3"/>
      <c r="AH122" s="3"/>
      <c r="AI122" s="3">
        <v>1500000</v>
      </c>
      <c r="AJ122" s="3">
        <v>1875322</v>
      </c>
      <c r="AK122" s="5" t="s">
        <v>85</v>
      </c>
      <c r="AL122" s="3">
        <v>23000000</v>
      </c>
      <c r="AM122" s="3">
        <v>22725952</v>
      </c>
      <c r="AN122" s="5" t="s">
        <v>180</v>
      </c>
      <c r="AO122" s="3"/>
      <c r="AP122" s="3"/>
      <c r="AQ122" s="3"/>
      <c r="AR122" s="3">
        <v>15000000</v>
      </c>
      <c r="AS122" s="3">
        <v>18891939</v>
      </c>
      <c r="AT122" s="5" t="s">
        <v>314</v>
      </c>
      <c r="AU122" s="3">
        <v>3100000</v>
      </c>
      <c r="AV122" s="3">
        <v>2440615</v>
      </c>
      <c r="AW122" s="5" t="s">
        <v>280</v>
      </c>
      <c r="AX122" s="3">
        <v>0</v>
      </c>
      <c r="AY122" s="3">
        <v>21553363</v>
      </c>
      <c r="AZ122" s="5" t="s">
        <v>43</v>
      </c>
      <c r="BA122" s="3"/>
      <c r="BB122" s="3"/>
      <c r="BC122" s="3"/>
      <c r="BD122" s="3">
        <v>0</v>
      </c>
      <c r="BE122" s="3">
        <v>0</v>
      </c>
      <c r="BF122" s="5" t="s">
        <v>43</v>
      </c>
      <c r="BG122" s="3">
        <v>0</v>
      </c>
      <c r="BH122" s="3">
        <v>0</v>
      </c>
      <c r="BI122" s="5" t="s">
        <v>43</v>
      </c>
      <c r="BJ122" s="3">
        <v>0</v>
      </c>
      <c r="BK122" s="3">
        <v>246356</v>
      </c>
      <c r="BL122" s="5" t="s">
        <v>43</v>
      </c>
      <c r="BM122" s="3">
        <v>3000000</v>
      </c>
      <c r="BN122" s="3">
        <v>8863907</v>
      </c>
      <c r="BO122" s="5" t="s">
        <v>404</v>
      </c>
      <c r="BP122" s="3">
        <v>178000000</v>
      </c>
      <c r="BQ122" s="3" t="str">
        <f>BQ121+BQ120</f>
        <v>0</v>
      </c>
      <c r="BR122" s="3" t="str">
        <f>IFERROR(BQ122*100/BP122,0)</f>
        <v>0</v>
      </c>
      <c r="BU122">
        <v>9881478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D122">
        <v>0</v>
      </c>
      <c r="CE122">
        <v>0</v>
      </c>
      <c r="CF122" t="str">
        <f>BQ122-BP122</f>
        <v>0</v>
      </c>
      <c r="CG122" t="str">
        <f>CE88-BW88+BZ88</f>
        <v>0</v>
      </c>
      <c r="CH122" t="str">
        <f>IFERROR(CE122*100/BP122,0)</f>
        <v>0</v>
      </c>
    </row>
    <row r="123" spans="1:86">
      <c r="A123" s="3"/>
    </row>
    <row r="124" spans="1:86">
      <c r="A124" s="3"/>
      <c r="B124" s="5" t="s">
        <v>405</v>
      </c>
      <c r="C124" s="3" t="s">
        <v>370</v>
      </c>
      <c r="D124">
        <v>77000000</v>
      </c>
      <c r="F124">
        <v>29688</v>
      </c>
      <c r="G124" s="2" t="s">
        <v>214</v>
      </c>
      <c r="I124">
        <v>11590</v>
      </c>
      <c r="J124" s="2" t="s">
        <v>43</v>
      </c>
      <c r="L124">
        <v>20200013</v>
      </c>
      <c r="M124" s="2" t="s">
        <v>158</v>
      </c>
      <c r="O124">
        <v>293740</v>
      </c>
      <c r="P124" s="2" t="s">
        <v>103</v>
      </c>
      <c r="R124">
        <v>12801998</v>
      </c>
      <c r="S124" s="2" t="s">
        <v>241</v>
      </c>
      <c r="U124">
        <v>63198</v>
      </c>
      <c r="V124" s="2" t="s">
        <v>294</v>
      </c>
      <c r="W124">
        <v>5500000</v>
      </c>
      <c r="X124">
        <v>1130529</v>
      </c>
      <c r="Y124" s="2" t="s">
        <v>215</v>
      </c>
      <c r="Z124">
        <v>6000000</v>
      </c>
      <c r="AA124">
        <v>476917</v>
      </c>
      <c r="AB124" s="2" t="s">
        <v>92</v>
      </c>
      <c r="AC124">
        <v>1600000</v>
      </c>
      <c r="AD124">
        <v>-8030</v>
      </c>
      <c r="AE124" s="2" t="s">
        <v>406</v>
      </c>
      <c r="AI124">
        <v>3500000</v>
      </c>
      <c r="AJ124">
        <v>1438750</v>
      </c>
      <c r="AK124" s="2" t="s">
        <v>100</v>
      </c>
      <c r="AL124">
        <v>28000000</v>
      </c>
      <c r="AM124">
        <v>4002012</v>
      </c>
      <c r="AN124" s="2" t="s">
        <v>248</v>
      </c>
      <c r="AR124">
        <v>30000000</v>
      </c>
      <c r="AS124">
        <v>752229</v>
      </c>
      <c r="AT124" s="2" t="s">
        <v>219</v>
      </c>
      <c r="AU124">
        <v>4500000</v>
      </c>
      <c r="AV124">
        <v>8403478</v>
      </c>
      <c r="AW124" s="2" t="s">
        <v>396</v>
      </c>
      <c r="AX124">
        <v>0</v>
      </c>
      <c r="AY124">
        <v>6941848</v>
      </c>
      <c r="AZ124" s="2" t="s">
        <v>43</v>
      </c>
      <c r="BE124">
        <v>0</v>
      </c>
      <c r="BF124" s="2" t="s">
        <v>43</v>
      </c>
      <c r="BH124">
        <v>0</v>
      </c>
      <c r="BI124" s="2" t="s">
        <v>43</v>
      </c>
      <c r="BK124">
        <v>0</v>
      </c>
      <c r="BL124" s="2" t="s">
        <v>43</v>
      </c>
      <c r="BM124">
        <v>5000000</v>
      </c>
      <c r="BN124">
        <v>2346900</v>
      </c>
      <c r="BO124" s="2" t="s">
        <v>218</v>
      </c>
      <c r="BP124">
        <v>77000000</v>
      </c>
      <c r="BQ124">
        <v>58884860</v>
      </c>
      <c r="BR124" t="str">
        <f>IFERROR(BQ124*100/BP124,0)</f>
        <v>0</v>
      </c>
    </row>
    <row r="125" spans="1:86">
      <c r="A125" s="3"/>
      <c r="B125" s="3"/>
      <c r="C125" s="3" t="s">
        <v>371</v>
      </c>
      <c r="D125">
        <v>163000000</v>
      </c>
      <c r="F125">
        <v>814128</v>
      </c>
      <c r="I125">
        <v>369441</v>
      </c>
      <c r="L125">
        <v>0</v>
      </c>
      <c r="O125">
        <v>0</v>
      </c>
      <c r="R125">
        <v>48473499</v>
      </c>
      <c r="U125">
        <v>0</v>
      </c>
      <c r="X125">
        <v>639247</v>
      </c>
      <c r="AA125">
        <v>1383210</v>
      </c>
      <c r="AD125">
        <v>559279</v>
      </c>
      <c r="AJ125">
        <v>1991652</v>
      </c>
      <c r="AM125">
        <v>15474472</v>
      </c>
      <c r="AS125">
        <v>6861019</v>
      </c>
      <c r="AV125">
        <v>4032705</v>
      </c>
      <c r="AY125">
        <v>22273142</v>
      </c>
      <c r="BE125">
        <v>0</v>
      </c>
      <c r="BH125">
        <v>0</v>
      </c>
      <c r="BK125">
        <v>12318</v>
      </c>
      <c r="BN125">
        <v>1514796</v>
      </c>
      <c r="BP125">
        <v>163000000</v>
      </c>
      <c r="BQ125">
        <v>104398908</v>
      </c>
      <c r="BR125" t="str">
        <f>IFERROR(BQ125*100/BP125,0)</f>
        <v>0</v>
      </c>
    </row>
    <row r="126" spans="1:86">
      <c r="A126" s="3"/>
      <c r="B126" s="3"/>
      <c r="C126" s="3" t="s">
        <v>407</v>
      </c>
      <c r="D126" s="3">
        <v>240000000</v>
      </c>
      <c r="E126" s="3">
        <v>483668</v>
      </c>
      <c r="F126" s="3">
        <v>843816</v>
      </c>
      <c r="G126" s="5" t="s">
        <v>130</v>
      </c>
      <c r="H126" s="3">
        <v>0</v>
      </c>
      <c r="I126" s="3">
        <v>381031</v>
      </c>
      <c r="J126" s="5" t="s">
        <v>43</v>
      </c>
      <c r="K126" s="3">
        <v>29020100</v>
      </c>
      <c r="L126" s="3">
        <v>20200013</v>
      </c>
      <c r="M126" s="5" t="s">
        <v>158</v>
      </c>
      <c r="N126" s="3">
        <v>725502</v>
      </c>
      <c r="O126" s="3">
        <v>293740</v>
      </c>
      <c r="P126" s="5" t="s">
        <v>103</v>
      </c>
      <c r="Q126" s="3">
        <v>13479836</v>
      </c>
      <c r="R126" s="3">
        <v>61275497</v>
      </c>
      <c r="S126" s="5" t="s">
        <v>408</v>
      </c>
      <c r="T126" s="3">
        <v>483668</v>
      </c>
      <c r="U126" s="3">
        <v>63198</v>
      </c>
      <c r="V126" s="5" t="s">
        <v>294</v>
      </c>
      <c r="W126" s="3">
        <v>5500000</v>
      </c>
      <c r="X126" s="3">
        <v>1769776</v>
      </c>
      <c r="Y126" s="5" t="s">
        <v>159</v>
      </c>
      <c r="Z126" s="3">
        <v>6000000</v>
      </c>
      <c r="AA126" s="3">
        <v>1860127</v>
      </c>
      <c r="AB126" s="5" t="s">
        <v>148</v>
      </c>
      <c r="AC126" s="3">
        <v>1600000</v>
      </c>
      <c r="AD126" s="3">
        <v>551249</v>
      </c>
      <c r="AE126" s="5" t="s">
        <v>151</v>
      </c>
      <c r="AF126" s="3"/>
      <c r="AG126" s="3"/>
      <c r="AH126" s="3"/>
      <c r="AI126" s="3">
        <v>3500000</v>
      </c>
      <c r="AJ126" s="3">
        <v>3430402</v>
      </c>
      <c r="AK126" s="5" t="s">
        <v>185</v>
      </c>
      <c r="AL126" s="3">
        <v>28000000</v>
      </c>
      <c r="AM126" s="3">
        <v>19476484</v>
      </c>
      <c r="AN126" s="5" t="s">
        <v>158</v>
      </c>
      <c r="AO126" s="3"/>
      <c r="AP126" s="3"/>
      <c r="AQ126" s="3"/>
      <c r="AR126" s="3">
        <v>30000000</v>
      </c>
      <c r="AS126" s="3">
        <v>7613248</v>
      </c>
      <c r="AT126" s="5" t="s">
        <v>274</v>
      </c>
      <c r="AU126" s="3">
        <v>4500000</v>
      </c>
      <c r="AV126" s="3">
        <v>8403478</v>
      </c>
      <c r="AW126" s="5" t="s">
        <v>396</v>
      </c>
      <c r="AX126" s="3">
        <v>0</v>
      </c>
      <c r="AY126" s="3">
        <v>29214990</v>
      </c>
      <c r="AZ126" s="5" t="s">
        <v>43</v>
      </c>
      <c r="BA126" s="3"/>
      <c r="BB126" s="3"/>
      <c r="BC126" s="3"/>
      <c r="BD126" s="3">
        <v>0</v>
      </c>
      <c r="BE126" s="3">
        <v>0</v>
      </c>
      <c r="BF126" s="5" t="s">
        <v>43</v>
      </c>
      <c r="BG126" s="3">
        <v>0</v>
      </c>
      <c r="BH126" s="3">
        <v>0</v>
      </c>
      <c r="BI126" s="5" t="s">
        <v>43</v>
      </c>
      <c r="BJ126" s="3">
        <v>0</v>
      </c>
      <c r="BK126" s="3">
        <v>12318</v>
      </c>
      <c r="BL126" s="5" t="s">
        <v>43</v>
      </c>
      <c r="BM126" s="3">
        <v>5000000</v>
      </c>
      <c r="BN126" s="3">
        <v>3861696</v>
      </c>
      <c r="BO126" s="5" t="s">
        <v>128</v>
      </c>
      <c r="BP126" s="3">
        <v>240000000</v>
      </c>
      <c r="BQ126" s="3" t="str">
        <f>BQ125+BQ124</f>
        <v>0</v>
      </c>
      <c r="BR126" s="3" t="str">
        <f>IFERROR(BQ126*100/BP126,0)</f>
        <v>0</v>
      </c>
      <c r="BU126">
        <v>10252495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D126">
        <v>0</v>
      </c>
      <c r="CE126">
        <v>0</v>
      </c>
      <c r="CF126" t="str">
        <f>BQ126-BP126</f>
        <v>0</v>
      </c>
      <c r="CG126" t="str">
        <f>CE88-BW88+BZ88</f>
        <v>0</v>
      </c>
      <c r="CH126" t="str">
        <f>IFERROR(CE126*100/BP126,0)</f>
        <v>0</v>
      </c>
    </row>
    <row r="127" spans="1:86">
      <c r="A127" s="3"/>
    </row>
    <row r="128" spans="1:86">
      <c r="A128" s="3"/>
      <c r="B128" s="5" t="s">
        <v>409</v>
      </c>
      <c r="C128" s="3" t="s">
        <v>370</v>
      </c>
      <c r="D128">
        <v>62000000</v>
      </c>
      <c r="F128">
        <v>76470</v>
      </c>
      <c r="G128" s="2" t="s">
        <v>235</v>
      </c>
      <c r="I128">
        <v>105901</v>
      </c>
      <c r="J128" s="2" t="s">
        <v>43</v>
      </c>
      <c r="L128">
        <v>23543049</v>
      </c>
      <c r="M128" s="2" t="s">
        <v>96</v>
      </c>
      <c r="O128">
        <v>475377</v>
      </c>
      <c r="P128" s="2" t="s">
        <v>70</v>
      </c>
      <c r="R128">
        <v>9293383</v>
      </c>
      <c r="S128" s="2" t="s">
        <v>196</v>
      </c>
      <c r="U128">
        <v>154734</v>
      </c>
      <c r="V128" s="2" t="s">
        <v>103</v>
      </c>
      <c r="W128">
        <v>2000000</v>
      </c>
      <c r="X128">
        <v>570646</v>
      </c>
      <c r="Y128" s="2" t="s">
        <v>48</v>
      </c>
      <c r="Z128">
        <v>6000000</v>
      </c>
      <c r="AA128">
        <v>3362928</v>
      </c>
      <c r="AB128" s="2" t="s">
        <v>140</v>
      </c>
      <c r="AC128">
        <v>2000000</v>
      </c>
      <c r="AD128">
        <v>106473</v>
      </c>
      <c r="AE128" s="2" t="s">
        <v>209</v>
      </c>
      <c r="AI128">
        <v>1800000</v>
      </c>
      <c r="AJ128">
        <v>1480632</v>
      </c>
      <c r="AK128" s="2" t="s">
        <v>56</v>
      </c>
      <c r="AL128">
        <v>28000000</v>
      </c>
      <c r="AM128">
        <v>2238861</v>
      </c>
      <c r="AN128" s="2" t="s">
        <v>92</v>
      </c>
      <c r="AR128">
        <v>18000000</v>
      </c>
      <c r="AS128">
        <v>820630</v>
      </c>
      <c r="AT128" s="2" t="s">
        <v>209</v>
      </c>
      <c r="AU128">
        <v>6000000</v>
      </c>
      <c r="AV128">
        <v>3566021</v>
      </c>
      <c r="AW128" s="2" t="s">
        <v>71</v>
      </c>
      <c r="AX128">
        <v>0</v>
      </c>
      <c r="AY128">
        <v>6157307</v>
      </c>
      <c r="AZ128" s="2" t="s">
        <v>43</v>
      </c>
      <c r="BE128">
        <v>0</v>
      </c>
      <c r="BF128" s="2" t="s">
        <v>43</v>
      </c>
      <c r="BH128">
        <v>0</v>
      </c>
      <c r="BI128" s="2" t="s">
        <v>43</v>
      </c>
      <c r="BK128">
        <v>98542</v>
      </c>
      <c r="BL128" s="2" t="s">
        <v>43</v>
      </c>
      <c r="BM128">
        <v>4000000</v>
      </c>
      <c r="BN128">
        <v>99600</v>
      </c>
      <c r="BO128" s="2" t="s">
        <v>117</v>
      </c>
      <c r="BP128">
        <v>62000000</v>
      </c>
      <c r="BQ128">
        <v>52150554</v>
      </c>
      <c r="BR128" t="str">
        <f>IFERROR(BQ128*100/BP128,0)</f>
        <v>0</v>
      </c>
    </row>
    <row r="129" spans="1:86">
      <c r="A129" s="3"/>
      <c r="B129" s="3"/>
      <c r="C129" s="3" t="s">
        <v>371</v>
      </c>
      <c r="D129">
        <v>129000000</v>
      </c>
      <c r="F129">
        <v>886186</v>
      </c>
      <c r="I129">
        <v>728926</v>
      </c>
      <c r="L129">
        <v>0</v>
      </c>
      <c r="O129">
        <v>0</v>
      </c>
      <c r="R129">
        <v>45908798</v>
      </c>
      <c r="U129">
        <v>0</v>
      </c>
      <c r="X129">
        <v>336588</v>
      </c>
      <c r="AA129">
        <v>2077081</v>
      </c>
      <c r="AD129">
        <v>504657</v>
      </c>
      <c r="AJ129">
        <v>0</v>
      </c>
      <c r="AM129">
        <v>10179601</v>
      </c>
      <c r="AS129">
        <v>10534198</v>
      </c>
      <c r="AV129">
        <v>1707317</v>
      </c>
      <c r="AY129">
        <v>4862423</v>
      </c>
      <c r="BE129">
        <v>0</v>
      </c>
      <c r="BH129">
        <v>0</v>
      </c>
      <c r="BK129">
        <v>98542</v>
      </c>
      <c r="BN129">
        <v>5328799</v>
      </c>
      <c r="BP129">
        <v>129000000</v>
      </c>
      <c r="BQ129">
        <v>83153116</v>
      </c>
      <c r="BR129" t="str">
        <f>IFERROR(BQ129*100/BP129,0)</f>
        <v>0</v>
      </c>
    </row>
    <row r="130" spans="1:86">
      <c r="A130" s="3"/>
      <c r="B130" s="3"/>
      <c r="C130" s="3" t="s">
        <v>410</v>
      </c>
      <c r="D130" s="3">
        <v>191000000</v>
      </c>
      <c r="E130" s="3">
        <v>389447</v>
      </c>
      <c r="F130" s="3">
        <v>962656</v>
      </c>
      <c r="G130" s="5" t="s">
        <v>323</v>
      </c>
      <c r="H130" s="3">
        <v>0</v>
      </c>
      <c r="I130" s="3">
        <v>834827</v>
      </c>
      <c r="J130" s="5" t="s">
        <v>43</v>
      </c>
      <c r="K130" s="3">
        <v>23366834</v>
      </c>
      <c r="L130" s="3">
        <v>23543049</v>
      </c>
      <c r="M130" s="5" t="s">
        <v>96</v>
      </c>
      <c r="N130" s="3">
        <v>584170</v>
      </c>
      <c r="O130" s="3">
        <v>475377</v>
      </c>
      <c r="P130" s="5" t="s">
        <v>70</v>
      </c>
      <c r="Q130" s="3">
        <v>10853894</v>
      </c>
      <c r="R130" s="3">
        <v>55202181</v>
      </c>
      <c r="S130" s="5" t="s">
        <v>411</v>
      </c>
      <c r="T130" s="3">
        <v>389447</v>
      </c>
      <c r="U130" s="3">
        <v>154734</v>
      </c>
      <c r="V130" s="5" t="s">
        <v>103</v>
      </c>
      <c r="W130" s="3">
        <v>2000000</v>
      </c>
      <c r="X130" s="3">
        <v>907234</v>
      </c>
      <c r="Y130" s="5" t="s">
        <v>143</v>
      </c>
      <c r="Z130" s="3">
        <v>6000000</v>
      </c>
      <c r="AA130" s="3">
        <v>5440009</v>
      </c>
      <c r="AB130" s="5" t="s">
        <v>76</v>
      </c>
      <c r="AC130" s="3">
        <v>2000000</v>
      </c>
      <c r="AD130" s="3">
        <v>611130</v>
      </c>
      <c r="AE130" s="5" t="s">
        <v>148</v>
      </c>
      <c r="AF130" s="3"/>
      <c r="AG130" s="3"/>
      <c r="AH130" s="3"/>
      <c r="AI130" s="3">
        <v>1800000</v>
      </c>
      <c r="AJ130" s="3">
        <v>1480632</v>
      </c>
      <c r="AK130" s="5" t="s">
        <v>56</v>
      </c>
      <c r="AL130" s="3">
        <v>28000000</v>
      </c>
      <c r="AM130" s="3">
        <v>12418462</v>
      </c>
      <c r="AN130" s="5" t="s">
        <v>73</v>
      </c>
      <c r="AO130" s="3"/>
      <c r="AP130" s="3"/>
      <c r="AQ130" s="3"/>
      <c r="AR130" s="3">
        <v>18000000</v>
      </c>
      <c r="AS130" s="3">
        <v>11354828</v>
      </c>
      <c r="AT130" s="5" t="s">
        <v>129</v>
      </c>
      <c r="AU130" s="3">
        <v>6000000</v>
      </c>
      <c r="AV130" s="3">
        <v>3566021</v>
      </c>
      <c r="AW130" s="5" t="s">
        <v>71</v>
      </c>
      <c r="AX130" s="3">
        <v>0</v>
      </c>
      <c r="AY130" s="3">
        <v>11019730</v>
      </c>
      <c r="AZ130" s="5" t="s">
        <v>43</v>
      </c>
      <c r="BA130" s="3"/>
      <c r="BB130" s="3"/>
      <c r="BC130" s="3"/>
      <c r="BD130" s="3">
        <v>0</v>
      </c>
      <c r="BE130" s="3">
        <v>0</v>
      </c>
      <c r="BF130" s="5" t="s">
        <v>43</v>
      </c>
      <c r="BG130" s="3">
        <v>0</v>
      </c>
      <c r="BH130" s="3">
        <v>0</v>
      </c>
      <c r="BI130" s="5" t="s">
        <v>43</v>
      </c>
      <c r="BJ130" s="3">
        <v>0</v>
      </c>
      <c r="BK130" s="3">
        <v>197084</v>
      </c>
      <c r="BL130" s="5" t="s">
        <v>43</v>
      </c>
      <c r="BM130" s="3">
        <v>4000000</v>
      </c>
      <c r="BN130" s="3">
        <v>5428399</v>
      </c>
      <c r="BO130" s="5" t="s">
        <v>228</v>
      </c>
      <c r="BP130" s="3">
        <v>191000000</v>
      </c>
      <c r="BQ130" s="3" t="str">
        <f>BQ129+BQ128</f>
        <v>0</v>
      </c>
      <c r="BR130" s="3" t="str">
        <f>IFERROR(BQ130*100/BP130,0)</f>
        <v>0</v>
      </c>
      <c r="BU130">
        <v>11483598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D130">
        <v>0</v>
      </c>
      <c r="CE130">
        <v>0</v>
      </c>
      <c r="CF130" t="str">
        <f>BQ130-BP130</f>
        <v>0</v>
      </c>
      <c r="CG130" t="str">
        <f>CE88-BW88+BZ88</f>
        <v>0</v>
      </c>
      <c r="CH130" t="str">
        <f>IFERROR(CE130*100/BP130,0)</f>
        <v>0</v>
      </c>
    </row>
    <row r="131" spans="1:86">
      <c r="A131" s="3"/>
    </row>
    <row r="132" spans="1:86">
      <c r="A132" s="3"/>
      <c r="B132" s="5" t="s">
        <v>412</v>
      </c>
      <c r="C132" s="3" t="s">
        <v>370</v>
      </c>
      <c r="D132">
        <v>75000000</v>
      </c>
      <c r="F132">
        <v>164512</v>
      </c>
      <c r="G132" s="2" t="s">
        <v>57</v>
      </c>
      <c r="I132">
        <v>18001</v>
      </c>
      <c r="J132" s="2" t="s">
        <v>43</v>
      </c>
      <c r="L132">
        <v>21449198</v>
      </c>
      <c r="M132" s="2" t="s">
        <v>205</v>
      </c>
      <c r="O132">
        <v>618897</v>
      </c>
      <c r="P132" s="2" t="s">
        <v>310</v>
      </c>
      <c r="R132">
        <v>15345690</v>
      </c>
      <c r="S132" s="2" t="s">
        <v>229</v>
      </c>
      <c r="U132">
        <v>54787</v>
      </c>
      <c r="V132" s="2" t="s">
        <v>251</v>
      </c>
      <c r="W132">
        <v>12000000</v>
      </c>
      <c r="X132">
        <v>777249</v>
      </c>
      <c r="Y132" s="2" t="s">
        <v>214</v>
      </c>
      <c r="Z132">
        <v>6000000</v>
      </c>
      <c r="AA132">
        <v>921391</v>
      </c>
      <c r="AB132" s="2" t="s">
        <v>374</v>
      </c>
      <c r="AC132">
        <v>1800000</v>
      </c>
      <c r="AD132">
        <v>0</v>
      </c>
      <c r="AE132" s="2" t="s">
        <v>43</v>
      </c>
      <c r="AI132">
        <v>2800000</v>
      </c>
      <c r="AJ132">
        <v>943532</v>
      </c>
      <c r="AK132" s="2" t="s">
        <v>151</v>
      </c>
      <c r="AL132">
        <v>29000000</v>
      </c>
      <c r="AM132">
        <v>1153921</v>
      </c>
      <c r="AN132" s="2" t="s">
        <v>111</v>
      </c>
      <c r="AR132">
        <v>28000000</v>
      </c>
      <c r="AS132">
        <v>1074761</v>
      </c>
      <c r="AT132" s="2" t="s">
        <v>111</v>
      </c>
      <c r="AU132">
        <v>3900000</v>
      </c>
      <c r="AV132">
        <v>1638516</v>
      </c>
      <c r="AW132" s="2" t="s">
        <v>141</v>
      </c>
      <c r="AX132">
        <v>0</v>
      </c>
      <c r="AY132">
        <v>3070618</v>
      </c>
      <c r="AZ132" s="2" t="s">
        <v>43</v>
      </c>
      <c r="BE132">
        <v>0</v>
      </c>
      <c r="BF132" s="2" t="s">
        <v>43</v>
      </c>
      <c r="BH132">
        <v>0</v>
      </c>
      <c r="BI132" s="2" t="s">
        <v>43</v>
      </c>
      <c r="BK132">
        <v>0</v>
      </c>
      <c r="BL132" s="2" t="s">
        <v>43</v>
      </c>
      <c r="BM132">
        <v>7000000</v>
      </c>
      <c r="BN132">
        <v>295690</v>
      </c>
      <c r="BO132" s="2" t="s">
        <v>111</v>
      </c>
      <c r="BP132">
        <v>75000000</v>
      </c>
      <c r="BQ132">
        <v>47526763</v>
      </c>
      <c r="BR132" t="str">
        <f>IFERROR(BQ132*100/BP132,0)</f>
        <v>0</v>
      </c>
    </row>
    <row r="133" spans="1:86">
      <c r="A133" s="3"/>
      <c r="B133" s="3"/>
      <c r="C133" s="3" t="s">
        <v>371</v>
      </c>
      <c r="D133">
        <v>210000000</v>
      </c>
      <c r="F133">
        <v>852900</v>
      </c>
      <c r="I133">
        <v>120005</v>
      </c>
      <c r="L133">
        <v>0</v>
      </c>
      <c r="O133">
        <v>0</v>
      </c>
      <c r="R133">
        <v>74434996</v>
      </c>
      <c r="U133">
        <v>0</v>
      </c>
      <c r="X133">
        <v>7966489</v>
      </c>
      <c r="AA133">
        <v>3917115</v>
      </c>
      <c r="AD133">
        <v>1093581</v>
      </c>
      <c r="AJ133">
        <v>4869991</v>
      </c>
      <c r="AM133">
        <v>15050719</v>
      </c>
      <c r="AS133">
        <v>5353763</v>
      </c>
      <c r="AV133">
        <v>7627224</v>
      </c>
      <c r="AY133">
        <v>30099146</v>
      </c>
      <c r="BE133">
        <v>0</v>
      </c>
      <c r="BH133">
        <v>0</v>
      </c>
      <c r="BK133">
        <v>3118232</v>
      </c>
      <c r="BN133">
        <v>1462998</v>
      </c>
      <c r="BP133">
        <v>210000000</v>
      </c>
      <c r="BQ133">
        <v>155967159</v>
      </c>
      <c r="BR133" t="str">
        <f>IFERROR(BQ133*100/BP133,0)</f>
        <v>0</v>
      </c>
    </row>
    <row r="134" spans="1:86">
      <c r="A134" s="3"/>
      <c r="B134" s="3"/>
      <c r="C134" s="3" t="s">
        <v>413</v>
      </c>
      <c r="D134" s="3">
        <v>285000000</v>
      </c>
      <c r="E134" s="3">
        <v>471105</v>
      </c>
      <c r="F134" s="3">
        <v>1017412</v>
      </c>
      <c r="G134" s="5" t="s">
        <v>208</v>
      </c>
      <c r="H134" s="3">
        <v>0</v>
      </c>
      <c r="I134" s="3">
        <v>138006</v>
      </c>
      <c r="J134" s="5" t="s">
        <v>43</v>
      </c>
      <c r="K134" s="3">
        <v>28266331</v>
      </c>
      <c r="L134" s="3">
        <v>21449198</v>
      </c>
      <c r="M134" s="5" t="s">
        <v>205</v>
      </c>
      <c r="N134" s="3">
        <v>706658</v>
      </c>
      <c r="O134" s="3">
        <v>618897</v>
      </c>
      <c r="P134" s="5" t="s">
        <v>310</v>
      </c>
      <c r="Q134" s="3">
        <v>13129711</v>
      </c>
      <c r="R134" s="3">
        <v>89780686</v>
      </c>
      <c r="S134" s="5" t="s">
        <v>414</v>
      </c>
      <c r="T134" s="3">
        <v>471105</v>
      </c>
      <c r="U134" s="3">
        <v>54787</v>
      </c>
      <c r="V134" s="5" t="s">
        <v>251</v>
      </c>
      <c r="W134" s="3">
        <v>12000000</v>
      </c>
      <c r="X134" s="3">
        <v>8743738</v>
      </c>
      <c r="Y134" s="5" t="s">
        <v>63</v>
      </c>
      <c r="Z134" s="3">
        <v>6000000</v>
      </c>
      <c r="AA134" s="3">
        <v>4838506</v>
      </c>
      <c r="AB134" s="5" t="s">
        <v>70</v>
      </c>
      <c r="AC134" s="3">
        <v>1800000</v>
      </c>
      <c r="AD134" s="3">
        <v>1093581</v>
      </c>
      <c r="AE134" s="5" t="s">
        <v>52</v>
      </c>
      <c r="AF134" s="3"/>
      <c r="AG134" s="3"/>
      <c r="AH134" s="3"/>
      <c r="AI134" s="3">
        <v>2800000</v>
      </c>
      <c r="AJ134" s="3">
        <v>5813523</v>
      </c>
      <c r="AK134" s="5" t="s">
        <v>415</v>
      </c>
      <c r="AL134" s="3">
        <v>29000000</v>
      </c>
      <c r="AM134" s="3">
        <v>16204640</v>
      </c>
      <c r="AN134" s="5" t="s">
        <v>140</v>
      </c>
      <c r="AO134" s="3"/>
      <c r="AP134" s="3"/>
      <c r="AQ134" s="3"/>
      <c r="AR134" s="3">
        <v>28000000</v>
      </c>
      <c r="AS134" s="3">
        <v>6428524</v>
      </c>
      <c r="AT134" s="5" t="s">
        <v>261</v>
      </c>
      <c r="AU134" s="3">
        <v>3900000</v>
      </c>
      <c r="AV134" s="3">
        <v>1638516</v>
      </c>
      <c r="AW134" s="5" t="s">
        <v>141</v>
      </c>
      <c r="AX134" s="3">
        <v>0</v>
      </c>
      <c r="AY134" s="3">
        <v>33169764</v>
      </c>
      <c r="AZ134" s="5" t="s">
        <v>43</v>
      </c>
      <c r="BA134" s="3"/>
      <c r="BB134" s="3"/>
      <c r="BC134" s="3"/>
      <c r="BD134" s="3">
        <v>0</v>
      </c>
      <c r="BE134" s="3">
        <v>0</v>
      </c>
      <c r="BF134" s="5" t="s">
        <v>43</v>
      </c>
      <c r="BG134" s="3">
        <v>0</v>
      </c>
      <c r="BH134" s="3">
        <v>0</v>
      </c>
      <c r="BI134" s="5" t="s">
        <v>43</v>
      </c>
      <c r="BJ134" s="3">
        <v>0</v>
      </c>
      <c r="BK134" s="3">
        <v>3118232</v>
      </c>
      <c r="BL134" s="5" t="s">
        <v>43</v>
      </c>
      <c r="BM134" s="3">
        <v>7000000</v>
      </c>
      <c r="BN134" s="3">
        <v>1758688</v>
      </c>
      <c r="BO134" s="5" t="s">
        <v>274</v>
      </c>
      <c r="BP134" s="3">
        <v>285000000</v>
      </c>
      <c r="BQ134" s="3" t="str">
        <f>BQ133+BQ132</f>
        <v>0</v>
      </c>
      <c r="BR134" s="3" t="str">
        <f>IFERROR(BQ134*100/BP134,0)</f>
        <v>0</v>
      </c>
      <c r="BU134">
        <v>4642163</v>
      </c>
      <c r="BV134">
        <v>765879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D134">
        <v>0</v>
      </c>
      <c r="CE134">
        <v>0</v>
      </c>
      <c r="CF134" t="str">
        <f>BQ134-BP134</f>
        <v>0</v>
      </c>
      <c r="CG134" t="str">
        <f>CE88-BW88+BZ88</f>
        <v>0</v>
      </c>
      <c r="CH134" t="str">
        <f>IFERROR(CE134*100/BP134,0)</f>
        <v>0</v>
      </c>
    </row>
    <row r="135" spans="1:86">
      <c r="A135" s="3"/>
    </row>
    <row r="136" spans="1:86">
      <c r="A136" s="3"/>
      <c r="B136" s="5" t="s">
        <v>416</v>
      </c>
      <c r="C136" s="3" t="s">
        <v>370</v>
      </c>
      <c r="D136">
        <v>199000000</v>
      </c>
      <c r="F136">
        <v>19386</v>
      </c>
      <c r="G136" s="2" t="s">
        <v>117</v>
      </c>
      <c r="I136">
        <v>151525</v>
      </c>
      <c r="J136" s="2" t="s">
        <v>43</v>
      </c>
      <c r="L136">
        <v>25425445</v>
      </c>
      <c r="M136" s="2" t="s">
        <v>151</v>
      </c>
      <c r="O136">
        <v>443074</v>
      </c>
      <c r="P136" s="2" t="s">
        <v>245</v>
      </c>
      <c r="R136">
        <v>67971714</v>
      </c>
      <c r="S136" s="2" t="s">
        <v>417</v>
      </c>
      <c r="U136">
        <v>753860</v>
      </c>
      <c r="V136" s="2" t="s">
        <v>82</v>
      </c>
      <c r="W136">
        <v>5000000</v>
      </c>
      <c r="X136">
        <v>2055973</v>
      </c>
      <c r="Y136" s="2" t="s">
        <v>100</v>
      </c>
      <c r="Z136">
        <v>11000000</v>
      </c>
      <c r="AA136">
        <v>7165786</v>
      </c>
      <c r="AB136" s="2" t="s">
        <v>60</v>
      </c>
      <c r="AC136">
        <v>1000000</v>
      </c>
      <c r="AD136">
        <v>199956</v>
      </c>
      <c r="AE136" s="2" t="s">
        <v>235</v>
      </c>
      <c r="AI136">
        <v>4500000</v>
      </c>
      <c r="AJ136">
        <v>3098264</v>
      </c>
      <c r="AK136" s="2" t="s">
        <v>149</v>
      </c>
      <c r="AL136">
        <v>30000000</v>
      </c>
      <c r="AM136">
        <v>13178035</v>
      </c>
      <c r="AN136" s="2" t="s">
        <v>73</v>
      </c>
      <c r="AR136">
        <v>33000000</v>
      </c>
      <c r="AS136">
        <v>27826075</v>
      </c>
      <c r="AT136" s="2" t="s">
        <v>102</v>
      </c>
      <c r="AU136">
        <v>6000000</v>
      </c>
      <c r="AV136">
        <v>5439134</v>
      </c>
      <c r="AW136" s="2" t="s">
        <v>76</v>
      </c>
      <c r="AX136">
        <v>0</v>
      </c>
      <c r="AY136">
        <v>25523401</v>
      </c>
      <c r="AZ136" s="2" t="s">
        <v>43</v>
      </c>
      <c r="BE136">
        <v>0</v>
      </c>
      <c r="BF136" s="2" t="s">
        <v>43</v>
      </c>
      <c r="BH136">
        <v>0</v>
      </c>
      <c r="BI136" s="2" t="s">
        <v>43</v>
      </c>
      <c r="BK136">
        <v>0</v>
      </c>
      <c r="BL136" s="2" t="s">
        <v>43</v>
      </c>
      <c r="BM136">
        <v>8000000</v>
      </c>
      <c r="BN136">
        <v>1387958</v>
      </c>
      <c r="BO136" s="2" t="s">
        <v>53</v>
      </c>
      <c r="BP136">
        <v>199000000</v>
      </c>
      <c r="BQ136">
        <v>180639586</v>
      </c>
      <c r="BR136" t="str">
        <f>IFERROR(BQ136*100/BP136,0)</f>
        <v>0</v>
      </c>
    </row>
    <row r="137" spans="1:86">
      <c r="A137" s="3"/>
      <c r="B137" s="3"/>
      <c r="C137" s="3" t="s">
        <v>371</v>
      </c>
      <c r="D137">
        <v>166000000</v>
      </c>
      <c r="F137">
        <v>19386</v>
      </c>
      <c r="I137">
        <v>486007</v>
      </c>
      <c r="L137">
        <v>165340</v>
      </c>
      <c r="O137">
        <v>82670</v>
      </c>
      <c r="R137">
        <v>81162689</v>
      </c>
      <c r="U137">
        <v>0</v>
      </c>
      <c r="X137">
        <v>1566286</v>
      </c>
      <c r="AA137">
        <v>5414029</v>
      </c>
      <c r="AD137">
        <v>943978</v>
      </c>
      <c r="AJ137">
        <v>703496</v>
      </c>
      <c r="AM137">
        <v>34913730</v>
      </c>
      <c r="AS137">
        <v>16680823</v>
      </c>
      <c r="AV137">
        <v>4442387</v>
      </c>
      <c r="AY137">
        <v>25586749</v>
      </c>
      <c r="BE137">
        <v>0</v>
      </c>
      <c r="BH137">
        <v>0</v>
      </c>
      <c r="BK137">
        <v>0</v>
      </c>
      <c r="BN137">
        <v>10690309</v>
      </c>
      <c r="BP137">
        <v>166000000</v>
      </c>
      <c r="BQ137">
        <v>182857879</v>
      </c>
      <c r="BR137" t="str">
        <f>IFERROR(BQ137*100/BP137,0)</f>
        <v>0</v>
      </c>
    </row>
    <row r="138" spans="1:86">
      <c r="A138" s="3"/>
      <c r="B138" s="3"/>
      <c r="C138" s="3" t="s">
        <v>418</v>
      </c>
      <c r="D138" s="3">
        <v>365000000</v>
      </c>
      <c r="E138" s="3">
        <v>1250000</v>
      </c>
      <c r="F138" s="3">
        <v>38772</v>
      </c>
      <c r="G138" s="5" t="s">
        <v>219</v>
      </c>
      <c r="H138" s="3">
        <v>0</v>
      </c>
      <c r="I138" s="3">
        <v>637532</v>
      </c>
      <c r="J138" s="5" t="s">
        <v>43</v>
      </c>
      <c r="K138" s="3">
        <v>75000000</v>
      </c>
      <c r="L138" s="3">
        <v>25590785</v>
      </c>
      <c r="M138" s="5" t="s">
        <v>151</v>
      </c>
      <c r="N138" s="3">
        <v>1875000</v>
      </c>
      <c r="O138" s="3">
        <v>525744</v>
      </c>
      <c r="P138" s="5" t="s">
        <v>164</v>
      </c>
      <c r="Q138" s="3">
        <v>34837500</v>
      </c>
      <c r="R138" s="3">
        <v>149134403</v>
      </c>
      <c r="S138" s="5" t="s">
        <v>419</v>
      </c>
      <c r="T138" s="3">
        <v>1250000</v>
      </c>
      <c r="U138" s="3">
        <v>753860</v>
      </c>
      <c r="V138" s="5" t="s">
        <v>82</v>
      </c>
      <c r="W138" s="3">
        <v>5000000</v>
      </c>
      <c r="X138" s="3">
        <v>3622259</v>
      </c>
      <c r="Y138" s="5" t="s">
        <v>97</v>
      </c>
      <c r="Z138" s="3">
        <v>11000000</v>
      </c>
      <c r="AA138" s="3">
        <v>12579815</v>
      </c>
      <c r="AB138" s="5" t="s">
        <v>230</v>
      </c>
      <c r="AC138" s="3">
        <v>1000000</v>
      </c>
      <c r="AD138" s="3">
        <v>1143934</v>
      </c>
      <c r="AE138" s="5" t="s">
        <v>230</v>
      </c>
      <c r="AF138" s="3"/>
      <c r="AG138" s="3"/>
      <c r="AH138" s="3"/>
      <c r="AI138" s="3">
        <v>4500000</v>
      </c>
      <c r="AJ138" s="3">
        <v>3801760</v>
      </c>
      <c r="AK138" s="5" t="s">
        <v>102</v>
      </c>
      <c r="AL138" s="3">
        <v>30000000</v>
      </c>
      <c r="AM138" s="3">
        <v>48091765</v>
      </c>
      <c r="AN138" s="5" t="s">
        <v>420</v>
      </c>
      <c r="AO138" s="3"/>
      <c r="AP138" s="3"/>
      <c r="AQ138" s="3"/>
      <c r="AR138" s="3">
        <v>33000000</v>
      </c>
      <c r="AS138" s="3">
        <v>44506898</v>
      </c>
      <c r="AT138" s="5" t="s">
        <v>421</v>
      </c>
      <c r="AU138" s="3">
        <v>6000000</v>
      </c>
      <c r="AV138" s="3">
        <v>5439134</v>
      </c>
      <c r="AW138" s="5" t="s">
        <v>76</v>
      </c>
      <c r="AX138" s="3">
        <v>0</v>
      </c>
      <c r="AY138" s="3">
        <v>51110150</v>
      </c>
      <c r="AZ138" s="5" t="s">
        <v>43</v>
      </c>
      <c r="BA138" s="3"/>
      <c r="BB138" s="3"/>
      <c r="BC138" s="3"/>
      <c r="BD138" s="3">
        <v>0</v>
      </c>
      <c r="BE138" s="3">
        <v>0</v>
      </c>
      <c r="BF138" s="5" t="s">
        <v>43</v>
      </c>
      <c r="BG138" s="3">
        <v>0</v>
      </c>
      <c r="BH138" s="3">
        <v>0</v>
      </c>
      <c r="BI138" s="5" t="s">
        <v>43</v>
      </c>
      <c r="BJ138" s="3">
        <v>0</v>
      </c>
      <c r="BK138" s="3">
        <v>0</v>
      </c>
      <c r="BL138" s="5" t="s">
        <v>43</v>
      </c>
      <c r="BM138" s="3">
        <v>8000000</v>
      </c>
      <c r="BN138" s="3">
        <v>12078267</v>
      </c>
      <c r="BO138" s="5" t="s">
        <v>422</v>
      </c>
      <c r="BP138" s="3">
        <v>365000000</v>
      </c>
      <c r="BQ138" s="3" t="str">
        <f>BQ137+BQ136</f>
        <v>0</v>
      </c>
      <c r="BR138" s="3" t="str">
        <f>IFERROR(BQ138*100/BP138,0)</f>
        <v>0</v>
      </c>
      <c r="BU138">
        <v>12755351</v>
      </c>
      <c r="BV138">
        <v>-246732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D138">
        <v>0</v>
      </c>
      <c r="CE138">
        <v>0</v>
      </c>
      <c r="CF138" t="str">
        <f>BQ138-BP138</f>
        <v>0</v>
      </c>
      <c r="CG138" t="str">
        <f>CE88-BW88+BZ88</f>
        <v>0</v>
      </c>
      <c r="CH138" t="str">
        <f>IFERROR(CE138*100/BP138,0)</f>
        <v>0</v>
      </c>
    </row>
    <row r="139" spans="1:86">
      <c r="A139" s="3"/>
    </row>
    <row r="140" spans="1:86">
      <c r="A140" s="3"/>
      <c r="B140" s="5" t="s">
        <v>423</v>
      </c>
      <c r="C140" s="3" t="s">
        <v>370</v>
      </c>
      <c r="D140">
        <v>98000000</v>
      </c>
      <c r="F140">
        <v>34587</v>
      </c>
      <c r="G140" s="2" t="s">
        <v>214</v>
      </c>
      <c r="I140">
        <v>95666</v>
      </c>
      <c r="J140" s="2" t="s">
        <v>43</v>
      </c>
      <c r="L140">
        <v>17918872</v>
      </c>
      <c r="M140" s="2" t="s">
        <v>136</v>
      </c>
      <c r="O140">
        <v>152494</v>
      </c>
      <c r="P140" s="2" t="s">
        <v>53</v>
      </c>
      <c r="R140">
        <v>24862499</v>
      </c>
      <c r="S140" s="2" t="s">
        <v>424</v>
      </c>
      <c r="U140">
        <v>71027</v>
      </c>
      <c r="V140" s="2" t="s">
        <v>251</v>
      </c>
      <c r="W140">
        <v>3000000</v>
      </c>
      <c r="X140">
        <v>1494589</v>
      </c>
      <c r="Y140" s="2" t="s">
        <v>112</v>
      </c>
      <c r="Z140">
        <v>12000000</v>
      </c>
      <c r="AA140">
        <v>2349523</v>
      </c>
      <c r="AB140" s="2" t="s">
        <v>235</v>
      </c>
      <c r="AC140">
        <v>2000000</v>
      </c>
      <c r="AD140">
        <v>154399</v>
      </c>
      <c r="AE140" s="2" t="s">
        <v>92</v>
      </c>
      <c r="AI140">
        <v>2200000</v>
      </c>
      <c r="AJ140">
        <v>988865</v>
      </c>
      <c r="AK140" s="2" t="s">
        <v>143</v>
      </c>
      <c r="AL140">
        <v>20000000</v>
      </c>
      <c r="AM140">
        <v>6963088</v>
      </c>
      <c r="AN140" s="2" t="s">
        <v>57</v>
      </c>
      <c r="AR140">
        <v>26000000</v>
      </c>
      <c r="AS140">
        <v>11010004</v>
      </c>
      <c r="AT140" s="2" t="s">
        <v>141</v>
      </c>
      <c r="AU140">
        <v>5000000</v>
      </c>
      <c r="AV140">
        <v>5388808</v>
      </c>
      <c r="AW140" s="2" t="s">
        <v>204</v>
      </c>
      <c r="AX140">
        <v>0</v>
      </c>
      <c r="AY140">
        <v>14397559</v>
      </c>
      <c r="AZ140" s="2" t="s">
        <v>43</v>
      </c>
      <c r="BE140">
        <v>0</v>
      </c>
      <c r="BF140" s="2" t="s">
        <v>43</v>
      </c>
      <c r="BH140">
        <v>0</v>
      </c>
      <c r="BI140" s="2" t="s">
        <v>43</v>
      </c>
      <c r="BK140">
        <v>0</v>
      </c>
      <c r="BL140" s="2" t="s">
        <v>43</v>
      </c>
      <c r="BM140">
        <v>5000000</v>
      </c>
      <c r="BN140">
        <v>669603</v>
      </c>
      <c r="BO140" s="2" t="s">
        <v>294</v>
      </c>
      <c r="BP140">
        <v>98000000</v>
      </c>
      <c r="BQ140">
        <v>86551583</v>
      </c>
      <c r="BR140" t="str">
        <f>IFERROR(BQ140*100/BP140,0)</f>
        <v>0</v>
      </c>
    </row>
    <row r="141" spans="1:86">
      <c r="A141" s="3"/>
      <c r="B141" s="3"/>
      <c r="C141" s="3" t="s">
        <v>371</v>
      </c>
      <c r="D141">
        <v>162000000</v>
      </c>
      <c r="F141">
        <v>62870</v>
      </c>
      <c r="I141">
        <v>613723</v>
      </c>
      <c r="L141">
        <v>0</v>
      </c>
      <c r="O141">
        <v>0</v>
      </c>
      <c r="R141">
        <v>58097654</v>
      </c>
      <c r="U141">
        <v>0</v>
      </c>
      <c r="X141">
        <v>1669175</v>
      </c>
      <c r="AA141">
        <v>7568433</v>
      </c>
      <c r="AD141">
        <v>1051243</v>
      </c>
      <c r="AJ141">
        <v>0</v>
      </c>
      <c r="AM141">
        <v>15083067</v>
      </c>
      <c r="AS141">
        <v>30938622</v>
      </c>
      <c r="AV141">
        <v>5320451</v>
      </c>
      <c r="AY141">
        <v>36965464</v>
      </c>
      <c r="BE141">
        <v>0</v>
      </c>
      <c r="BH141">
        <v>0</v>
      </c>
      <c r="BK141">
        <v>61589</v>
      </c>
      <c r="BN141">
        <v>3047400</v>
      </c>
      <c r="BP141">
        <v>162000000</v>
      </c>
      <c r="BQ141">
        <v>160479691</v>
      </c>
      <c r="BR141" t="str">
        <f>IFERROR(BQ141*100/BP141,0)</f>
        <v>0</v>
      </c>
    </row>
    <row r="142" spans="1:86">
      <c r="A142" s="3"/>
      <c r="B142" s="3"/>
      <c r="C142" s="3" t="s">
        <v>425</v>
      </c>
      <c r="D142" s="3">
        <v>260000000</v>
      </c>
      <c r="E142" s="3">
        <v>615577</v>
      </c>
      <c r="F142" s="3">
        <v>97457</v>
      </c>
      <c r="G142" s="5" t="s">
        <v>109</v>
      </c>
      <c r="H142" s="3">
        <v>0</v>
      </c>
      <c r="I142" s="3">
        <v>709389</v>
      </c>
      <c r="J142" s="5" t="s">
        <v>43</v>
      </c>
      <c r="K142" s="3">
        <v>36934673</v>
      </c>
      <c r="L142" s="3">
        <v>17918872</v>
      </c>
      <c r="M142" s="5" t="s">
        <v>136</v>
      </c>
      <c r="N142" s="3">
        <v>923366</v>
      </c>
      <c r="O142" s="3">
        <v>152494</v>
      </c>
      <c r="P142" s="5" t="s">
        <v>53</v>
      </c>
      <c r="Q142" s="3">
        <v>17156155</v>
      </c>
      <c r="R142" s="3">
        <v>82960153</v>
      </c>
      <c r="S142" s="5" t="s">
        <v>426</v>
      </c>
      <c r="T142" s="3">
        <v>615577</v>
      </c>
      <c r="U142" s="3">
        <v>71027</v>
      </c>
      <c r="V142" s="5" t="s">
        <v>251</v>
      </c>
      <c r="W142" s="3">
        <v>3000000</v>
      </c>
      <c r="X142" s="3">
        <v>3163764</v>
      </c>
      <c r="Y142" s="5" t="s">
        <v>113</v>
      </c>
      <c r="Z142" s="3">
        <v>12000000</v>
      </c>
      <c r="AA142" s="3">
        <v>9917956</v>
      </c>
      <c r="AB142" s="5" t="s">
        <v>122</v>
      </c>
      <c r="AC142" s="3">
        <v>2000000</v>
      </c>
      <c r="AD142" s="3">
        <v>1205642</v>
      </c>
      <c r="AE142" s="5" t="s">
        <v>82</v>
      </c>
      <c r="AF142" s="3"/>
      <c r="AG142" s="3"/>
      <c r="AH142" s="3"/>
      <c r="AI142" s="3">
        <v>2200000</v>
      </c>
      <c r="AJ142" s="3">
        <v>988865</v>
      </c>
      <c r="AK142" s="5" t="s">
        <v>143</v>
      </c>
      <c r="AL142" s="3">
        <v>20000000</v>
      </c>
      <c r="AM142" s="3">
        <v>22046155</v>
      </c>
      <c r="AN142" s="5" t="s">
        <v>202</v>
      </c>
      <c r="AO142" s="3"/>
      <c r="AP142" s="3"/>
      <c r="AQ142" s="3"/>
      <c r="AR142" s="3">
        <v>26000000</v>
      </c>
      <c r="AS142" s="3">
        <v>41948626</v>
      </c>
      <c r="AT142" s="5" t="s">
        <v>427</v>
      </c>
      <c r="AU142" s="3">
        <v>5000000</v>
      </c>
      <c r="AV142" s="3">
        <v>5388808</v>
      </c>
      <c r="AW142" s="5" t="s">
        <v>204</v>
      </c>
      <c r="AX142" s="3">
        <v>0</v>
      </c>
      <c r="AY142" s="3">
        <v>51363023</v>
      </c>
      <c r="AZ142" s="5" t="s">
        <v>43</v>
      </c>
      <c r="BA142" s="3"/>
      <c r="BB142" s="3"/>
      <c r="BC142" s="3"/>
      <c r="BD142" s="3">
        <v>0</v>
      </c>
      <c r="BE142" s="3">
        <v>0</v>
      </c>
      <c r="BF142" s="5" t="s">
        <v>43</v>
      </c>
      <c r="BG142" s="3">
        <v>0</v>
      </c>
      <c r="BH142" s="3">
        <v>0</v>
      </c>
      <c r="BI142" s="5" t="s">
        <v>43</v>
      </c>
      <c r="BJ142" s="3">
        <v>0</v>
      </c>
      <c r="BK142" s="3">
        <v>61589</v>
      </c>
      <c r="BL142" s="5" t="s">
        <v>43</v>
      </c>
      <c r="BM142" s="3">
        <v>5000000</v>
      </c>
      <c r="BN142" s="3">
        <v>3717003</v>
      </c>
      <c r="BO142" s="5" t="s">
        <v>87</v>
      </c>
      <c r="BP142" s="3">
        <v>260000000</v>
      </c>
      <c r="BQ142" s="3" t="str">
        <f>BQ141+BQ140</f>
        <v>0</v>
      </c>
      <c r="BR142" s="3" t="str">
        <f>IFERROR(BQ142*100/BP142,0)</f>
        <v>0</v>
      </c>
      <c r="BU142">
        <v>19994374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D142">
        <v>0</v>
      </c>
      <c r="CE142">
        <v>0</v>
      </c>
      <c r="CF142" t="str">
        <f>BQ142-BP142</f>
        <v>0</v>
      </c>
      <c r="CG142" t="str">
        <f>CE88-BW88+BZ88</f>
        <v>0</v>
      </c>
      <c r="CH142" t="str">
        <f>IFERROR(CE142*100/BP142,0)</f>
        <v>0</v>
      </c>
    </row>
    <row r="143" spans="1:86">
      <c r="A143" s="3"/>
    </row>
    <row r="144" spans="1:86">
      <c r="A144" s="3"/>
      <c r="B144" s="5" t="s">
        <v>428</v>
      </c>
      <c r="C144" s="3" t="s">
        <v>370</v>
      </c>
      <c r="D144">
        <v>67000000</v>
      </c>
      <c r="F144">
        <v>0</v>
      </c>
      <c r="G144" s="2" t="s">
        <v>43</v>
      </c>
      <c r="I144">
        <v>15336</v>
      </c>
      <c r="J144" s="2" t="s">
        <v>43</v>
      </c>
      <c r="L144">
        <v>40229681</v>
      </c>
      <c r="M144" s="2" t="s">
        <v>389</v>
      </c>
      <c r="O144">
        <v>1081478</v>
      </c>
      <c r="P144" s="2" t="s">
        <v>429</v>
      </c>
      <c r="R144">
        <v>8753486</v>
      </c>
      <c r="S144" s="2" t="s">
        <v>132</v>
      </c>
      <c r="U144">
        <v>559199</v>
      </c>
      <c r="V144" s="2" t="s">
        <v>260</v>
      </c>
      <c r="W144">
        <v>1500000</v>
      </c>
      <c r="X144">
        <v>326284</v>
      </c>
      <c r="Y144" s="2" t="s">
        <v>252</v>
      </c>
      <c r="Z144">
        <v>5000000</v>
      </c>
      <c r="AA144">
        <v>115248</v>
      </c>
      <c r="AB144" s="2" t="s">
        <v>117</v>
      </c>
      <c r="AC144">
        <v>1200000</v>
      </c>
      <c r="AD144">
        <v>0</v>
      </c>
      <c r="AE144" s="2" t="s">
        <v>43</v>
      </c>
      <c r="AI144">
        <v>1200000</v>
      </c>
      <c r="AJ144">
        <v>809413</v>
      </c>
      <c r="AK144" s="2" t="s">
        <v>142</v>
      </c>
      <c r="AL144">
        <v>15000000</v>
      </c>
      <c r="AM144">
        <v>295237</v>
      </c>
      <c r="AN144" s="2" t="s">
        <v>117</v>
      </c>
      <c r="AR144">
        <v>11000000</v>
      </c>
      <c r="AS144">
        <v>339387</v>
      </c>
      <c r="AT144" s="2" t="s">
        <v>219</v>
      </c>
      <c r="AU144">
        <v>4700000</v>
      </c>
      <c r="AV144">
        <v>5723562</v>
      </c>
      <c r="AW144" s="2" t="s">
        <v>430</v>
      </c>
      <c r="AX144">
        <v>0</v>
      </c>
      <c r="AY144">
        <v>3986580</v>
      </c>
      <c r="AZ144" s="2" t="s">
        <v>43</v>
      </c>
      <c r="BE144">
        <v>0</v>
      </c>
      <c r="BF144" s="2" t="s">
        <v>43</v>
      </c>
      <c r="BH144">
        <v>0</v>
      </c>
      <c r="BI144" s="2" t="s">
        <v>43</v>
      </c>
      <c r="BK144">
        <v>0</v>
      </c>
      <c r="BL144" s="2" t="s">
        <v>43</v>
      </c>
      <c r="BM144">
        <v>3000000</v>
      </c>
      <c r="BN144">
        <v>366612</v>
      </c>
      <c r="BO144" s="2" t="s">
        <v>251</v>
      </c>
      <c r="BP144">
        <v>67000000</v>
      </c>
      <c r="BQ144">
        <v>62601503</v>
      </c>
      <c r="BR144" t="str">
        <f>IFERROR(BQ144*100/BP144,0)</f>
        <v>0</v>
      </c>
    </row>
    <row r="145" spans="1:86">
      <c r="A145" s="3"/>
      <c r="B145" s="3"/>
      <c r="C145" s="3" t="s">
        <v>371</v>
      </c>
      <c r="D145">
        <v>69000000</v>
      </c>
      <c r="F145">
        <v>0</v>
      </c>
      <c r="I145">
        <v>180909</v>
      </c>
      <c r="L145">
        <v>0</v>
      </c>
      <c r="O145">
        <v>0</v>
      </c>
      <c r="R145">
        <v>22228024</v>
      </c>
      <c r="U145">
        <v>0</v>
      </c>
      <c r="X145">
        <v>800309</v>
      </c>
      <c r="AA145">
        <v>208379</v>
      </c>
      <c r="AD145">
        <v>412065</v>
      </c>
      <c r="AJ145">
        <v>0</v>
      </c>
      <c r="AM145">
        <v>5411176</v>
      </c>
      <c r="AS145">
        <v>9068372</v>
      </c>
      <c r="AV145">
        <v>5262026</v>
      </c>
      <c r="AY145">
        <v>13445065</v>
      </c>
      <c r="BE145">
        <v>0</v>
      </c>
      <c r="BH145">
        <v>0</v>
      </c>
      <c r="BK145">
        <v>0</v>
      </c>
      <c r="BN145">
        <v>7584249</v>
      </c>
      <c r="BP145">
        <v>69000000</v>
      </c>
      <c r="BQ145">
        <v>64600574</v>
      </c>
      <c r="BR145" t="str">
        <f>IFERROR(BQ145*100/BP145,0)</f>
        <v>0</v>
      </c>
    </row>
    <row r="146" spans="1:86">
      <c r="A146" s="3"/>
      <c r="B146" s="3"/>
      <c r="C146" s="3" t="s">
        <v>431</v>
      </c>
      <c r="D146" s="3">
        <v>136000000</v>
      </c>
      <c r="E146" s="3">
        <v>420854</v>
      </c>
      <c r="F146" s="3">
        <v>0</v>
      </c>
      <c r="G146" s="5" t="s">
        <v>43</v>
      </c>
      <c r="H146" s="3">
        <v>0</v>
      </c>
      <c r="I146" s="3">
        <v>196245</v>
      </c>
      <c r="J146" s="5" t="s">
        <v>43</v>
      </c>
      <c r="K146" s="3">
        <v>25251256</v>
      </c>
      <c r="L146" s="3">
        <v>40229681</v>
      </c>
      <c r="M146" s="5" t="s">
        <v>389</v>
      </c>
      <c r="N146" s="3">
        <v>631281</v>
      </c>
      <c r="O146" s="3">
        <v>1081478</v>
      </c>
      <c r="P146" s="5" t="s">
        <v>429</v>
      </c>
      <c r="Q146" s="3">
        <v>11729208</v>
      </c>
      <c r="R146" s="3">
        <v>30981510</v>
      </c>
      <c r="S146" s="5" t="s">
        <v>432</v>
      </c>
      <c r="T146" s="3">
        <v>420854</v>
      </c>
      <c r="U146" s="3">
        <v>559199</v>
      </c>
      <c r="V146" s="5" t="s">
        <v>260</v>
      </c>
      <c r="W146" s="3">
        <v>1500000</v>
      </c>
      <c r="X146" s="3">
        <v>1126593</v>
      </c>
      <c r="Y146" s="5" t="s">
        <v>132</v>
      </c>
      <c r="Z146" s="3">
        <v>5000000</v>
      </c>
      <c r="AA146" s="3">
        <v>323627</v>
      </c>
      <c r="AB146" s="5" t="s">
        <v>214</v>
      </c>
      <c r="AC146" s="3">
        <v>1200000</v>
      </c>
      <c r="AD146" s="3">
        <v>412065</v>
      </c>
      <c r="AE146" s="5" t="s">
        <v>151</v>
      </c>
      <c r="AF146" s="3"/>
      <c r="AG146" s="3"/>
      <c r="AH146" s="3"/>
      <c r="AI146" s="3">
        <v>1200000</v>
      </c>
      <c r="AJ146" s="3">
        <v>809413</v>
      </c>
      <c r="AK146" s="5" t="s">
        <v>142</v>
      </c>
      <c r="AL146" s="3">
        <v>15000000</v>
      </c>
      <c r="AM146" s="3">
        <v>5706413</v>
      </c>
      <c r="AN146" s="5" t="s">
        <v>94</v>
      </c>
      <c r="AO146" s="3"/>
      <c r="AP146" s="3"/>
      <c r="AQ146" s="3"/>
      <c r="AR146" s="3">
        <v>11000000</v>
      </c>
      <c r="AS146" s="3">
        <v>9407759</v>
      </c>
      <c r="AT146" s="5" t="s">
        <v>196</v>
      </c>
      <c r="AU146" s="3">
        <v>4700000</v>
      </c>
      <c r="AV146" s="3">
        <v>5723562</v>
      </c>
      <c r="AW146" s="5" t="s">
        <v>430</v>
      </c>
      <c r="AX146" s="3">
        <v>0</v>
      </c>
      <c r="AY146" s="3">
        <v>17431645</v>
      </c>
      <c r="AZ146" s="5" t="s">
        <v>43</v>
      </c>
      <c r="BA146" s="3"/>
      <c r="BB146" s="3"/>
      <c r="BC146" s="3"/>
      <c r="BD146" s="3">
        <v>0</v>
      </c>
      <c r="BE146" s="3">
        <v>0</v>
      </c>
      <c r="BF146" s="5" t="s">
        <v>43</v>
      </c>
      <c r="BG146" s="3">
        <v>0</v>
      </c>
      <c r="BH146" s="3">
        <v>0</v>
      </c>
      <c r="BI146" s="5" t="s">
        <v>43</v>
      </c>
      <c r="BJ146" s="3">
        <v>0</v>
      </c>
      <c r="BK146" s="3">
        <v>0</v>
      </c>
      <c r="BL146" s="5" t="s">
        <v>43</v>
      </c>
      <c r="BM146" s="3">
        <v>3000000</v>
      </c>
      <c r="BN146" s="3">
        <v>7950861</v>
      </c>
      <c r="BO146" s="5" t="s">
        <v>388</v>
      </c>
      <c r="BP146" s="3">
        <v>136000000</v>
      </c>
      <c r="BQ146" s="3" t="str">
        <f>BQ145+BQ144</f>
        <v>0</v>
      </c>
      <c r="BR146" s="3" t="str">
        <f>IFERROR(BQ146*100/BP146,0)</f>
        <v>0</v>
      </c>
      <c r="BU146">
        <v>7068256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D146">
        <v>0</v>
      </c>
      <c r="CE146">
        <v>0</v>
      </c>
      <c r="CF146" t="str">
        <f>BQ146-BP146</f>
        <v>0</v>
      </c>
      <c r="CG146" t="str">
        <f>CE88-BW88+BZ88</f>
        <v>0</v>
      </c>
      <c r="CH146" t="str">
        <f>IFERROR(CE146*100/BP146,0)</f>
        <v>0</v>
      </c>
    </row>
    <row r="147" spans="1:86">
      <c r="A147" s="3"/>
    </row>
    <row r="148" spans="1:86">
      <c r="A148" s="3"/>
      <c r="B148" s="5" t="s">
        <v>433</v>
      </c>
      <c r="C148" s="3" t="s">
        <v>370</v>
      </c>
      <c r="D148">
        <v>59000000</v>
      </c>
      <c r="F148">
        <v>2233934</v>
      </c>
      <c r="G148" s="2" t="s">
        <v>434</v>
      </c>
      <c r="I148">
        <v>35501</v>
      </c>
      <c r="J148" s="2" t="s">
        <v>43</v>
      </c>
      <c r="L148">
        <v>24982104</v>
      </c>
      <c r="M148" s="2" t="s">
        <v>77</v>
      </c>
      <c r="O148">
        <v>799087</v>
      </c>
      <c r="P148" s="2" t="s">
        <v>297</v>
      </c>
      <c r="R148">
        <v>4350214</v>
      </c>
      <c r="S148" s="2" t="s">
        <v>141</v>
      </c>
      <c r="U148">
        <v>319780</v>
      </c>
      <c r="V148" s="2" t="s">
        <v>196</v>
      </c>
      <c r="W148">
        <v>1000000</v>
      </c>
      <c r="X148">
        <v>152138</v>
      </c>
      <c r="Y148" s="2" t="s">
        <v>374</v>
      </c>
      <c r="Z148">
        <v>2000000</v>
      </c>
      <c r="AA148">
        <v>198766</v>
      </c>
      <c r="AB148" s="2" t="s">
        <v>301</v>
      </c>
      <c r="AC148">
        <v>1000000</v>
      </c>
      <c r="AD148">
        <v>0</v>
      </c>
      <c r="AE148" s="2" t="s">
        <v>43</v>
      </c>
      <c r="AI148">
        <v>1300000</v>
      </c>
      <c r="AJ148">
        <v>884504</v>
      </c>
      <c r="AK148" s="2" t="s">
        <v>224</v>
      </c>
      <c r="AL148">
        <v>10000000</v>
      </c>
      <c r="AM148">
        <v>351981</v>
      </c>
      <c r="AN148" s="2" t="s">
        <v>111</v>
      </c>
      <c r="AR148">
        <v>5900000</v>
      </c>
      <c r="AS148">
        <v>626121</v>
      </c>
      <c r="AT148" s="2" t="s">
        <v>184</v>
      </c>
      <c r="AU148">
        <v>4500000</v>
      </c>
      <c r="AV148">
        <v>6053781</v>
      </c>
      <c r="AW148" s="2" t="s">
        <v>421</v>
      </c>
      <c r="AX148">
        <v>0</v>
      </c>
      <c r="AY148">
        <v>4671579</v>
      </c>
      <c r="AZ148" s="2" t="s">
        <v>43</v>
      </c>
      <c r="BE148">
        <v>0</v>
      </c>
      <c r="BF148" s="2" t="s">
        <v>43</v>
      </c>
      <c r="BH148">
        <v>0</v>
      </c>
      <c r="BI148" s="2" t="s">
        <v>43</v>
      </c>
      <c r="BK148">
        <v>0</v>
      </c>
      <c r="BL148" s="2" t="s">
        <v>43</v>
      </c>
      <c r="BM148">
        <v>4500000</v>
      </c>
      <c r="BN148">
        <v>334149</v>
      </c>
      <c r="BO148" s="2" t="s">
        <v>91</v>
      </c>
      <c r="BP148">
        <v>59000000</v>
      </c>
      <c r="BQ148">
        <v>45993639</v>
      </c>
      <c r="BR148" t="str">
        <f>IFERROR(BQ148*100/BP148,0)</f>
        <v>0</v>
      </c>
    </row>
    <row r="149" spans="1:86">
      <c r="A149" s="3"/>
      <c r="B149" s="3"/>
      <c r="C149" s="3" t="s">
        <v>371</v>
      </c>
      <c r="D149">
        <v>69000000</v>
      </c>
      <c r="F149">
        <v>1628256</v>
      </c>
      <c r="I149">
        <v>84872</v>
      </c>
      <c r="L149">
        <v>0</v>
      </c>
      <c r="O149">
        <v>76350</v>
      </c>
      <c r="R149">
        <v>30396413</v>
      </c>
      <c r="U149">
        <v>0</v>
      </c>
      <c r="X149">
        <v>363524</v>
      </c>
      <c r="AA149">
        <v>1244121</v>
      </c>
      <c r="AD149">
        <v>1108046</v>
      </c>
      <c r="AJ149">
        <v>417781</v>
      </c>
      <c r="AM149">
        <v>13991622</v>
      </c>
      <c r="AS149">
        <v>2283314</v>
      </c>
      <c r="AV149">
        <v>1283381</v>
      </c>
      <c r="AY149">
        <v>7201192</v>
      </c>
      <c r="BE149">
        <v>0</v>
      </c>
      <c r="BH149">
        <v>0</v>
      </c>
      <c r="BK149">
        <v>0</v>
      </c>
      <c r="BN149">
        <v>2328888</v>
      </c>
      <c r="BP149">
        <v>69000000</v>
      </c>
      <c r="BQ149">
        <v>62407760</v>
      </c>
      <c r="BR149" t="str">
        <f>IFERROR(BQ149*100/BP149,0)</f>
        <v>0</v>
      </c>
    </row>
    <row r="150" spans="1:86">
      <c r="A150" s="3"/>
      <c r="B150" s="3"/>
      <c r="C150" s="3" t="s">
        <v>435</v>
      </c>
      <c r="D150" s="3">
        <v>128000000</v>
      </c>
      <c r="E150" s="3">
        <v>370603</v>
      </c>
      <c r="F150" s="3">
        <v>3862190</v>
      </c>
      <c r="G150" s="5" t="s">
        <v>436</v>
      </c>
      <c r="H150" s="3">
        <v>0</v>
      </c>
      <c r="I150" s="3">
        <v>120373</v>
      </c>
      <c r="J150" s="5" t="s">
        <v>43</v>
      </c>
      <c r="K150" s="3">
        <v>22236180</v>
      </c>
      <c r="L150" s="3">
        <v>24982104</v>
      </c>
      <c r="M150" s="5" t="s">
        <v>77</v>
      </c>
      <c r="N150" s="3">
        <v>555904</v>
      </c>
      <c r="O150" s="3">
        <v>875437</v>
      </c>
      <c r="P150" s="5" t="s">
        <v>225</v>
      </c>
      <c r="Q150" s="3">
        <v>10328706</v>
      </c>
      <c r="R150" s="3">
        <v>34746627</v>
      </c>
      <c r="S150" s="5" t="s">
        <v>437</v>
      </c>
      <c r="T150" s="3">
        <v>370603</v>
      </c>
      <c r="U150" s="3">
        <v>319780</v>
      </c>
      <c r="V150" s="5" t="s">
        <v>196</v>
      </c>
      <c r="W150" s="3">
        <v>1000000</v>
      </c>
      <c r="X150" s="3">
        <v>515662</v>
      </c>
      <c r="Y150" s="5" t="s">
        <v>249</v>
      </c>
      <c r="Z150" s="3">
        <v>2000000</v>
      </c>
      <c r="AA150" s="3">
        <v>1442887</v>
      </c>
      <c r="AB150" s="5" t="s">
        <v>97</v>
      </c>
      <c r="AC150" s="3">
        <v>1000000</v>
      </c>
      <c r="AD150" s="3">
        <v>1108046</v>
      </c>
      <c r="AE150" s="5" t="s">
        <v>188</v>
      </c>
      <c r="AF150" s="3"/>
      <c r="AG150" s="3"/>
      <c r="AH150" s="3"/>
      <c r="AI150" s="3">
        <v>1300000</v>
      </c>
      <c r="AJ150" s="3">
        <v>1302285</v>
      </c>
      <c r="AK150" s="5" t="s">
        <v>101</v>
      </c>
      <c r="AL150" s="3">
        <v>10000000</v>
      </c>
      <c r="AM150" s="3">
        <v>14343603</v>
      </c>
      <c r="AN150" s="5" t="s">
        <v>385</v>
      </c>
      <c r="AO150" s="3"/>
      <c r="AP150" s="3"/>
      <c r="AQ150" s="3"/>
      <c r="AR150" s="3">
        <v>5900000</v>
      </c>
      <c r="AS150" s="3">
        <v>2909435</v>
      </c>
      <c r="AT150" s="5" t="s">
        <v>136</v>
      </c>
      <c r="AU150" s="3">
        <v>4500000</v>
      </c>
      <c r="AV150" s="3">
        <v>6053781</v>
      </c>
      <c r="AW150" s="5" t="s">
        <v>421</v>
      </c>
      <c r="AX150" s="3">
        <v>0</v>
      </c>
      <c r="AY150" s="3">
        <v>11872771</v>
      </c>
      <c r="AZ150" s="5" t="s">
        <v>43</v>
      </c>
      <c r="BA150" s="3"/>
      <c r="BB150" s="3"/>
      <c r="BC150" s="3"/>
      <c r="BD150" s="3">
        <v>0</v>
      </c>
      <c r="BE150" s="3">
        <v>0</v>
      </c>
      <c r="BF150" s="5" t="s">
        <v>43</v>
      </c>
      <c r="BG150" s="3">
        <v>0</v>
      </c>
      <c r="BH150" s="3">
        <v>0</v>
      </c>
      <c r="BI150" s="5" t="s">
        <v>43</v>
      </c>
      <c r="BJ150" s="3">
        <v>0</v>
      </c>
      <c r="BK150" s="3">
        <v>0</v>
      </c>
      <c r="BL150" s="5" t="s">
        <v>43</v>
      </c>
      <c r="BM150" s="3">
        <v>4500000</v>
      </c>
      <c r="BN150" s="3">
        <v>2663037</v>
      </c>
      <c r="BO150" s="5" t="s">
        <v>71</v>
      </c>
      <c r="BP150" s="3">
        <v>128000000</v>
      </c>
      <c r="BQ150" s="3" t="str">
        <f>BQ149+BQ148</f>
        <v>0</v>
      </c>
      <c r="BR150" s="3" t="str">
        <f>IFERROR(BQ150*100/BP150,0)</f>
        <v>0</v>
      </c>
      <c r="BU150">
        <v>4457154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D150">
        <v>0</v>
      </c>
      <c r="CE150">
        <v>0</v>
      </c>
      <c r="CF150" t="str">
        <f>BQ150-BP150</f>
        <v>0</v>
      </c>
      <c r="CG150" t="str">
        <f>CE88-BW88+BZ88</f>
        <v>0</v>
      </c>
      <c r="CH150" t="str">
        <f>IFERROR(CE150*100/BP150,0)</f>
        <v>0</v>
      </c>
    </row>
    <row r="151" spans="1:86">
      <c r="A151" s="3"/>
    </row>
    <row r="152" spans="1:86">
      <c r="A152" s="3"/>
      <c r="B152" s="5" t="s">
        <v>438</v>
      </c>
      <c r="C152" s="3" t="s">
        <v>370</v>
      </c>
      <c r="D152">
        <v>59000000</v>
      </c>
      <c r="F152">
        <v>0</v>
      </c>
      <c r="G152" s="2" t="s">
        <v>43</v>
      </c>
      <c r="I152">
        <v>63000</v>
      </c>
      <c r="J152" s="2" t="s">
        <v>43</v>
      </c>
      <c r="L152">
        <v>22377193</v>
      </c>
      <c r="M152" s="2" t="s">
        <v>96</v>
      </c>
      <c r="O152">
        <v>187888</v>
      </c>
      <c r="P152" s="2" t="s">
        <v>151</v>
      </c>
      <c r="R152">
        <v>8573947</v>
      </c>
      <c r="S152" s="2" t="s">
        <v>122</v>
      </c>
      <c r="U152">
        <v>35450</v>
      </c>
      <c r="V152" s="2" t="s">
        <v>301</v>
      </c>
      <c r="W152">
        <v>1500000</v>
      </c>
      <c r="X152">
        <v>624763</v>
      </c>
      <c r="Y152" s="2" t="s">
        <v>141</v>
      </c>
      <c r="Z152">
        <v>3000000</v>
      </c>
      <c r="AA152">
        <v>1641664</v>
      </c>
      <c r="AB152" s="2" t="s">
        <v>49</v>
      </c>
      <c r="AC152">
        <v>800000</v>
      </c>
      <c r="AD152">
        <v>0</v>
      </c>
      <c r="AE152" s="2" t="s">
        <v>43</v>
      </c>
      <c r="AI152">
        <v>2200000</v>
      </c>
      <c r="AJ152">
        <v>767141</v>
      </c>
      <c r="AK152" s="2" t="s">
        <v>57</v>
      </c>
      <c r="AL152">
        <v>10000000</v>
      </c>
      <c r="AM152">
        <v>1515399</v>
      </c>
      <c r="AN152" s="2" t="s">
        <v>374</v>
      </c>
      <c r="AR152">
        <v>13000000</v>
      </c>
      <c r="AS152">
        <v>770488</v>
      </c>
      <c r="AT152" s="2" t="s">
        <v>214</v>
      </c>
      <c r="AU152">
        <v>3800000</v>
      </c>
      <c r="AV152">
        <v>14177952</v>
      </c>
      <c r="AW152" s="2" t="s">
        <v>439</v>
      </c>
      <c r="AX152">
        <v>0</v>
      </c>
      <c r="AY152">
        <v>2250974</v>
      </c>
      <c r="AZ152" s="2" t="s">
        <v>43</v>
      </c>
      <c r="BE152">
        <v>0</v>
      </c>
      <c r="BF152" s="2" t="s">
        <v>43</v>
      </c>
      <c r="BH152">
        <v>0</v>
      </c>
      <c r="BI152" s="2" t="s">
        <v>43</v>
      </c>
      <c r="BK152">
        <v>0</v>
      </c>
      <c r="BL152" s="2" t="s">
        <v>43</v>
      </c>
      <c r="BM152">
        <v>7000000</v>
      </c>
      <c r="BN152">
        <v>161730</v>
      </c>
      <c r="BO152" s="2" t="s">
        <v>117</v>
      </c>
      <c r="BP152">
        <v>59000000</v>
      </c>
      <c r="BQ152">
        <v>53147589</v>
      </c>
      <c r="BR152" t="str">
        <f>IFERROR(BQ152*100/BP152,0)</f>
        <v>0</v>
      </c>
    </row>
    <row r="153" spans="1:86">
      <c r="A153" s="3"/>
      <c r="B153" s="3"/>
      <c r="C153" s="3" t="s">
        <v>371</v>
      </c>
      <c r="D153">
        <v>94000000</v>
      </c>
      <c r="F153">
        <v>0</v>
      </c>
      <c r="I153">
        <v>211483</v>
      </c>
      <c r="L153">
        <v>0</v>
      </c>
      <c r="O153">
        <v>0</v>
      </c>
      <c r="R153">
        <v>25446155</v>
      </c>
      <c r="U153">
        <v>0</v>
      </c>
      <c r="X153">
        <v>90881</v>
      </c>
      <c r="AA153">
        <v>476264</v>
      </c>
      <c r="AD153">
        <v>71050</v>
      </c>
      <c r="AJ153">
        <v>1246056</v>
      </c>
      <c r="AM153">
        <v>9443746</v>
      </c>
      <c r="AS153">
        <v>21573539</v>
      </c>
      <c r="AV153">
        <v>6852124</v>
      </c>
      <c r="AY153">
        <v>20089898</v>
      </c>
      <c r="BE153">
        <v>0</v>
      </c>
      <c r="BH153">
        <v>0</v>
      </c>
      <c r="BK153">
        <v>0</v>
      </c>
      <c r="BN153">
        <v>4778019</v>
      </c>
      <c r="BP153">
        <v>94000000</v>
      </c>
      <c r="BQ153">
        <v>90279215</v>
      </c>
      <c r="BR153" t="str">
        <f>IFERROR(BQ153*100/BP153,0)</f>
        <v>0</v>
      </c>
    </row>
    <row r="154" spans="1:86">
      <c r="A154" s="3"/>
      <c r="B154" s="3"/>
      <c r="C154" s="3" t="s">
        <v>440</v>
      </c>
      <c r="D154" s="3">
        <v>153000000</v>
      </c>
      <c r="E154" s="3">
        <v>370603</v>
      </c>
      <c r="F154" s="3">
        <v>0</v>
      </c>
      <c r="G154" s="5" t="s">
        <v>43</v>
      </c>
      <c r="H154" s="3">
        <v>0</v>
      </c>
      <c r="I154" s="3">
        <v>274483</v>
      </c>
      <c r="J154" s="5" t="s">
        <v>43</v>
      </c>
      <c r="K154" s="3">
        <v>22236180</v>
      </c>
      <c r="L154" s="3">
        <v>22377193</v>
      </c>
      <c r="M154" s="5" t="s">
        <v>96</v>
      </c>
      <c r="N154" s="3">
        <v>555904</v>
      </c>
      <c r="O154" s="3">
        <v>187888</v>
      </c>
      <c r="P154" s="5" t="s">
        <v>151</v>
      </c>
      <c r="Q154" s="3">
        <v>10328706</v>
      </c>
      <c r="R154" s="3">
        <v>34020102</v>
      </c>
      <c r="S154" s="5" t="s">
        <v>307</v>
      </c>
      <c r="T154" s="3">
        <v>370603</v>
      </c>
      <c r="U154" s="3">
        <v>35450</v>
      </c>
      <c r="V154" s="5" t="s">
        <v>301</v>
      </c>
      <c r="W154" s="3">
        <v>1500000</v>
      </c>
      <c r="X154" s="3">
        <v>715644</v>
      </c>
      <c r="Y154" s="5" t="s">
        <v>165</v>
      </c>
      <c r="Z154" s="3">
        <v>3000000</v>
      </c>
      <c r="AA154" s="3">
        <v>2117928</v>
      </c>
      <c r="AB154" s="5" t="s">
        <v>74</v>
      </c>
      <c r="AC154" s="3">
        <v>800000</v>
      </c>
      <c r="AD154" s="3">
        <v>71050</v>
      </c>
      <c r="AE154" s="5" t="s">
        <v>69</v>
      </c>
      <c r="AF154" s="3"/>
      <c r="AG154" s="3"/>
      <c r="AH154" s="3"/>
      <c r="AI154" s="3">
        <v>2200000</v>
      </c>
      <c r="AJ154" s="3">
        <v>2013197</v>
      </c>
      <c r="AK154" s="5" t="s">
        <v>64</v>
      </c>
      <c r="AL154" s="3">
        <v>10000000</v>
      </c>
      <c r="AM154" s="3">
        <v>10959145</v>
      </c>
      <c r="AN154" s="5" t="s">
        <v>202</v>
      </c>
      <c r="AO154" s="3"/>
      <c r="AP154" s="3"/>
      <c r="AQ154" s="3"/>
      <c r="AR154" s="3">
        <v>13000000</v>
      </c>
      <c r="AS154" s="3">
        <v>22344027</v>
      </c>
      <c r="AT154" s="5" t="s">
        <v>106</v>
      </c>
      <c r="AU154" s="3">
        <v>3800000</v>
      </c>
      <c r="AV154" s="3">
        <v>14177952</v>
      </c>
      <c r="AW154" s="5" t="s">
        <v>439</v>
      </c>
      <c r="AX154" s="3">
        <v>0</v>
      </c>
      <c r="AY154" s="3">
        <v>22340872</v>
      </c>
      <c r="AZ154" s="5" t="s">
        <v>43</v>
      </c>
      <c r="BA154" s="3"/>
      <c r="BB154" s="3"/>
      <c r="BC154" s="3"/>
      <c r="BD154" s="3">
        <v>0</v>
      </c>
      <c r="BE154" s="3">
        <v>0</v>
      </c>
      <c r="BF154" s="5" t="s">
        <v>43</v>
      </c>
      <c r="BG154" s="3">
        <v>0</v>
      </c>
      <c r="BH154" s="3">
        <v>0</v>
      </c>
      <c r="BI154" s="5" t="s">
        <v>43</v>
      </c>
      <c r="BJ154" s="3">
        <v>0</v>
      </c>
      <c r="BK154" s="3">
        <v>0</v>
      </c>
      <c r="BL154" s="5" t="s">
        <v>43</v>
      </c>
      <c r="BM154" s="3">
        <v>7000000</v>
      </c>
      <c r="BN154" s="3">
        <v>4939749</v>
      </c>
      <c r="BO154" s="5" t="s">
        <v>74</v>
      </c>
      <c r="BP154" s="3">
        <v>153000000</v>
      </c>
      <c r="BQ154" s="3" t="str">
        <f>BQ153+BQ152</f>
        <v>0</v>
      </c>
      <c r="BR154" s="3" t="str">
        <f>IFERROR(BQ154*100/BP154,0)</f>
        <v>0</v>
      </c>
      <c r="BU154">
        <v>9367170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D154">
        <v>0</v>
      </c>
      <c r="CE154">
        <v>0</v>
      </c>
      <c r="CF154" t="str">
        <f>BQ154-BP154</f>
        <v>0</v>
      </c>
      <c r="CG154" t="str">
        <f>CE88-BW88+BZ88</f>
        <v>0</v>
      </c>
      <c r="CH154" t="str">
        <f>IFERROR(CE154*100/BP154,0)</f>
        <v>0</v>
      </c>
    </row>
    <row r="155" spans="1:86">
      <c r="A155" s="3"/>
    </row>
    <row r="156" spans="1:86">
      <c r="A156" s="3"/>
      <c r="B156" s="5" t="s">
        <v>441</v>
      </c>
      <c r="C156" s="3" t="s">
        <v>370</v>
      </c>
      <c r="D156">
        <v>42000000</v>
      </c>
      <c r="F156">
        <v>0</v>
      </c>
      <c r="G156" s="2" t="s">
        <v>43</v>
      </c>
      <c r="I156">
        <v>0</v>
      </c>
      <c r="J156" s="2" t="s">
        <v>43</v>
      </c>
      <c r="L156">
        <v>22832564</v>
      </c>
      <c r="M156" s="2" t="s">
        <v>297</v>
      </c>
      <c r="O156">
        <v>339612</v>
      </c>
      <c r="P156" s="2" t="s">
        <v>196</v>
      </c>
      <c r="R156">
        <v>1964049</v>
      </c>
      <c r="S156" s="2" t="s">
        <v>201</v>
      </c>
      <c r="U156">
        <v>124528</v>
      </c>
      <c r="V156" s="2" t="s">
        <v>218</v>
      </c>
      <c r="W156">
        <v>300000</v>
      </c>
      <c r="X156">
        <v>88169</v>
      </c>
      <c r="Y156" s="2" t="s">
        <v>48</v>
      </c>
      <c r="Z156">
        <v>350000</v>
      </c>
      <c r="AA156">
        <v>347450</v>
      </c>
      <c r="AB156" s="2" t="s">
        <v>180</v>
      </c>
      <c r="AC156">
        <v>300000</v>
      </c>
      <c r="AD156">
        <v>0</v>
      </c>
      <c r="AE156" s="2" t="s">
        <v>43</v>
      </c>
      <c r="AI156">
        <v>1000000</v>
      </c>
      <c r="AJ156">
        <v>491482</v>
      </c>
      <c r="AK156" s="2" t="s">
        <v>136</v>
      </c>
      <c r="AL156">
        <v>700000</v>
      </c>
      <c r="AM156">
        <v>165358</v>
      </c>
      <c r="AN156" s="2" t="s">
        <v>245</v>
      </c>
      <c r="AR156">
        <v>550000</v>
      </c>
      <c r="AS156">
        <v>38300</v>
      </c>
      <c r="AT156" s="2" t="s">
        <v>91</v>
      </c>
      <c r="AU156">
        <v>1800000</v>
      </c>
      <c r="AV156">
        <v>2118552</v>
      </c>
      <c r="AW156" s="2" t="s">
        <v>84</v>
      </c>
      <c r="AX156">
        <v>0</v>
      </c>
      <c r="AY156">
        <v>570095</v>
      </c>
      <c r="AZ156" s="2" t="s">
        <v>43</v>
      </c>
      <c r="BE156">
        <v>0</v>
      </c>
      <c r="BF156" s="2" t="s">
        <v>43</v>
      </c>
      <c r="BH156">
        <v>0</v>
      </c>
      <c r="BI156" s="2" t="s">
        <v>43</v>
      </c>
      <c r="BK156">
        <v>0</v>
      </c>
      <c r="BL156" s="2" t="s">
        <v>43</v>
      </c>
      <c r="BM156">
        <v>300000</v>
      </c>
      <c r="BN156">
        <v>0</v>
      </c>
      <c r="BO156" s="2" t="s">
        <v>43</v>
      </c>
      <c r="BP156">
        <v>42000000</v>
      </c>
      <c r="BQ156">
        <v>29080159</v>
      </c>
      <c r="BR156" t="str">
        <f>IFERROR(BQ156*100/BP156,0)</f>
        <v>0</v>
      </c>
    </row>
    <row r="157" spans="1:86">
      <c r="A157" s="3"/>
      <c r="B157" s="3"/>
      <c r="C157" s="3" t="s">
        <v>371</v>
      </c>
      <c r="D157">
        <v>0</v>
      </c>
      <c r="F157">
        <v>0</v>
      </c>
      <c r="I157">
        <v>0</v>
      </c>
      <c r="L157">
        <v>0</v>
      </c>
      <c r="O157">
        <v>0</v>
      </c>
      <c r="R157">
        <v>0</v>
      </c>
      <c r="U157">
        <v>0</v>
      </c>
      <c r="X157">
        <v>0</v>
      </c>
      <c r="AA157">
        <v>0</v>
      </c>
      <c r="AD157">
        <v>0</v>
      </c>
      <c r="AJ157">
        <v>0</v>
      </c>
      <c r="AM157">
        <v>0</v>
      </c>
      <c r="AS157">
        <v>0</v>
      </c>
      <c r="AV157">
        <v>0</v>
      </c>
      <c r="AY157">
        <v>0</v>
      </c>
      <c r="BE157">
        <v>0</v>
      </c>
      <c r="BH157">
        <v>0</v>
      </c>
      <c r="BK157">
        <v>0</v>
      </c>
      <c r="BN157">
        <v>0</v>
      </c>
      <c r="BP157">
        <v>0</v>
      </c>
      <c r="BQ157">
        <v>0</v>
      </c>
      <c r="BR157" t="str">
        <f>IFERROR(BQ157*100/BP157,0)</f>
        <v>0</v>
      </c>
    </row>
    <row r="158" spans="1:86">
      <c r="A158" s="3"/>
      <c r="B158" s="3"/>
      <c r="C158" s="3" t="s">
        <v>442</v>
      </c>
      <c r="D158" s="3">
        <v>42000000</v>
      </c>
      <c r="E158" s="3">
        <v>263819</v>
      </c>
      <c r="F158" s="3">
        <v>0</v>
      </c>
      <c r="G158" s="5" t="s">
        <v>43</v>
      </c>
      <c r="H158" s="3">
        <v>0</v>
      </c>
      <c r="I158" s="3">
        <v>0</v>
      </c>
      <c r="J158" s="5" t="s">
        <v>43</v>
      </c>
      <c r="K158" s="3">
        <v>15829145</v>
      </c>
      <c r="L158" s="3">
        <v>22832564</v>
      </c>
      <c r="M158" s="5" t="s">
        <v>297</v>
      </c>
      <c r="N158" s="3">
        <v>395728</v>
      </c>
      <c r="O158" s="3">
        <v>339612</v>
      </c>
      <c r="P158" s="5" t="s">
        <v>196</v>
      </c>
      <c r="Q158" s="3">
        <v>7352638</v>
      </c>
      <c r="R158" s="3">
        <v>1964049</v>
      </c>
      <c r="S158" s="5" t="s">
        <v>201</v>
      </c>
      <c r="T158" s="3">
        <v>263819</v>
      </c>
      <c r="U158" s="3">
        <v>124528</v>
      </c>
      <c r="V158" s="5" t="s">
        <v>218</v>
      </c>
      <c r="W158" s="3">
        <v>300000</v>
      </c>
      <c r="X158" s="3">
        <v>88169</v>
      </c>
      <c r="Y158" s="5" t="s">
        <v>48</v>
      </c>
      <c r="Z158" s="3">
        <v>350000</v>
      </c>
      <c r="AA158" s="3">
        <v>347450</v>
      </c>
      <c r="AB158" s="5" t="s">
        <v>180</v>
      </c>
      <c r="AC158" s="3">
        <v>300000</v>
      </c>
      <c r="AD158" s="3">
        <v>0</v>
      </c>
      <c r="AE158" s="5" t="s">
        <v>43</v>
      </c>
      <c r="AF158" s="3"/>
      <c r="AG158" s="3"/>
      <c r="AH158" s="3"/>
      <c r="AI158" s="3">
        <v>1000000</v>
      </c>
      <c r="AJ158" s="3">
        <v>491482</v>
      </c>
      <c r="AK158" s="5" t="s">
        <v>136</v>
      </c>
      <c r="AL158" s="3">
        <v>700000</v>
      </c>
      <c r="AM158" s="3">
        <v>165358</v>
      </c>
      <c r="AN158" s="5" t="s">
        <v>245</v>
      </c>
      <c r="AO158" s="3"/>
      <c r="AP158" s="3"/>
      <c r="AQ158" s="3"/>
      <c r="AR158" s="3">
        <v>550000</v>
      </c>
      <c r="AS158" s="3">
        <v>38300</v>
      </c>
      <c r="AT158" s="5" t="s">
        <v>91</v>
      </c>
      <c r="AU158" s="3">
        <v>1800000</v>
      </c>
      <c r="AV158" s="3">
        <v>2118552</v>
      </c>
      <c r="AW158" s="5" t="s">
        <v>84</v>
      </c>
      <c r="AX158" s="3">
        <v>0</v>
      </c>
      <c r="AY158" s="3">
        <v>570095</v>
      </c>
      <c r="AZ158" s="5" t="s">
        <v>43</v>
      </c>
      <c r="BA158" s="3"/>
      <c r="BB158" s="3"/>
      <c r="BC158" s="3"/>
      <c r="BD158" s="3">
        <v>0</v>
      </c>
      <c r="BE158" s="3">
        <v>0</v>
      </c>
      <c r="BF158" s="5" t="s">
        <v>43</v>
      </c>
      <c r="BG158" s="3">
        <v>0</v>
      </c>
      <c r="BH158" s="3">
        <v>0</v>
      </c>
      <c r="BI158" s="5" t="s">
        <v>43</v>
      </c>
      <c r="BJ158" s="3">
        <v>0</v>
      </c>
      <c r="BK158" s="3">
        <v>0</v>
      </c>
      <c r="BL158" s="5" t="s">
        <v>43</v>
      </c>
      <c r="BM158" s="3">
        <v>300000</v>
      </c>
      <c r="BN158" s="3">
        <v>0</v>
      </c>
      <c r="BO158" s="5" t="s">
        <v>43</v>
      </c>
      <c r="BP158" s="3">
        <v>42000000</v>
      </c>
      <c r="BQ158" s="3" t="str">
        <f>BQ157+BQ156</f>
        <v>0</v>
      </c>
      <c r="BR158" s="3" t="str">
        <f>IFERROR(BQ158*100/BP158,0)</f>
        <v>0</v>
      </c>
      <c r="BU158">
        <v>2460462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D158">
        <v>0</v>
      </c>
      <c r="CE158">
        <v>0</v>
      </c>
      <c r="CF158" t="str">
        <f>BQ158-BP158</f>
        <v>0</v>
      </c>
      <c r="CG158" t="str">
        <f>CE88-BW88+BZ88</f>
        <v>0</v>
      </c>
      <c r="CH158" t="str">
        <f>IFERROR(CE158*100/BP158,0)</f>
        <v>0</v>
      </c>
    </row>
    <row r="159" spans="1:86">
      <c r="A159" s="3"/>
    </row>
    <row r="160" spans="1:86">
      <c r="A160" s="3"/>
      <c r="B160" s="5" t="s">
        <v>443</v>
      </c>
      <c r="C160" s="3" t="s">
        <v>370</v>
      </c>
      <c r="D160">
        <v>40000000</v>
      </c>
      <c r="F160">
        <v>0</v>
      </c>
      <c r="G160" s="2" t="s">
        <v>43</v>
      </c>
      <c r="I160">
        <v>2586</v>
      </c>
      <c r="J160" s="2" t="s">
        <v>43</v>
      </c>
      <c r="L160">
        <v>11951915</v>
      </c>
      <c r="M160" s="2" t="s">
        <v>280</v>
      </c>
      <c r="O160">
        <v>389737</v>
      </c>
      <c r="P160" s="2" t="s">
        <v>80</v>
      </c>
      <c r="R160">
        <v>2362311</v>
      </c>
      <c r="S160" s="2" t="s">
        <v>151</v>
      </c>
      <c r="U160">
        <v>423495</v>
      </c>
      <c r="V160" s="2" t="s">
        <v>65</v>
      </c>
      <c r="W160">
        <v>300000</v>
      </c>
      <c r="X160">
        <v>70251</v>
      </c>
      <c r="Y160" s="2" t="s">
        <v>261</v>
      </c>
      <c r="Z160">
        <v>350000</v>
      </c>
      <c r="AA160">
        <v>0</v>
      </c>
      <c r="AB160" s="2" t="s">
        <v>43</v>
      </c>
      <c r="AC160">
        <v>300000</v>
      </c>
      <c r="AD160">
        <v>87367</v>
      </c>
      <c r="AE160" s="2" t="s">
        <v>48</v>
      </c>
      <c r="AI160">
        <v>700000</v>
      </c>
      <c r="AJ160">
        <v>386139</v>
      </c>
      <c r="AK160" s="2" t="s">
        <v>49</v>
      </c>
      <c r="AL160">
        <v>600000</v>
      </c>
      <c r="AM160">
        <v>169059</v>
      </c>
      <c r="AN160" s="2" t="s">
        <v>164</v>
      </c>
      <c r="AR160">
        <v>450000</v>
      </c>
      <c r="AS160">
        <v>135041</v>
      </c>
      <c r="AT160" s="2" t="s">
        <v>133</v>
      </c>
      <c r="AU160">
        <v>1700000</v>
      </c>
      <c r="AV160">
        <v>727904</v>
      </c>
      <c r="AW160" s="2" t="s">
        <v>50</v>
      </c>
      <c r="AX160">
        <v>0</v>
      </c>
      <c r="AY160">
        <v>725714</v>
      </c>
      <c r="AZ160" s="2" t="s">
        <v>43</v>
      </c>
      <c r="BE160">
        <v>0</v>
      </c>
      <c r="BF160" s="2" t="s">
        <v>43</v>
      </c>
      <c r="BH160">
        <v>0</v>
      </c>
      <c r="BI160" s="2" t="s">
        <v>43</v>
      </c>
      <c r="BK160">
        <v>0</v>
      </c>
      <c r="BL160" s="2" t="s">
        <v>43</v>
      </c>
      <c r="BM160">
        <v>300000</v>
      </c>
      <c r="BN160">
        <v>40499</v>
      </c>
      <c r="BO160" s="2" t="s">
        <v>294</v>
      </c>
      <c r="BP160">
        <v>40000000</v>
      </c>
      <c r="BQ160">
        <v>17472018</v>
      </c>
      <c r="BR160" t="str">
        <f>IFERROR(BQ160*100/BP160,0)</f>
        <v>0</v>
      </c>
    </row>
    <row r="161" spans="1:86">
      <c r="A161" s="3"/>
      <c r="B161" s="3"/>
      <c r="C161" s="3" t="s">
        <v>371</v>
      </c>
      <c r="D161">
        <v>0</v>
      </c>
      <c r="F161">
        <v>0</v>
      </c>
      <c r="I161">
        <v>0</v>
      </c>
      <c r="L161">
        <v>0</v>
      </c>
      <c r="O161">
        <v>0</v>
      </c>
      <c r="R161">
        <v>0</v>
      </c>
      <c r="U161">
        <v>0</v>
      </c>
      <c r="X161">
        <v>0</v>
      </c>
      <c r="AA161">
        <v>0</v>
      </c>
      <c r="AD161">
        <v>0</v>
      </c>
      <c r="AJ161">
        <v>0</v>
      </c>
      <c r="AM161">
        <v>0</v>
      </c>
      <c r="AS161">
        <v>0</v>
      </c>
      <c r="AV161">
        <v>0</v>
      </c>
      <c r="AY161">
        <v>0</v>
      </c>
      <c r="BE161">
        <v>0</v>
      </c>
      <c r="BH161">
        <v>0</v>
      </c>
      <c r="BK161">
        <v>0</v>
      </c>
      <c r="BN161">
        <v>0</v>
      </c>
      <c r="BP161">
        <v>0</v>
      </c>
      <c r="BQ161">
        <v>0</v>
      </c>
      <c r="BR161" t="str">
        <f>IFERROR(BQ161*100/BP161,0)</f>
        <v>0</v>
      </c>
    </row>
    <row r="162" spans="1:86">
      <c r="A162" s="3"/>
      <c r="B162" s="3"/>
      <c r="C162" s="3" t="s">
        <v>444</v>
      </c>
      <c r="D162" s="3">
        <v>40000000</v>
      </c>
      <c r="E162" s="3">
        <v>251256</v>
      </c>
      <c r="F162" s="3">
        <v>0</v>
      </c>
      <c r="G162" s="5" t="s">
        <v>43</v>
      </c>
      <c r="H162" s="3">
        <v>0</v>
      </c>
      <c r="I162" s="3">
        <v>2586</v>
      </c>
      <c r="J162" s="5" t="s">
        <v>43</v>
      </c>
      <c r="K162" s="3">
        <v>15075376</v>
      </c>
      <c r="L162" s="3">
        <v>11951915</v>
      </c>
      <c r="M162" s="5" t="s">
        <v>280</v>
      </c>
      <c r="N162" s="3">
        <v>376884</v>
      </c>
      <c r="O162" s="3">
        <v>389737</v>
      </c>
      <c r="P162" s="5" t="s">
        <v>80</v>
      </c>
      <c r="Q162" s="3">
        <v>7002512</v>
      </c>
      <c r="R162" s="3">
        <v>2362311</v>
      </c>
      <c r="S162" s="5" t="s">
        <v>151</v>
      </c>
      <c r="T162" s="3">
        <v>251256</v>
      </c>
      <c r="U162" s="3">
        <v>423495</v>
      </c>
      <c r="V162" s="5" t="s">
        <v>65</v>
      </c>
      <c r="W162" s="3">
        <v>300000</v>
      </c>
      <c r="X162" s="3">
        <v>70251</v>
      </c>
      <c r="Y162" s="5" t="s">
        <v>261</v>
      </c>
      <c r="Z162" s="3">
        <v>350000</v>
      </c>
      <c r="AA162" s="3">
        <v>0</v>
      </c>
      <c r="AB162" s="5" t="s">
        <v>43</v>
      </c>
      <c r="AC162" s="3">
        <v>300000</v>
      </c>
      <c r="AD162" s="3">
        <v>87367</v>
      </c>
      <c r="AE162" s="5" t="s">
        <v>48</v>
      </c>
      <c r="AF162" s="3"/>
      <c r="AG162" s="3"/>
      <c r="AH162" s="3"/>
      <c r="AI162" s="3">
        <v>700000</v>
      </c>
      <c r="AJ162" s="3">
        <v>386139</v>
      </c>
      <c r="AK162" s="5" t="s">
        <v>49</v>
      </c>
      <c r="AL162" s="3">
        <v>600000</v>
      </c>
      <c r="AM162" s="3">
        <v>169059</v>
      </c>
      <c r="AN162" s="5" t="s">
        <v>164</v>
      </c>
      <c r="AO162" s="3"/>
      <c r="AP162" s="3"/>
      <c r="AQ162" s="3"/>
      <c r="AR162" s="3">
        <v>450000</v>
      </c>
      <c r="AS162" s="3">
        <v>135041</v>
      </c>
      <c r="AT162" s="5" t="s">
        <v>133</v>
      </c>
      <c r="AU162" s="3">
        <v>1700000</v>
      </c>
      <c r="AV162" s="3">
        <v>727904</v>
      </c>
      <c r="AW162" s="5" t="s">
        <v>50</v>
      </c>
      <c r="AX162" s="3">
        <v>0</v>
      </c>
      <c r="AY162" s="3">
        <v>725714</v>
      </c>
      <c r="AZ162" s="5" t="s">
        <v>43</v>
      </c>
      <c r="BA162" s="3"/>
      <c r="BB162" s="3"/>
      <c r="BC162" s="3"/>
      <c r="BD162" s="3">
        <v>0</v>
      </c>
      <c r="BE162" s="3">
        <v>0</v>
      </c>
      <c r="BF162" s="5" t="s">
        <v>43</v>
      </c>
      <c r="BG162" s="3">
        <v>0</v>
      </c>
      <c r="BH162" s="3">
        <v>0</v>
      </c>
      <c r="BI162" s="5" t="s">
        <v>43</v>
      </c>
      <c r="BJ162" s="3">
        <v>0</v>
      </c>
      <c r="BK162" s="3">
        <v>0</v>
      </c>
      <c r="BL162" s="5" t="s">
        <v>43</v>
      </c>
      <c r="BM162" s="3">
        <v>300000</v>
      </c>
      <c r="BN162" s="3">
        <v>40499</v>
      </c>
      <c r="BO162" s="5" t="s">
        <v>294</v>
      </c>
      <c r="BP162" s="3">
        <v>40000000</v>
      </c>
      <c r="BQ162" s="3" t="str">
        <f>BQ161+BQ160</f>
        <v>0</v>
      </c>
      <c r="BR162" s="3" t="str">
        <f>IFERROR(BQ162*100/BP162,0)</f>
        <v>0</v>
      </c>
      <c r="BU162">
        <v>2631664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D162">
        <v>0</v>
      </c>
      <c r="CE162">
        <v>0</v>
      </c>
      <c r="CF162" t="str">
        <f>BQ162-BP162</f>
        <v>0</v>
      </c>
      <c r="CG162" t="str">
        <f>CE88-BW88+BZ88</f>
        <v>0</v>
      </c>
      <c r="CH162" t="str">
        <f>IFERROR(CE162*100/BP162,0)</f>
        <v>0</v>
      </c>
    </row>
    <row r="163" spans="1:86">
      <c r="A163" s="3"/>
    </row>
    <row r="164" spans="1:86">
      <c r="A164" s="3"/>
      <c r="B164" s="5" t="s">
        <v>445</v>
      </c>
      <c r="C164" s="3" t="s">
        <v>370</v>
      </c>
      <c r="D164">
        <v>37000000</v>
      </c>
      <c r="F164">
        <v>0</v>
      </c>
      <c r="G164" s="2" t="s">
        <v>43</v>
      </c>
      <c r="I164">
        <v>0</v>
      </c>
      <c r="J164" s="2" t="s">
        <v>43</v>
      </c>
      <c r="L164">
        <v>16540180</v>
      </c>
      <c r="M164" s="2" t="s">
        <v>118</v>
      </c>
      <c r="O164">
        <v>501146</v>
      </c>
      <c r="P164" s="2" t="s">
        <v>297</v>
      </c>
      <c r="R164">
        <v>2742922</v>
      </c>
      <c r="S164" s="2" t="s">
        <v>141</v>
      </c>
      <c r="U164">
        <v>135036</v>
      </c>
      <c r="V164" s="2" t="s">
        <v>104</v>
      </c>
      <c r="W164">
        <v>300000</v>
      </c>
      <c r="X164">
        <v>133673</v>
      </c>
      <c r="Y164" s="2" t="s">
        <v>143</v>
      </c>
      <c r="Z164">
        <v>350000</v>
      </c>
      <c r="AA164">
        <v>142741</v>
      </c>
      <c r="AB164" s="2" t="s">
        <v>100</v>
      </c>
      <c r="AC164">
        <v>300000</v>
      </c>
      <c r="AD164">
        <v>0</v>
      </c>
      <c r="AE164" s="2" t="s">
        <v>43</v>
      </c>
      <c r="AI164">
        <v>700000</v>
      </c>
      <c r="AJ164">
        <v>627204</v>
      </c>
      <c r="AK164" s="2" t="s">
        <v>61</v>
      </c>
      <c r="AL164">
        <v>600000</v>
      </c>
      <c r="AM164">
        <v>98666</v>
      </c>
      <c r="AN164" s="2" t="s">
        <v>109</v>
      </c>
      <c r="AR164">
        <v>450000</v>
      </c>
      <c r="AS164">
        <v>116160</v>
      </c>
      <c r="AT164" s="2" t="s">
        <v>186</v>
      </c>
      <c r="AU164">
        <v>1700000</v>
      </c>
      <c r="AV164">
        <v>1041205</v>
      </c>
      <c r="AW164" s="2" t="s">
        <v>52</v>
      </c>
      <c r="AX164">
        <v>0</v>
      </c>
      <c r="AY164">
        <v>369743</v>
      </c>
      <c r="AZ164" s="2" t="s">
        <v>43</v>
      </c>
      <c r="BE164">
        <v>0</v>
      </c>
      <c r="BF164" s="2" t="s">
        <v>43</v>
      </c>
      <c r="BH164">
        <v>0</v>
      </c>
      <c r="BI164" s="2" t="s">
        <v>43</v>
      </c>
      <c r="BK164">
        <v>0</v>
      </c>
      <c r="BL164" s="2" t="s">
        <v>43</v>
      </c>
      <c r="BM164">
        <v>300000</v>
      </c>
      <c r="BN164">
        <v>19800</v>
      </c>
      <c r="BO164" s="2" t="s">
        <v>91</v>
      </c>
      <c r="BP164">
        <v>37000000</v>
      </c>
      <c r="BQ164">
        <v>22468476</v>
      </c>
      <c r="BR164" t="str">
        <f>IFERROR(BQ164*100/BP164,0)</f>
        <v>0</v>
      </c>
    </row>
    <row r="165" spans="1:86">
      <c r="A165" s="3"/>
      <c r="B165" s="3"/>
      <c r="C165" s="3" t="s">
        <v>371</v>
      </c>
      <c r="D165">
        <v>0</v>
      </c>
      <c r="F165">
        <v>0</v>
      </c>
      <c r="I165">
        <v>0</v>
      </c>
      <c r="L165">
        <v>0</v>
      </c>
      <c r="O165">
        <v>0</v>
      </c>
      <c r="R165">
        <v>0</v>
      </c>
      <c r="U165">
        <v>0</v>
      </c>
      <c r="X165">
        <v>0</v>
      </c>
      <c r="AA165">
        <v>0</v>
      </c>
      <c r="AD165">
        <v>0</v>
      </c>
      <c r="AJ165">
        <v>0</v>
      </c>
      <c r="AM165">
        <v>0</v>
      </c>
      <c r="AS165">
        <v>0</v>
      </c>
      <c r="AV165">
        <v>0</v>
      </c>
      <c r="AY165">
        <v>0</v>
      </c>
      <c r="BE165">
        <v>0</v>
      </c>
      <c r="BH165">
        <v>0</v>
      </c>
      <c r="BK165">
        <v>0</v>
      </c>
      <c r="BN165">
        <v>0</v>
      </c>
      <c r="BP165">
        <v>0</v>
      </c>
      <c r="BQ165">
        <v>0</v>
      </c>
      <c r="BR165" t="str">
        <f>IFERROR(BQ165*100/BP165,0)</f>
        <v>0</v>
      </c>
    </row>
    <row r="166" spans="1:86">
      <c r="A166" s="3"/>
      <c r="B166" s="3"/>
      <c r="C166" s="3" t="s">
        <v>446</v>
      </c>
      <c r="D166" s="3">
        <v>37000000</v>
      </c>
      <c r="E166" s="3">
        <v>232412</v>
      </c>
      <c r="F166" s="3">
        <v>0</v>
      </c>
      <c r="G166" s="5" t="s">
        <v>43</v>
      </c>
      <c r="H166" s="3">
        <v>0</v>
      </c>
      <c r="I166" s="3">
        <v>0</v>
      </c>
      <c r="J166" s="5" t="s">
        <v>43</v>
      </c>
      <c r="K166" s="3">
        <v>13944723</v>
      </c>
      <c r="L166" s="3">
        <v>16540180</v>
      </c>
      <c r="M166" s="5" t="s">
        <v>118</v>
      </c>
      <c r="N166" s="3">
        <v>348618</v>
      </c>
      <c r="O166" s="3">
        <v>501146</v>
      </c>
      <c r="P166" s="5" t="s">
        <v>297</v>
      </c>
      <c r="Q166" s="3">
        <v>6477324</v>
      </c>
      <c r="R166" s="3">
        <v>2742922</v>
      </c>
      <c r="S166" s="5" t="s">
        <v>141</v>
      </c>
      <c r="T166" s="3">
        <v>232412</v>
      </c>
      <c r="U166" s="3">
        <v>135036</v>
      </c>
      <c r="V166" s="5" t="s">
        <v>104</v>
      </c>
      <c r="W166" s="3">
        <v>300000</v>
      </c>
      <c r="X166" s="3">
        <v>133673</v>
      </c>
      <c r="Y166" s="5" t="s">
        <v>143</v>
      </c>
      <c r="Z166" s="3">
        <v>350000</v>
      </c>
      <c r="AA166" s="3">
        <v>142741</v>
      </c>
      <c r="AB166" s="5" t="s">
        <v>100</v>
      </c>
      <c r="AC166" s="3">
        <v>300000</v>
      </c>
      <c r="AD166" s="3">
        <v>0</v>
      </c>
      <c r="AE166" s="5" t="s">
        <v>43</v>
      </c>
      <c r="AF166" s="3"/>
      <c r="AG166" s="3"/>
      <c r="AH166" s="3"/>
      <c r="AI166" s="3">
        <v>700000</v>
      </c>
      <c r="AJ166" s="3">
        <v>627204</v>
      </c>
      <c r="AK166" s="5" t="s">
        <v>61</v>
      </c>
      <c r="AL166" s="3">
        <v>600000</v>
      </c>
      <c r="AM166" s="3">
        <v>98666</v>
      </c>
      <c r="AN166" s="5" t="s">
        <v>109</v>
      </c>
      <c r="AO166" s="3"/>
      <c r="AP166" s="3"/>
      <c r="AQ166" s="3"/>
      <c r="AR166" s="3">
        <v>450000</v>
      </c>
      <c r="AS166" s="3">
        <v>116160</v>
      </c>
      <c r="AT166" s="5" t="s">
        <v>186</v>
      </c>
      <c r="AU166" s="3">
        <v>1700000</v>
      </c>
      <c r="AV166" s="3">
        <v>1041205</v>
      </c>
      <c r="AW166" s="5" t="s">
        <v>52</v>
      </c>
      <c r="AX166" s="3">
        <v>0</v>
      </c>
      <c r="AY166" s="3">
        <v>369743</v>
      </c>
      <c r="AZ166" s="5" t="s">
        <v>43</v>
      </c>
      <c r="BA166" s="3"/>
      <c r="BB166" s="3"/>
      <c r="BC166" s="3"/>
      <c r="BD166" s="3">
        <v>0</v>
      </c>
      <c r="BE166" s="3">
        <v>0</v>
      </c>
      <c r="BF166" s="5" t="s">
        <v>43</v>
      </c>
      <c r="BG166" s="3">
        <v>0</v>
      </c>
      <c r="BH166" s="3">
        <v>0</v>
      </c>
      <c r="BI166" s="5" t="s">
        <v>43</v>
      </c>
      <c r="BJ166" s="3">
        <v>0</v>
      </c>
      <c r="BK166" s="3">
        <v>0</v>
      </c>
      <c r="BL166" s="5" t="s">
        <v>43</v>
      </c>
      <c r="BM166" s="3">
        <v>300000</v>
      </c>
      <c r="BN166" s="3">
        <v>19800</v>
      </c>
      <c r="BO166" s="5" t="s">
        <v>91</v>
      </c>
      <c r="BP166" s="3">
        <v>37000000</v>
      </c>
      <c r="BQ166" s="3" t="str">
        <f>BQ165+BQ164</f>
        <v>0</v>
      </c>
      <c r="BR166" s="3" t="str">
        <f>IFERROR(BQ166*100/BP166,0)</f>
        <v>0</v>
      </c>
      <c r="BU166">
        <v>3515236</v>
      </c>
      <c r="BV166">
        <v>-256368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D166">
        <v>0</v>
      </c>
      <c r="CE166">
        <v>0</v>
      </c>
      <c r="CF166" t="str">
        <f>BQ166-BP166</f>
        <v>0</v>
      </c>
      <c r="CG166" t="str">
        <f>CE88-BW88+BZ88</f>
        <v>0</v>
      </c>
      <c r="CH166" t="str">
        <f>IFERROR(CE166*100/BP166,0)</f>
        <v>0</v>
      </c>
    </row>
    <row r="167" spans="1:86">
      <c r="A167" s="3"/>
    </row>
    <row r="168" spans="1:86">
      <c r="A168" s="3"/>
      <c r="B168" s="5" t="s">
        <v>447</v>
      </c>
      <c r="C168" s="3" t="s">
        <v>370</v>
      </c>
      <c r="D168">
        <v>37000000</v>
      </c>
      <c r="F168">
        <v>0</v>
      </c>
      <c r="G168" s="2" t="s">
        <v>43</v>
      </c>
      <c r="I168">
        <v>115058</v>
      </c>
      <c r="J168" s="2" t="s">
        <v>43</v>
      </c>
      <c r="L168">
        <v>24798541</v>
      </c>
      <c r="M168" s="2" t="s">
        <v>448</v>
      </c>
      <c r="O168">
        <v>761584</v>
      </c>
      <c r="P168" s="2" t="s">
        <v>449</v>
      </c>
      <c r="R168">
        <v>3132946</v>
      </c>
      <c r="S168" s="2" t="s">
        <v>165</v>
      </c>
      <c r="U168">
        <v>81290</v>
      </c>
      <c r="V168" s="2" t="s">
        <v>57</v>
      </c>
      <c r="W168">
        <v>300000</v>
      </c>
      <c r="X168">
        <v>44865</v>
      </c>
      <c r="Y168" s="2" t="s">
        <v>374</v>
      </c>
      <c r="Z168">
        <v>350000</v>
      </c>
      <c r="AA168">
        <v>181684</v>
      </c>
      <c r="AB168" s="2" t="s">
        <v>249</v>
      </c>
      <c r="AC168">
        <v>300000</v>
      </c>
      <c r="AD168">
        <v>0</v>
      </c>
      <c r="AE168" s="2" t="s">
        <v>43</v>
      </c>
      <c r="AI168">
        <v>700000</v>
      </c>
      <c r="AJ168">
        <v>867203</v>
      </c>
      <c r="AK168" s="2" t="s">
        <v>62</v>
      </c>
      <c r="AL168">
        <v>600000</v>
      </c>
      <c r="AM168">
        <v>58122</v>
      </c>
      <c r="AN168" s="2" t="s">
        <v>301</v>
      </c>
      <c r="AR168">
        <v>450000</v>
      </c>
      <c r="AS168">
        <v>46710</v>
      </c>
      <c r="AT168" s="2" t="s">
        <v>301</v>
      </c>
      <c r="AU168">
        <v>1600000</v>
      </c>
      <c r="AV168">
        <v>2605095</v>
      </c>
      <c r="AW168" s="2" t="s">
        <v>450</v>
      </c>
      <c r="AX168">
        <v>0</v>
      </c>
      <c r="AY168">
        <v>737041</v>
      </c>
      <c r="AZ168" s="2" t="s">
        <v>43</v>
      </c>
      <c r="BE168">
        <v>0</v>
      </c>
      <c r="BF168" s="2" t="s">
        <v>43</v>
      </c>
      <c r="BH168">
        <v>0</v>
      </c>
      <c r="BI168" s="2" t="s">
        <v>43</v>
      </c>
      <c r="BK168">
        <v>0</v>
      </c>
      <c r="BL168" s="2" t="s">
        <v>43</v>
      </c>
      <c r="BM168">
        <v>300000</v>
      </c>
      <c r="BN168">
        <v>66370</v>
      </c>
      <c r="BO168" s="2" t="s">
        <v>252</v>
      </c>
      <c r="BP168">
        <v>37000000</v>
      </c>
      <c r="BQ168">
        <v>33496509</v>
      </c>
      <c r="BR168" t="str">
        <f>IFERROR(BQ168*100/BP168,0)</f>
        <v>0</v>
      </c>
    </row>
    <row r="169" spans="1:86">
      <c r="A169" s="3"/>
      <c r="B169" s="3"/>
      <c r="C169" s="3" t="s">
        <v>371</v>
      </c>
      <c r="D169">
        <v>0</v>
      </c>
      <c r="F169">
        <v>0</v>
      </c>
      <c r="I169">
        <v>0</v>
      </c>
      <c r="L169">
        <v>0</v>
      </c>
      <c r="O169">
        <v>0</v>
      </c>
      <c r="R169">
        <v>0</v>
      </c>
      <c r="U169">
        <v>0</v>
      </c>
      <c r="X169">
        <v>0</v>
      </c>
      <c r="AA169">
        <v>0</v>
      </c>
      <c r="AD169">
        <v>0</v>
      </c>
      <c r="AJ169">
        <v>0</v>
      </c>
      <c r="AM169">
        <v>0</v>
      </c>
      <c r="AS169">
        <v>0</v>
      </c>
      <c r="AV169">
        <v>0</v>
      </c>
      <c r="AY169">
        <v>0</v>
      </c>
      <c r="BE169">
        <v>0</v>
      </c>
      <c r="BH169">
        <v>0</v>
      </c>
      <c r="BK169">
        <v>0</v>
      </c>
      <c r="BN169">
        <v>0</v>
      </c>
      <c r="BP169">
        <v>0</v>
      </c>
      <c r="BQ169">
        <v>0</v>
      </c>
      <c r="BR169" t="str">
        <f>IFERROR(BQ169*100/BP169,0)</f>
        <v>0</v>
      </c>
    </row>
    <row r="170" spans="1:86">
      <c r="A170" s="3"/>
      <c r="B170" s="3"/>
      <c r="C170" s="3" t="s">
        <v>451</v>
      </c>
      <c r="D170" s="3">
        <v>37000000</v>
      </c>
      <c r="E170" s="3">
        <v>232412</v>
      </c>
      <c r="F170" s="3">
        <v>0</v>
      </c>
      <c r="G170" s="5" t="s">
        <v>43</v>
      </c>
      <c r="H170" s="3">
        <v>0</v>
      </c>
      <c r="I170" s="3">
        <v>115058</v>
      </c>
      <c r="J170" s="5" t="s">
        <v>43</v>
      </c>
      <c r="K170" s="3">
        <v>13944723</v>
      </c>
      <c r="L170" s="3">
        <v>24798541</v>
      </c>
      <c r="M170" s="5" t="s">
        <v>448</v>
      </c>
      <c r="N170" s="3">
        <v>348618</v>
      </c>
      <c r="O170" s="3">
        <v>761584</v>
      </c>
      <c r="P170" s="5" t="s">
        <v>449</v>
      </c>
      <c r="Q170" s="3">
        <v>6477324</v>
      </c>
      <c r="R170" s="3">
        <v>3132946</v>
      </c>
      <c r="S170" s="5" t="s">
        <v>165</v>
      </c>
      <c r="T170" s="3">
        <v>232412</v>
      </c>
      <c r="U170" s="3">
        <v>81290</v>
      </c>
      <c r="V170" s="5" t="s">
        <v>57</v>
      </c>
      <c r="W170" s="3">
        <v>300000</v>
      </c>
      <c r="X170" s="3">
        <v>44865</v>
      </c>
      <c r="Y170" s="5" t="s">
        <v>374</v>
      </c>
      <c r="Z170" s="3">
        <v>350000</v>
      </c>
      <c r="AA170" s="3">
        <v>181684</v>
      </c>
      <c r="AB170" s="5" t="s">
        <v>249</v>
      </c>
      <c r="AC170" s="3">
        <v>300000</v>
      </c>
      <c r="AD170" s="3">
        <v>0</v>
      </c>
      <c r="AE170" s="5" t="s">
        <v>43</v>
      </c>
      <c r="AF170" s="3"/>
      <c r="AG170" s="3"/>
      <c r="AH170" s="3"/>
      <c r="AI170" s="3">
        <v>700000</v>
      </c>
      <c r="AJ170" s="3">
        <v>867203</v>
      </c>
      <c r="AK170" s="5" t="s">
        <v>62</v>
      </c>
      <c r="AL170" s="3">
        <v>600000</v>
      </c>
      <c r="AM170" s="3">
        <v>58122</v>
      </c>
      <c r="AN170" s="5" t="s">
        <v>301</v>
      </c>
      <c r="AO170" s="3"/>
      <c r="AP170" s="3"/>
      <c r="AQ170" s="3"/>
      <c r="AR170" s="3">
        <v>450000</v>
      </c>
      <c r="AS170" s="3">
        <v>46710</v>
      </c>
      <c r="AT170" s="5" t="s">
        <v>301</v>
      </c>
      <c r="AU170" s="3">
        <v>1600000</v>
      </c>
      <c r="AV170" s="3">
        <v>2605095</v>
      </c>
      <c r="AW170" s="5" t="s">
        <v>450</v>
      </c>
      <c r="AX170" s="3">
        <v>0</v>
      </c>
      <c r="AY170" s="3">
        <v>737041</v>
      </c>
      <c r="AZ170" s="5" t="s">
        <v>43</v>
      </c>
      <c r="BA170" s="3"/>
      <c r="BB170" s="3"/>
      <c r="BC170" s="3"/>
      <c r="BD170" s="3">
        <v>0</v>
      </c>
      <c r="BE170" s="3">
        <v>0</v>
      </c>
      <c r="BF170" s="5" t="s">
        <v>43</v>
      </c>
      <c r="BG170" s="3">
        <v>0</v>
      </c>
      <c r="BH170" s="3">
        <v>0</v>
      </c>
      <c r="BI170" s="5" t="s">
        <v>43</v>
      </c>
      <c r="BJ170" s="3">
        <v>0</v>
      </c>
      <c r="BK170" s="3">
        <v>0</v>
      </c>
      <c r="BL170" s="5" t="s">
        <v>43</v>
      </c>
      <c r="BM170" s="3">
        <v>300000</v>
      </c>
      <c r="BN170" s="3">
        <v>66370</v>
      </c>
      <c r="BO170" s="5" t="s">
        <v>252</v>
      </c>
      <c r="BP170" s="3">
        <v>37000000</v>
      </c>
      <c r="BQ170" s="3" t="str">
        <f>BQ169+BQ168</f>
        <v>0</v>
      </c>
      <c r="BR170" s="3" t="str">
        <f>IFERROR(BQ170*100/BP170,0)</f>
        <v>0</v>
      </c>
      <c r="BU170">
        <v>4565487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D170">
        <v>0</v>
      </c>
      <c r="CE170">
        <v>0</v>
      </c>
      <c r="CF170" t="str">
        <f>BQ170-BP170</f>
        <v>0</v>
      </c>
      <c r="CG170" t="str">
        <f>CE88-BW88+BZ88</f>
        <v>0</v>
      </c>
      <c r="CH170" t="str">
        <f>IFERROR(CE170*100/BP170,0)</f>
        <v>0</v>
      </c>
    </row>
    <row r="171" spans="1:86">
      <c r="A171" s="3"/>
    </row>
    <row r="172" spans="1:86">
      <c r="A172" s="3"/>
      <c r="B172" s="5" t="s">
        <v>452</v>
      </c>
      <c r="C172" s="3" t="s">
        <v>370</v>
      </c>
      <c r="D172">
        <v>42000000</v>
      </c>
      <c r="F172">
        <v>33133</v>
      </c>
      <c r="G172" s="2" t="s">
        <v>294</v>
      </c>
      <c r="I172">
        <v>496270</v>
      </c>
      <c r="J172" s="2" t="s">
        <v>43</v>
      </c>
      <c r="L172">
        <v>26593625</v>
      </c>
      <c r="M172" s="2" t="s">
        <v>453</v>
      </c>
      <c r="O172">
        <v>685855</v>
      </c>
      <c r="P172" s="2" t="s">
        <v>293</v>
      </c>
      <c r="R172">
        <v>2799259</v>
      </c>
      <c r="S172" s="2" t="s">
        <v>94</v>
      </c>
      <c r="U172">
        <v>711548</v>
      </c>
      <c r="V172" s="2" t="s">
        <v>454</v>
      </c>
      <c r="W172">
        <v>300000</v>
      </c>
      <c r="X172">
        <v>24115</v>
      </c>
      <c r="Y172" s="2" t="s">
        <v>92</v>
      </c>
      <c r="Z172">
        <v>350000</v>
      </c>
      <c r="AA172">
        <v>646287</v>
      </c>
      <c r="AB172" s="2" t="s">
        <v>455</v>
      </c>
      <c r="AC172">
        <v>300000</v>
      </c>
      <c r="AD172">
        <v>0</v>
      </c>
      <c r="AE172" s="2" t="s">
        <v>43</v>
      </c>
      <c r="AI172">
        <v>700000</v>
      </c>
      <c r="AJ172">
        <v>276010</v>
      </c>
      <c r="AK172" s="2" t="s">
        <v>55</v>
      </c>
      <c r="AL172">
        <v>800000</v>
      </c>
      <c r="AM172">
        <v>464538</v>
      </c>
      <c r="AN172" s="2" t="s">
        <v>104</v>
      </c>
      <c r="AR172">
        <v>550000</v>
      </c>
      <c r="AS172">
        <v>2242855</v>
      </c>
      <c r="AT172" s="2" t="s">
        <v>456</v>
      </c>
      <c r="AU172">
        <v>1700000</v>
      </c>
      <c r="AV172">
        <v>5086855</v>
      </c>
      <c r="AW172" s="2" t="s">
        <v>457</v>
      </c>
      <c r="AX172">
        <v>0</v>
      </c>
      <c r="AY172">
        <v>456879</v>
      </c>
      <c r="AZ172" s="2" t="s">
        <v>43</v>
      </c>
      <c r="BE172">
        <v>0</v>
      </c>
      <c r="BF172" s="2" t="s">
        <v>43</v>
      </c>
      <c r="BH172">
        <v>0</v>
      </c>
      <c r="BI172" s="2" t="s">
        <v>43</v>
      </c>
      <c r="BK172">
        <v>0</v>
      </c>
      <c r="BL172" s="2" t="s">
        <v>43</v>
      </c>
      <c r="BM172">
        <v>300000</v>
      </c>
      <c r="BN172">
        <v>12150</v>
      </c>
      <c r="BO172" s="2" t="s">
        <v>111</v>
      </c>
      <c r="BP172">
        <v>42000000</v>
      </c>
      <c r="BQ172">
        <v>40529379</v>
      </c>
      <c r="BR172" t="str">
        <f>IFERROR(BQ172*100/BP172,0)</f>
        <v>0</v>
      </c>
    </row>
    <row r="173" spans="1:86">
      <c r="A173" s="3"/>
      <c r="B173" s="3"/>
      <c r="C173" s="3" t="s">
        <v>371</v>
      </c>
      <c r="D173">
        <v>0</v>
      </c>
      <c r="F173">
        <v>0</v>
      </c>
      <c r="I173">
        <v>0</v>
      </c>
      <c r="L173">
        <v>0</v>
      </c>
      <c r="O173">
        <v>0</v>
      </c>
      <c r="R173">
        <v>0</v>
      </c>
      <c r="U173">
        <v>0</v>
      </c>
      <c r="X173">
        <v>0</v>
      </c>
      <c r="AA173">
        <v>0</v>
      </c>
      <c r="AD173">
        <v>0</v>
      </c>
      <c r="AJ173">
        <v>0</v>
      </c>
      <c r="AM173">
        <v>0</v>
      </c>
      <c r="AS173">
        <v>0</v>
      </c>
      <c r="AV173">
        <v>0</v>
      </c>
      <c r="AY173">
        <v>0</v>
      </c>
      <c r="BE173">
        <v>0</v>
      </c>
      <c r="BH173">
        <v>0</v>
      </c>
      <c r="BK173">
        <v>0</v>
      </c>
      <c r="BN173">
        <v>0</v>
      </c>
      <c r="BP173">
        <v>0</v>
      </c>
      <c r="BQ173">
        <v>0</v>
      </c>
      <c r="BR173" t="str">
        <f>IFERROR(BQ173*100/BP173,0)</f>
        <v>0</v>
      </c>
    </row>
    <row r="174" spans="1:86">
      <c r="A174" s="3"/>
      <c r="B174" s="3"/>
      <c r="C174" s="3" t="s">
        <v>458</v>
      </c>
      <c r="D174" s="3">
        <v>42000000</v>
      </c>
      <c r="E174" s="3">
        <v>263819</v>
      </c>
      <c r="F174" s="3">
        <v>33133</v>
      </c>
      <c r="G174" s="5" t="s">
        <v>294</v>
      </c>
      <c r="H174" s="3">
        <v>0</v>
      </c>
      <c r="I174" s="3">
        <v>496270</v>
      </c>
      <c r="J174" s="5" t="s">
        <v>43</v>
      </c>
      <c r="K174" s="3">
        <v>15829145</v>
      </c>
      <c r="L174" s="3">
        <v>26593625</v>
      </c>
      <c r="M174" s="5" t="s">
        <v>453</v>
      </c>
      <c r="N174" s="3">
        <v>395728</v>
      </c>
      <c r="O174" s="3">
        <v>685855</v>
      </c>
      <c r="P174" s="5" t="s">
        <v>293</v>
      </c>
      <c r="Q174" s="3">
        <v>7352638</v>
      </c>
      <c r="R174" s="3">
        <v>2799259</v>
      </c>
      <c r="S174" s="5" t="s">
        <v>94</v>
      </c>
      <c r="T174" s="3">
        <v>263819</v>
      </c>
      <c r="U174" s="3">
        <v>711548</v>
      </c>
      <c r="V174" s="5" t="s">
        <v>454</v>
      </c>
      <c r="W174" s="3">
        <v>300000</v>
      </c>
      <c r="X174" s="3">
        <v>24115</v>
      </c>
      <c r="Y174" s="5" t="s">
        <v>92</v>
      </c>
      <c r="Z174" s="3">
        <v>350000</v>
      </c>
      <c r="AA174" s="3">
        <v>646287</v>
      </c>
      <c r="AB174" s="5" t="s">
        <v>455</v>
      </c>
      <c r="AC174" s="3">
        <v>300000</v>
      </c>
      <c r="AD174" s="3">
        <v>0</v>
      </c>
      <c r="AE174" s="5" t="s">
        <v>43</v>
      </c>
      <c r="AF174" s="3"/>
      <c r="AG174" s="3"/>
      <c r="AH174" s="3"/>
      <c r="AI174" s="3">
        <v>700000</v>
      </c>
      <c r="AJ174" s="3">
        <v>276010</v>
      </c>
      <c r="AK174" s="5" t="s">
        <v>55</v>
      </c>
      <c r="AL174" s="3">
        <v>800000</v>
      </c>
      <c r="AM174" s="3">
        <v>464538</v>
      </c>
      <c r="AN174" s="5" t="s">
        <v>104</v>
      </c>
      <c r="AO174" s="3"/>
      <c r="AP174" s="3"/>
      <c r="AQ174" s="3"/>
      <c r="AR174" s="3">
        <v>550000</v>
      </c>
      <c r="AS174" s="3">
        <v>2242855</v>
      </c>
      <c r="AT174" s="5" t="s">
        <v>456</v>
      </c>
      <c r="AU174" s="3">
        <v>1700000</v>
      </c>
      <c r="AV174" s="3">
        <v>5086855</v>
      </c>
      <c r="AW174" s="5" t="s">
        <v>457</v>
      </c>
      <c r="AX174" s="3">
        <v>0</v>
      </c>
      <c r="AY174" s="3">
        <v>456879</v>
      </c>
      <c r="AZ174" s="5" t="s">
        <v>43</v>
      </c>
      <c r="BA174" s="3"/>
      <c r="BB174" s="3"/>
      <c r="BC174" s="3"/>
      <c r="BD174" s="3">
        <v>0</v>
      </c>
      <c r="BE174" s="3">
        <v>0</v>
      </c>
      <c r="BF174" s="5" t="s">
        <v>43</v>
      </c>
      <c r="BG174" s="3">
        <v>0</v>
      </c>
      <c r="BH174" s="3">
        <v>0</v>
      </c>
      <c r="BI174" s="5" t="s">
        <v>43</v>
      </c>
      <c r="BJ174" s="3">
        <v>0</v>
      </c>
      <c r="BK174" s="3">
        <v>0</v>
      </c>
      <c r="BL174" s="5" t="s">
        <v>43</v>
      </c>
      <c r="BM174" s="3">
        <v>300000</v>
      </c>
      <c r="BN174" s="3">
        <v>12150</v>
      </c>
      <c r="BO174" s="5" t="s">
        <v>111</v>
      </c>
      <c r="BP174" s="3">
        <v>42000000</v>
      </c>
      <c r="BQ174" s="3" t="str">
        <f>BQ173+BQ172</f>
        <v>0</v>
      </c>
      <c r="BR174" s="3" t="str">
        <f>IFERROR(BQ174*100/BP174,0)</f>
        <v>0</v>
      </c>
      <c r="BU174">
        <v>1460632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D174">
        <v>0</v>
      </c>
      <c r="CE174">
        <v>0</v>
      </c>
      <c r="CF174" t="str">
        <f>BQ174-BP174</f>
        <v>0</v>
      </c>
      <c r="CG174" t="str">
        <f>CE88-BW88+BZ88</f>
        <v>0</v>
      </c>
      <c r="CH174" t="str">
        <f>IFERROR(CE174*100/BP174,0)</f>
        <v>0</v>
      </c>
    </row>
    <row r="175" spans="1:86">
      <c r="A175" s="3"/>
    </row>
    <row r="176" spans="1:86">
      <c r="A176" s="3"/>
      <c r="B176" s="5" t="s">
        <v>459</v>
      </c>
      <c r="C176" s="3" t="s">
        <v>370</v>
      </c>
      <c r="D176">
        <v>0</v>
      </c>
      <c r="F176">
        <v>0</v>
      </c>
      <c r="G176" s="2" t="s">
        <v>43</v>
      </c>
      <c r="I176">
        <v>0</v>
      </c>
      <c r="J176" s="2" t="s">
        <v>43</v>
      </c>
      <c r="L176">
        <v>-925444</v>
      </c>
      <c r="M176" s="2" t="s">
        <v>43</v>
      </c>
      <c r="O176">
        <v>0</v>
      </c>
      <c r="P176" s="2" t="s">
        <v>43</v>
      </c>
      <c r="R176">
        <v>0</v>
      </c>
      <c r="S176" s="2" t="s">
        <v>43</v>
      </c>
      <c r="U176">
        <v>0</v>
      </c>
      <c r="V176" s="2" t="s">
        <v>43</v>
      </c>
      <c r="W176">
        <v>0</v>
      </c>
      <c r="X176">
        <v>0</v>
      </c>
      <c r="Y176" s="2" t="s">
        <v>43</v>
      </c>
      <c r="Z176">
        <v>0</v>
      </c>
      <c r="AA176">
        <v>0</v>
      </c>
      <c r="AB176" s="2" t="s">
        <v>43</v>
      </c>
      <c r="AC176">
        <v>0</v>
      </c>
      <c r="AD176">
        <v>0</v>
      </c>
      <c r="AE176" s="2" t="s">
        <v>43</v>
      </c>
      <c r="AI176">
        <v>0</v>
      </c>
      <c r="AJ176">
        <v>0</v>
      </c>
      <c r="AK176" s="2" t="s">
        <v>43</v>
      </c>
      <c r="AL176">
        <v>0</v>
      </c>
      <c r="AM176">
        <v>0</v>
      </c>
      <c r="AN176" s="2" t="s">
        <v>43</v>
      </c>
      <c r="AR176">
        <v>0</v>
      </c>
      <c r="AS176">
        <v>0</v>
      </c>
      <c r="AT176" s="2" t="s">
        <v>43</v>
      </c>
      <c r="AU176">
        <v>0</v>
      </c>
      <c r="AV176">
        <v>0</v>
      </c>
      <c r="AW176" s="2" t="s">
        <v>43</v>
      </c>
      <c r="AX176">
        <v>0</v>
      </c>
      <c r="AY176">
        <v>76303</v>
      </c>
      <c r="AZ176" s="2" t="s">
        <v>43</v>
      </c>
      <c r="BE176">
        <v>0</v>
      </c>
      <c r="BF176" s="2" t="s">
        <v>43</v>
      </c>
      <c r="BH176">
        <v>0</v>
      </c>
      <c r="BI176" s="2" t="s">
        <v>43</v>
      </c>
      <c r="BK176">
        <v>0</v>
      </c>
      <c r="BL176" s="2" t="s">
        <v>43</v>
      </c>
      <c r="BM176">
        <v>0</v>
      </c>
      <c r="BN176">
        <v>0</v>
      </c>
      <c r="BO176" s="2" t="s">
        <v>43</v>
      </c>
      <c r="BP176">
        <v>0</v>
      </c>
      <c r="BQ176">
        <v>-849141</v>
      </c>
      <c r="BR176" t="str">
        <f>IFERROR(BQ176*100/BP176,0)</f>
        <v>0</v>
      </c>
    </row>
    <row r="177" spans="1:86">
      <c r="A177" s="3"/>
      <c r="B177" s="3"/>
      <c r="C177" s="3" t="s">
        <v>371</v>
      </c>
      <c r="D177">
        <v>0</v>
      </c>
      <c r="F177">
        <v>0</v>
      </c>
      <c r="I177">
        <v>0</v>
      </c>
      <c r="L177">
        <v>0</v>
      </c>
      <c r="O177">
        <v>0</v>
      </c>
      <c r="R177">
        <v>0</v>
      </c>
      <c r="U177">
        <v>0</v>
      </c>
      <c r="X177">
        <v>0</v>
      </c>
      <c r="AA177">
        <v>0</v>
      </c>
      <c r="AD177">
        <v>0</v>
      </c>
      <c r="AJ177">
        <v>0</v>
      </c>
      <c r="AM177">
        <v>0</v>
      </c>
      <c r="AS177">
        <v>0</v>
      </c>
      <c r="AV177">
        <v>0</v>
      </c>
      <c r="AY177">
        <v>0</v>
      </c>
      <c r="BE177">
        <v>0</v>
      </c>
      <c r="BH177">
        <v>0</v>
      </c>
      <c r="BK177">
        <v>0</v>
      </c>
      <c r="BN177">
        <v>0</v>
      </c>
      <c r="BP177">
        <v>0</v>
      </c>
      <c r="BQ177">
        <v>0</v>
      </c>
      <c r="BR177" t="str">
        <f>IFERROR(BQ177*100/BP177,0)</f>
        <v>0</v>
      </c>
    </row>
    <row r="178" spans="1:86">
      <c r="A178" s="3"/>
      <c r="B178" s="3"/>
      <c r="C178" s="3" t="s">
        <v>460</v>
      </c>
      <c r="D178" s="3">
        <v>0</v>
      </c>
      <c r="E178" s="3">
        <v>0</v>
      </c>
      <c r="F178" s="3">
        <v>0</v>
      </c>
      <c r="G178" s="5" t="s">
        <v>43</v>
      </c>
      <c r="H178" s="3">
        <v>0</v>
      </c>
      <c r="I178" s="3">
        <v>0</v>
      </c>
      <c r="J178" s="5" t="s">
        <v>43</v>
      </c>
      <c r="K178" s="3">
        <v>0</v>
      </c>
      <c r="L178" s="3">
        <v>-925444</v>
      </c>
      <c r="M178" s="5" t="s">
        <v>43</v>
      </c>
      <c r="N178" s="3">
        <v>0</v>
      </c>
      <c r="O178" s="3">
        <v>0</v>
      </c>
      <c r="P178" s="5" t="s">
        <v>43</v>
      </c>
      <c r="Q178" s="3">
        <v>0</v>
      </c>
      <c r="R178" s="3">
        <v>0</v>
      </c>
      <c r="S178" s="5" t="s">
        <v>43</v>
      </c>
      <c r="T178" s="3">
        <v>0</v>
      </c>
      <c r="U178" s="3">
        <v>0</v>
      </c>
      <c r="V178" s="5" t="s">
        <v>43</v>
      </c>
      <c r="W178" s="3">
        <v>0</v>
      </c>
      <c r="X178" s="3">
        <v>0</v>
      </c>
      <c r="Y178" s="5" t="s">
        <v>43</v>
      </c>
      <c r="Z178" s="3">
        <v>0</v>
      </c>
      <c r="AA178" s="3">
        <v>0</v>
      </c>
      <c r="AB178" s="5" t="s">
        <v>43</v>
      </c>
      <c r="AC178" s="3">
        <v>0</v>
      </c>
      <c r="AD178" s="3">
        <v>0</v>
      </c>
      <c r="AE178" s="5" t="s">
        <v>43</v>
      </c>
      <c r="AF178" s="3"/>
      <c r="AG178" s="3"/>
      <c r="AH178" s="3"/>
      <c r="AI178" s="3">
        <v>0</v>
      </c>
      <c r="AJ178" s="3">
        <v>0</v>
      </c>
      <c r="AK178" s="5" t="s">
        <v>43</v>
      </c>
      <c r="AL178" s="3">
        <v>0</v>
      </c>
      <c r="AM178" s="3">
        <v>0</v>
      </c>
      <c r="AN178" s="5" t="s">
        <v>43</v>
      </c>
      <c r="AO178" s="3"/>
      <c r="AP178" s="3"/>
      <c r="AQ178" s="3"/>
      <c r="AR178" s="3">
        <v>0</v>
      </c>
      <c r="AS178" s="3">
        <v>0</v>
      </c>
      <c r="AT178" s="5" t="s">
        <v>43</v>
      </c>
      <c r="AU178" s="3">
        <v>0</v>
      </c>
      <c r="AV178" s="3">
        <v>0</v>
      </c>
      <c r="AW178" s="5" t="s">
        <v>43</v>
      </c>
      <c r="AX178" s="3">
        <v>0</v>
      </c>
      <c r="AY178" s="3">
        <v>76303</v>
      </c>
      <c r="AZ178" s="5" t="s">
        <v>43</v>
      </c>
      <c r="BA178" s="3"/>
      <c r="BB178" s="3"/>
      <c r="BC178" s="3"/>
      <c r="BD178" s="3">
        <v>0</v>
      </c>
      <c r="BE178" s="3">
        <v>0</v>
      </c>
      <c r="BF178" s="5" t="s">
        <v>43</v>
      </c>
      <c r="BG178" s="3">
        <v>0</v>
      </c>
      <c r="BH178" s="3">
        <v>0</v>
      </c>
      <c r="BI178" s="5" t="s">
        <v>43</v>
      </c>
      <c r="BJ178" s="3">
        <v>0</v>
      </c>
      <c r="BK178" s="3">
        <v>0</v>
      </c>
      <c r="BL178" s="5" t="s">
        <v>43</v>
      </c>
      <c r="BM178" s="3">
        <v>0</v>
      </c>
      <c r="BN178" s="3">
        <v>0</v>
      </c>
      <c r="BO178" s="5" t="s">
        <v>43</v>
      </c>
      <c r="BP178" s="3">
        <v>0</v>
      </c>
      <c r="BQ178" s="3" t="str">
        <f>BQ177+BQ176</f>
        <v>0</v>
      </c>
      <c r="BR178" s="3" t="str">
        <f>IFERROR(BQ178*100/BP178,0)</f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D178">
        <v>0</v>
      </c>
      <c r="CE178">
        <v>0</v>
      </c>
      <c r="CF178" t="str">
        <f>BQ178-BP178</f>
        <v>0</v>
      </c>
      <c r="CG178" t="str">
        <f>CE88-BW88+BZ88</f>
        <v>0</v>
      </c>
      <c r="CH178" t="str">
        <f>IFERROR(CE178*100/BP178,0)</f>
        <v>0</v>
      </c>
    </row>
    <row r="179" spans="1:86">
      <c r="A179" s="3"/>
    </row>
    <row r="180" spans="1:86">
      <c r="A180" s="3"/>
      <c r="B180" s="5" t="s">
        <v>461</v>
      </c>
      <c r="C180" s="3" t="s">
        <v>370</v>
      </c>
      <c r="D180">
        <v>42000000</v>
      </c>
      <c r="F180">
        <v>1628257</v>
      </c>
      <c r="G180" s="2" t="s">
        <v>462</v>
      </c>
      <c r="I180">
        <v>66690</v>
      </c>
      <c r="J180" s="2" t="s">
        <v>43</v>
      </c>
      <c r="L180">
        <v>23321325</v>
      </c>
      <c r="M180" s="2" t="s">
        <v>88</v>
      </c>
      <c r="O180">
        <v>1031344</v>
      </c>
      <c r="P180" s="2" t="s">
        <v>463</v>
      </c>
      <c r="R180">
        <v>7285149</v>
      </c>
      <c r="S180" s="2" t="s">
        <v>180</v>
      </c>
      <c r="U180">
        <v>129212</v>
      </c>
      <c r="V180" s="2" t="s">
        <v>136</v>
      </c>
      <c r="W180">
        <v>300000</v>
      </c>
      <c r="X180">
        <v>102929</v>
      </c>
      <c r="Y180" s="2" t="s">
        <v>151</v>
      </c>
      <c r="Z180">
        <v>350000</v>
      </c>
      <c r="AA180">
        <v>326838</v>
      </c>
      <c r="AB180" s="2" t="s">
        <v>172</v>
      </c>
      <c r="AC180">
        <v>300000</v>
      </c>
      <c r="AD180">
        <v>0</v>
      </c>
      <c r="AE180" s="2" t="s">
        <v>43</v>
      </c>
      <c r="AI180">
        <v>1000000</v>
      </c>
      <c r="AJ180">
        <v>716777</v>
      </c>
      <c r="AK180" s="2" t="s">
        <v>97</v>
      </c>
      <c r="AL180">
        <v>800000</v>
      </c>
      <c r="AM180">
        <v>90358</v>
      </c>
      <c r="AN180" s="2" t="s">
        <v>184</v>
      </c>
      <c r="AR180">
        <v>400000</v>
      </c>
      <c r="AS180">
        <v>421077</v>
      </c>
      <c r="AT180" s="2" t="s">
        <v>113</v>
      </c>
      <c r="AU180">
        <v>1700000</v>
      </c>
      <c r="AV180">
        <v>1474744</v>
      </c>
      <c r="AW180" s="2" t="s">
        <v>239</v>
      </c>
      <c r="AX180">
        <v>0</v>
      </c>
      <c r="AY180">
        <v>2095557</v>
      </c>
      <c r="AZ180" s="2" t="s">
        <v>43</v>
      </c>
      <c r="BE180">
        <v>0</v>
      </c>
      <c r="BF180" s="2" t="s">
        <v>43</v>
      </c>
      <c r="BH180">
        <v>0</v>
      </c>
      <c r="BI180" s="2" t="s">
        <v>43</v>
      </c>
      <c r="BK180">
        <v>0</v>
      </c>
      <c r="BL180" s="2" t="s">
        <v>43</v>
      </c>
      <c r="BM180">
        <v>300000</v>
      </c>
      <c r="BN180">
        <v>66400</v>
      </c>
      <c r="BO180" s="2" t="s">
        <v>252</v>
      </c>
      <c r="BP180">
        <v>42000000</v>
      </c>
      <c r="BQ180">
        <v>38756657</v>
      </c>
      <c r="BR180" t="str">
        <f>IFERROR(BQ180*100/BP180,0)</f>
        <v>0</v>
      </c>
    </row>
    <row r="181" spans="1:86">
      <c r="A181" s="3"/>
      <c r="B181" s="3"/>
      <c r="C181" s="3" t="s">
        <v>371</v>
      </c>
      <c r="D181">
        <v>0</v>
      </c>
      <c r="F181">
        <v>0</v>
      </c>
      <c r="I181">
        <v>0</v>
      </c>
      <c r="L181">
        <v>0</v>
      </c>
      <c r="O181">
        <v>0</v>
      </c>
      <c r="R181">
        <v>0</v>
      </c>
      <c r="U181">
        <v>0</v>
      </c>
      <c r="X181">
        <v>0</v>
      </c>
      <c r="AA181">
        <v>0</v>
      </c>
      <c r="AD181">
        <v>0</v>
      </c>
      <c r="AJ181">
        <v>0</v>
      </c>
      <c r="AM181">
        <v>0</v>
      </c>
      <c r="AS181">
        <v>0</v>
      </c>
      <c r="AV181">
        <v>0</v>
      </c>
      <c r="AY181">
        <v>0</v>
      </c>
      <c r="BE181">
        <v>0</v>
      </c>
      <c r="BH181">
        <v>0</v>
      </c>
      <c r="BK181">
        <v>0</v>
      </c>
      <c r="BN181">
        <v>0</v>
      </c>
      <c r="BP181">
        <v>0</v>
      </c>
      <c r="BQ181">
        <v>0</v>
      </c>
      <c r="BR181" t="str">
        <f>IFERROR(BQ181*100/BP181,0)</f>
        <v>0</v>
      </c>
    </row>
    <row r="182" spans="1:86">
      <c r="A182" s="3"/>
      <c r="B182" s="3"/>
      <c r="C182" s="3" t="s">
        <v>464</v>
      </c>
      <c r="D182" s="3">
        <v>42000000</v>
      </c>
      <c r="E182" s="3">
        <v>263819</v>
      </c>
      <c r="F182" s="3">
        <v>1628257</v>
      </c>
      <c r="G182" s="5" t="s">
        <v>462</v>
      </c>
      <c r="H182" s="3">
        <v>0</v>
      </c>
      <c r="I182" s="3">
        <v>66690</v>
      </c>
      <c r="J182" s="5" t="s">
        <v>43</v>
      </c>
      <c r="K182" s="3">
        <v>15829145</v>
      </c>
      <c r="L182" s="3">
        <v>23321325</v>
      </c>
      <c r="M182" s="5" t="s">
        <v>88</v>
      </c>
      <c r="N182" s="3">
        <v>395728</v>
      </c>
      <c r="O182" s="3">
        <v>1031344</v>
      </c>
      <c r="P182" s="5" t="s">
        <v>463</v>
      </c>
      <c r="Q182" s="3">
        <v>7352638</v>
      </c>
      <c r="R182" s="3">
        <v>7285149</v>
      </c>
      <c r="S182" s="5" t="s">
        <v>180</v>
      </c>
      <c r="T182" s="3">
        <v>263819</v>
      </c>
      <c r="U182" s="3">
        <v>129212</v>
      </c>
      <c r="V182" s="5" t="s">
        <v>136</v>
      </c>
      <c r="W182" s="3">
        <v>300000</v>
      </c>
      <c r="X182" s="3">
        <v>102929</v>
      </c>
      <c r="Y182" s="5" t="s">
        <v>151</v>
      </c>
      <c r="Z182" s="3">
        <v>350000</v>
      </c>
      <c r="AA182" s="3">
        <v>326838</v>
      </c>
      <c r="AB182" s="5" t="s">
        <v>172</v>
      </c>
      <c r="AC182" s="3">
        <v>300000</v>
      </c>
      <c r="AD182" s="3">
        <v>0</v>
      </c>
      <c r="AE182" s="5" t="s">
        <v>43</v>
      </c>
      <c r="AF182" s="3"/>
      <c r="AG182" s="3"/>
      <c r="AH182" s="3"/>
      <c r="AI182" s="3">
        <v>1000000</v>
      </c>
      <c r="AJ182" s="3">
        <v>716777</v>
      </c>
      <c r="AK182" s="5" t="s">
        <v>97</v>
      </c>
      <c r="AL182" s="3">
        <v>800000</v>
      </c>
      <c r="AM182" s="3">
        <v>90358</v>
      </c>
      <c r="AN182" s="5" t="s">
        <v>184</v>
      </c>
      <c r="AO182" s="3"/>
      <c r="AP182" s="3"/>
      <c r="AQ182" s="3"/>
      <c r="AR182" s="3">
        <v>400000</v>
      </c>
      <c r="AS182" s="3">
        <v>421077</v>
      </c>
      <c r="AT182" s="5" t="s">
        <v>113</v>
      </c>
      <c r="AU182" s="3">
        <v>1700000</v>
      </c>
      <c r="AV182" s="3">
        <v>1474744</v>
      </c>
      <c r="AW182" s="5" t="s">
        <v>239</v>
      </c>
      <c r="AX182" s="3">
        <v>0</v>
      </c>
      <c r="AY182" s="3">
        <v>2095557</v>
      </c>
      <c r="AZ182" s="5" t="s">
        <v>43</v>
      </c>
      <c r="BA182" s="3"/>
      <c r="BB182" s="3"/>
      <c r="BC182" s="3"/>
      <c r="BD182" s="3">
        <v>0</v>
      </c>
      <c r="BE182" s="3">
        <v>0</v>
      </c>
      <c r="BF182" s="5" t="s">
        <v>43</v>
      </c>
      <c r="BG182" s="3">
        <v>0</v>
      </c>
      <c r="BH182" s="3">
        <v>0</v>
      </c>
      <c r="BI182" s="5" t="s">
        <v>43</v>
      </c>
      <c r="BJ182" s="3">
        <v>0</v>
      </c>
      <c r="BK182" s="3">
        <v>0</v>
      </c>
      <c r="BL182" s="5" t="s">
        <v>43</v>
      </c>
      <c r="BM182" s="3">
        <v>300000</v>
      </c>
      <c r="BN182" s="3">
        <v>66400</v>
      </c>
      <c r="BO182" s="5" t="s">
        <v>252</v>
      </c>
      <c r="BP182" s="3">
        <v>42000000</v>
      </c>
      <c r="BQ182" s="3" t="str">
        <f>BQ181+BQ180</f>
        <v>0</v>
      </c>
      <c r="BR182" s="3" t="str">
        <f>IFERROR(BQ182*100/BP182,0)</f>
        <v>0</v>
      </c>
      <c r="BU182">
        <v>13259382</v>
      </c>
      <c r="BV182">
        <v>-108886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D182">
        <v>0</v>
      </c>
      <c r="CE182">
        <v>0</v>
      </c>
      <c r="CF182" t="str">
        <f>BQ182-BP182</f>
        <v>0</v>
      </c>
      <c r="CG182" t="str">
        <f>CE88-BW88+BZ88</f>
        <v>0</v>
      </c>
      <c r="CH182" t="str">
        <f>IFERROR(CE182*100/BP182,0)</f>
        <v>0</v>
      </c>
    </row>
    <row r="183" spans="1:86">
      <c r="A183" s="3"/>
    </row>
    <row r="184" spans="1:86">
      <c r="A184" s="3"/>
      <c r="B184" s="5" t="s">
        <v>465</v>
      </c>
      <c r="C184" s="3" t="s">
        <v>370</v>
      </c>
      <c r="D184">
        <v>41000000</v>
      </c>
      <c r="F184">
        <v>0</v>
      </c>
      <c r="G184" s="2" t="s">
        <v>43</v>
      </c>
      <c r="I184">
        <v>0</v>
      </c>
      <c r="J184" s="2" t="s">
        <v>43</v>
      </c>
      <c r="L184">
        <v>20697732</v>
      </c>
      <c r="M184" s="2" t="s">
        <v>282</v>
      </c>
      <c r="O184">
        <v>805631</v>
      </c>
      <c r="P184" s="2" t="s">
        <v>466</v>
      </c>
      <c r="R184">
        <v>2873680</v>
      </c>
      <c r="S184" s="2" t="s">
        <v>103</v>
      </c>
      <c r="U184">
        <v>0</v>
      </c>
      <c r="V184" s="2" t="s">
        <v>43</v>
      </c>
      <c r="W184">
        <v>300000</v>
      </c>
      <c r="X184">
        <v>115342</v>
      </c>
      <c r="Y184" s="2" t="s">
        <v>94</v>
      </c>
      <c r="Z184">
        <v>350000</v>
      </c>
      <c r="AA184">
        <v>0</v>
      </c>
      <c r="AB184" s="2" t="s">
        <v>43</v>
      </c>
      <c r="AC184">
        <v>300000</v>
      </c>
      <c r="AD184">
        <v>0</v>
      </c>
      <c r="AE184" s="2" t="s">
        <v>43</v>
      </c>
      <c r="AI184">
        <v>1000000</v>
      </c>
      <c r="AJ184">
        <v>961031</v>
      </c>
      <c r="AK184" s="2" t="s">
        <v>131</v>
      </c>
      <c r="AL184">
        <v>1000000</v>
      </c>
      <c r="AM184">
        <v>372237</v>
      </c>
      <c r="AN184" s="2" t="s">
        <v>156</v>
      </c>
      <c r="AR184">
        <v>600000</v>
      </c>
      <c r="AS184">
        <v>199890</v>
      </c>
      <c r="AT184" s="2" t="s">
        <v>166</v>
      </c>
      <c r="AU184">
        <v>1700000</v>
      </c>
      <c r="AV184">
        <v>1776584</v>
      </c>
      <c r="AW184" s="2" t="s">
        <v>113</v>
      </c>
      <c r="AX184">
        <v>0</v>
      </c>
      <c r="AY184">
        <v>870872</v>
      </c>
      <c r="AZ184" s="2" t="s">
        <v>43</v>
      </c>
      <c r="BE184">
        <v>0</v>
      </c>
      <c r="BF184" s="2" t="s">
        <v>43</v>
      </c>
      <c r="BH184">
        <v>0</v>
      </c>
      <c r="BI184" s="2" t="s">
        <v>43</v>
      </c>
      <c r="BK184">
        <v>0</v>
      </c>
      <c r="BL184" s="2" t="s">
        <v>43</v>
      </c>
      <c r="BM184">
        <v>300000</v>
      </c>
      <c r="BN184">
        <v>290250</v>
      </c>
      <c r="BO184" s="2" t="s">
        <v>157</v>
      </c>
      <c r="BP184">
        <v>41000000</v>
      </c>
      <c r="BQ184">
        <v>28963249</v>
      </c>
      <c r="BR184" t="str">
        <f>IFERROR(BQ184*100/BP184,0)</f>
        <v>0</v>
      </c>
    </row>
    <row r="185" spans="1:86">
      <c r="A185" s="3"/>
      <c r="B185" s="3"/>
      <c r="C185" s="3" t="s">
        <v>371</v>
      </c>
      <c r="D185">
        <v>0</v>
      </c>
      <c r="F185">
        <v>0</v>
      </c>
      <c r="I185">
        <v>0</v>
      </c>
      <c r="L185">
        <v>0</v>
      </c>
      <c r="O185">
        <v>0</v>
      </c>
      <c r="R185">
        <v>0</v>
      </c>
      <c r="U185">
        <v>0</v>
      </c>
      <c r="X185">
        <v>0</v>
      </c>
      <c r="AA185">
        <v>0</v>
      </c>
      <c r="AD185">
        <v>0</v>
      </c>
      <c r="AJ185">
        <v>0</v>
      </c>
      <c r="AM185">
        <v>0</v>
      </c>
      <c r="AS185">
        <v>0</v>
      </c>
      <c r="AV185">
        <v>0</v>
      </c>
      <c r="AY185">
        <v>0</v>
      </c>
      <c r="BE185">
        <v>0</v>
      </c>
      <c r="BH185">
        <v>0</v>
      </c>
      <c r="BK185">
        <v>0</v>
      </c>
      <c r="BN185">
        <v>0</v>
      </c>
      <c r="BP185">
        <v>0</v>
      </c>
      <c r="BQ185">
        <v>0</v>
      </c>
      <c r="BR185" t="str">
        <f>IFERROR(BQ185*100/BP185,0)</f>
        <v>0</v>
      </c>
    </row>
    <row r="186" spans="1:86">
      <c r="A186" s="3"/>
      <c r="B186" s="3"/>
      <c r="C186" s="3" t="s">
        <v>467</v>
      </c>
      <c r="D186" s="3">
        <v>41000000</v>
      </c>
      <c r="E186" s="3">
        <v>257537</v>
      </c>
      <c r="F186" s="3">
        <v>0</v>
      </c>
      <c r="G186" s="5" t="s">
        <v>43</v>
      </c>
      <c r="H186" s="3">
        <v>0</v>
      </c>
      <c r="I186" s="3">
        <v>0</v>
      </c>
      <c r="J186" s="5" t="s">
        <v>43</v>
      </c>
      <c r="K186" s="3">
        <v>15452261</v>
      </c>
      <c r="L186" s="3">
        <v>20697732</v>
      </c>
      <c r="M186" s="5" t="s">
        <v>282</v>
      </c>
      <c r="N186" s="3">
        <v>386306</v>
      </c>
      <c r="O186" s="3">
        <v>805631</v>
      </c>
      <c r="P186" s="5" t="s">
        <v>466</v>
      </c>
      <c r="Q186" s="3">
        <v>7177575</v>
      </c>
      <c r="R186" s="3">
        <v>2873680</v>
      </c>
      <c r="S186" s="5" t="s">
        <v>103</v>
      </c>
      <c r="T186" s="3">
        <v>257537</v>
      </c>
      <c r="U186" s="3">
        <v>0</v>
      </c>
      <c r="V186" s="5" t="s">
        <v>43</v>
      </c>
      <c r="W186" s="3">
        <v>300000</v>
      </c>
      <c r="X186" s="3">
        <v>115342</v>
      </c>
      <c r="Y186" s="5" t="s">
        <v>94</v>
      </c>
      <c r="Z186" s="3">
        <v>350000</v>
      </c>
      <c r="AA186" s="3">
        <v>0</v>
      </c>
      <c r="AB186" s="5" t="s">
        <v>43</v>
      </c>
      <c r="AC186" s="3">
        <v>300000</v>
      </c>
      <c r="AD186" s="3">
        <v>0</v>
      </c>
      <c r="AE186" s="5" t="s">
        <v>43</v>
      </c>
      <c r="AF186" s="3"/>
      <c r="AG186" s="3"/>
      <c r="AH186" s="3"/>
      <c r="AI186" s="3">
        <v>1000000</v>
      </c>
      <c r="AJ186" s="3">
        <v>961031</v>
      </c>
      <c r="AK186" s="5" t="s">
        <v>131</v>
      </c>
      <c r="AL186" s="3">
        <v>1000000</v>
      </c>
      <c r="AM186" s="3">
        <v>372237</v>
      </c>
      <c r="AN186" s="5" t="s">
        <v>156</v>
      </c>
      <c r="AO186" s="3"/>
      <c r="AP186" s="3"/>
      <c r="AQ186" s="3"/>
      <c r="AR186" s="3">
        <v>600000</v>
      </c>
      <c r="AS186" s="3">
        <v>199890</v>
      </c>
      <c r="AT186" s="5" t="s">
        <v>166</v>
      </c>
      <c r="AU186" s="3">
        <v>1700000</v>
      </c>
      <c r="AV186" s="3">
        <v>1776584</v>
      </c>
      <c r="AW186" s="5" t="s">
        <v>113</v>
      </c>
      <c r="AX186" s="3">
        <v>0</v>
      </c>
      <c r="AY186" s="3">
        <v>870872</v>
      </c>
      <c r="AZ186" s="5" t="s">
        <v>43</v>
      </c>
      <c r="BA186" s="3"/>
      <c r="BB186" s="3"/>
      <c r="BC186" s="3"/>
      <c r="BD186" s="3">
        <v>0</v>
      </c>
      <c r="BE186" s="3">
        <v>0</v>
      </c>
      <c r="BF186" s="5" t="s">
        <v>43</v>
      </c>
      <c r="BG186" s="3">
        <v>0</v>
      </c>
      <c r="BH186" s="3">
        <v>0</v>
      </c>
      <c r="BI186" s="5" t="s">
        <v>43</v>
      </c>
      <c r="BJ186" s="3">
        <v>0</v>
      </c>
      <c r="BK186" s="3">
        <v>0</v>
      </c>
      <c r="BL186" s="5" t="s">
        <v>43</v>
      </c>
      <c r="BM186" s="3">
        <v>300000</v>
      </c>
      <c r="BN186" s="3">
        <v>290250</v>
      </c>
      <c r="BO186" s="5" t="s">
        <v>157</v>
      </c>
      <c r="BP186" s="3">
        <v>41000000</v>
      </c>
      <c r="BQ186" s="3" t="str">
        <f>BQ185+BQ184</f>
        <v>0</v>
      </c>
      <c r="BR186" s="3" t="str">
        <f>IFERROR(BQ186*100/BP186,0)</f>
        <v>0</v>
      </c>
      <c r="BU186">
        <v>6756332</v>
      </c>
      <c r="BV186">
        <v>-3968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D186">
        <v>0</v>
      </c>
      <c r="CE186">
        <v>0</v>
      </c>
      <c r="CF186" t="str">
        <f>BQ186-BP186</f>
        <v>0</v>
      </c>
      <c r="CG186" t="str">
        <f>CE88-BW88+BZ88</f>
        <v>0</v>
      </c>
      <c r="CH186" t="str">
        <f>IFERROR(CE186*100/BP186,0)</f>
        <v>0</v>
      </c>
    </row>
    <row r="187" spans="1:86">
      <c r="A187" s="3"/>
    </row>
    <row r="188" spans="1:86">
      <c r="A188" s="3"/>
      <c r="B188" s="5" t="s">
        <v>468</v>
      </c>
      <c r="C188" s="3" t="s">
        <v>370</v>
      </c>
      <c r="D188">
        <v>36000000</v>
      </c>
      <c r="F188">
        <v>0</v>
      </c>
      <c r="G188" s="2" t="s">
        <v>43</v>
      </c>
      <c r="I188">
        <v>0</v>
      </c>
      <c r="J188" s="2" t="s">
        <v>43</v>
      </c>
      <c r="L188">
        <v>9242706</v>
      </c>
      <c r="M188" s="2" t="s">
        <v>224</v>
      </c>
      <c r="O188">
        <v>487096</v>
      </c>
      <c r="P188" s="2" t="s">
        <v>297</v>
      </c>
      <c r="R188">
        <v>2333981</v>
      </c>
      <c r="S188" s="2" t="s">
        <v>156</v>
      </c>
      <c r="U188">
        <v>7326</v>
      </c>
      <c r="V188" s="2" t="s">
        <v>219</v>
      </c>
      <c r="W188">
        <v>300000</v>
      </c>
      <c r="X188">
        <v>126602</v>
      </c>
      <c r="Y188" s="2" t="s">
        <v>141</v>
      </c>
      <c r="Z188">
        <v>300000</v>
      </c>
      <c r="AA188">
        <v>75945</v>
      </c>
      <c r="AB188" s="2" t="s">
        <v>274</v>
      </c>
      <c r="AC188">
        <v>300000</v>
      </c>
      <c r="AD188">
        <v>0</v>
      </c>
      <c r="AE188" s="2" t="s">
        <v>43</v>
      </c>
      <c r="AI188">
        <v>1000000</v>
      </c>
      <c r="AJ188">
        <v>141584</v>
      </c>
      <c r="AK188" s="2" t="s">
        <v>248</v>
      </c>
      <c r="AL188">
        <v>800000</v>
      </c>
      <c r="AM188">
        <v>65563</v>
      </c>
      <c r="AN188" s="2" t="s">
        <v>92</v>
      </c>
      <c r="AR188">
        <v>400000</v>
      </c>
      <c r="AS188">
        <v>270001</v>
      </c>
      <c r="AT188" s="2" t="s">
        <v>224</v>
      </c>
      <c r="AU188">
        <v>1500000</v>
      </c>
      <c r="AV188">
        <v>1393262</v>
      </c>
      <c r="AW188" s="2" t="s">
        <v>172</v>
      </c>
      <c r="AX188">
        <v>0</v>
      </c>
      <c r="AY188">
        <v>410758</v>
      </c>
      <c r="AZ188" s="2" t="s">
        <v>43</v>
      </c>
      <c r="BE188">
        <v>0</v>
      </c>
      <c r="BF188" s="2" t="s">
        <v>43</v>
      </c>
      <c r="BH188">
        <v>0</v>
      </c>
      <c r="BI188" s="2" t="s">
        <v>43</v>
      </c>
      <c r="BK188">
        <v>0</v>
      </c>
      <c r="BL188" s="2" t="s">
        <v>43</v>
      </c>
      <c r="BM188">
        <v>300000</v>
      </c>
      <c r="BN188">
        <v>25900</v>
      </c>
      <c r="BO188" s="2" t="s">
        <v>69</v>
      </c>
      <c r="BP188">
        <v>36000000</v>
      </c>
      <c r="BQ188">
        <v>14580724</v>
      </c>
      <c r="BR188" t="str">
        <f>IFERROR(BQ188*100/BP188,0)</f>
        <v>0</v>
      </c>
    </row>
    <row r="189" spans="1:86">
      <c r="A189" s="3"/>
      <c r="B189" s="3"/>
      <c r="C189" s="3" t="s">
        <v>371</v>
      </c>
      <c r="D189">
        <v>0</v>
      </c>
      <c r="F189">
        <v>0</v>
      </c>
      <c r="I189">
        <v>0</v>
      </c>
      <c r="L189">
        <v>0</v>
      </c>
      <c r="O189">
        <v>0</v>
      </c>
      <c r="R189">
        <v>0</v>
      </c>
      <c r="U189">
        <v>0</v>
      </c>
      <c r="X189">
        <v>0</v>
      </c>
      <c r="AA189">
        <v>0</v>
      </c>
      <c r="AD189">
        <v>0</v>
      </c>
      <c r="AJ189">
        <v>0</v>
      </c>
      <c r="AM189">
        <v>0</v>
      </c>
      <c r="AS189">
        <v>0</v>
      </c>
      <c r="AV189">
        <v>0</v>
      </c>
      <c r="AY189">
        <v>0</v>
      </c>
      <c r="BE189">
        <v>0</v>
      </c>
      <c r="BH189">
        <v>0</v>
      </c>
      <c r="BK189">
        <v>0</v>
      </c>
      <c r="BN189">
        <v>0</v>
      </c>
      <c r="BP189">
        <v>0</v>
      </c>
      <c r="BQ189">
        <v>0</v>
      </c>
      <c r="BR189" t="str">
        <f>IFERROR(BQ189*100/BP189,0)</f>
        <v>0</v>
      </c>
    </row>
    <row r="190" spans="1:86">
      <c r="A190" s="3"/>
      <c r="B190" s="3"/>
      <c r="C190" s="3" t="s">
        <v>469</v>
      </c>
      <c r="D190" s="3">
        <v>36000000</v>
      </c>
      <c r="E190" s="3">
        <v>226130</v>
      </c>
      <c r="F190" s="3">
        <v>0</v>
      </c>
      <c r="G190" s="5" t="s">
        <v>43</v>
      </c>
      <c r="H190" s="3">
        <v>0</v>
      </c>
      <c r="I190" s="3">
        <v>0</v>
      </c>
      <c r="J190" s="5" t="s">
        <v>43</v>
      </c>
      <c r="K190" s="3">
        <v>13567839</v>
      </c>
      <c r="L190" s="3">
        <v>9242706</v>
      </c>
      <c r="M190" s="5" t="s">
        <v>224</v>
      </c>
      <c r="N190" s="3">
        <v>339195</v>
      </c>
      <c r="O190" s="3">
        <v>487096</v>
      </c>
      <c r="P190" s="5" t="s">
        <v>297</v>
      </c>
      <c r="Q190" s="3">
        <v>6302261</v>
      </c>
      <c r="R190" s="3">
        <v>2333981</v>
      </c>
      <c r="S190" s="5" t="s">
        <v>156</v>
      </c>
      <c r="T190" s="3">
        <v>226130</v>
      </c>
      <c r="U190" s="3">
        <v>7326</v>
      </c>
      <c r="V190" s="5" t="s">
        <v>219</v>
      </c>
      <c r="W190" s="3">
        <v>300000</v>
      </c>
      <c r="X190" s="3">
        <v>126602</v>
      </c>
      <c r="Y190" s="5" t="s">
        <v>141</v>
      </c>
      <c r="Z190" s="3">
        <v>300000</v>
      </c>
      <c r="AA190" s="3">
        <v>75945</v>
      </c>
      <c r="AB190" s="5" t="s">
        <v>274</v>
      </c>
      <c r="AC190" s="3">
        <v>300000</v>
      </c>
      <c r="AD190" s="3">
        <v>0</v>
      </c>
      <c r="AE190" s="5" t="s">
        <v>43</v>
      </c>
      <c r="AF190" s="3"/>
      <c r="AG190" s="3"/>
      <c r="AH190" s="3"/>
      <c r="AI190" s="3">
        <v>1000000</v>
      </c>
      <c r="AJ190" s="3">
        <v>141584</v>
      </c>
      <c r="AK190" s="5" t="s">
        <v>248</v>
      </c>
      <c r="AL190" s="3">
        <v>800000</v>
      </c>
      <c r="AM190" s="3">
        <v>65563</v>
      </c>
      <c r="AN190" s="5" t="s">
        <v>92</v>
      </c>
      <c r="AO190" s="3"/>
      <c r="AP190" s="3"/>
      <c r="AQ190" s="3"/>
      <c r="AR190" s="3">
        <v>400000</v>
      </c>
      <c r="AS190" s="3">
        <v>270001</v>
      </c>
      <c r="AT190" s="5" t="s">
        <v>224</v>
      </c>
      <c r="AU190" s="3">
        <v>1500000</v>
      </c>
      <c r="AV190" s="3">
        <v>1393262</v>
      </c>
      <c r="AW190" s="5" t="s">
        <v>172</v>
      </c>
      <c r="AX190" s="3">
        <v>0</v>
      </c>
      <c r="AY190" s="3">
        <v>410758</v>
      </c>
      <c r="AZ190" s="5" t="s">
        <v>43</v>
      </c>
      <c r="BA190" s="3"/>
      <c r="BB190" s="3"/>
      <c r="BC190" s="3"/>
      <c r="BD190" s="3">
        <v>0</v>
      </c>
      <c r="BE190" s="3">
        <v>0</v>
      </c>
      <c r="BF190" s="5" t="s">
        <v>43</v>
      </c>
      <c r="BG190" s="3">
        <v>0</v>
      </c>
      <c r="BH190" s="3">
        <v>0</v>
      </c>
      <c r="BI190" s="5" t="s">
        <v>43</v>
      </c>
      <c r="BJ190" s="3">
        <v>0</v>
      </c>
      <c r="BK190" s="3">
        <v>0</v>
      </c>
      <c r="BL190" s="5" t="s">
        <v>43</v>
      </c>
      <c r="BM190" s="3">
        <v>300000</v>
      </c>
      <c r="BN190" s="3">
        <v>25900</v>
      </c>
      <c r="BO190" s="5" t="s">
        <v>69</v>
      </c>
      <c r="BP190" s="3">
        <v>36000000</v>
      </c>
      <c r="BQ190" s="3" t="str">
        <f>BQ189+BQ188</f>
        <v>0</v>
      </c>
      <c r="BR190" s="3" t="str">
        <f>IFERROR(BQ190*100/BP190,0)</f>
        <v>0</v>
      </c>
      <c r="BU190">
        <v>1875853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D190">
        <v>0</v>
      </c>
      <c r="CE190">
        <v>0</v>
      </c>
      <c r="CF190" t="str">
        <f>BQ190-BP190</f>
        <v>0</v>
      </c>
      <c r="CG190" t="str">
        <f>CE88-BW88+BZ88</f>
        <v>0</v>
      </c>
      <c r="CH190" t="str">
        <f>IFERROR(CE190*100/BP190,0)</f>
        <v>0</v>
      </c>
    </row>
    <row r="191" spans="1:86">
      <c r="A191" s="11" t="s">
        <v>470</v>
      </c>
      <c r="B191" s="12"/>
      <c r="C191" s="12"/>
      <c r="D191" s="12">
        <v>3643000000</v>
      </c>
      <c r="E191" s="12">
        <v>9767578</v>
      </c>
      <c r="F191" s="12">
        <v>11400858</v>
      </c>
      <c r="G191" s="13" t="s">
        <v>229</v>
      </c>
      <c r="H191" s="12">
        <v>0</v>
      </c>
      <c r="I191" s="12">
        <v>8107118</v>
      </c>
      <c r="J191" s="13" t="s">
        <v>43</v>
      </c>
      <c r="K191" s="12">
        <v>586055265</v>
      </c>
      <c r="L191" s="12">
        <v>592452242</v>
      </c>
      <c r="M191" s="13" t="s">
        <v>96</v>
      </c>
      <c r="N191" s="12">
        <v>14651370</v>
      </c>
      <c r="O191" s="12">
        <v>13754209</v>
      </c>
      <c r="P191" s="13" t="s">
        <v>275</v>
      </c>
      <c r="Q191" s="12">
        <v>272222667</v>
      </c>
      <c r="R191" s="12">
        <v>1046834978</v>
      </c>
      <c r="S191" s="13" t="s">
        <v>471</v>
      </c>
      <c r="T191" s="12">
        <v>9767578</v>
      </c>
      <c r="U191" s="12">
        <v>5730719</v>
      </c>
      <c r="V191" s="13" t="s">
        <v>71</v>
      </c>
      <c r="W191" s="12">
        <v>47200000</v>
      </c>
      <c r="X191" s="12">
        <v>38694591</v>
      </c>
      <c r="Y191" s="13" t="s">
        <v>56</v>
      </c>
      <c r="Z191" s="12">
        <v>99250000</v>
      </c>
      <c r="AA191" s="12">
        <v>75830580</v>
      </c>
      <c r="AB191" s="13" t="s">
        <v>205</v>
      </c>
      <c r="AC191" s="12">
        <v>23000000</v>
      </c>
      <c r="AD191" s="12">
        <v>12848625</v>
      </c>
      <c r="AE191" s="13" t="s">
        <v>140</v>
      </c>
      <c r="AF191" s="12"/>
      <c r="AG191" s="12"/>
      <c r="AH191" s="12"/>
      <c r="AI191" s="12">
        <v>38800000</v>
      </c>
      <c r="AJ191" s="12">
        <v>32631218</v>
      </c>
      <c r="AK191" s="13" t="s">
        <v>102</v>
      </c>
      <c r="AL191" s="12">
        <v>431700000</v>
      </c>
      <c r="AM191" s="12">
        <v>383879175</v>
      </c>
      <c r="AN191" s="13" t="s">
        <v>51</v>
      </c>
      <c r="AO191" s="12"/>
      <c r="AP191" s="12"/>
      <c r="AQ191" s="12"/>
      <c r="AR191" s="12">
        <v>304550000</v>
      </c>
      <c r="AS191" s="12">
        <v>248466420</v>
      </c>
      <c r="AT191" s="13" t="s">
        <v>56</v>
      </c>
      <c r="AU191" s="12">
        <v>84700000</v>
      </c>
      <c r="AV191" s="12">
        <v>101271446</v>
      </c>
      <c r="AW191" s="13" t="s">
        <v>234</v>
      </c>
      <c r="AX191" s="12">
        <v>0</v>
      </c>
      <c r="AY191" s="12">
        <v>428781589</v>
      </c>
      <c r="AZ191" s="13" t="s">
        <v>43</v>
      </c>
      <c r="BA191" s="12"/>
      <c r="BB191" s="12"/>
      <c r="BC191" s="12"/>
      <c r="BD191" s="12">
        <v>0</v>
      </c>
      <c r="BE191" s="12">
        <v>0</v>
      </c>
      <c r="BF191" s="13" t="s">
        <v>43</v>
      </c>
      <c r="BG191" s="12">
        <v>0</v>
      </c>
      <c r="BH191" s="12">
        <v>0</v>
      </c>
      <c r="BI191" s="13" t="s">
        <v>43</v>
      </c>
      <c r="BJ191" s="12">
        <v>0</v>
      </c>
      <c r="BK191" s="12">
        <v>4021771</v>
      </c>
      <c r="BL191" s="13" t="s">
        <v>43</v>
      </c>
      <c r="BM191" s="12">
        <v>101300000</v>
      </c>
      <c r="BN191" s="12">
        <v>75907477</v>
      </c>
      <c r="BO191" s="13" t="s">
        <v>132</v>
      </c>
      <c r="BP191" s="12">
        <v>3643000000</v>
      </c>
      <c r="BQ191" s="12">
        <v>3157824005</v>
      </c>
      <c r="BR191" s="12" t="str">
        <f>IFERROR(BQ191*100/BP191,0)</f>
        <v>0</v>
      </c>
    </row>
    <row r="193" spans="1:86">
      <c r="A193" s="4" t="s">
        <v>472</v>
      </c>
      <c r="B193" s="5" t="s">
        <v>473</v>
      </c>
      <c r="C193" s="3" t="s">
        <v>370</v>
      </c>
      <c r="D193">
        <v>0</v>
      </c>
      <c r="F193">
        <v>0</v>
      </c>
      <c r="I193">
        <v>0</v>
      </c>
      <c r="L193">
        <v>0</v>
      </c>
      <c r="O193">
        <v>0</v>
      </c>
      <c r="R193">
        <v>3122354</v>
      </c>
      <c r="U193">
        <v>0</v>
      </c>
      <c r="X193">
        <v>0</v>
      </c>
      <c r="AA193">
        <v>0</v>
      </c>
      <c r="AD193">
        <v>0</v>
      </c>
      <c r="AJ193">
        <v>0</v>
      </c>
      <c r="AM193">
        <v>0</v>
      </c>
      <c r="AS193">
        <v>123326353</v>
      </c>
      <c r="AV193">
        <v>65165601</v>
      </c>
      <c r="AY193">
        <v>0</v>
      </c>
      <c r="BE193">
        <v>0</v>
      </c>
      <c r="BH193">
        <v>0</v>
      </c>
      <c r="BK193">
        <v>0</v>
      </c>
      <c r="BN193">
        <v>0</v>
      </c>
      <c r="BP193">
        <v>0</v>
      </c>
      <c r="BQ193">
        <v>191614308</v>
      </c>
      <c r="BR193" t="str">
        <f>IFERROR(BQ193*100/BP193,0)</f>
        <v>0</v>
      </c>
    </row>
    <row r="194" spans="1:86">
      <c r="A194" s="3"/>
      <c r="B194" s="3"/>
      <c r="C194" s="3" t="s">
        <v>371</v>
      </c>
      <c r="D194">
        <v>0</v>
      </c>
      <c r="BP194">
        <v>0</v>
      </c>
      <c r="BR194" t="str">
        <f>IFERROR(BQ194*100/BP194,0)</f>
        <v>0</v>
      </c>
    </row>
    <row r="195" spans="1:86">
      <c r="A195" s="3"/>
      <c r="B195" s="3"/>
      <c r="C195" s="3" t="s">
        <v>474</v>
      </c>
      <c r="D195" s="3">
        <v>0</v>
      </c>
      <c r="E195" s="3"/>
      <c r="F195" s="3" t="str">
        <f>SUM(F193:F194)</f>
        <v>0</v>
      </c>
      <c r="G195" s="3"/>
      <c r="H195" s="3"/>
      <c r="I195" s="3" t="str">
        <f>SUM(I193:I194)</f>
        <v>0</v>
      </c>
      <c r="J195" s="3"/>
      <c r="K195" s="3"/>
      <c r="L195" s="3" t="str">
        <f>SUM(L193:L194)</f>
        <v>0</v>
      </c>
      <c r="M195" s="3"/>
      <c r="N195" s="3"/>
      <c r="O195" s="3" t="str">
        <f>SUM(O193:O194)</f>
        <v>0</v>
      </c>
      <c r="P195" s="3"/>
      <c r="Q195" s="3"/>
      <c r="R195" s="3" t="str">
        <f>SUM(R193:R194)</f>
        <v>0</v>
      </c>
      <c r="S195" s="3"/>
      <c r="T195" s="3"/>
      <c r="U195" s="3" t="str">
        <f>SUM(U193:U194)</f>
        <v>0</v>
      </c>
      <c r="V195" s="3"/>
      <c r="W195" s="3"/>
      <c r="X195" s="3" t="str">
        <f>SUM(X193:X194)</f>
        <v>0</v>
      </c>
      <c r="Y195" s="3"/>
      <c r="Z195" s="3"/>
      <c r="AA195" s="3" t="str">
        <f>SUM(AA193:AA194)</f>
        <v>0</v>
      </c>
      <c r="AB195" s="3"/>
      <c r="AC195" s="3"/>
      <c r="AD195" s="3" t="str">
        <f>SUM(AD193:AD194)</f>
        <v>0</v>
      </c>
      <c r="AE195" s="3"/>
      <c r="AF195" s="3"/>
      <c r="AG195" s="3"/>
      <c r="AH195" s="3"/>
      <c r="AI195" s="3"/>
      <c r="AJ195" s="3" t="str">
        <f>SUM(AJ193:AJ194)</f>
        <v>0</v>
      </c>
      <c r="AK195" s="3"/>
      <c r="AL195" s="3"/>
      <c r="AM195" s="3" t="str">
        <f>SUM(AM193:AM194)</f>
        <v>0</v>
      </c>
      <c r="AN195" s="3"/>
      <c r="AO195" s="3"/>
      <c r="AP195" s="3"/>
      <c r="AQ195" s="3"/>
      <c r="AR195" s="3"/>
      <c r="AS195" s="3" t="str">
        <f>SUM(AS193:AS194)</f>
        <v>0</v>
      </c>
      <c r="AT195" s="3"/>
      <c r="AU195" s="3"/>
      <c r="AV195" s="3" t="str">
        <f>SUM(AV193:AV194)</f>
        <v>0</v>
      </c>
      <c r="AW195" s="3"/>
      <c r="AX195" s="3"/>
      <c r="AY195" s="3" t="str">
        <f>SUM(AY193:AY194)</f>
        <v>0</v>
      </c>
      <c r="AZ195" s="3"/>
      <c r="BA195" s="3"/>
      <c r="BB195" s="3"/>
      <c r="BC195" s="3"/>
      <c r="BD195" s="3"/>
      <c r="BE195" s="3" t="str">
        <f>SUM(BE193:BE194)</f>
        <v>0</v>
      </c>
      <c r="BF195" s="3"/>
      <c r="BG195" s="3"/>
      <c r="BH195" s="3" t="str">
        <f>SUM(BH193:BH194)</f>
        <v>0</v>
      </c>
      <c r="BI195" s="3"/>
      <c r="BJ195" s="3"/>
      <c r="BK195" s="3" t="str">
        <f>SUM(BK193:BK194)</f>
        <v>0</v>
      </c>
      <c r="BL195" s="3"/>
      <c r="BM195" s="3"/>
      <c r="BN195" s="3" t="str">
        <f>SUM(BN193:BN194)</f>
        <v>0</v>
      </c>
      <c r="BO195" s="3"/>
      <c r="BP195" s="3">
        <v>0</v>
      </c>
      <c r="BQ195" s="3" t="str">
        <f>BQ194+BQ193</f>
        <v>0</v>
      </c>
      <c r="BR195" s="3" t="str">
        <f>IFERROR(BQ195*100/BP195,0)</f>
        <v>0</v>
      </c>
    </row>
    <row r="196" spans="1:86">
      <c r="A196" s="3"/>
    </row>
    <row r="197" spans="1:86">
      <c r="A197" s="3"/>
      <c r="B197" s="5" t="s">
        <v>475</v>
      </c>
      <c r="C197" s="3" t="s">
        <v>370</v>
      </c>
      <c r="D197">
        <v>0</v>
      </c>
      <c r="F197">
        <v>0</v>
      </c>
      <c r="I197">
        <v>0</v>
      </c>
      <c r="L197">
        <v>0</v>
      </c>
      <c r="O197">
        <v>0</v>
      </c>
      <c r="R197">
        <v>0</v>
      </c>
      <c r="U197">
        <v>0</v>
      </c>
      <c r="X197">
        <v>0</v>
      </c>
      <c r="AA197">
        <v>0</v>
      </c>
      <c r="AD197">
        <v>5013596</v>
      </c>
      <c r="AJ197">
        <v>0</v>
      </c>
      <c r="AM197">
        <v>0</v>
      </c>
      <c r="AS197">
        <v>345416063</v>
      </c>
      <c r="AV197">
        <v>4605531</v>
      </c>
      <c r="AY197">
        <v>0</v>
      </c>
      <c r="BE197">
        <v>0</v>
      </c>
      <c r="BH197">
        <v>0</v>
      </c>
      <c r="BK197">
        <v>0</v>
      </c>
      <c r="BN197">
        <v>58527189</v>
      </c>
      <c r="BP197">
        <v>413562379</v>
      </c>
      <c r="BQ197">
        <v>413562379</v>
      </c>
      <c r="BR197" t="str">
        <f>IFERROR(BQ197*100/BP197,0)</f>
        <v>0</v>
      </c>
    </row>
    <row r="198" spans="1:86">
      <c r="A198" s="3"/>
      <c r="B198" s="3"/>
      <c r="C198" s="3" t="s">
        <v>371</v>
      </c>
      <c r="D198">
        <v>0</v>
      </c>
      <c r="BP198">
        <v>0</v>
      </c>
      <c r="BR198" t="str">
        <f>IFERROR(BQ198*100/BP198,0)</f>
        <v>0</v>
      </c>
    </row>
    <row r="199" spans="1:86">
      <c r="A199" s="3"/>
      <c r="B199" s="3"/>
      <c r="C199" s="3" t="s">
        <v>476</v>
      </c>
      <c r="D199" s="3">
        <v>0</v>
      </c>
      <c r="E199" s="3"/>
      <c r="F199" s="3" t="str">
        <f>SUM(F197:F198)</f>
        <v>0</v>
      </c>
      <c r="G199" s="3"/>
      <c r="H199" s="3"/>
      <c r="I199" s="3" t="str">
        <f>SUM(I197:I198)</f>
        <v>0</v>
      </c>
      <c r="J199" s="3"/>
      <c r="K199" s="3"/>
      <c r="L199" s="3" t="str">
        <f>SUM(L197:L198)</f>
        <v>0</v>
      </c>
      <c r="M199" s="3"/>
      <c r="N199" s="3"/>
      <c r="O199" s="3" t="str">
        <f>SUM(O197:O198)</f>
        <v>0</v>
      </c>
      <c r="P199" s="3"/>
      <c r="Q199" s="3"/>
      <c r="R199" s="3" t="str">
        <f>SUM(R197:R198)</f>
        <v>0</v>
      </c>
      <c r="S199" s="3"/>
      <c r="T199" s="3"/>
      <c r="U199" s="3" t="str">
        <f>SUM(U197:U198)</f>
        <v>0</v>
      </c>
      <c r="V199" s="3"/>
      <c r="W199" s="3"/>
      <c r="X199" s="3" t="str">
        <f>SUM(X197:X198)</f>
        <v>0</v>
      </c>
      <c r="Y199" s="3"/>
      <c r="Z199" s="3"/>
      <c r="AA199" s="3" t="str">
        <f>SUM(AA197:AA198)</f>
        <v>0</v>
      </c>
      <c r="AB199" s="3"/>
      <c r="AC199" s="3"/>
      <c r="AD199" s="3" t="str">
        <f>SUM(AD197:AD198)</f>
        <v>0</v>
      </c>
      <c r="AE199" s="3"/>
      <c r="AF199" s="3"/>
      <c r="AG199" s="3"/>
      <c r="AH199" s="3"/>
      <c r="AI199" s="3"/>
      <c r="AJ199" s="3" t="str">
        <f>SUM(AJ197:AJ198)</f>
        <v>0</v>
      </c>
      <c r="AK199" s="3"/>
      <c r="AL199" s="3"/>
      <c r="AM199" s="3" t="str">
        <f>SUM(AM197:AM198)</f>
        <v>0</v>
      </c>
      <c r="AN199" s="3"/>
      <c r="AO199" s="3"/>
      <c r="AP199" s="3"/>
      <c r="AQ199" s="3"/>
      <c r="AR199" s="3"/>
      <c r="AS199" s="3" t="str">
        <f>SUM(AS197:AS198)</f>
        <v>0</v>
      </c>
      <c r="AT199" s="3"/>
      <c r="AU199" s="3"/>
      <c r="AV199" s="3" t="str">
        <f>SUM(AV197:AV198)</f>
        <v>0</v>
      </c>
      <c r="AW199" s="3"/>
      <c r="AX199" s="3"/>
      <c r="AY199" s="3" t="str">
        <f>SUM(AY197:AY198)</f>
        <v>0</v>
      </c>
      <c r="AZ199" s="3"/>
      <c r="BA199" s="3"/>
      <c r="BB199" s="3"/>
      <c r="BC199" s="3"/>
      <c r="BD199" s="3"/>
      <c r="BE199" s="3" t="str">
        <f>SUM(BE197:BE198)</f>
        <v>0</v>
      </c>
      <c r="BF199" s="3"/>
      <c r="BG199" s="3"/>
      <c r="BH199" s="3" t="str">
        <f>SUM(BH197:BH198)</f>
        <v>0</v>
      </c>
      <c r="BI199" s="3"/>
      <c r="BJ199" s="3"/>
      <c r="BK199" s="3" t="str">
        <f>SUM(BK197:BK198)</f>
        <v>0</v>
      </c>
      <c r="BL199" s="3"/>
      <c r="BM199" s="3"/>
      <c r="BN199" s="3" t="str">
        <f>SUM(BN197:BN198)</f>
        <v>0</v>
      </c>
      <c r="BO199" s="3"/>
      <c r="BP199" s="3">
        <v>0</v>
      </c>
      <c r="BQ199" s="3" t="str">
        <f>BQ198+BQ197</f>
        <v>0</v>
      </c>
      <c r="BR199" s="3" t="str">
        <f>IFERROR(BQ199*100/BP199,0)</f>
        <v>0</v>
      </c>
    </row>
    <row r="200" spans="1:86">
      <c r="A200" s="7" t="s">
        <v>477</v>
      </c>
      <c r="B200" s="3"/>
      <c r="C200" s="3"/>
      <c r="D200" s="3">
        <v>0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 t="str">
        <f>IFERROR(BQ200*100/BP200,0)</f>
        <v>0</v>
      </c>
    </row>
    <row r="202" spans="1:86" customHeight="1" ht="20">
      <c r="A202" s="11" t="s">
        <v>478</v>
      </c>
      <c r="B202" s="12"/>
      <c r="C202" s="12"/>
      <c r="D202" s="12">
        <v>1555000000</v>
      </c>
      <c r="E202" s="12">
        <v>9767578</v>
      </c>
      <c r="F202" s="12">
        <v>6916582</v>
      </c>
      <c r="G202" s="13" t="s">
        <v>74</v>
      </c>
      <c r="H202" s="12">
        <v>0</v>
      </c>
      <c r="I202" s="12">
        <v>2091410</v>
      </c>
      <c r="J202" s="13" t="s">
        <v>43</v>
      </c>
      <c r="K202" s="12">
        <v>586055265</v>
      </c>
      <c r="L202" s="12">
        <v>534943854</v>
      </c>
      <c r="M202" s="13" t="s">
        <v>76</v>
      </c>
      <c r="N202" s="12">
        <v>14651370</v>
      </c>
      <c r="O202" s="12">
        <v>13595189</v>
      </c>
      <c r="P202" s="13" t="s">
        <v>172</v>
      </c>
      <c r="Q202" s="12">
        <v>272222667</v>
      </c>
      <c r="R202" s="12">
        <v>287776976</v>
      </c>
      <c r="S202" s="13" t="s">
        <v>223</v>
      </c>
      <c r="T202" s="12">
        <v>9767578</v>
      </c>
      <c r="U202" s="12">
        <v>5730719</v>
      </c>
      <c r="V202" s="13" t="s">
        <v>71</v>
      </c>
      <c r="W202" s="12">
        <v>47200000</v>
      </c>
      <c r="X202" s="12">
        <v>13369286</v>
      </c>
      <c r="Y202" s="13" t="s">
        <v>164</v>
      </c>
      <c r="Z202" s="12">
        <v>99250000</v>
      </c>
      <c r="AA202" s="12">
        <v>27435370</v>
      </c>
      <c r="AB202" s="13" t="s">
        <v>164</v>
      </c>
      <c r="AC202" s="12">
        <v>23000000</v>
      </c>
      <c r="AD202" s="12">
        <v>5933765</v>
      </c>
      <c r="AE202" s="13" t="s">
        <v>186</v>
      </c>
      <c r="AF202" s="12"/>
      <c r="AG202" s="12"/>
      <c r="AH202" s="12"/>
      <c r="AI202" s="12">
        <v>38800000</v>
      </c>
      <c r="AJ202" s="12">
        <v>19215241</v>
      </c>
      <c r="AK202" s="13" t="s">
        <v>112</v>
      </c>
      <c r="AL202" s="12">
        <v>431700000</v>
      </c>
      <c r="AM202" s="12">
        <v>61331011</v>
      </c>
      <c r="AN202" s="13" t="s">
        <v>248</v>
      </c>
      <c r="AO202" s="12"/>
      <c r="AP202" s="12"/>
      <c r="AQ202" s="12"/>
      <c r="AR202" s="12">
        <v>304550000</v>
      </c>
      <c r="AS202" s="12">
        <v>543920681</v>
      </c>
      <c r="AT202" s="13" t="s">
        <v>121</v>
      </c>
      <c r="AU202" s="12">
        <v>84700000</v>
      </c>
      <c r="AV202" s="12">
        <v>171042578</v>
      </c>
      <c r="AW202" s="13" t="s">
        <v>479</v>
      </c>
      <c r="AX202" s="12">
        <v>0</v>
      </c>
      <c r="AY202" s="12">
        <v>101657892</v>
      </c>
      <c r="AZ202" s="13" t="s">
        <v>43</v>
      </c>
      <c r="BA202" s="12"/>
      <c r="BB202" s="12"/>
      <c r="BC202" s="12"/>
      <c r="BD202" s="12">
        <v>0</v>
      </c>
      <c r="BE202" s="12">
        <v>0</v>
      </c>
      <c r="BF202" s="13" t="s">
        <v>43</v>
      </c>
      <c r="BG202" s="12">
        <v>0</v>
      </c>
      <c r="BH202" s="12">
        <v>0</v>
      </c>
      <c r="BI202" s="13" t="s">
        <v>43</v>
      </c>
      <c r="BJ202" s="12">
        <v>0</v>
      </c>
      <c r="BK202" s="12">
        <v>98542</v>
      </c>
      <c r="BL202" s="13" t="s">
        <v>43</v>
      </c>
      <c r="BM202" s="12">
        <v>101300000</v>
      </c>
      <c r="BN202" s="12">
        <v>70326955</v>
      </c>
      <c r="BO202" s="13" t="s">
        <v>149</v>
      </c>
      <c r="BP202" s="12">
        <v>1968562379</v>
      </c>
      <c r="BQ202" s="12">
        <v>1865386051</v>
      </c>
      <c r="BR202" s="12" t="str">
        <f>IFERROR(BQ202*100/BP202,0)</f>
        <v>0</v>
      </c>
    </row>
    <row r="203" spans="1:86" customHeight="1" ht="20">
      <c r="A203" s="11" t="s">
        <v>480</v>
      </c>
      <c r="B203" s="12"/>
      <c r="C203" s="12"/>
      <c r="D203" s="12">
        <v>2088000000</v>
      </c>
      <c r="E203" s="12">
        <v>0</v>
      </c>
      <c r="F203" s="12">
        <v>4484276</v>
      </c>
      <c r="G203" s="13" t="s">
        <v>43</v>
      </c>
      <c r="H203" s="12">
        <v>0</v>
      </c>
      <c r="I203" s="12">
        <v>6015708</v>
      </c>
      <c r="J203" s="13" t="s">
        <v>43</v>
      </c>
      <c r="K203" s="12">
        <v>0</v>
      </c>
      <c r="L203" s="12">
        <v>57508388</v>
      </c>
      <c r="M203" s="13" t="s">
        <v>43</v>
      </c>
      <c r="N203" s="12">
        <v>0</v>
      </c>
      <c r="O203" s="12">
        <v>159020</v>
      </c>
      <c r="P203" s="13" t="s">
        <v>43</v>
      </c>
      <c r="Q203" s="12">
        <v>0</v>
      </c>
      <c r="R203" s="12">
        <v>762180356</v>
      </c>
      <c r="S203" s="13" t="s">
        <v>43</v>
      </c>
      <c r="T203" s="12">
        <v>0</v>
      </c>
      <c r="U203" s="12">
        <v>0</v>
      </c>
      <c r="V203" s="13" t="s">
        <v>43</v>
      </c>
      <c r="W203" s="12">
        <v>0</v>
      </c>
      <c r="X203" s="12">
        <v>25325305</v>
      </c>
      <c r="Y203" s="13" t="s">
        <v>43</v>
      </c>
      <c r="Z203" s="12">
        <v>0</v>
      </c>
      <c r="AA203" s="12">
        <v>48395210</v>
      </c>
      <c r="AB203" s="13" t="s">
        <v>43</v>
      </c>
      <c r="AC203" s="12">
        <v>0</v>
      </c>
      <c r="AD203" s="12">
        <v>11928456</v>
      </c>
      <c r="AE203" s="13" t="s">
        <v>43</v>
      </c>
      <c r="AF203" s="12"/>
      <c r="AG203" s="12"/>
      <c r="AH203" s="12"/>
      <c r="AI203" s="12">
        <v>0</v>
      </c>
      <c r="AJ203" s="12">
        <v>13415977</v>
      </c>
      <c r="AK203" s="13" t="s">
        <v>43</v>
      </c>
      <c r="AL203" s="12">
        <v>0</v>
      </c>
      <c r="AM203" s="12">
        <v>322548164</v>
      </c>
      <c r="AN203" s="13" t="s">
        <v>43</v>
      </c>
      <c r="AO203" s="12"/>
      <c r="AP203" s="12"/>
      <c r="AQ203" s="12"/>
      <c r="AR203" s="12">
        <v>0</v>
      </c>
      <c r="AS203" s="12">
        <v>173288155</v>
      </c>
      <c r="AT203" s="13" t="s">
        <v>43</v>
      </c>
      <c r="AU203" s="12">
        <v>0</v>
      </c>
      <c r="AV203" s="12">
        <v>77210989</v>
      </c>
      <c r="AW203" s="13" t="s">
        <v>43</v>
      </c>
      <c r="AX203" s="12">
        <v>0</v>
      </c>
      <c r="AY203" s="12">
        <v>327123697</v>
      </c>
      <c r="AZ203" s="13" t="s">
        <v>43</v>
      </c>
      <c r="BA203" s="12"/>
      <c r="BB203" s="12"/>
      <c r="BC203" s="12"/>
      <c r="BD203" s="12">
        <v>0</v>
      </c>
      <c r="BE203" s="12">
        <v>0</v>
      </c>
      <c r="BF203" s="13" t="s">
        <v>43</v>
      </c>
      <c r="BG203" s="12">
        <v>0</v>
      </c>
      <c r="BH203" s="12">
        <v>0</v>
      </c>
      <c r="BI203" s="13" t="s">
        <v>43</v>
      </c>
      <c r="BJ203" s="12">
        <v>0</v>
      </c>
      <c r="BK203" s="12">
        <v>3923229</v>
      </c>
      <c r="BL203" s="13" t="s">
        <v>43</v>
      </c>
      <c r="BM203" s="12">
        <v>0</v>
      </c>
      <c r="BN203" s="12">
        <v>64107711</v>
      </c>
      <c r="BO203" s="13" t="s">
        <v>43</v>
      </c>
      <c r="BP203" s="12">
        <v>2088000000</v>
      </c>
      <c r="BQ203" s="12">
        <v>1897614641</v>
      </c>
      <c r="BR203" s="12" t="str">
        <f>IFERROR(BQ203*100/BP203,0)</f>
        <v>0</v>
      </c>
    </row>
    <row r="204" spans="1:86" customHeight="1" ht="20">
      <c r="A204" s="11" t="s">
        <v>481</v>
      </c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>
        <v>103097010</v>
      </c>
      <c r="BQ204" s="12">
        <v>103097010</v>
      </c>
      <c r="BR204" s="12"/>
    </row>
    <row r="206" spans="1:86" customHeight="1" ht="20">
      <c r="A206" s="11" t="s">
        <v>482</v>
      </c>
      <c r="B206" s="12"/>
      <c r="C206" s="12"/>
      <c r="D206" s="12">
        <v>13359620088</v>
      </c>
      <c r="E206" s="12">
        <v>165562564</v>
      </c>
      <c r="F206" s="12">
        <v>135579973</v>
      </c>
      <c r="G206" s="12" t="str">
        <f>IFERROR(F206*100/E206,0)</f>
        <v>0</v>
      </c>
      <c r="H206" s="12">
        <v>38899988</v>
      </c>
      <c r="I206" s="12">
        <v>32896068</v>
      </c>
      <c r="J206" s="12" t="str">
        <f>IFERROR(I206*100/H206,0)</f>
        <v>0</v>
      </c>
      <c r="K206" s="12">
        <v>3360905255</v>
      </c>
      <c r="L206" s="12">
        <v>3411152311</v>
      </c>
      <c r="M206" s="12" t="str">
        <f>IFERROR(L206*100/K206,0)</f>
        <v>0</v>
      </c>
      <c r="N206" s="12">
        <v>352251358</v>
      </c>
      <c r="O206" s="12">
        <v>319157439</v>
      </c>
      <c r="P206" s="12" t="str">
        <f>IFERROR(O206*100/N206,0)</f>
        <v>0</v>
      </c>
      <c r="Q206" s="12">
        <v>3242972658</v>
      </c>
      <c r="R206" s="12">
        <v>2751094471</v>
      </c>
      <c r="S206" s="12" t="str">
        <f>IFERROR(R206*100/Q206,0)</f>
        <v>0</v>
      </c>
      <c r="T206" s="12">
        <v>123767566</v>
      </c>
      <c r="U206" s="12">
        <v>136564961</v>
      </c>
      <c r="V206" s="12" t="str">
        <f>IFERROR(U206*100/T206,0)</f>
        <v>0</v>
      </c>
      <c r="W206" s="12">
        <v>143180000</v>
      </c>
      <c r="X206" s="12">
        <v>95353005</v>
      </c>
      <c r="Y206" s="12" t="str">
        <f>IFERROR(X206*100/W206,0)</f>
        <v>0</v>
      </c>
      <c r="Z206" s="12">
        <v>323690000</v>
      </c>
      <c r="AA206" s="12">
        <v>185639344</v>
      </c>
      <c r="AB206" s="12" t="str">
        <f>IFERROR(AA206*100/Z206,0)</f>
        <v>0</v>
      </c>
      <c r="AC206" s="12">
        <v>100870000</v>
      </c>
      <c r="AD206" s="12">
        <v>37215791</v>
      </c>
      <c r="AE206" s="12" t="str">
        <f>IFERROR(AD206*100/AC206,0)</f>
        <v>0</v>
      </c>
      <c r="AF206" s="12"/>
      <c r="AG206" s="12"/>
      <c r="AH206" s="12"/>
      <c r="AI206" s="12">
        <v>188800000</v>
      </c>
      <c r="AJ206" s="12">
        <v>154461551</v>
      </c>
      <c r="AK206" s="12" t="str">
        <f>IFERROR(AJ206*100/AI206,0)</f>
        <v>0</v>
      </c>
      <c r="AL206" s="12">
        <v>1464250000</v>
      </c>
      <c r="AM206" s="12">
        <v>943778430</v>
      </c>
      <c r="AN206" s="12" t="str">
        <f>IFERROR(AM206*100/AL206,0)</f>
        <v>0</v>
      </c>
      <c r="AO206" s="12"/>
      <c r="AP206" s="12"/>
      <c r="AQ206" s="12"/>
      <c r="AR206" s="12">
        <v>1332130000</v>
      </c>
      <c r="AS206" s="12">
        <v>1400679204</v>
      </c>
      <c r="AT206" s="12" t="str">
        <f>IFERROR(AS206*100/AR206,0)</f>
        <v>0</v>
      </c>
      <c r="AU206" s="12">
        <v>814800000</v>
      </c>
      <c r="AV206" s="12">
        <v>880176947</v>
      </c>
      <c r="AW206" s="12" t="str">
        <f>IFERROR(AV206*100/AU206,0)</f>
        <v>0</v>
      </c>
      <c r="AX206" s="12">
        <v>0</v>
      </c>
      <c r="AY206" s="12">
        <v>1073378891</v>
      </c>
      <c r="AZ206" s="12" t="str">
        <f>IFERROR(AY206*100/AX206,0)</f>
        <v>0</v>
      </c>
      <c r="BA206" s="12"/>
      <c r="BB206" s="12"/>
      <c r="BC206" s="12"/>
      <c r="BD206" s="12">
        <v>1120100</v>
      </c>
      <c r="BE206" s="12">
        <v>106944</v>
      </c>
      <c r="BF206" s="12" t="str">
        <f>IFERROR(BE206*100/BD206,0)</f>
        <v>0</v>
      </c>
      <c r="BG206" s="12">
        <v>17060921</v>
      </c>
      <c r="BH206" s="12">
        <v>5809947</v>
      </c>
      <c r="BI206" s="12" t="str">
        <f>IFERROR(BH206*100/BG206,0)</f>
        <v>0</v>
      </c>
      <c r="BJ206" s="12">
        <v>0</v>
      </c>
      <c r="BK206" s="12">
        <v>9152515</v>
      </c>
      <c r="BL206" s="12" t="str">
        <f>IFERROR(BK206*100/BJ206,0)</f>
        <v>0</v>
      </c>
      <c r="BM206" s="12">
        <v>520980000</v>
      </c>
      <c r="BN206" s="12">
        <v>525458781</v>
      </c>
      <c r="BO206" s="12" t="str">
        <f>IFERROR(BN206*100/BM206,0)</f>
        <v>0</v>
      </c>
      <c r="BP206" s="12">
        <v>13773182467</v>
      </c>
      <c r="BQ206" s="12" t="str">
        <f>(F206+I206+L206+O206+R206+U206+X206+AA206+AD206+AJ206+AM206+AS206+AV206+AY206+BE206+BH206+BK206+BN206+0)</f>
        <v>0</v>
      </c>
      <c r="BR206" s="12" t="str">
        <f>IFERROR(BQ206*100/BP206,0)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6"/>
    <mergeCell ref="A37:C37"/>
    <mergeCell ref="A39:A41"/>
    <mergeCell ref="A42:C42"/>
    <mergeCell ref="A44:A55"/>
    <mergeCell ref="A56:C56"/>
    <mergeCell ref="A58:A61"/>
    <mergeCell ref="A62:C62"/>
    <mergeCell ref="A64:A65"/>
    <mergeCell ref="A66:C66"/>
    <mergeCell ref="A68:A70"/>
    <mergeCell ref="A71:C71"/>
    <mergeCell ref="A73:A73"/>
    <mergeCell ref="A74:C74"/>
    <mergeCell ref="A76:A84"/>
    <mergeCell ref="A85:C85"/>
    <mergeCell ref="A87:A88"/>
    <mergeCell ref="A89:C89"/>
    <mergeCell ref="A90:C90"/>
    <mergeCell ref="A92:A190"/>
    <mergeCell ref="B92:B94"/>
    <mergeCell ref="B96:B98"/>
    <mergeCell ref="B100:B102"/>
    <mergeCell ref="B104:B106"/>
    <mergeCell ref="B108:B110"/>
    <mergeCell ref="B112:B114"/>
    <mergeCell ref="B116:B118"/>
    <mergeCell ref="B120:B122"/>
    <mergeCell ref="B124:B126"/>
    <mergeCell ref="B128:B130"/>
    <mergeCell ref="B132:B134"/>
    <mergeCell ref="B136:B138"/>
    <mergeCell ref="B140:B142"/>
    <mergeCell ref="B144:B146"/>
    <mergeCell ref="B148:B150"/>
    <mergeCell ref="B152:B154"/>
    <mergeCell ref="B156:B158"/>
    <mergeCell ref="B160:B162"/>
    <mergeCell ref="B164:B166"/>
    <mergeCell ref="B168:B170"/>
    <mergeCell ref="B172:B174"/>
    <mergeCell ref="B176:B178"/>
    <mergeCell ref="B180:B182"/>
    <mergeCell ref="B184:B186"/>
    <mergeCell ref="B188:B190"/>
    <mergeCell ref="A191:C191"/>
    <mergeCell ref="A193:A199"/>
    <mergeCell ref="B193:B195"/>
    <mergeCell ref="B197:B199"/>
    <mergeCell ref="A200:C200"/>
    <mergeCell ref="A202:C202"/>
    <mergeCell ref="A203:C203"/>
    <mergeCell ref="A204:C204"/>
    <mergeCell ref="A206:C20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483</v>
      </c>
      <c r="C2" s="3"/>
      <c r="D2" s="3"/>
    </row>
    <row r="4" spans="1:4">
      <c r="B4" s="1" t="s">
        <v>484</v>
      </c>
      <c r="C4"/>
      <c r="D4"/>
    </row>
    <row r="5" spans="1:4">
      <c r="B5" s="14" t="s">
        <v>22</v>
      </c>
      <c r="C5" s="14" t="s">
        <v>485</v>
      </c>
      <c r="D5" s="14" t="s">
        <v>486</v>
      </c>
    </row>
    <row r="6" spans="1:4">
      <c r="B6" t="s">
        <v>487</v>
      </c>
      <c r="C6">
        <v>6281711812</v>
      </c>
      <c r="D6">
        <v>6586496398</v>
      </c>
    </row>
    <row r="7" spans="1:4">
      <c r="B7" t="s">
        <v>368</v>
      </c>
      <c r="C7">
        <v>3157824005</v>
      </c>
      <c r="D7">
        <v>3808094914</v>
      </c>
    </row>
    <row r="8" spans="1:4">
      <c r="B8" t="s">
        <v>40</v>
      </c>
      <c r="C8">
        <v>3950558710</v>
      </c>
      <c r="D8">
        <v>3986046620</v>
      </c>
    </row>
    <row r="9" spans="1:4">
      <c r="B9" s="14" t="s">
        <v>488</v>
      </c>
      <c r="C9" s="15" t="str">
        <f>(C8+C7+C6)</f>
        <v>0</v>
      </c>
      <c r="D9" s="15" t="str">
        <f>(D8+D7+D6)</f>
        <v>0</v>
      </c>
    </row>
    <row r="11" spans="1:4">
      <c r="B11" s="1" t="s">
        <v>315</v>
      </c>
      <c r="C11"/>
      <c r="D11"/>
    </row>
    <row r="12" spans="1:4">
      <c r="B12" s="14" t="s">
        <v>22</v>
      </c>
      <c r="C12" s="14" t="s">
        <v>485</v>
      </c>
      <c r="D12" s="14" t="s">
        <v>486</v>
      </c>
    </row>
    <row r="13" spans="1:4">
      <c r="B13" t="s">
        <v>487</v>
      </c>
      <c r="C13">
        <v>489040496</v>
      </c>
      <c r="D13">
        <v>566700127</v>
      </c>
    </row>
    <row r="14" spans="1:4">
      <c r="B14" t="s">
        <v>368</v>
      </c>
      <c r="C14">
        <v>101271446</v>
      </c>
      <c r="D14">
        <v>115178102</v>
      </c>
    </row>
    <row r="15" spans="1:4">
      <c r="B15" t="s">
        <v>473</v>
      </c>
      <c r="C15">
        <v>65165601</v>
      </c>
      <c r="D15">
        <v>67301823</v>
      </c>
    </row>
    <row r="16" spans="1:4">
      <c r="B16" t="s">
        <v>40</v>
      </c>
      <c r="C16">
        <v>220093873</v>
      </c>
      <c r="D16">
        <v>245154672</v>
      </c>
    </row>
    <row r="17" spans="1:4">
      <c r="B17" s="14" t="s">
        <v>488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489</v>
      </c>
      <c r="C19"/>
      <c r="D19"/>
    </row>
    <row r="20" spans="1:4">
      <c r="B20" s="14" t="s">
        <v>22</v>
      </c>
      <c r="C20" s="14" t="s">
        <v>485</v>
      </c>
      <c r="D20" s="14" t="s">
        <v>486</v>
      </c>
    </row>
    <row r="21" spans="1:4">
      <c r="B21" s="2">
        <v>965</v>
      </c>
      <c r="C21">
        <v>118153544</v>
      </c>
      <c r="D21">
        <v>124061226</v>
      </c>
    </row>
    <row r="22" spans="1:4">
      <c r="B22" s="2">
        <v>971</v>
      </c>
      <c r="C22">
        <v>181918650</v>
      </c>
      <c r="D22">
        <v>191014618</v>
      </c>
    </row>
    <row r="23" spans="1:4">
      <c r="B23" s="2" t="s">
        <v>490</v>
      </c>
      <c r="C23">
        <v>98147462</v>
      </c>
      <c r="D23">
        <v>103054991</v>
      </c>
    </row>
    <row r="24" spans="1:4">
      <c r="B24" s="14" t="s">
        <v>488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2021-12-16T17:49:34-05:00</dcterms:created>
  <dcterms:modified xsi:type="dcterms:W3CDTF">2021-12-16T17:49:34-05:00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